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Sec. Infraestrutura\Documents\PREFEITURA\REFORMAS\Escola do Jaques\NOVO PRIOJETO\"/>
    </mc:Choice>
  </mc:AlternateContent>
  <xr:revisionPtr revIDLastSave="0" documentId="13_ncr:1_{1CA5E4E2-C329-4601-BC2E-0925211CC3D1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BM" sheetId="16" r:id="rId1"/>
    <sheet name="MEMORIA" sheetId="18" r:id="rId2"/>
    <sheet name="RF" sheetId="7" r:id="rId3"/>
  </sheets>
  <definedNames>
    <definedName name="_xlnm.Print_Area" localSheetId="0">BM!$A$1:$F$126</definedName>
    <definedName name="_xlnm.Print_Area" localSheetId="2">RF!$A$1:$N$140</definedName>
    <definedName name="Print_Area" localSheetId="0">BM!$A$6:$N$126</definedName>
    <definedName name="Print_Titles" localSheetId="0">BM!#REF!</definedName>
    <definedName name="_xlnm.Print_Titles" localSheetId="1">MEMORIA!$1:$13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6" l="1"/>
  <c r="F126" i="16"/>
  <c r="F125" i="16"/>
  <c r="F124" i="16"/>
  <c r="F123" i="16"/>
  <c r="F122" i="16"/>
  <c r="F120" i="16"/>
  <c r="F119" i="16"/>
  <c r="F118" i="16"/>
  <c r="F116" i="16"/>
  <c r="F115" i="16"/>
  <c r="F114" i="16"/>
  <c r="F113" i="16"/>
  <c r="F112" i="16"/>
  <c r="F111" i="16"/>
  <c r="F109" i="16"/>
  <c r="F108" i="16"/>
  <c r="F107" i="16"/>
  <c r="F106" i="16"/>
  <c r="F105" i="16"/>
  <c r="F104" i="16"/>
  <c r="F103" i="16"/>
  <c r="F102" i="16"/>
  <c r="F101" i="16"/>
  <c r="F100" i="16"/>
  <c r="F99" i="16"/>
  <c r="F97" i="16"/>
  <c r="F96" i="16"/>
  <c r="F95" i="16"/>
  <c r="F94" i="16"/>
  <c r="F93" i="16"/>
  <c r="F92" i="16"/>
  <c r="F90" i="16"/>
  <c r="F89" i="16"/>
  <c r="F88" i="16"/>
  <c r="F87" i="16"/>
  <c r="F85" i="16"/>
  <c r="F84" i="16"/>
  <c r="F83" i="16"/>
  <c r="F82" i="16"/>
  <c r="F81" i="16"/>
  <c r="F79" i="16"/>
  <c r="F78" i="16"/>
  <c r="F77" i="16"/>
  <c r="F76" i="16"/>
  <c r="F75" i="16"/>
  <c r="F74" i="16"/>
  <c r="F73" i="16"/>
  <c r="F71" i="16"/>
  <c r="F70" i="16"/>
  <c r="F69" i="16"/>
  <c r="F68" i="16"/>
  <c r="F67" i="16"/>
  <c r="F66" i="16"/>
  <c r="F65" i="16"/>
  <c r="F64" i="16"/>
  <c r="F63" i="16"/>
  <c r="F62" i="16"/>
  <c r="F61" i="16"/>
  <c r="F60" i="16"/>
  <c r="F59" i="16"/>
  <c r="F58" i="16"/>
  <c r="F57" i="16"/>
  <c r="F55" i="16"/>
  <c r="F54" i="16"/>
  <c r="F52" i="16"/>
  <c r="F51" i="16" s="1"/>
  <c r="F50" i="16"/>
  <c r="F49" i="16"/>
  <c r="F48" i="16"/>
  <c r="F47" i="16"/>
  <c r="F46" i="16"/>
  <c r="F44" i="16"/>
  <c r="F43" i="16"/>
  <c r="F41" i="16"/>
  <c r="F40" i="16"/>
  <c r="F39" i="16"/>
  <c r="F38" i="16"/>
  <c r="F37" i="16"/>
  <c r="F36" i="16"/>
  <c r="F35" i="16"/>
  <c r="F34" i="16"/>
  <c r="F33" i="16"/>
  <c r="F32" i="16"/>
  <c r="F31" i="16"/>
  <c r="F29" i="16"/>
  <c r="F28" i="16"/>
  <c r="F27" i="16"/>
  <c r="F26" i="16"/>
  <c r="F25" i="16"/>
  <c r="F24" i="16"/>
  <c r="F23" i="16"/>
  <c r="F21" i="16"/>
  <c r="F20" i="16"/>
  <c r="F19" i="16"/>
  <c r="F17" i="16"/>
  <c r="F16" i="16"/>
  <c r="F14" i="16"/>
  <c r="F13" i="16"/>
  <c r="F12" i="16"/>
  <c r="F15" i="16" l="1"/>
  <c r="F72" i="16"/>
  <c r="F91" i="16"/>
  <c r="F110" i="16"/>
  <c r="F121" i="16"/>
  <c r="F86" i="16"/>
  <c r="F30" i="16"/>
  <c r="F98" i="16"/>
  <c r="F42" i="16"/>
  <c r="F53" i="16"/>
  <c r="F117" i="16"/>
  <c r="F45" i="16"/>
  <c r="F80" i="16"/>
  <c r="J129" i="16" l="1"/>
  <c r="F22" i="16"/>
  <c r="F10" i="16"/>
  <c r="H45" i="16" l="1"/>
  <c r="H129" i="16"/>
  <c r="F18" i="16"/>
  <c r="F129" i="16" s="1"/>
  <c r="N129" i="16" l="1"/>
  <c r="L129" i="16" l="1"/>
  <c r="P143" i="16" l="1"/>
</calcChain>
</file>

<file path=xl/sharedStrings.xml><?xml version="1.0" encoding="utf-8"?>
<sst xmlns="http://schemas.openxmlformats.org/spreadsheetml/2006/main" count="1125" uniqueCount="464">
  <si>
    <t>ADMINISTRAÇÃO LOCAL</t>
  </si>
  <si>
    <t>M</t>
  </si>
  <si>
    <t>UND</t>
  </si>
  <si>
    <t>ITEM</t>
  </si>
  <si>
    <t>DESCRIÇÃO</t>
  </si>
  <si>
    <t>PLANILHA CONTRATUAL</t>
  </si>
  <si>
    <t>QUANT.</t>
  </si>
  <si>
    <t>PLANILHA ORÇAMENTÁRIA</t>
  </si>
  <si>
    <t>DATA DE INÍCIO:</t>
  </si>
  <si>
    <t>DATA DE TERMINO:</t>
  </si>
  <si>
    <t>DATA DA ELABORAÇÃO:</t>
  </si>
  <si>
    <t>OBJETO:</t>
  </si>
  <si>
    <t>PREÇO UNITÁRIO COM BDI(R$)</t>
  </si>
  <si>
    <t>TOTAL COM BDI (R$)</t>
  </si>
  <si>
    <t>1.5.10.1</t>
  </si>
  <si>
    <t>1.5.10.2</t>
  </si>
  <si>
    <t>1.5.10.3</t>
  </si>
  <si>
    <t>1.5.10.4</t>
  </si>
  <si>
    <t>1.5.10.5</t>
  </si>
  <si>
    <t>1.5.10.6</t>
  </si>
  <si>
    <t>1.5.10.7</t>
  </si>
  <si>
    <t>1.5.10.8</t>
  </si>
  <si>
    <t>1.5.10.16</t>
  </si>
  <si>
    <t>1.5.10.18</t>
  </si>
  <si>
    <t>1.5.10.19</t>
  </si>
  <si>
    <t>1.5.10.20</t>
  </si>
  <si>
    <t>1.5.10.23</t>
  </si>
  <si>
    <t>1.5.10.26</t>
  </si>
  <si>
    <t>1.5.10.27</t>
  </si>
  <si>
    <t>1.5.10.32</t>
  </si>
  <si>
    <t>1.5.10.33</t>
  </si>
  <si>
    <t>1.5.10.15</t>
  </si>
  <si>
    <t>1.5.10.31</t>
  </si>
  <si>
    <t>1.5.7.6</t>
  </si>
  <si>
    <t>1.5.7.9</t>
  </si>
  <si>
    <t>m³</t>
  </si>
  <si>
    <t>m²</t>
  </si>
  <si>
    <t>PERIODO DE MEDIÇÃO</t>
  </si>
  <si>
    <t>EMPRESA: MOC SERVIÇOS DE CONSTRUÇÕES EPP - ENG. CIVIL MÁRIO CIRILO</t>
  </si>
  <si>
    <t>OBJETO: REFORMA DE DIVERSAS ESCOLAS E CRECHES NO MUNICIPIO DE LAJEDO-PE</t>
  </si>
  <si>
    <t>RELATÓRIO FOTOGRÁFICO BM 5</t>
  </si>
  <si>
    <t>ITEM 1.5.3.3</t>
  </si>
  <si>
    <t>1.5.7.5</t>
  </si>
  <si>
    <t>ITEM 1.3.15.8</t>
  </si>
  <si>
    <t>ITEM 1.3.15.7</t>
  </si>
  <si>
    <t xml:space="preserve">CONTRATO </t>
  </si>
  <si>
    <t>116/2021</t>
  </si>
  <si>
    <t>PROCESSO</t>
  </si>
  <si>
    <t>54/2021</t>
  </si>
  <si>
    <t>SERVIÇOS PRELIMINARES</t>
  </si>
  <si>
    <t>KG</t>
  </si>
  <si>
    <t>1.4</t>
  </si>
  <si>
    <t>DIVERSOS</t>
  </si>
  <si>
    <t>M³</t>
  </si>
  <si>
    <t>LOUÇAS E METAIS</t>
  </si>
  <si>
    <t>m</t>
  </si>
  <si>
    <t>CONCLUSÃO DA REFORMA E AMPLIAÇÃO DA E.M.E.I.F. RAFAEL FERNANDES DE CARVALHO - ZONA RURAL DE CRUZ DO ESPIRITO SANTO-PB.</t>
  </si>
  <si>
    <t>Placa de obra em chapa aço galvanizado, instalada</t>
  </si>
  <si>
    <t>Demolição de piso de alta resistência</t>
  </si>
  <si>
    <t>1.1</t>
  </si>
  <si>
    <t>1.2</t>
  </si>
  <si>
    <t>1.3</t>
  </si>
  <si>
    <t>h</t>
  </si>
  <si>
    <t>mês</t>
  </si>
  <si>
    <t>2.1</t>
  </si>
  <si>
    <t>2.2</t>
  </si>
  <si>
    <t>3.1</t>
  </si>
  <si>
    <t>3.2</t>
  </si>
  <si>
    <t>3.3</t>
  </si>
  <si>
    <t>ESTRUTURA EM CONCRETO ARMADO</t>
  </si>
  <si>
    <t>4.1</t>
  </si>
  <si>
    <t>4.2</t>
  </si>
  <si>
    <t>4.3</t>
  </si>
  <si>
    <t>4.4</t>
  </si>
  <si>
    <t>4.5</t>
  </si>
  <si>
    <t>4.6</t>
  </si>
  <si>
    <t>4.7</t>
  </si>
  <si>
    <t>Remoção de telhamento com telhas cerâmicas</t>
  </si>
  <si>
    <t>Restauro - Imunização de madeiramento de cobertura com aplicação a pincel de K-Otec diluido em aguarrás</t>
  </si>
  <si>
    <t>Pilar e vigas de madeira, seção 10x18cm a 20x20cm, em massaranduba, angelin ou madeira de lei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</si>
  <si>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</si>
  <si>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</si>
  <si>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</si>
  <si>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</si>
  <si>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</si>
  <si>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</si>
  <si>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</si>
  <si>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</si>
  <si>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</si>
  <si>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</si>
  <si>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</si>
  <si>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 xml:space="preserve"> 1</t>
  </si>
  <si>
    <t xml:space="preserve"> 1.1</t>
  </si>
  <si>
    <t xml:space="preserve"> 1.2</t>
  </si>
  <si>
    <t>DEMOLIÇÃO DE ALVENARIA DE BLOCO FURADO, DE FORMA MANUAL, SEM REAPROVEITAMENTO. AF_12/2017</t>
  </si>
  <si>
    <t xml:space="preserve"> 1.3</t>
  </si>
  <si>
    <t xml:space="preserve"> 1.4</t>
  </si>
  <si>
    <t>DEMOLIÇÃO DE PILARES E VIGAS EM CONCRETO ARMADO, DE FORMA MECANIZADA COM MARTELETE, SEM REAPROVEITAMENTO. AF_12/2017</t>
  </si>
  <si>
    <t xml:space="preserve"> 2</t>
  </si>
  <si>
    <t xml:space="preserve"> 2.1</t>
  </si>
  <si>
    <t>ENGENHEIRO CIVIL JUNIOR COM ENCARGOS COMPLEMENTARES</t>
  </si>
  <si>
    <t xml:space="preserve"> 2.2</t>
  </si>
  <si>
    <t>ENCARREGADO GERAL DE OBRAS COM ENCARGOS COMPLEMENTARES</t>
  </si>
  <si>
    <t>ALVENARIA DE VEDAÇÃO</t>
  </si>
  <si>
    <t>ALVENARIA DE VEDAÇÃO DE BLOCOS CERÂMICOS FURADOS NA VERTICAL DE 9X19X39CM (ESPESSURA 9CM) DE PAREDES COM ÁREA LÍQUIDA MAIOR OU IGUAL A 6M² SEM VÃOS E ARGAMASSA DE ASSENTAMENTO COM PREPARO EM BETONEIRA. AF_06/2014</t>
  </si>
  <si>
    <t>VERGA MOLDADA IN LOCO EM CONCRETO PARA PORTAS COM ATÉ 1,5 M DE VÃO. AF_03/2016</t>
  </si>
  <si>
    <t>CONTRAVERGA MOLDADA IN LOCO EM CONCRETO PARA VÃOS DE ATÉ 1,5 M DE COMPRIMENTO. AF_03/2016</t>
  </si>
  <si>
    <t>ARMAÇÃO DE PILAR OU VIGA DE UMA ESTRUTURA CONVENCIONAL DE CONCRETO ARMADO EM UMA EDIFICAÇÃO TÉRREA OU SOBRADO UTILIZANDO AÇO CA-50 DE 8,0 MM - MONTAGEM. AF_12/2015</t>
  </si>
  <si>
    <t>ARMAÇÃO DE PILAR OU VIGA DE UMA ESTRUTURA CONVENCIONAL DE CONCRETO ARMADO EM UMA EDIFICAÇÃO TÉRREA OU SOBRADO UTILIZANDO AÇO CA-60 DE 5,0 MM - MONTAGEM. AF_12/2015</t>
  </si>
  <si>
    <t>CINTA DE AMARRAÇÃO DE ALVENARIA MOLDADA IN LOCO COM UTILIZAÇÃO DE BLOCOS CANALETA. AF_03/2016</t>
  </si>
  <si>
    <t>MONTAGEM E DESMONTAGEM DE FÔRMA DE PILARES RETANGULARES E ESTRUTURAS SIMILARES, PÉ-DIREITO SIMPLES, EM CHAPA DE MADEIRA COMPENSADA PLASTIFICADA, 18 UTILIZAÇÕES. AF_09/2020</t>
  </si>
  <si>
    <t>CONCRETO FCK = 25MPA, TRAÇO 1:2,3:2,7 (CIMENTO/ AREIA MÉDIA/ BRITA 1)  - PREPARO MECÂNICO COM BETONEIRA 400 L. AF_07/2016</t>
  </si>
  <si>
    <t>LANÇAMENTO COM USO DE BALDES, ADENSAMENTO E ACABAMENTO DE CONCRETO EM ESTRUTURAS. AF_12/2015</t>
  </si>
  <si>
    <t>EXECUÇÃO DE PASSEIO (CALÇADA) OU PISO DE CONCRETO COM CONCRETO MOLDADO
IN LOCO, FEITO EM OBRA, ACABAMENTO CONVENCIONAL, ESPESSURA 6 CM, ARMADO. AF_07/2016</t>
  </si>
  <si>
    <t>COBERTURA</t>
  </si>
  <si>
    <t>FABRICAÇÃO E INSTALAÇÃO DE TESOURA INTEIRA EM MADEIRA NÃO APARELHADA, VÃO DE 16 M, PARA TELHA CERÂMICA OU DE CONCRETO, INCLUSO IÇAMENTO. AF_07/2019</t>
  </si>
  <si>
    <t>und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</si>
  <si>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</si>
  <si>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</si>
  <si>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IMPERMEABILIZAÇÃO DE SUPERFÍCIE COM MANTA ASFÁLTICA, UMA CAMADA, INCLUSIVE APLICAÇÃO DE PRIMER ASFÁLTICO, E=3MM. AF_06/2018</t>
  </si>
  <si>
    <t>CALHA EM CHAPA DE AÇO GALVANIZADO NÚMERO 24, DESENVOLVIMENTO DE 50 CM, INCLUSO TRANSPORTE VERTICAL. AF_07/2019</t>
  </si>
  <si>
    <t>CUMEEIRA PARA TELHA CERÂMICA EMBOÇADA COM ARGAMASSA TRAÇO 1:2:9 (CIMENTO, CAL E AREIA) PARA TELHADOS COM ATÉ 2 ÁGUAS, INCLUSO TRANSPORTE VERTICAL. AF_07/2019</t>
  </si>
  <si>
    <t>REVESTIMENTOS</t>
  </si>
  <si>
    <t>6.1</t>
  </si>
  <si>
    <t>CHAPISCO APLICADO EM ALVENARIAS E ESTRUTURAS DE CONCRETO INTERNAS, COM COLHER DE PEDREIRO.  ARGAMASSA TRAÇO 1:3 COM PREPARO EM BETONEIRA 400L. AF_06/2014</t>
  </si>
  <si>
    <t>6.2</t>
  </si>
  <si>
    <t>MASSA ÚNICA, PARA RECEBIMENTO DE PINTURA, EM ARGAMASSA TRAÇO 1:2:8, PREPARO MECÂNICO COM BETONEIRA 400L, APLICADA MANUALMENTE EM FACES INTERNAS DE PAREDES, ESPESSURA DE 20MM, COM EXECUÇÃO DE TALISCAS. AF_06/2014</t>
  </si>
  <si>
    <t>PISOS E PAVIMENTAÇÃO</t>
  </si>
  <si>
    <t>7.1</t>
  </si>
  <si>
    <t>CONTRAPISO EM ARGAMASSA TRAÇO 1:4 (CIMENTO E AREIA), PREPARO MECÂNICO COM BETONEIRA 400 L, APLICADO EM ÁREAS SECAS SOBRE LAJE, NÃO ADERIDO, ESPESSURA 5CM. AF_06/2014</t>
  </si>
  <si>
    <t>7.2</t>
  </si>
  <si>
    <t>PISO EM GRANILITE, MARMORITE OU GRANITINA, AGREGADO COR PRETO, CINZA, PALHA OU M2 88,00
BRANCO, E= *8* MM (INCLUSO EXECUCAO)</t>
  </si>
  <si>
    <t>7.3</t>
  </si>
  <si>
    <t>EXECUÇÃO DE PÁTIO/ESTACIONAMENTO EM PISO INTERTRAVADO, COM BLOCO RETANGULAR COR NATURAL DE 20 X 10 CM, ESPESSURA 8 CM. AF_12/2015</t>
  </si>
  <si>
    <t>7.4</t>
  </si>
  <si>
    <t>REVESTIMENTO CERÂMICO PARA PISO COM PLACAS TIPO ESMALTADA EXTRA DE DIMENSÕES 45X45 CM APLICADA EM AMBIENTES DE ÁREA MENOR QUE 5 M2. AF_06/2014</t>
  </si>
  <si>
    <t>7.5</t>
  </si>
  <si>
    <t>REVESTIMENTO CERÂMICO PARA PAREDES INTERNAS COM PLACAS TIPO ESMALTADA EXTRA DE DIMENSÕES 20X20 CM APLICADAS EM AMBIENTES DE ÁREA MENOR QUE 5 M² A MEIA ALTURA DAS PAREDES. AF_06/2014</t>
  </si>
  <si>
    <t>FORROS</t>
  </si>
  <si>
    <t>8.1</t>
  </si>
  <si>
    <t>FORRO EM RÉGUAS DE PVC, LISO, PARA AMBIENTES RESIDENCIAIS, INCLUSIVE ESTRUTURA DE FIXAÇÃO. AF_05/2017_P</t>
  </si>
  <si>
    <t>INSTALAÇÃO ELÉTRICA</t>
  </si>
  <si>
    <t>9.1</t>
  </si>
  <si>
    <t>CAIXA RETANGULAR 4" X 2" MÉDIA (1,30 M DO PISO), PVC, INSTALADA EM PAREDE - FORNECIMENTO E INSTALAÇÃO. AF_12/2015</t>
  </si>
  <si>
    <t>9.2</t>
  </si>
  <si>
    <t>CAIXA RETANGULAR 4" X 4" MÉDIA (1,30 M DO PISO), METÁLICA, INSTALADA EM PAREDE - FORNECIMENTO E INSTALAÇÃO. AF_12/2015</t>
  </si>
  <si>
    <t>9.3</t>
  </si>
  <si>
    <t>CAIXA OCTOGONAL 3" X 3", PVC, INSTALADA EM LAJE - FORNECIMENTO E INSTALAÇÃO. AF_12/2015</t>
  </si>
  <si>
    <t>9.4</t>
  </si>
  <si>
    <t>ELETRODUTO FLEXÍVEL CORRUGADO, PVC, DN 32 MM (1"), PARA CIRCUITOS TERMINAIS, INSTALADO EM PAREDE - FORNECIMENTO E INSTALAÇÃO. AF_12/2015</t>
  </si>
  <si>
    <t>9.5</t>
  </si>
  <si>
    <t>ELETRODUTO FLEXÍVEL CORRUGADO, PVC, DN 20 MM (1/2"), PARA CIRCUITOS TERMINAIS, INSTALADO EM PAREDE - FORNECIMENTO E INSTALAÇÃO. AF_12/2015</t>
  </si>
  <si>
    <t>9.6</t>
  </si>
  <si>
    <t>ELETRODUTO FLEXÍVEL CORRUGADO, PVC, DN 25 MM (3/4"), PARA CIRCUITOS TERMINAIS, INSTALADO EM PAREDE - FORNECIMENTO E INSTALAÇÃO. AF_12/2015</t>
  </si>
  <si>
    <t>9.7</t>
  </si>
  <si>
    <t>LUMINÁRIA TIPO PLAFON, DE SOBREPOR, COM 1 LÂMPADA LED DE 12/13 W, SEM REATOR - FORNECIMENTO E INSTALAÇÃO. AF_02/2020</t>
  </si>
  <si>
    <t>9.8</t>
  </si>
  <si>
    <t>DISJUNTOR MONOPOLAR TIPO DIN, CORRENTE NOMINAL DE 10A - FORNECIMENTO E INSTALAÇÃO. AF_10/2020</t>
  </si>
  <si>
    <t>9.9</t>
  </si>
  <si>
    <t>DISJUNTOR MONOPOLAR TIPO DIN, CORRENTE NOMINAL DE 16A - FORNECIMENTO E INSTALAÇÃO. AF_10/2020</t>
  </si>
  <si>
    <t>9.10</t>
  </si>
  <si>
    <t>DISJUNTOR MONOPOLAR TIPO DIN, CORRENTE NOMINAL DE 20A - FORNECIMENTO E INSTALAÇÃO. AF_10/2020</t>
  </si>
  <si>
    <t>9.11</t>
  </si>
  <si>
    <t>DISJUNTOR MONOPOLAR TIPO DIN, CORRENTE NOMINAL DE 50A - FORNECIMENTO E INSTALAÇÃO. AF_10/2020</t>
  </si>
  <si>
    <t>9.12</t>
  </si>
  <si>
    <t>DISJUNTOR TERMOMAGNÉTICO TRIPOLAR , CORRENTE NOMINAL DE 200A - FORNECIMENTO E INSTALAÇÃO. AF_10/2020</t>
  </si>
  <si>
    <t>9.13</t>
  </si>
  <si>
    <t>CABO DE COBRE FLEXÍVEL ISOLADO, 1,5 MM², ANTI-CHAMA 450/750 V, PARA CIRCUITOS TERMINAIS - FORNECIMENTO E INSTALAÇÃO. AF_12/2015</t>
  </si>
  <si>
    <t>9.14</t>
  </si>
  <si>
    <t>CABO DE COBRE FLEXÍVEL ISOLADO, 2,5 MM², ANTI-CHAMA 450/750 V, PARA CIRCUITOS TERMINAIS - FORNECIMENTO E INSTALAÇÃO. AF_12/2015</t>
  </si>
  <si>
    <t>9.15</t>
  </si>
  <si>
    <t>CABO DE COBRE FLEXÍVEL ISOLADO, 35 MM², ANTI-CHAMA 0,6/1,0 KV, PARA DISTRIBUIÇÃO - FORNECIMENTO E INSTALAÇÃO. AF_12/2015</t>
  </si>
  <si>
    <t>9.16</t>
  </si>
  <si>
    <t>CABO DE COBRE FLEXÍVEL ISOLADO, 70 MM², 0,6/1,0 KV, PARA REDE AÉREA DE DISTRIBUIÇÃO DE ENERGIA ELÉTRICA DE BAIXA TENSÃO - FORNECIMENTO E INSTALAÇÃO. AF_07/2020</t>
  </si>
  <si>
    <t>9.17</t>
  </si>
  <si>
    <t>ENTRADA DE ENERGIA ELÉTRICA, AÉREA, TRIFÁSICA, COM CAIXA DE SOBREPOR, CABO DE 16 MM2 E DISJUNTOR DIN 50A (NÃO INCLUSO O POSTE DE CONCRETO). AF_07/2020_P</t>
  </si>
  <si>
    <t>9.18</t>
  </si>
  <si>
    <t>CABO DE COBRE FLEXÍVEL ISOLADO, 4 MM², ANTI-CHAMA 450/750 V, PARA CIRCUITOS TERMINAIS - FORNECIMENTO E INSTALAÇÃO. AF_12/2015</t>
  </si>
  <si>
    <t>TOMADAS E INTERRUPTORES</t>
  </si>
  <si>
    <t>10.1</t>
  </si>
  <si>
    <t>INTERRUPTOR SIMPLES (1 MÓDULO), 10A/250V, INCLUINDO SUPORTE E PLACA - FORNECIMENTO E INSTALAÇÃO. AF_12/2015</t>
  </si>
  <si>
    <t>10.2</t>
  </si>
  <si>
    <t>INTERRUPTOR SIMPLES (1 MÓDULO) COM 1 TOMADA DE EMBUTIR 2P+T 10 A,  INCLUINDO SUPORTE E PLACA - FORNECIMENTO E INSTALAÇÃO. AF_12/2015</t>
  </si>
  <si>
    <t>10.3</t>
  </si>
  <si>
    <t>INTERRUPTOR SIMPLES (2 MÓDULOS), 10A/250V, INCLUINDO SUPORTE E PLACA - FORNECIMENTO E INSTALAÇÃO. AF_12/2015</t>
  </si>
  <si>
    <t>10.4</t>
  </si>
  <si>
    <t>INTERRUPTOR SIMPLES (3 MÓDULOS), 10A/250V, INCLUINDO SUPORTE E PLACA - FORNECIMENTO E INSTALAÇÃO. AF_12/2015</t>
  </si>
  <si>
    <t>10.5</t>
  </si>
  <si>
    <t>TOMADA MÉDIA DE EMBUTIR (2 MÓDULOS), 2P+T 10 A, INCLUINDO SUPORTE E PLACA - FORNECIMENTO E INSTALAÇÃO. AF_12/2015</t>
  </si>
  <si>
    <t>10.6</t>
  </si>
  <si>
    <t>TOMADA ALTA DE EMBUTIR (1 MÓDULO), 2P+T 20 A, INCLUINDO SUPORTE E PLACA - FORNECIMENTO E INSTALAÇÃO. AF_12/2015</t>
  </si>
  <si>
    <t>10.7</t>
  </si>
  <si>
    <t>TOMADA BAIXA DE EMBUTIR (1 MÓDULO), 2P+T 10 A, INCLUINDO SUPORTE E PLACA - FORNECIMENTO E INSTALAÇÃO. AF_12/2015</t>
  </si>
  <si>
    <t>PINTURA</t>
  </si>
  <si>
    <t>11.1</t>
  </si>
  <si>
    <t>APLICAÇÃO MANUAL DE PINTURA COM TINTA TEXTURIZADA ACRÍLICA EM PAREDES EXTERNAS. AF_06/2014</t>
  </si>
  <si>
    <t>11.2</t>
  </si>
  <si>
    <t>PINTURA COM TINTA ALQUÍDICA DE ACABAMENTO (ESMALTE SINTÉTICO ACETINADO) APLICADA A ROLO OU PINCEL SOBRE SUPERFÍCIES METÁLICAS (EXCETO PERFIL) EXECUTADO EM OBRA (02 DEMÃOS). AF_01/2020</t>
  </si>
  <si>
    <t>11.3</t>
  </si>
  <si>
    <t>APLICAÇÃO MANUAL DE PINTURA COM TINTA LÁTEX ACRÍLICA EM PAREDES, DUAS DEMÃOS. AF_06/2014</t>
  </si>
  <si>
    <t>11.4</t>
  </si>
  <si>
    <t>APLICAÇÃO MANUAL DE FUNDO SELADOR ACRÍLICO EM PAREDES EXTERNAS. AF 06/2014</t>
  </si>
  <si>
    <t>11.5</t>
  </si>
  <si>
    <t xml:space="preserve"> APLICAÇÃO E LIXAMENTO DE MASSA LÁTEX EM PAREDES, DUAS DEMÃOS. AF_06/2014</t>
  </si>
  <si>
    <t>ESQUADRIAS</t>
  </si>
  <si>
    <t>12.1</t>
  </si>
  <si>
    <t>KIT DE PORTA DE MADEIRA PARA VERNIZ, SEMI-OCA (LEVE OU MÉDIA), PADRÃO POPULAR, 70X210CM, ESPESSURA DE 3,5CM, ITENS INCLUSOS: DOBRADIÇAS, MONTAGEM E INSTALAÇÃO DE BATENTE, FECHADURA COM EXECUÇÃO DO FURO - FORNECIMENTO E INSTALAÇÃO. AF_12/2019</t>
  </si>
  <si>
    <t>12.2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</si>
  <si>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</si>
  <si>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>12.3</t>
  </si>
  <si>
    <t>PORTA PIVOTANTE DE VIDRO TEMPERADO, 2 FOLHAS DE 90X210 CM, ESPESSURA DE 10MM, INCLUSIVE ACESSÓRIOS. AF_01/2021</t>
  </si>
  <si>
    <t>12.4</t>
  </si>
  <si>
    <t>JANELA DE ALUMÍNIO DE CORRER COM 2 FOLHAS PARA VIDROS, COM VIDROS, BATENTE, ACABAMENTO COM ACETATO OU BRILHANTE E FERRAGENS. EXCLUSIVE ALIZAR E CONTRAMARCO. FORNECIMENTO E INSTALAÇÃO. AF_12/2019</t>
  </si>
  <si>
    <t>INSTALAÇÃO HIDRÁULICA</t>
  </si>
  <si>
    <t>13.1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</si>
  <si>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</si>
  <si>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13.2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</si>
  <si>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</si>
  <si>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13.3</t>
  </si>
  <si>
    <t>JOELHO PVC, SOLDAVEL, COM BUCHA DE LATAO, 90 GRAUS, 25 MM X 1/2", PARA AGUA FRIA PREDIAL</t>
  </si>
  <si>
    <t>13.4</t>
  </si>
  <si>
    <t xml:space="preserve">JOELHO PVC,  SOLDAVEL COM ROSCA, 90 GRAUS, 25 MM X 1/2", PARA AGUA FRIA PREDIAL  </t>
  </si>
  <si>
    <t>13.5</t>
  </si>
  <si>
    <t>TE PVC, SOLDAVEL, COM BUCHA DE LATAO NA BOLSA CENTRAL, 90 GRAUS, 25 MM X 1/2", PARA AGUA FRIA PREDIAL</t>
  </si>
  <si>
    <t>13.6</t>
  </si>
  <si>
    <t>CAIXA D'AGUA EM POLIETILENO 2000 LITROS, COM TAMPA</t>
  </si>
  <si>
    <t>14.1</t>
  </si>
  <si>
    <t>VASO SANITÁRIO SIFONADO COM CAIXA ACOPLADA LOUÇA BRANCA, INCLUSO ENGATE FLEXÍVEL EM PLÁSTICO BRANCO, 1/2  X 40CM - FORNECIMENTO E INSTALAÇÃO. AF_01/2020</t>
  </si>
  <si>
    <t>14.2</t>
  </si>
  <si>
    <t>VASO SANITÁRIO INFANTIL LOUÇA BRANCA - FORNECIMENTO E INSTALACAO. AF_01/2020</t>
  </si>
  <si>
    <t>14.3</t>
  </si>
  <si>
    <t>VASO SANITARIO SIFONADO CONVENCIONAL PARA PCD SEM FURO FRONTAL COM LOUÇA BRANCA SEM ASSENTO, INCLUSO CONJUNTO DE LIGAÇÃO PARA BACIA SANITÁRIA AJUSTÁVEL - FORNECIMENTO E INSTALAÇÃO. AF_01/2020</t>
  </si>
  <si>
    <t>14.4</t>
  </si>
  <si>
    <t>CUBA DE EMBUTIR OVAL EM LOUÇA BRANCA, 35 X 50CM OU EQUIVALENTE - FORNECIMENTO E INSTALAÇÃO. AF_01/2020</t>
  </si>
  <si>
    <t>14.5</t>
  </si>
  <si>
    <t>MICTÓRIO SIFONADO LOUÇA BRANCA  PADRÃO MÉDIO  FORNECIMENTO E INSTALAÇÃO. AF_01/2020</t>
  </si>
  <si>
    <t>14.6</t>
  </si>
  <si>
    <t>BANCADA GRANITO CINZA  150 X 60 CM, COM CUBA DE EMBUTIR DE AÇO, VÁLVULA AMERICANA EM METAL, SIFÃO FLEXÍVEL EM PVC, ENGATE FLEXÍVEL 30 CM, TORNEIRA CROMADA LONGA, DE PAREDE, 1/2 OU 3/4, P/ COZINHA, PADRÃO POPULAR - FORNEC. E INSTALAÇÃO. AF_01/2020</t>
  </si>
  <si>
    <t>14.7</t>
  </si>
  <si>
    <t>BARRA DE APOIO RETA, EM ACO INOX POLIDO, COMPRIMENTO 80 CM,  FIXADA NA PAREDE - FORNECIMENTO E INSTALAÇÃO. AF_01/2020</t>
  </si>
  <si>
    <t>14.8</t>
  </si>
  <si>
    <t>BANCADA DE GRANITO CINZA POLIDO, DE 0,50 X 0,60 M, PARA LAVATÓRIO - FORNECIMENTO E INSTALAÇÃO. AF_01/2020</t>
  </si>
  <si>
    <t>14.9</t>
  </si>
  <si>
    <t>GRANITO PARA BANCADA, POLIDO, TIPO ANDORINHA/ QUARTZ/ CASTELO/ CORUMBA OU OUTROS EQUIVALENTES DA REGIAO, E= *2,5* CM</t>
  </si>
  <si>
    <t>14.10</t>
  </si>
  <si>
    <t>DIVISORIA SANITÁRIA, TIPO CABINE, EM PAINEL DE GRANILITE, ESP = 3CM, A M2 ASSENTADO COM ARGAMASSA COLANTE AC III-E, EXCLUSIVE FERRAGENS. AF_01/2021</t>
  </si>
  <si>
    <t>14.11</t>
  </si>
  <si>
    <t>PORTA DE ABRIR EM ALUMINIO TIPO VENEZIANA, ACABAMENTO ANODIZADO NATURAL</t>
  </si>
  <si>
    <t>INSTALAÇÃO SANITÁRIA</t>
  </si>
  <si>
    <t>15.1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</si>
  <si>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</si>
  <si>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15.2</t>
  </si>
  <si>
    <t>(COMPOSIÇÃO REPRESENTATIVA) DO SERVIÇO DE INSTALAÇÃO DE TUBO DE PVC, SÉRIE NORMAL, ESGOTO PREDIAL, DN 100 MM (INSTALADO EM RAMAL DE DESCARGA OU RAMAL DE ESGOTO SANITÁRIO), INCLUSIVE CONEXÕES, CORTES E FIXAÇÕES PARA, PRÉDIOS. AF_10/2015</t>
  </si>
  <si>
    <t>15.3</t>
  </si>
  <si>
    <t>RALO SIFONADO, PVC, DN 100 X 40 MM, JUNTA SOLDÁVEL, FORNECIDO E INSTALADO EM RAMAL DE DESCARGA OU EM RAMAL DE ESGOTO SANITÁRIO. AF_12/2014</t>
  </si>
  <si>
    <t>15.4</t>
  </si>
  <si>
    <t>JUNÇÃO SIMPLES, PVC, SERIE NORMAL, ESGOTO PREDIAL, DN 100 X 100 MM, JUNTA ELÁSTICA, FORNECIDO E INSTALADO EM RAMAL DE DESCARGA OU RAMAL DE ESGOTO SANITÁRIO. AF_12/2014</t>
  </si>
  <si>
    <t>15.5</t>
  </si>
  <si>
    <t>CAIXA DE GORDURA SIMPLES (CAPACIDADE: 36L), RETANGULAR, EM ALVENARIA COM TIJOLOS CERÂMICOS MACIÇOS, DIMENSÕES INTERNAS = 0,2X0,4 M, ALTURA INTERNA = 0,8 M. AF_05/2018</t>
  </si>
  <si>
    <t>15.6</t>
  </si>
  <si>
    <t>TANQUE SÉPTICO RETANGULAR, EM ALVENARIA COM TIJOLOS CERÂMICOS MACIÇOS, DIMENSÕES INTERNAS: 1,2 X 2,4 X 1,6 M, VOLUME ÚTIL: 3456 L (PARA 13 CONTRIBUINTES). AF_12/2020</t>
  </si>
  <si>
    <t>GRADES E PORTÕES</t>
  </si>
  <si>
    <t>16.1</t>
  </si>
  <si>
    <t>GUARDA-CORPO DE AÇO GALVANIZADO DE 1,10M DE ALTURA, MONTANTES TUBULARES DE 1.1/2 ESPAÇADOS DE 1,20M, TRAVESSA SUPERIOR DE 2, GRADIL FORMADO POR BARRAS CHATAS EM FERRO DE 32X4,8MM, FIXADO COM CHUMBADOR MECÂNICO. AF_04/2019_P</t>
  </si>
  <si>
    <t>16.2</t>
  </si>
  <si>
    <t>Gradil de ferro 1/2"x1/2"espaçamento 10cm-montantes de tubo de aço galv. ø 2"espaçamento 3m inclusive assentamento</t>
  </si>
  <si>
    <t>16.3</t>
  </si>
  <si>
    <t>Portão de ferro de abrir, quadro em tubo de aço galv.1 1/2", barra quadrada 1/2" na vertical e barra chata de 1 x 3/16" na horizontal, inclusive dobradiças e e ferrolho</t>
  </si>
  <si>
    <t xml:space="preserve"> 17.1</t>
  </si>
  <si>
    <t>Banco de concreto sem encosto largura = 45cm</t>
  </si>
  <si>
    <t xml:space="preserve"> 17.2</t>
  </si>
  <si>
    <t>Poste de concreto duplo T (DT) 10/600 - fornecimento</t>
  </si>
  <si>
    <t xml:space="preserve"> 17.3</t>
  </si>
  <si>
    <t>Rampa padrão para acesso de deficientes a passeio público, em concreto simples Fck=25MPa, desempolada, pintada em novacor, 02 demãos e piso tátil de alerta/direcional.</t>
  </si>
  <si>
    <t xml:space="preserve"> 17.4</t>
  </si>
  <si>
    <t>Poste decorativo com 02 pétalas, em aço galvanizado com difusor em vidro transparente temperado, ref. PT-301/2, da Aladin ou similar, com 3,00m, inclusive lâmpada de led 10w</t>
  </si>
  <si>
    <t xml:space="preserve"> 17.5</t>
  </si>
  <si>
    <t xml:space="preserve">PLANTIO DE GRAMA EM PLACAS. AF_05/2018 </t>
  </si>
  <si>
    <t>OBRA: CONCLUSÃO DA REFORMA E AMPLIAÇÃO DA E.M.E.I.F. RAFAEL FERNANDES DE CARVALHO</t>
  </si>
  <si>
    <t>LOCAL: SÍTIO JAQUES</t>
  </si>
  <si>
    <t>REFERÊNCIA DOS PREÇOS: SEINFRA: CE 3/2021 SICRO3: PB 7/2021 ORSE: SE 10/2021 SIURB: SP 7/2021 SINAPI: PB 11/2021 (Desonerado)</t>
  </si>
  <si>
    <t>BDI: 27,50%</t>
  </si>
  <si>
    <t>MEMORIAL DE CÁLCULO</t>
  </si>
  <si>
    <t>DESCRIÇÃO DO SERVIÇO P/ AMBIENTE</t>
  </si>
  <si>
    <t>compr.</t>
  </si>
  <si>
    <t>largura</t>
  </si>
  <si>
    <t>prof./alt</t>
  </si>
  <si>
    <t>taxa</t>
  </si>
  <si>
    <t>M²</t>
  </si>
  <si>
    <t>cobogós (2 fachada posterior/1 corredor)</t>
  </si>
  <si>
    <t>vão-porta de emergência</t>
  </si>
  <si>
    <t>remoção das janelas (4 fachada frontal/2 corredor)</t>
  </si>
  <si>
    <t>vão janelas (1 secretaria/ 02 sala 04 / 02 sala 03)</t>
  </si>
  <si>
    <t>total</t>
  </si>
  <si>
    <t>Demolição Do granilite-sala 01</t>
  </si>
  <si>
    <t>Demolição do contrapiso (corrigir tubulações/sanit fem. e masc.)</t>
  </si>
  <si>
    <t>pilar corredor central</t>
  </si>
  <si>
    <t>6h/d - 2x/semana</t>
  </si>
  <si>
    <t>2 meses</t>
  </si>
  <si>
    <t>DEPÓSITO</t>
  </si>
  <si>
    <t>MURETA</t>
  </si>
  <si>
    <t>PLATIBANDA</t>
  </si>
  <si>
    <t>Caixa dágua</t>
  </si>
  <si>
    <t>J1- sala 01, sala 02, deposito, sala 03, sala 04 e secretaria</t>
  </si>
  <si>
    <t>J4- secretaria</t>
  </si>
  <si>
    <t>P2 (secretaria, sala 01, sala 02, sala 03 e sala 04)</t>
  </si>
  <si>
    <t>P5 - deposito</t>
  </si>
  <si>
    <t>P6- corredor</t>
  </si>
  <si>
    <t>P 0,15X0,30</t>
  </si>
  <si>
    <t>COMPRIMENTO (M)</t>
  </si>
  <si>
    <t>KG/ M</t>
  </si>
  <si>
    <t>BARRAS/PILAR</t>
  </si>
  <si>
    <t>TOTAL</t>
  </si>
  <si>
    <t>P1- complemento do depósito</t>
  </si>
  <si>
    <t>P2- complemneto do depósito</t>
  </si>
  <si>
    <t>ESTRIBOS/PILAR</t>
  </si>
  <si>
    <t>Depósito</t>
  </si>
  <si>
    <t>Pilares do Depósito - 0,15x0,30</t>
  </si>
  <si>
    <t>Pilares do Depósito - 0,15x0,31</t>
  </si>
  <si>
    <t>Pilaretes-mureta</t>
  </si>
  <si>
    <t>idem  volume de concreto</t>
  </si>
  <si>
    <t>EXECUÇÃO DE PASSEIO (CALÇADA) OU PISO DE CONCRETO COM CONCRETO MOLDADO</t>
  </si>
  <si>
    <t>CALHA/CANALETA/DRENAGEM PARTE DE TRÁS</t>
  </si>
  <si>
    <t>(0,3+0,5+0,5+0,8+0,8)</t>
  </si>
  <si>
    <t>sala 01 e sala 02</t>
  </si>
  <si>
    <t>corredor</t>
  </si>
  <si>
    <t>sala 03</t>
  </si>
  <si>
    <t>APLICAR EM TODA MADEIRA</t>
  </si>
  <si>
    <t>NECESSÁRIO PARA CONCLUIR</t>
  </si>
  <si>
    <t>coberta posterior</t>
  </si>
  <si>
    <t>coberta frontal</t>
  </si>
  <si>
    <t>área restaurada e reaproveitada</t>
  </si>
  <si>
    <t>TELHAMENTO COM TELHA CERÂMICA DE ENCAIXE, TIPO ROMANA, COM ATÉ 2 ÁGUAS, INCLUSO TRANSPORTE VERTICAL. AF_07/2019</t>
  </si>
  <si>
    <t>coberta externa</t>
  </si>
  <si>
    <t>coberta da área externa</t>
  </si>
  <si>
    <t>área da caixa dágua</t>
  </si>
  <si>
    <t>platibanda</t>
  </si>
  <si>
    <t>CUMPRIMENTO DA ESCOLA COM OS BEIRAIS</t>
  </si>
  <si>
    <t>ESCADA</t>
  </si>
  <si>
    <t>idem chapisco</t>
  </si>
  <si>
    <t>SALA 01</t>
  </si>
  <si>
    <t>SALA 02</t>
  </si>
  <si>
    <t>SALA 03</t>
  </si>
  <si>
    <t>SALA 05</t>
  </si>
  <si>
    <t>SALA 06</t>
  </si>
  <si>
    <t>COZINHA</t>
  </si>
  <si>
    <t>SANIT. MASC.</t>
  </si>
  <si>
    <t>SANIT. FEM.</t>
  </si>
  <si>
    <t>CIRCULAÇÃO 1</t>
  </si>
  <si>
    <t>CIRCULAÇÃO 2</t>
  </si>
  <si>
    <t>CIRCULAÇÃO 3</t>
  </si>
  <si>
    <t>PISO EM GRANILITE, MARMORITE OU GRANITINA EM AMBIENTES INTERNOS. AF_09/2020</t>
  </si>
  <si>
    <t>SALA 08</t>
  </si>
  <si>
    <t>SALA DOS PROFESSORES</t>
  </si>
  <si>
    <t>SALA MULTIUSO</t>
  </si>
  <si>
    <t>SECRETARIA</t>
  </si>
  <si>
    <t>SALA 04</t>
  </si>
  <si>
    <t>REFEITÓRIO</t>
  </si>
  <si>
    <t>SALA 07</t>
  </si>
  <si>
    <t>DIRETORIA</t>
  </si>
  <si>
    <t>RODAPÉ-TOTAL</t>
  </si>
  <si>
    <t>ÁREA EXTERNA</t>
  </si>
  <si>
    <t>DESPENSA</t>
  </si>
  <si>
    <t>SANITÁRIO FEMININO</t>
  </si>
  <si>
    <t>SANITÁRIO MASCULINO</t>
  </si>
  <si>
    <t>WC PROFESSORES</t>
  </si>
  <si>
    <t>LAVABO SECRETARIA</t>
  </si>
  <si>
    <t>IDEM ÁREA DE PISO CERAMICO</t>
  </si>
  <si>
    <t>IDEM ÁREA DE PISO GRANILITE</t>
  </si>
  <si>
    <t>SEGUINDO PROJETO ELÉTRICO</t>
  </si>
  <si>
    <t>APLICAÇÃO MANUAL DE PINTURA COM TINTA TEXTURIZADA ACRÍLICA EM PAREDES EXTERNAS DE CASAS, UMA COR. AF_06/2014</t>
  </si>
  <si>
    <t>FACHADA FRONTAL</t>
  </si>
  <si>
    <t>PINTURA VERMELHA</t>
  </si>
  <si>
    <t>PINTURA AMARELA</t>
  </si>
  <si>
    <t>PINTURA AZUL</t>
  </si>
  <si>
    <t>PINTURA VERDE</t>
  </si>
  <si>
    <t>PINTURA LARANJA</t>
  </si>
  <si>
    <t>PINTURA BRANCA</t>
  </si>
  <si>
    <t>MURETA - PINTURA BRANCA</t>
  </si>
  <si>
    <t>FACHADA POSTERIOR</t>
  </si>
  <si>
    <t>FACHADA LATERAL DIREITA - PINTURA BRANCA</t>
  </si>
  <si>
    <t>FACHADA LATERAL ESQUERDA - PINTURA BRANCA</t>
  </si>
  <si>
    <t>total branca</t>
  </si>
  <si>
    <t>GRADIL</t>
  </si>
  <si>
    <t>PORTÃO ACESSO PRINCIPAL</t>
  </si>
  <si>
    <t>PORTÃO ACESSO RAMPA</t>
  </si>
  <si>
    <t>PORTÃO SAÍDA DE EMERGÊNCIA</t>
  </si>
  <si>
    <t>DESCONTOS</t>
  </si>
  <si>
    <t>PRINTURA CINZA</t>
  </si>
  <si>
    <t>CIRCULAÇÃO</t>
  </si>
  <si>
    <t>WC SECRETARIA</t>
  </si>
  <si>
    <t>CIRCULAÇÃO II</t>
  </si>
  <si>
    <t>Desconto rodapé</t>
  </si>
  <si>
    <t>TOTAL CINZA</t>
  </si>
  <si>
    <t>TOTAL BRANCA</t>
  </si>
  <si>
    <t>TOTAL GERAL</t>
  </si>
  <si>
    <t>APLICAÇÃO MANUAL DE FUNDO SELADOR ACRÍLICO EM SUPERFÍCIES EXTERNAS. AF_06/2014</t>
  </si>
  <si>
    <t>ÁREA EXTERNA (idem 11.1)</t>
  </si>
  <si>
    <t>APLICAÇÃO E LIXAMENTO DE MASSA LÁTEX EM PAREDES, DUAS DEMÃOS. AF_06/2014</t>
  </si>
  <si>
    <t>ÁREAS INTERNAS (idem 11.3)</t>
  </si>
  <si>
    <t>12</t>
  </si>
  <si>
    <t>P3</t>
  </si>
  <si>
    <t>WC SALA DE PROFESSORES</t>
  </si>
  <si>
    <t>P2</t>
  </si>
  <si>
    <t>SALAS</t>
  </si>
  <si>
    <t>SANITÁRIOS FEM. E MASC.</t>
  </si>
  <si>
    <t>P1</t>
  </si>
  <si>
    <t>PORTA PRINCIPAL</t>
  </si>
  <si>
    <t>LARGURA</t>
  </si>
  <si>
    <t>ALT.</t>
  </si>
  <si>
    <t>TAXA</t>
  </si>
  <si>
    <t>J1</t>
  </si>
  <si>
    <t>SALAS DE AULA</t>
  </si>
  <si>
    <t>J4</t>
  </si>
  <si>
    <t>J2</t>
  </si>
  <si>
    <t>WC SALA DOS PROFESSORES</t>
  </si>
  <si>
    <t>J3</t>
  </si>
  <si>
    <t>13</t>
  </si>
  <si>
    <t>(COMPOSIÇÃO REPRESENTATIVA) DO SERVIÇO DE INSTALAÇÃO DE TUBOS DE PVC, SOLDÁVEL, ÁGUA FRIA, DN 25 MM (INSTALADO EM RAMAL, SUB- RAMAL, RAMAL DE DISTRIBUIÇÃO OU PRUMADA), INCLUSIVE CONEXÕES, CORTES E FIXAÇÕES, PARA PRÉDIOS. AF_10/2015</t>
  </si>
  <si>
    <t>SEGUINDO PROJETO HIDRÁULICO</t>
  </si>
  <si>
    <t>(COMPOSIÇÃO REPRESENTATIVA) DO SERVIÇO DE INSTALAÇÃO TUBOS DE PVC, SOLDÁVEL, ÁGUA FRIA, DN 32 MM (INSTALADO EM RAMAL, SUB- RAMAL, RAMAL DE DISTRIBUIÇÃO OU PRUMADA), INCLUSIVE CONEXÕES, CORTES E FIXAÇÕES, PARA PRÉDIOS. AF_10/2015</t>
  </si>
  <si>
    <t>JOELHO PVC,  SOLDAVEL COM ROSCA, 90 GRAUS, 25 MM X 1/2", PARA AGUA FRIA PREDIAL</t>
  </si>
  <si>
    <t>14</t>
  </si>
  <si>
    <t>SANIT. MAC.</t>
  </si>
  <si>
    <t>SANIT. FEM.- PCD</t>
  </si>
  <si>
    <t>SANIT. MASC.-PCD</t>
  </si>
  <si>
    <t>COZINHA/BANCADAS</t>
  </si>
  <si>
    <t>COZINHA/BALCÃO ATENDIMENTO</t>
  </si>
  <si>
    <t>SECRETARIA/BALCÃO ATENDIMENTO</t>
  </si>
  <si>
    <t>SANT. FEMININO</t>
  </si>
  <si>
    <t>SANT. MASC.</t>
  </si>
  <si>
    <t>MICTÓRIOS</t>
  </si>
  <si>
    <t>SANT. MASCULINO</t>
  </si>
  <si>
    <t>ENCAMINHAMENTO DA TUBULAÇÃO DA CUBAS DA COZINHA</t>
  </si>
  <si>
    <t>ENCAMINHAMENTO DAS TUBULAÇÕES DE WC'S PARA AS CAIXAS</t>
  </si>
  <si>
    <t>ENCAMINHAMENTO DAS TUBULAÇÕES DE WC'S PARA A FOSSA</t>
  </si>
  <si>
    <t>NECESSÁRIO PARA CONCLUSÃO</t>
  </si>
  <si>
    <t>RAMPA DE ACESSO</t>
  </si>
  <si>
    <t>ESCADA DE ACESSO</t>
  </si>
  <si>
    <t>Gradil de ferro  1/2"x1/2"espaçamento 10cm-montantes de tubo de aço galv. ø 2"espaçamento 3m inclusive assentamento</t>
  </si>
  <si>
    <t>PORTÃO PRINCIPAL</t>
  </si>
  <si>
    <t>PORTÃO DE ACESSO A RAMPA</t>
  </si>
  <si>
    <t>17.1</t>
  </si>
  <si>
    <t>Banco de concreto s/ encosto de 1,50 x 0,45m</t>
  </si>
  <si>
    <t>17.2</t>
  </si>
  <si>
    <t>RAMAL DE ENTRADA</t>
  </si>
  <si>
    <t>17.3</t>
  </si>
  <si>
    <t>CONFORME PROJETO</t>
  </si>
  <si>
    <t>17.4</t>
  </si>
  <si>
    <t>ÁREA  EXTERNA</t>
  </si>
  <si>
    <t>17.5</t>
  </si>
  <si>
    <t>PLANTIO DE GRAMA EM PLACAS. AF_05/2018</t>
  </si>
  <si>
    <r>
      <rPr>
        <b/>
        <sz val="8"/>
        <rFont val="Calibri"/>
        <family val="2"/>
        <scheme val="minor"/>
      </rPr>
      <t>CHAPISCO APLICADO EM ALVENARIAS E ESTRUTURAS DE CONCRETO INTERNAS, COM COLHER DE PEDREIRO.  ARGAMASSA TRAÇO 1:3 COM
PREPARO EM BETONEIRA 400L. AF_06/2014</t>
    </r>
  </si>
  <si>
    <r>
      <rPr>
        <b/>
        <sz val="8"/>
        <rFont val="Calibri"/>
        <family val="2"/>
        <scheme val="minor"/>
      </rPr>
      <t>REVESTIMENTO CERÂMICO PARA PISO COM PLACAS TIPO ESMALTADA EXTRA DE DIMENSÕES 45X45 CM APLICADA EM AMBIENTES DE ÁREA MENOR
QUE 5 M2. AF_06/2014</t>
    </r>
  </si>
  <si>
    <r>
      <rPr>
        <b/>
        <sz val="8"/>
        <rFont val="Calibri"/>
        <family val="2"/>
        <scheme val="minor"/>
      </rPr>
      <t>REVESTIMENTO CERÂMICO PARA PAREDES INTERNAS COM PLACAS TIPO ESMALTADA EXTRA DE DIMENSÕES 20X20 CM APLICADAS EM AMBIENTES
DE ÁREA MENOR QUE 5 M² A MEIA ALTURA DAS PAREDES. AF_06/2014</t>
    </r>
  </si>
  <si>
    <r>
      <rPr>
        <b/>
        <sz val="8"/>
        <rFont val="Calibri"/>
        <family val="2"/>
        <scheme val="minor"/>
      </rPr>
      <t>ELETRODUTO FLEXÍVEL CORRUGADO, PVC, DN 25 MM (3/4"), PARA CIRCUITOS TERMINAIS, INSTALADO EM PAREDE - FORNECIMENTO E INSTALAÇÃO.
AF_12/2015</t>
    </r>
  </si>
  <si>
    <r>
      <rPr>
        <b/>
        <sz val="8"/>
        <rFont val="Calibri"/>
        <family val="2"/>
        <scheme val="minor"/>
      </rPr>
      <t>PINTURA COM TINTA ALQUÍDICA DE ACABAMENTO (ESMALTE SINTÉTICO ACETINADO) APLICADA A ROLO OU PINCEL SOBRE SUPERFÍCIES METÁLICAS
(EXCETO PERFIL) EXECUTADO EM OBRA (02 DEMÃOS). AF_01/2020</t>
    </r>
  </si>
  <si>
    <r>
      <rPr>
        <b/>
        <sz val="8"/>
        <rFont val="Calibri"/>
        <family val="2"/>
        <scheme val="minor"/>
      </rPr>
      <t>VASO SANITÁRIO SIFONADO COM CAIXA ACOPLADA LOUÇA BRANCA, INCLUSO ENGATE FLEXÍVEL EM PLÁSTICO BRANCO, 1/2  X 40CM -
FORNECIMENTO E INSTALAÇÃO. AF_01/2020</t>
    </r>
  </si>
  <si>
    <r>
      <rPr>
        <b/>
        <sz val="8"/>
        <rFont val="Calibri"/>
        <family val="2"/>
        <scheme val="minor"/>
      </rPr>
      <t xml:space="preserve">MICTÓRIO SIFONADO LOUÇA BRANCA </t>
    </r>
    <r>
      <rPr>
        <sz val="8"/>
        <rFont val="Calibri"/>
        <family val="2"/>
        <scheme val="minor"/>
      </rPr>
      <t xml:space="preserve"> </t>
    </r>
    <r>
      <rPr>
        <b/>
        <sz val="8"/>
        <rFont val="Calibri"/>
        <family val="2"/>
        <scheme val="minor"/>
      </rPr>
      <t xml:space="preserve">PADRÃO MÉDIO </t>
    </r>
    <r>
      <rPr>
        <sz val="8"/>
        <rFont val="Calibri"/>
        <family val="2"/>
        <scheme val="minor"/>
      </rPr>
      <t xml:space="preserve"> </t>
    </r>
    <r>
      <rPr>
        <b/>
        <sz val="8"/>
        <rFont val="Calibri"/>
        <family val="2"/>
        <scheme val="minor"/>
      </rPr>
      <t>FORNECIMENTO E INSTALAÇÃO. AF_01/2020</t>
    </r>
  </si>
  <si>
    <r>
      <rPr>
        <b/>
        <sz val="8"/>
        <rFont val="Calibri"/>
        <family val="2"/>
        <scheme val="minor"/>
      </rPr>
      <t>BANCADA GRANITO CINZA  150 X 60 CM, COM CUBA DE EMBUTIR DE AÇO, VÁLVULA AMERICANA EM METAL, SIFÃO FLEXÍVEL EM PVC, ENGATE FLEXÍVEL 30 CM, TORNEIRA CROMADA LONGA, DE PAREDE, 1/2</t>
    </r>
    <r>
      <rPr>
        <sz val="8"/>
        <rFont val="Calibri"/>
        <family val="2"/>
        <scheme val="minor"/>
      </rPr>
      <t xml:space="preserve"> </t>
    </r>
    <r>
      <rPr>
        <b/>
        <sz val="8"/>
        <rFont val="Calibri"/>
        <family val="2"/>
        <scheme val="minor"/>
      </rPr>
      <t>OU 3/4,</t>
    </r>
    <r>
      <rPr>
        <sz val="8"/>
        <rFont val="Calibri"/>
        <family val="2"/>
        <scheme val="minor"/>
      </rPr>
      <t xml:space="preserve">  </t>
    </r>
    <r>
      <rPr>
        <b/>
        <sz val="8"/>
        <rFont val="Calibri"/>
        <family val="2"/>
        <scheme val="minor"/>
      </rPr>
      <t>P/ COZINHA, PADRÃO POPULAR - FORNEC. E INSTALAÇÃO. AF_01/2020</t>
    </r>
  </si>
  <si>
    <r>
      <rPr>
        <b/>
        <sz val="8"/>
        <rFont val="Calibri"/>
        <family val="2"/>
        <scheme val="minor"/>
      </rPr>
      <t>TANQUE SÉPTICO RETANGULAR, EM ALVENARIA COM TIJOLOS CERÂMICOS MACIÇOS, DIMENSÕES INTERNAS: 1,2 X 2,4 X 1,6 M, VOLUME ÚTIL: 3456 L
(PARA 13 CONTRIBUINTES). AF_12/2020</t>
    </r>
  </si>
  <si>
    <r>
      <rPr>
        <b/>
        <sz val="8"/>
        <rFont val="Calibri"/>
        <family val="2"/>
        <scheme val="minor"/>
      </rPr>
      <t>GUARDA-CORPO DE AÇO GALVANIZADO DE 1,10M DE ALTURA, MONTANTES TUBULARES DE 1.1/2</t>
    </r>
    <r>
      <rPr>
        <sz val="8"/>
        <rFont val="Calibri"/>
        <family val="2"/>
        <scheme val="minor"/>
      </rPr>
      <t xml:space="preserve"> </t>
    </r>
    <r>
      <rPr>
        <b/>
        <sz val="8"/>
        <rFont val="Calibri"/>
        <family val="2"/>
        <scheme val="minor"/>
      </rPr>
      <t>ESPAÇADOS DE 1,20M, TRAVESSA SUPERIOR DE 2,</t>
    </r>
    <r>
      <rPr>
        <sz val="8"/>
        <rFont val="Calibri"/>
        <family val="2"/>
        <scheme val="minor"/>
      </rPr>
      <t xml:space="preserve"> </t>
    </r>
    <r>
      <rPr>
        <b/>
        <sz val="8"/>
        <rFont val="Calibri"/>
        <family val="2"/>
        <scheme val="minor"/>
      </rPr>
      <t>GRADIL FORMADO POR BARRAS CHATAS EM FERRO DE 32X4,8MM, FIXADO COM CHUMBADOR MECÂNICO. AF_04/2019_P</t>
    </r>
  </si>
  <si>
    <t>PREFEITURA MUNICIPAL DE CRUZ DO ESPÍRITO SANTO</t>
  </si>
  <si>
    <t>SECRETARIA MUNICIPAL DE INFRAESTRUTURA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</si>
</sst>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0;[Red]0.00"/>
    <numFmt numFmtId="166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rgb="FF00206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0B4"/>
        <bgColor rgb="FF000000"/>
      </patternFill>
    </fill>
    <fill>
      <patternFill patternType="solid">
        <fgColor rgb="FFC6E0B4"/>
        <bgColor indexed="64"/>
      </patternFill>
    </fill>
    <fill>
      <patternFill patternType="solid">
        <fgColor rgb="FFC3D69A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0" fontId="14" fillId="0" borderId="0"/>
  </cellStyleXfs>
  <cellXfs count="153">
    <xf numFmtId="0" fontId="0" fillId="0" borderId="0" xfId="0"/>
    <xf numFmtId="43" fontId="4" fillId="2" borderId="1" xfId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43" fontId="9" fillId="2" borderId="1" xfId="0" applyNumberFormat="1" applyFont="1" applyFill="1" applyBorder="1" applyAlignment="1">
      <alignment vertical="center"/>
    </xf>
    <xf numFmtId="43" fontId="2" fillId="2" borderId="1" xfId="1" applyFont="1" applyFill="1" applyBorder="1" applyAlignment="1">
      <alignment horizontal="center" vertical="center" wrapText="1"/>
    </xf>
    <xf numFmtId="14" fontId="6" fillId="2" borderId="9" xfId="1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justify" vertical="center"/>
    </xf>
    <xf numFmtId="0" fontId="11" fillId="2" borderId="1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6" xfId="0" applyBorder="1"/>
    <xf numFmtId="0" fontId="0" fillId="0" borderId="0" xfId="0" applyAlignment="1">
      <alignment horizontal="center"/>
    </xf>
    <xf numFmtId="0" fontId="11" fillId="2" borderId="16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43" fontId="11" fillId="2" borderId="0" xfId="1" applyFont="1" applyFill="1" applyBorder="1" applyAlignment="1">
      <alignment horizontal="left" vertical="center"/>
    </xf>
    <xf numFmtId="14" fontId="11" fillId="2" borderId="0" xfId="1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43" fontId="12" fillId="0" borderId="1" xfId="0" applyNumberFormat="1" applyFont="1" applyBorder="1" applyAlignment="1">
      <alignment vertical="center"/>
    </xf>
    <xf numFmtId="43" fontId="12" fillId="0" borderId="1" xfId="0" applyNumberFormat="1" applyFont="1" applyBorder="1" applyAlignment="1">
      <alignment horizontal="center" vertical="center"/>
    </xf>
    <xf numFmtId="43" fontId="2" fillId="6" borderId="1" xfId="1" applyFont="1" applyFill="1" applyBorder="1" applyAlignment="1">
      <alignment horizontal="center" vertical="center" wrapText="1"/>
    </xf>
    <xf numFmtId="43" fontId="9" fillId="6" borderId="1" xfId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vertical="center"/>
    </xf>
    <xf numFmtId="43" fontId="9" fillId="6" borderId="1" xfId="1" applyFont="1" applyFill="1" applyBorder="1" applyAlignment="1">
      <alignment horizontal="center" vertical="center"/>
    </xf>
    <xf numFmtId="0" fontId="8" fillId="2" borderId="0" xfId="0" applyFont="1" applyFill="1"/>
    <xf numFmtId="43" fontId="7" fillId="2" borderId="0" xfId="0" applyNumberFormat="1" applyFont="1" applyFill="1"/>
    <xf numFmtId="0" fontId="7" fillId="2" borderId="0" xfId="0" applyFont="1" applyFill="1"/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/>
    </xf>
    <xf numFmtId="43" fontId="8" fillId="2" borderId="0" xfId="0" applyNumberFormat="1" applyFont="1" applyFill="1"/>
    <xf numFmtId="43" fontId="8" fillId="2" borderId="0" xfId="1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justify" vertical="center"/>
    </xf>
    <xf numFmtId="43" fontId="8" fillId="2" borderId="0" xfId="1" applyFont="1" applyFill="1" applyAlignment="1">
      <alignment horizontal="justify" vertical="center"/>
    </xf>
    <xf numFmtId="43" fontId="8" fillId="2" borderId="0" xfId="1" applyFont="1" applyFill="1" applyAlignment="1">
      <alignment horizontal="center" vertical="center"/>
    </xf>
    <xf numFmtId="43" fontId="8" fillId="2" borderId="0" xfId="1" applyFont="1" applyFill="1" applyAlignment="1">
      <alignment horizontal="center" vertical="center" wrapText="1"/>
    </xf>
    <xf numFmtId="43" fontId="8" fillId="2" borderId="0" xfId="1" applyFont="1" applyFill="1" applyAlignment="1">
      <alignment horizontal="center"/>
    </xf>
    <xf numFmtId="43" fontId="2" fillId="0" borderId="1" xfId="1" applyFont="1" applyFill="1" applyBorder="1" applyAlignment="1">
      <alignment horizontal="center" vertical="center" wrapText="1"/>
    </xf>
    <xf numFmtId="43" fontId="7" fillId="2" borderId="0" xfId="1" applyFont="1" applyFill="1" applyAlignment="1">
      <alignment horizontal="center" vertical="center" wrapText="1"/>
    </xf>
    <xf numFmtId="43" fontId="9" fillId="6" borderId="1" xfId="0" applyNumberFormat="1" applyFont="1" applyFill="1" applyBorder="1"/>
    <xf numFmtId="43" fontId="9" fillId="6" borderId="1" xfId="0" applyNumberFormat="1" applyFont="1" applyFill="1" applyBorder="1" applyAlignment="1">
      <alignment vertical="center"/>
    </xf>
    <xf numFmtId="43" fontId="7" fillId="2" borderId="0" xfId="0" applyNumberFormat="1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15" fillId="0" borderId="0" xfId="7" applyFont="1" applyAlignment="1">
      <alignment horizontal="left" vertical="top"/>
    </xf>
    <xf numFmtId="1" fontId="17" fillId="4" borderId="27" xfId="7" applyNumberFormat="1" applyFont="1" applyFill="1" applyBorder="1" applyAlignment="1">
      <alignment horizontal="right" vertical="top" indent="1" shrinkToFit="1"/>
    </xf>
    <xf numFmtId="0" fontId="16" fillId="0" borderId="27" xfId="7" applyFont="1" applyBorder="1" applyAlignment="1">
      <alignment horizontal="right" vertical="top" wrapText="1" indent="1"/>
    </xf>
    <xf numFmtId="0" fontId="15" fillId="0" borderId="27" xfId="7" applyFont="1" applyBorder="1" applyAlignment="1">
      <alignment horizontal="left" wrapText="1"/>
    </xf>
    <xf numFmtId="0" fontId="16" fillId="0" borderId="27" xfId="7" applyFont="1" applyBorder="1" applyAlignment="1">
      <alignment horizontal="center" vertical="top" wrapText="1"/>
    </xf>
    <xf numFmtId="0" fontId="18" fillId="0" borderId="27" xfId="7" applyFont="1" applyBorder="1" applyAlignment="1">
      <alignment horizontal="right" vertical="top" wrapText="1"/>
    </xf>
    <xf numFmtId="0" fontId="15" fillId="0" borderId="27" xfId="7" applyFont="1" applyBorder="1" applyAlignment="1">
      <alignment horizontal="left" vertical="center" wrapText="1"/>
    </xf>
    <xf numFmtId="0" fontId="18" fillId="0" borderId="27" xfId="7" applyFont="1" applyBorder="1" applyAlignment="1">
      <alignment horizontal="right" vertical="center" wrapText="1"/>
    </xf>
    <xf numFmtId="2" fontId="15" fillId="0" borderId="27" xfId="7" applyNumberFormat="1" applyFont="1" applyBorder="1" applyAlignment="1">
      <alignment horizontal="right" vertical="center" shrinkToFit="1"/>
    </xf>
    <xf numFmtId="2" fontId="17" fillId="0" borderId="27" xfId="7" applyNumberFormat="1" applyFont="1" applyBorder="1" applyAlignment="1">
      <alignment horizontal="right" vertical="center" shrinkToFit="1"/>
    </xf>
    <xf numFmtId="0" fontId="15" fillId="0" borderId="35" xfId="7" applyFont="1" applyBorder="1" applyAlignment="1">
      <alignment horizontal="left" wrapText="1"/>
    </xf>
    <xf numFmtId="0" fontId="18" fillId="0" borderId="27" xfId="7" applyFont="1" applyBorder="1" applyAlignment="1">
      <alignment horizontal="left" vertical="top" wrapText="1"/>
    </xf>
    <xf numFmtId="1" fontId="17" fillId="4" borderId="27" xfId="7" applyNumberFormat="1" applyFont="1" applyFill="1" applyBorder="1" applyAlignment="1">
      <alignment horizontal="center" vertical="top" shrinkToFit="1"/>
    </xf>
    <xf numFmtId="0" fontId="16" fillId="0" borderId="27" xfId="7" applyFont="1" applyBorder="1" applyAlignment="1">
      <alignment horizontal="left" vertical="top" wrapText="1"/>
    </xf>
    <xf numFmtId="0" fontId="16" fillId="0" borderId="27" xfId="7" applyFont="1" applyBorder="1" applyAlignment="1">
      <alignment horizontal="left" vertical="top" wrapText="1" indent="1"/>
    </xf>
    <xf numFmtId="0" fontId="16" fillId="4" borderId="27" xfId="7" applyFont="1" applyFill="1" applyBorder="1" applyAlignment="1">
      <alignment horizontal="center" vertical="top" wrapText="1"/>
    </xf>
    <xf numFmtId="0" fontId="16" fillId="0" borderId="27" xfId="7" applyFont="1" applyBorder="1" applyAlignment="1">
      <alignment horizontal="left" vertical="center" wrapText="1" indent="1"/>
    </xf>
    <xf numFmtId="0" fontId="16" fillId="0" borderId="27" xfId="7" applyFont="1" applyBorder="1" applyAlignment="1">
      <alignment horizontal="right" vertical="center" wrapText="1" indent="1"/>
    </xf>
    <xf numFmtId="0" fontId="18" fillId="0" borderId="27" xfId="7" applyFont="1" applyBorder="1" applyAlignment="1">
      <alignment horizontal="left" vertical="center" wrapText="1"/>
    </xf>
    <xf numFmtId="0" fontId="15" fillId="0" borderId="0" xfId="7" applyFont="1" applyAlignment="1">
      <alignment horizontal="left" vertical="center"/>
    </xf>
    <xf numFmtId="0" fontId="16" fillId="0" borderId="27" xfId="7" applyFont="1" applyBorder="1" applyAlignment="1">
      <alignment horizontal="center" vertical="center" wrapText="1"/>
    </xf>
    <xf numFmtId="0" fontId="18" fillId="0" borderId="27" xfId="7" applyFont="1" applyBorder="1" applyAlignment="1">
      <alignment horizontal="center" vertical="center" wrapText="1"/>
    </xf>
    <xf numFmtId="2" fontId="15" fillId="0" borderId="27" xfId="7" applyNumberFormat="1" applyFont="1" applyBorder="1" applyAlignment="1">
      <alignment horizontal="center" vertical="center" shrinkToFit="1"/>
    </xf>
    <xf numFmtId="2" fontId="15" fillId="0" borderId="27" xfId="7" applyNumberFormat="1" applyFont="1" applyBorder="1" applyAlignment="1">
      <alignment horizontal="left" vertical="center" shrinkToFit="1"/>
    </xf>
    <xf numFmtId="0" fontId="16" fillId="0" borderId="27" xfId="7" applyFont="1" applyBorder="1" applyAlignment="1">
      <alignment horizontal="left" vertical="center" wrapText="1"/>
    </xf>
    <xf numFmtId="165" fontId="19" fillId="0" borderId="27" xfId="7" applyNumberFormat="1" applyFont="1" applyBorder="1" applyAlignment="1">
      <alignment horizontal="right" vertical="center" shrinkToFit="1"/>
    </xf>
    <xf numFmtId="166" fontId="15" fillId="0" borderId="27" xfId="7" applyNumberFormat="1" applyFont="1" applyBorder="1" applyAlignment="1">
      <alignment horizontal="right" vertical="center" shrinkToFit="1"/>
    </xf>
    <xf numFmtId="0" fontId="16" fillId="3" borderId="27" xfId="7" applyFont="1" applyFill="1" applyBorder="1" applyAlignment="1">
      <alignment vertical="top" wrapText="1"/>
    </xf>
    <xf numFmtId="0" fontId="16" fillId="3" borderId="27" xfId="7" applyFont="1" applyFill="1" applyBorder="1" applyAlignment="1">
      <alignment vertical="center" wrapText="1"/>
    </xf>
    <xf numFmtId="43" fontId="7" fillId="0" borderId="15" xfId="1" applyFont="1" applyFill="1" applyBorder="1" applyAlignment="1">
      <alignment vertical="center"/>
    </xf>
    <xf numFmtId="43" fontId="7" fillId="0" borderId="28" xfId="1" applyFont="1" applyFill="1" applyBorder="1" applyAlignment="1">
      <alignment vertical="center"/>
    </xf>
    <xf numFmtId="0" fontId="8" fillId="0" borderId="0" xfId="0" applyFont="1"/>
    <xf numFmtId="43" fontId="7" fillId="2" borderId="4" xfId="1" applyFont="1" applyFill="1" applyBorder="1" applyAlignment="1">
      <alignment vertical="center"/>
    </xf>
    <xf numFmtId="43" fontId="7" fillId="2" borderId="3" xfId="1" applyFont="1" applyFill="1" applyBorder="1" applyAlignment="1">
      <alignment vertical="center" wrapText="1"/>
    </xf>
    <xf numFmtId="43" fontId="7" fillId="2" borderId="30" xfId="1" applyFont="1" applyFill="1" applyBorder="1" applyAlignment="1">
      <alignment vertical="center" wrapText="1"/>
    </xf>
    <xf numFmtId="43" fontId="7" fillId="2" borderId="31" xfId="1" applyFont="1" applyFill="1" applyBorder="1" applyAlignment="1">
      <alignment vertical="center" wrapText="1"/>
    </xf>
    <xf numFmtId="43" fontId="7" fillId="2" borderId="26" xfId="1" applyFont="1" applyFill="1" applyBorder="1" applyAlignment="1">
      <alignment vertical="center" wrapText="1"/>
    </xf>
    <xf numFmtId="43" fontId="7" fillId="2" borderId="13" xfId="1" applyFont="1" applyFill="1" applyBorder="1" applyAlignment="1">
      <alignment vertical="center" wrapText="1"/>
    </xf>
    <xf numFmtId="43" fontId="11" fillId="2" borderId="10" xfId="1" applyFont="1" applyFill="1" applyBorder="1" applyAlignment="1">
      <alignment vertical="center"/>
    </xf>
    <xf numFmtId="43" fontId="7" fillId="0" borderId="32" xfId="1" applyFont="1" applyFill="1" applyBorder="1" applyAlignment="1">
      <alignment horizontal="center" vertical="center"/>
    </xf>
    <xf numFmtId="43" fontId="7" fillId="0" borderId="29" xfId="1" applyFont="1" applyFill="1" applyBorder="1" applyAlignment="1">
      <alignment horizontal="center" vertical="center"/>
    </xf>
    <xf numFmtId="43" fontId="11" fillId="2" borderId="2" xfId="1" applyFont="1" applyFill="1" applyBorder="1" applyAlignment="1">
      <alignment horizontal="center" vertical="center" wrapText="1"/>
    </xf>
    <xf numFmtId="43" fontId="11" fillId="2" borderId="3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 wrapText="1"/>
    </xf>
    <xf numFmtId="0" fontId="16" fillId="0" borderId="33" xfId="7" applyFont="1" applyBorder="1" applyAlignment="1">
      <alignment horizontal="left" vertical="top" wrapText="1"/>
    </xf>
    <xf numFmtId="0" fontId="16" fillId="0" borderId="34" xfId="7" applyFont="1" applyBorder="1" applyAlignment="1">
      <alignment horizontal="left" vertical="top" wrapText="1"/>
    </xf>
    <xf numFmtId="0" fontId="16" fillId="0" borderId="35" xfId="7" applyFont="1" applyBorder="1" applyAlignment="1">
      <alignment horizontal="left" vertical="top" wrapText="1"/>
    </xf>
    <xf numFmtId="0" fontId="16" fillId="0" borderId="33" xfId="7" applyFont="1" applyBorder="1" applyAlignment="1">
      <alignment horizontal="right" vertical="top" wrapText="1"/>
    </xf>
    <xf numFmtId="0" fontId="16" fillId="0" borderId="34" xfId="7" applyFont="1" applyBorder="1" applyAlignment="1">
      <alignment horizontal="right" vertical="top" wrapText="1"/>
    </xf>
    <xf numFmtId="0" fontId="16" fillId="0" borderId="35" xfId="7" applyFont="1" applyBorder="1" applyAlignment="1">
      <alignment horizontal="right" vertical="top" wrapText="1"/>
    </xf>
    <xf numFmtId="0" fontId="15" fillId="0" borderId="33" xfId="7" applyFont="1" applyBorder="1" applyAlignment="1">
      <alignment horizontal="left" wrapText="1"/>
    </xf>
    <xf numFmtId="0" fontId="15" fillId="0" borderId="34" xfId="7" applyFont="1" applyBorder="1" applyAlignment="1">
      <alignment horizontal="left" wrapText="1"/>
    </xf>
    <xf numFmtId="0" fontId="15" fillId="0" borderId="35" xfId="7" applyFont="1" applyBorder="1" applyAlignment="1">
      <alignment horizontal="left" wrapText="1"/>
    </xf>
    <xf numFmtId="0" fontId="20" fillId="0" borderId="0" xfId="7" applyFont="1" applyAlignment="1">
      <alignment horizontal="center" vertical="center"/>
    </xf>
    <xf numFmtId="0" fontId="16" fillId="4" borderId="33" xfId="7" applyFont="1" applyFill="1" applyBorder="1" applyAlignment="1">
      <alignment horizontal="left" vertical="top" wrapText="1"/>
    </xf>
    <xf numFmtId="0" fontId="16" fillId="4" borderId="34" xfId="7" applyFont="1" applyFill="1" applyBorder="1" applyAlignment="1">
      <alignment horizontal="left" vertical="top" wrapText="1"/>
    </xf>
    <xf numFmtId="0" fontId="16" fillId="4" borderId="35" xfId="7" applyFont="1" applyFill="1" applyBorder="1" applyAlignment="1">
      <alignment horizontal="left" vertical="top" wrapText="1"/>
    </xf>
    <xf numFmtId="0" fontId="15" fillId="0" borderId="33" xfId="7" applyFont="1" applyBorder="1" applyAlignment="1">
      <alignment horizontal="left" vertical="top" wrapText="1"/>
    </xf>
    <xf numFmtId="0" fontId="15" fillId="0" borderId="34" xfId="7" applyFont="1" applyBorder="1" applyAlignment="1">
      <alignment horizontal="left" vertical="top" wrapText="1"/>
    </xf>
    <xf numFmtId="0" fontId="15" fillId="0" borderId="35" xfId="7" applyFont="1" applyBorder="1" applyAlignment="1">
      <alignment horizontal="left" vertical="top" wrapText="1"/>
    </xf>
    <xf numFmtId="0" fontId="18" fillId="0" borderId="33" xfId="7" applyFont="1" applyBorder="1" applyAlignment="1">
      <alignment horizontal="right" vertical="top" wrapText="1"/>
    </xf>
    <xf numFmtId="0" fontId="18" fillId="0" borderId="34" xfId="7" applyFont="1" applyBorder="1" applyAlignment="1">
      <alignment horizontal="right" vertical="top" wrapText="1"/>
    </xf>
    <xf numFmtId="0" fontId="18" fillId="0" borderId="35" xfId="7" applyFont="1" applyBorder="1" applyAlignment="1">
      <alignment horizontal="right" vertical="top" wrapText="1"/>
    </xf>
    <xf numFmtId="2" fontId="15" fillId="0" borderId="33" xfId="7" applyNumberFormat="1" applyFont="1" applyBorder="1" applyAlignment="1">
      <alignment horizontal="center" vertical="center" shrinkToFit="1"/>
    </xf>
    <xf numFmtId="2" fontId="15" fillId="0" borderId="35" xfId="7" applyNumberFormat="1" applyFont="1" applyBorder="1" applyAlignment="1">
      <alignment horizontal="center" vertical="center" shrinkToFit="1"/>
    </xf>
    <xf numFmtId="0" fontId="18" fillId="0" borderId="33" xfId="7" applyFont="1" applyBorder="1" applyAlignment="1">
      <alignment horizontal="center" vertical="center" wrapText="1"/>
    </xf>
    <xf numFmtId="0" fontId="18" fillId="0" borderId="35" xfId="7" applyFont="1" applyBorder="1" applyAlignment="1">
      <alignment horizontal="center" vertical="center" wrapText="1"/>
    </xf>
    <xf numFmtId="0" fontId="16" fillId="0" borderId="1" xfId="7" applyFont="1" applyBorder="1" applyAlignment="1">
      <alignment horizontal="left" vertical="center" wrapText="1"/>
    </xf>
    <xf numFmtId="0" fontId="16" fillId="7" borderId="33" xfId="7" applyFont="1" applyFill="1" applyBorder="1" applyAlignment="1">
      <alignment horizontal="center" vertical="top" wrapText="1"/>
    </xf>
    <xf numFmtId="0" fontId="16" fillId="7" borderId="34" xfId="7" applyFont="1" applyFill="1" applyBorder="1" applyAlignment="1">
      <alignment horizontal="center" vertical="top" wrapText="1"/>
    </xf>
    <xf numFmtId="0" fontId="16" fillId="7" borderId="35" xfId="7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43" fontId="11" fillId="2" borderId="1" xfId="1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43" fontId="11" fillId="2" borderId="23" xfId="1" applyFont="1" applyFill="1" applyBorder="1" applyAlignment="1">
      <alignment horizontal="left" vertic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8">
    <cellStyle name="Normal" xfId="0" builtinId="0"/>
    <cellStyle name="Normal 2" xfId="7" xr:uid="{00000000-0005-0000-0000-000002000000}"/>
    <cellStyle name="Normal 2 2" xfId="2" xr:uid="{00000000-0005-0000-0000-000003000000}"/>
    <cellStyle name="Normal 3" xfId="5" xr:uid="{00000000-0005-0000-0000-000004000000}"/>
    <cellStyle name="Normal 5" xfId="6" xr:uid="{00000000-0005-0000-0000-000005000000}"/>
    <cellStyle name="Porcentagem 2" xfId="3" xr:uid="{00000000-0005-0000-0000-000007000000}"/>
    <cellStyle name="Separador de milhares 2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C6E0B4"/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18" Type="http://schemas.openxmlformats.org/officeDocument/2006/relationships/image" Target="../media/image19.jpeg"/><Relationship Id="rId3" Type="http://schemas.openxmlformats.org/officeDocument/2006/relationships/image" Target="../media/image4.jpeg"/><Relationship Id="rId21" Type="http://schemas.openxmlformats.org/officeDocument/2006/relationships/image" Target="../media/image22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17" Type="http://schemas.openxmlformats.org/officeDocument/2006/relationships/image" Target="../media/image18.jpeg"/><Relationship Id="rId25" Type="http://schemas.openxmlformats.org/officeDocument/2006/relationships/image" Target="../media/image26.jpeg"/><Relationship Id="rId2" Type="http://schemas.openxmlformats.org/officeDocument/2006/relationships/image" Target="../media/image3.png"/><Relationship Id="rId16" Type="http://schemas.openxmlformats.org/officeDocument/2006/relationships/image" Target="../media/image17.jpeg"/><Relationship Id="rId20" Type="http://schemas.openxmlformats.org/officeDocument/2006/relationships/image" Target="../media/image21.jpeg"/><Relationship Id="rId1" Type="http://schemas.openxmlformats.org/officeDocument/2006/relationships/image" Target="../media/image2.pn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24" Type="http://schemas.openxmlformats.org/officeDocument/2006/relationships/image" Target="../media/image25.jpe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23" Type="http://schemas.openxmlformats.org/officeDocument/2006/relationships/image" Target="../media/image24.jpeg"/><Relationship Id="rId10" Type="http://schemas.openxmlformats.org/officeDocument/2006/relationships/image" Target="../media/image11.jpeg"/><Relationship Id="rId19" Type="http://schemas.openxmlformats.org/officeDocument/2006/relationships/image" Target="../media/image20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Relationship Id="rId22" Type="http://schemas.openxmlformats.org/officeDocument/2006/relationships/image" Target="../media/image2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0</xdr:rowOff>
    </xdr:from>
    <xdr:to>
      <xdr:col>1</xdr:col>
      <xdr:colOff>1838325</xdr:colOff>
      <xdr:row>5</xdr:row>
      <xdr:rowOff>9525</xdr:rowOff>
    </xdr:to>
    <xdr:pic>
      <xdr:nvPicPr>
        <xdr:cNvPr id="2" name="Imagem 1" descr="Prefeitura Municipal de Cruz do Espírito Santo – Portal da Prefeitura  Municipal de Cruz do Espírito San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2875"/>
          <a:ext cx="201930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</xdr:colOff>
      <xdr:row>0</xdr:row>
      <xdr:rowOff>0</xdr:rowOff>
    </xdr:from>
    <xdr:to>
      <xdr:col>3</xdr:col>
      <xdr:colOff>428625</xdr:colOff>
      <xdr:row>2</xdr:row>
      <xdr:rowOff>186578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0"/>
          <a:ext cx="2149475" cy="567578"/>
        </a:xfrm>
        <a:prstGeom prst="rect">
          <a:avLst/>
        </a:prstGeom>
      </xdr:spPr>
    </xdr:pic>
    <xdr:clientData/>
  </xdr:twoCellAnchor>
  <xdr:twoCellAnchor editAs="oneCell">
    <xdr:from>
      <xdr:col>11</xdr:col>
      <xdr:colOff>304800</xdr:colOff>
      <xdr:row>0</xdr:row>
      <xdr:rowOff>104775</xdr:rowOff>
    </xdr:from>
    <xdr:to>
      <xdr:col>13</xdr:col>
      <xdr:colOff>1377950</xdr:colOff>
      <xdr:row>3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7550" y="104775"/>
          <a:ext cx="1847850" cy="47625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571501</xdr:colOff>
      <xdr:row>19</xdr:row>
      <xdr:rowOff>76200</xdr:rowOff>
    </xdr:from>
    <xdr:to>
      <xdr:col>9</xdr:col>
      <xdr:colOff>111125</xdr:colOff>
      <xdr:row>30</xdr:row>
      <xdr:rowOff>85725</xdr:rowOff>
    </xdr:to>
    <xdr:pic>
      <xdr:nvPicPr>
        <xdr:cNvPr id="34" name="Imagem 33" descr="C:\Users\DELL\Downloads\WhatsApp Image 2022-04-08 at 18.35.46.jpeg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38" b="35321"/>
        <a:stretch/>
      </xdr:blipFill>
      <xdr:spPr bwMode="auto">
        <a:xfrm>
          <a:off x="3009901" y="3714750"/>
          <a:ext cx="2397124" cy="2105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7173</xdr:colOff>
      <xdr:row>33</xdr:row>
      <xdr:rowOff>38100</xdr:rowOff>
    </xdr:from>
    <xdr:to>
      <xdr:col>9</xdr:col>
      <xdr:colOff>190501</xdr:colOff>
      <xdr:row>42</xdr:row>
      <xdr:rowOff>142875</xdr:rowOff>
    </xdr:to>
    <xdr:pic>
      <xdr:nvPicPr>
        <xdr:cNvPr id="35" name="Imagem 34" descr="C:\Users\DELL\AppData\Local\Temp\Rar$DRa1576.27397\WhatsApp Image 2022-04-08 at 19.46.10.jpeg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173" y="4048125"/>
          <a:ext cx="2431228" cy="1819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428626</xdr:colOff>
      <xdr:row>32</xdr:row>
      <xdr:rowOff>36209</xdr:rowOff>
    </xdr:from>
    <xdr:to>
      <xdr:col>2</xdr:col>
      <xdr:colOff>352425</xdr:colOff>
      <xdr:row>42</xdr:row>
      <xdr:rowOff>162371</xdr:rowOff>
    </xdr:to>
    <xdr:pic>
      <xdr:nvPicPr>
        <xdr:cNvPr id="36" name="Imagem 35" descr="C:\Users\DELL\Downloads\WhatsApp Image 2022-04-08 at 18.36.09.jpeg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6" y="3855734"/>
          <a:ext cx="1142999" cy="20311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38100</xdr:colOff>
      <xdr:row>32</xdr:row>
      <xdr:rowOff>95250</xdr:rowOff>
    </xdr:from>
    <xdr:to>
      <xdr:col>13</xdr:col>
      <xdr:colOff>1555751</xdr:colOff>
      <xdr:row>42</xdr:row>
      <xdr:rowOff>123825</xdr:rowOff>
    </xdr:to>
    <xdr:pic>
      <xdr:nvPicPr>
        <xdr:cNvPr id="37" name="Imagem 36" descr="C:\Users\DELL\Downloads\WhatsApp Image 2022-04-08 at 19.53.58.jpeg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100" y="6270625"/>
          <a:ext cx="2390776" cy="19335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24393</xdr:colOff>
      <xdr:row>19</xdr:row>
      <xdr:rowOff>95249</xdr:rowOff>
    </xdr:from>
    <xdr:to>
      <xdr:col>13</xdr:col>
      <xdr:colOff>1244600</xdr:colOff>
      <xdr:row>30</xdr:row>
      <xdr:rowOff>115010</xdr:rowOff>
    </xdr:to>
    <xdr:pic>
      <xdr:nvPicPr>
        <xdr:cNvPr id="38" name="Imagem 37" descr="C:\Users\DELL\Downloads\WhatsApp Image 2022-04-08 at 19.57.48.jpeg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/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813" r="7980" b="8118"/>
        <a:stretch/>
      </xdr:blipFill>
      <xdr:spPr bwMode="auto">
        <a:xfrm>
          <a:off x="5755268" y="3778249"/>
          <a:ext cx="1966332" cy="211526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381001</xdr:colOff>
      <xdr:row>45</xdr:row>
      <xdr:rowOff>63499</xdr:rowOff>
    </xdr:from>
    <xdr:to>
      <xdr:col>3</xdr:col>
      <xdr:colOff>1</xdr:colOff>
      <xdr:row>55</xdr:row>
      <xdr:rowOff>158748</xdr:rowOff>
    </xdr:to>
    <xdr:pic>
      <xdr:nvPicPr>
        <xdr:cNvPr id="39" name="Imagem 38" descr="C:\Users\DELL\Downloads\WhatsApp Image 2022-04-08 at 20.00.28.jpeg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1" y="6397624"/>
          <a:ext cx="1428750" cy="20002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276225</xdr:colOff>
      <xdr:row>45</xdr:row>
      <xdr:rowOff>79375</xdr:rowOff>
    </xdr:from>
    <xdr:to>
      <xdr:col>8</xdr:col>
      <xdr:colOff>361950</xdr:colOff>
      <xdr:row>55</xdr:row>
      <xdr:rowOff>125851</xdr:rowOff>
    </xdr:to>
    <xdr:pic>
      <xdr:nvPicPr>
        <xdr:cNvPr id="40" name="Imagem 39" descr="C:\Users\DELL\Downloads\WhatsApp Image 2022-04-08 at 20.03.33.jpeg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2475" y="6413500"/>
          <a:ext cx="1895475" cy="19514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431800</xdr:colOff>
      <xdr:row>45</xdr:row>
      <xdr:rowOff>79375</xdr:rowOff>
    </xdr:from>
    <xdr:to>
      <xdr:col>13</xdr:col>
      <xdr:colOff>1635125</xdr:colOff>
      <xdr:row>55</xdr:row>
      <xdr:rowOff>117864</xdr:rowOff>
    </xdr:to>
    <xdr:pic>
      <xdr:nvPicPr>
        <xdr:cNvPr id="41" name="Imagem 40" descr="C:\Users\DELL\Downloads\WhatsApp Image 2022-04-08 at 20.05.07.jpeg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0550" y="8763000"/>
          <a:ext cx="2679700" cy="19434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66675</xdr:colOff>
      <xdr:row>64</xdr:row>
      <xdr:rowOff>38100</xdr:rowOff>
    </xdr:from>
    <xdr:to>
      <xdr:col>3</xdr:col>
      <xdr:colOff>428625</xdr:colOff>
      <xdr:row>75</xdr:row>
      <xdr:rowOff>180975</xdr:rowOff>
    </xdr:to>
    <xdr:pic>
      <xdr:nvPicPr>
        <xdr:cNvPr id="42" name="Imagem 41" descr="C:\Users\DELL\Downloads\WhatsApp Image 2022-04-08 at 20.07.39.jpeg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/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395" r="12951"/>
        <a:stretch/>
      </xdr:blipFill>
      <xdr:spPr bwMode="auto">
        <a:xfrm>
          <a:off x="66675" y="8658225"/>
          <a:ext cx="2190750" cy="2238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371475</xdr:colOff>
      <xdr:row>65</xdr:row>
      <xdr:rowOff>30735</xdr:rowOff>
    </xdr:from>
    <xdr:to>
      <xdr:col>13</xdr:col>
      <xdr:colOff>1701800</xdr:colOff>
      <xdr:row>75</xdr:row>
      <xdr:rowOff>142874</xdr:rowOff>
    </xdr:to>
    <xdr:pic>
      <xdr:nvPicPr>
        <xdr:cNvPr id="43" name="Imagem 42" descr="C:\Users\DELL\Downloads\WhatsApp Image 2022-04-08 at 20.09.17.jpeg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8841360"/>
          <a:ext cx="2466975" cy="20171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</xdr:colOff>
      <xdr:row>83</xdr:row>
      <xdr:rowOff>161925</xdr:rowOff>
    </xdr:from>
    <xdr:to>
      <xdr:col>3</xdr:col>
      <xdr:colOff>514350</xdr:colOff>
      <xdr:row>94</xdr:row>
      <xdr:rowOff>133350</xdr:rowOff>
    </xdr:to>
    <xdr:pic>
      <xdr:nvPicPr>
        <xdr:cNvPr id="44" name="Imagem 43" descr="C:\Users\DELL\Downloads\WhatsApp Image 2022-04-08 at 20.10.13.jpeg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1277600"/>
          <a:ext cx="2314575" cy="2066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19050</xdr:colOff>
      <xdr:row>84</xdr:row>
      <xdr:rowOff>9525</xdr:rowOff>
    </xdr:from>
    <xdr:to>
      <xdr:col>9</xdr:col>
      <xdr:colOff>158750</xdr:colOff>
      <xdr:row>94</xdr:row>
      <xdr:rowOff>85725</xdr:rowOff>
    </xdr:to>
    <xdr:pic>
      <xdr:nvPicPr>
        <xdr:cNvPr id="45" name="Imagem 44" descr="C:\Users\DELL\Downloads\WhatsApp Image 2022-04-08 at 20.11.33.jpeg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1315700"/>
          <a:ext cx="2381250" cy="1981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355600</xdr:colOff>
      <xdr:row>84</xdr:row>
      <xdr:rowOff>44449</xdr:rowOff>
    </xdr:from>
    <xdr:to>
      <xdr:col>13</xdr:col>
      <xdr:colOff>1701800</xdr:colOff>
      <xdr:row>94</xdr:row>
      <xdr:rowOff>130174</xdr:rowOff>
    </xdr:to>
    <xdr:pic>
      <xdr:nvPicPr>
        <xdr:cNvPr id="46" name="Imagem 45" descr="C:\Users\DELL\Downloads\WhatsApp Image 2022-04-08 at 20.12.57.jpeg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4350" y="16221074"/>
          <a:ext cx="2822575" cy="19907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96</xdr:row>
      <xdr:rowOff>104776</xdr:rowOff>
    </xdr:from>
    <xdr:to>
      <xdr:col>3</xdr:col>
      <xdr:colOff>561975</xdr:colOff>
      <xdr:row>105</xdr:row>
      <xdr:rowOff>161926</xdr:rowOff>
    </xdr:to>
    <xdr:pic>
      <xdr:nvPicPr>
        <xdr:cNvPr id="47" name="Imagem 46" descr="C:\Users\DELL\AppData\Local\Temp\Rar$DRa4168.35479\WhatsApp Image 2022-04-08 at 18.31.55.jpeg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/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042" r="5965" b="25272"/>
        <a:stretch/>
      </xdr:blipFill>
      <xdr:spPr bwMode="auto">
        <a:xfrm>
          <a:off x="38101" y="13716001"/>
          <a:ext cx="2352674" cy="1771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66675</xdr:colOff>
      <xdr:row>96</xdr:row>
      <xdr:rowOff>114300</xdr:rowOff>
    </xdr:from>
    <xdr:to>
      <xdr:col>9</xdr:col>
      <xdr:colOff>120650</xdr:colOff>
      <xdr:row>106</xdr:row>
      <xdr:rowOff>114300</xdr:rowOff>
    </xdr:to>
    <xdr:pic>
      <xdr:nvPicPr>
        <xdr:cNvPr id="48" name="Imagem 47" descr="C:\Users\DELL\AppData\Local\Temp\Rar$DRa4168.35479\WhatsApp Image 2022-04-08 at 18.32.10.jpeg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/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5852" r="4277" b="16573"/>
        <a:stretch/>
      </xdr:blipFill>
      <xdr:spPr bwMode="auto">
        <a:xfrm>
          <a:off x="3114675" y="13725525"/>
          <a:ext cx="2295525" cy="1905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336550</xdr:colOff>
      <xdr:row>96</xdr:row>
      <xdr:rowOff>76199</xdr:rowOff>
    </xdr:from>
    <xdr:to>
      <xdr:col>13</xdr:col>
      <xdr:colOff>1730375</xdr:colOff>
      <xdr:row>106</xdr:row>
      <xdr:rowOff>104774</xdr:rowOff>
    </xdr:to>
    <xdr:pic>
      <xdr:nvPicPr>
        <xdr:cNvPr id="49" name="Imagem 48" descr="C:\Users\DELL\AppData\Local\Temp\Rar$DRa4168.35479\WhatsApp Image 2022-04-08 at 18.32.29.jpeg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/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14" b="42736"/>
        <a:stretch/>
      </xdr:blipFill>
      <xdr:spPr bwMode="auto">
        <a:xfrm>
          <a:off x="5575300" y="18570574"/>
          <a:ext cx="2870200" cy="19335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116</xdr:row>
      <xdr:rowOff>57149</xdr:rowOff>
    </xdr:from>
    <xdr:to>
      <xdr:col>3</xdr:col>
      <xdr:colOff>514351</xdr:colOff>
      <xdr:row>126</xdr:row>
      <xdr:rowOff>161924</xdr:rowOff>
    </xdr:to>
    <xdr:pic>
      <xdr:nvPicPr>
        <xdr:cNvPr id="50" name="Imagem 49" descr="C:\Users\DELL\AppData\Local\Temp\Rar$DRa4168.35479\WhatsApp Image 2022-04-08 at 18.32.17.jpeg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/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288" r="4966" b="23189"/>
        <a:stretch/>
      </xdr:blipFill>
      <xdr:spPr bwMode="auto">
        <a:xfrm>
          <a:off x="38101" y="15973424"/>
          <a:ext cx="2305050" cy="2009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66675</xdr:colOff>
      <xdr:row>116</xdr:row>
      <xdr:rowOff>76200</xdr:rowOff>
    </xdr:from>
    <xdr:to>
      <xdr:col>9</xdr:col>
      <xdr:colOff>219075</xdr:colOff>
      <xdr:row>126</xdr:row>
      <xdr:rowOff>95250</xdr:rowOff>
    </xdr:to>
    <xdr:pic>
      <xdr:nvPicPr>
        <xdr:cNvPr id="51" name="Imagem 50" descr="C:\Users\DELL\AppData\Local\Temp\Rar$DRa4168.35479\WhatsApp Image 2022-04-08 at 18.32.41.jpeg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/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-4565" b="42015"/>
        <a:stretch/>
      </xdr:blipFill>
      <xdr:spPr bwMode="auto">
        <a:xfrm>
          <a:off x="3114675" y="15992475"/>
          <a:ext cx="2400300" cy="1924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266700</xdr:colOff>
      <xdr:row>116</xdr:row>
      <xdr:rowOff>107950</xdr:rowOff>
    </xdr:from>
    <xdr:to>
      <xdr:col>13</xdr:col>
      <xdr:colOff>1689101</xdr:colOff>
      <xdr:row>126</xdr:row>
      <xdr:rowOff>98425</xdr:rowOff>
    </xdr:to>
    <xdr:pic>
      <xdr:nvPicPr>
        <xdr:cNvPr id="52" name="Imagem 51" descr="C:\Users\DELL\AppData\Local\Temp\Rar$DRa4168.35479\WhatsApp Image 2022-04-08 at 18.33.25.jpeg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/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784" t="44153" r="32131" b="31735"/>
        <a:stretch/>
      </xdr:blipFill>
      <xdr:spPr bwMode="auto">
        <a:xfrm>
          <a:off x="5505450" y="22444075"/>
          <a:ext cx="2898776" cy="1895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47626</xdr:colOff>
      <xdr:row>128</xdr:row>
      <xdr:rowOff>47670</xdr:rowOff>
    </xdr:from>
    <xdr:to>
      <xdr:col>4</xdr:col>
      <xdr:colOff>0</xdr:colOff>
      <xdr:row>138</xdr:row>
      <xdr:rowOff>123825</xdr:rowOff>
    </xdr:to>
    <xdr:pic>
      <xdr:nvPicPr>
        <xdr:cNvPr id="53" name="Imagem 52" descr="C:\Users\DELL\Downloads\WhatsApp Image 2022-04-08 at 18.35.09.jpeg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8268995"/>
          <a:ext cx="2390774" cy="19811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47626</xdr:colOff>
      <xdr:row>128</xdr:row>
      <xdr:rowOff>57195</xdr:rowOff>
    </xdr:from>
    <xdr:to>
      <xdr:col>9</xdr:col>
      <xdr:colOff>190500</xdr:colOff>
      <xdr:row>138</xdr:row>
      <xdr:rowOff>133350</xdr:rowOff>
    </xdr:to>
    <xdr:pic>
      <xdr:nvPicPr>
        <xdr:cNvPr id="54" name="Imagem 53" descr="C:\Users\DELL\Downloads\WhatsApp Image 2022-04-08 at 18.35.09.jpeg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6" y="18278520"/>
          <a:ext cx="2390774" cy="19811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342901</xdr:colOff>
      <xdr:row>128</xdr:row>
      <xdr:rowOff>57195</xdr:rowOff>
    </xdr:from>
    <xdr:to>
      <xdr:col>13</xdr:col>
      <xdr:colOff>1625600</xdr:colOff>
      <xdr:row>138</xdr:row>
      <xdr:rowOff>133350</xdr:rowOff>
    </xdr:to>
    <xdr:pic>
      <xdr:nvPicPr>
        <xdr:cNvPr id="55" name="Imagem 54" descr="C:\Users\DELL\Downloads\WhatsApp Image 2022-04-08 at 18.35.09.jpeg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1" y="18278520"/>
          <a:ext cx="2390774" cy="19811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31750</xdr:colOff>
      <xdr:row>65</xdr:row>
      <xdr:rowOff>158750</xdr:rowOff>
    </xdr:from>
    <xdr:to>
      <xdr:col>9</xdr:col>
      <xdr:colOff>31750</xdr:colOff>
      <xdr:row>74</xdr:row>
      <xdr:rowOff>111125</xdr:rowOff>
    </xdr:to>
    <xdr:pic>
      <xdr:nvPicPr>
        <xdr:cNvPr id="56" name="Imagem 55" descr="C:\Users\DELL\Downloads\WhatsApp Image 2022-04-08 at 20.25.53.jpeg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/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01125"/>
          <a:ext cx="2222500" cy="1666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53975</xdr:colOff>
      <xdr:row>19</xdr:row>
      <xdr:rowOff>31750</xdr:rowOff>
    </xdr:from>
    <xdr:to>
      <xdr:col>4</xdr:col>
      <xdr:colOff>123825</xdr:colOff>
      <xdr:row>30</xdr:row>
      <xdr:rowOff>92075</xdr:rowOff>
    </xdr:to>
    <xdr:pic>
      <xdr:nvPicPr>
        <xdr:cNvPr id="28" name="Imagem 27" descr="C:\Users\DELL\Downloads\WhatsApp Image 2022-04-11 at 22.55.57.jpe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/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2600" r="-717" b="15344"/>
        <a:stretch/>
      </xdr:blipFill>
      <xdr:spPr bwMode="auto">
        <a:xfrm>
          <a:off x="53975" y="3683000"/>
          <a:ext cx="2482850" cy="2155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492125</xdr:colOff>
      <xdr:row>9</xdr:row>
      <xdr:rowOff>180323</xdr:rowOff>
    </xdr:from>
    <xdr:to>
      <xdr:col>9</xdr:col>
      <xdr:colOff>57993</xdr:colOff>
      <xdr:row>17</xdr:row>
      <xdr:rowOff>158750</xdr:rowOff>
    </xdr:to>
    <xdr:pic>
      <xdr:nvPicPr>
        <xdr:cNvPr id="29" name="Imagem 28" descr="C:\Users\DELL\Downloads\WhatsApp Image 2022-04-11 at 22.49.17.jpe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/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30932" r="8278" b="36648"/>
        <a:stretch/>
      </xdr:blipFill>
      <xdr:spPr bwMode="auto">
        <a:xfrm>
          <a:off x="2905125" y="1926573"/>
          <a:ext cx="2391618" cy="150242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P143"/>
  <sheetViews>
    <sheetView tabSelected="1" view="pageBreakPreview" topLeftCell="A6" zoomScale="115" zoomScaleNormal="89" zoomScaleSheetLayoutView="115" workbookViewId="0">
      <selection activeCell="D15" sqref="D15"/>
    </sheetView>
  </sheetViews>
  <sheetFormatPr defaultColWidth="9.140625" defaultRowHeight="12.75" x14ac:dyDescent="0.2"/>
  <cols>
    <col min="1" max="1" width="8.7109375" style="35" customWidth="1"/>
    <col min="2" max="2" width="65.85546875" style="36" customWidth="1"/>
    <col min="3" max="3" width="6.85546875" style="35" customWidth="1"/>
    <col min="4" max="4" width="15.7109375" style="37" customWidth="1"/>
    <col min="5" max="5" width="15.7109375" style="38" customWidth="1"/>
    <col min="6" max="6" width="20.5703125" style="39" bestFit="1" customWidth="1"/>
    <col min="7" max="8" width="13.5703125" style="39" customWidth="1"/>
    <col min="9" max="9" width="13.5703125" style="40" customWidth="1"/>
    <col min="10" max="14" width="13.5703125" style="34" customWidth="1"/>
    <col min="15" max="15" width="16.140625" style="27" bestFit="1" customWidth="1"/>
    <col min="16" max="16" width="16.7109375" style="27" customWidth="1"/>
    <col min="17" max="16384" width="9.140625" style="27"/>
  </cols>
  <sheetData>
    <row r="4" spans="1:14" ht="43.5" customHeight="1" x14ac:dyDescent="0.2">
      <c r="A4" s="85" t="s">
        <v>11</v>
      </c>
      <c r="B4" s="88" t="s">
        <v>56</v>
      </c>
      <c r="C4" s="89"/>
      <c r="D4" s="89"/>
      <c r="E4" s="89"/>
      <c r="F4" s="89"/>
      <c r="G4" s="80"/>
      <c r="H4" s="81"/>
    </row>
    <row r="5" spans="1:14" ht="15.75" customHeight="1" thickBot="1" x14ac:dyDescent="0.25">
      <c r="A5" s="79"/>
      <c r="B5" s="82"/>
      <c r="C5" s="83"/>
      <c r="D5" s="83"/>
      <c r="E5" s="83"/>
      <c r="F5" s="83"/>
      <c r="G5" s="83"/>
      <c r="H5" s="84"/>
    </row>
    <row r="6" spans="1:14" s="78" customFormat="1" ht="23.25" customHeight="1" x14ac:dyDescent="0.2">
      <c r="A6" s="86" t="s">
        <v>7</v>
      </c>
      <c r="B6" s="87"/>
      <c r="C6" s="87"/>
      <c r="D6" s="87"/>
      <c r="E6" s="87"/>
      <c r="F6" s="87"/>
      <c r="G6" s="76"/>
      <c r="H6" s="76"/>
      <c r="I6" s="76"/>
      <c r="J6" s="76"/>
      <c r="K6" s="76"/>
      <c r="L6" s="76"/>
      <c r="M6" s="76"/>
      <c r="N6" s="77"/>
    </row>
    <row r="7" spans="1:14" ht="20.25" customHeight="1" x14ac:dyDescent="0.2">
      <c r="A7" s="90" t="s">
        <v>3</v>
      </c>
      <c r="B7" s="90" t="s">
        <v>4</v>
      </c>
      <c r="C7" s="90" t="s">
        <v>2</v>
      </c>
      <c r="D7" s="91" t="s">
        <v>12</v>
      </c>
      <c r="E7" s="91" t="s">
        <v>5</v>
      </c>
      <c r="F7" s="91"/>
      <c r="G7" s="27"/>
      <c r="H7" s="27"/>
      <c r="I7" s="27"/>
      <c r="J7" s="27"/>
      <c r="K7" s="27"/>
      <c r="L7" s="27"/>
      <c r="M7" s="27"/>
      <c r="N7" s="27"/>
    </row>
    <row r="8" spans="1:14" ht="19.5" customHeight="1" x14ac:dyDescent="0.2">
      <c r="A8" s="90"/>
      <c r="B8" s="90"/>
      <c r="C8" s="90"/>
      <c r="D8" s="91"/>
      <c r="E8" s="2" t="s">
        <v>6</v>
      </c>
      <c r="F8" s="1" t="s">
        <v>13</v>
      </c>
      <c r="G8" s="27"/>
      <c r="H8" s="27"/>
      <c r="I8" s="27"/>
      <c r="J8" s="27"/>
      <c r="K8" s="27"/>
      <c r="L8" s="27"/>
      <c r="M8" s="27"/>
      <c r="N8" s="27"/>
    </row>
    <row r="9" spans="1:14" ht="21" customHeight="1" x14ac:dyDescent="0.2">
      <c r="A9" s="46"/>
      <c r="B9" s="7"/>
      <c r="C9" s="3"/>
      <c r="D9" s="3"/>
      <c r="E9" s="3"/>
      <c r="F9" s="4"/>
      <c r="G9" s="28"/>
      <c r="H9" s="45"/>
      <c r="I9" s="29"/>
      <c r="J9" s="29"/>
      <c r="K9" s="29"/>
      <c r="L9" s="29"/>
      <c r="M9" s="29"/>
      <c r="N9" s="29"/>
    </row>
    <row r="10" spans="1:14" ht="21" customHeight="1" x14ac:dyDescent="0.2">
      <c r="A10" s="30" t="s">
        <v>91</v>
      </c>
      <c r="B10" s="31" t="s">
        <v>49</v>
      </c>
      <c r="C10" s="32"/>
      <c r="D10" s="25"/>
      <c r="E10" s="26"/>
      <c r="F10" s="24">
        <f>SUM(F11:F14)</f>
        <v>4050.8700000000003</v>
      </c>
      <c r="G10" s="28"/>
      <c r="H10" s="29"/>
      <c r="I10" s="29"/>
      <c r="J10" s="29"/>
      <c r="K10" s="29"/>
      <c r="L10" s="29"/>
      <c r="M10" s="29"/>
      <c r="N10" s="29"/>
    </row>
    <row r="11" spans="1:14" ht="21" customHeight="1" x14ac:dyDescent="0.2">
      <c r="A11" s="20" t="s">
        <v>92</v>
      </c>
      <c r="B11" s="19" t="s">
        <v>57</v>
      </c>
      <c r="C11" s="20" t="s">
        <v>36</v>
      </c>
      <c r="D11" s="22">
        <v>438.82</v>
      </c>
      <c r="E11" s="21">
        <v>6</v>
      </c>
      <c r="F11" s="5">
        <f>TRUNC(E11*D11,2)</f>
        <v>2632.92</v>
      </c>
      <c r="G11" s="33"/>
      <c r="H11" s="34"/>
      <c r="I11" s="27"/>
      <c r="J11" s="33"/>
      <c r="K11" s="27"/>
      <c r="L11" s="27"/>
      <c r="M11" s="27"/>
      <c r="N11" s="27"/>
    </row>
    <row r="12" spans="1:14" ht="34.5" customHeight="1" x14ac:dyDescent="0.2">
      <c r="A12" s="20" t="s">
        <v>93</v>
      </c>
      <c r="B12" s="19" t="s">
        <v>94</v>
      </c>
      <c r="C12" s="20" t="s">
        <v>35</v>
      </c>
      <c r="D12" s="22">
        <v>48.14</v>
      </c>
      <c r="E12" s="21">
        <v>3.5279999999999996</v>
      </c>
      <c r="F12" s="5">
        <f t="shared" ref="F12:F14" si="0">TRUNC(E12*D12,2)</f>
        <v>169.83</v>
      </c>
      <c r="G12" s="27"/>
      <c r="H12" s="34"/>
      <c r="I12" s="27"/>
      <c r="J12" s="33"/>
      <c r="K12" s="27"/>
      <c r="L12" s="27"/>
      <c r="M12" s="27"/>
      <c r="N12" s="27"/>
    </row>
    <row r="13" spans="1:14" ht="24.75" customHeight="1" x14ac:dyDescent="0.2">
      <c r="A13" s="20" t="s">
        <v>95</v>
      </c>
      <c r="B13" s="19" t="s">
        <v>58</v>
      </c>
      <c r="C13" s="20" t="s">
        <v>36</v>
      </c>
      <c r="D13" s="22">
        <v>19.71</v>
      </c>
      <c r="E13" s="21">
        <v>59.7</v>
      </c>
      <c r="F13" s="5">
        <f t="shared" si="0"/>
        <v>1176.68</v>
      </c>
      <c r="G13" s="27"/>
      <c r="H13" s="34"/>
      <c r="I13" s="27"/>
      <c r="J13" s="33"/>
      <c r="K13" s="27"/>
      <c r="L13" s="27"/>
      <c r="M13" s="27"/>
      <c r="N13" s="27"/>
    </row>
    <row r="14" spans="1:14" ht="39" customHeight="1" x14ac:dyDescent="0.2">
      <c r="A14" s="20" t="s">
        <v>96</v>
      </c>
      <c r="B14" s="19" t="s">
        <v>97</v>
      </c>
      <c r="C14" s="20" t="s">
        <v>35</v>
      </c>
      <c r="D14" s="22">
        <v>254.04</v>
      </c>
      <c r="E14" s="21">
        <v>0.28125</v>
      </c>
      <c r="F14" s="5">
        <f t="shared" si="0"/>
        <v>71.44</v>
      </c>
      <c r="G14" s="27"/>
      <c r="H14" s="34"/>
      <c r="I14" s="27"/>
      <c r="J14" s="33"/>
      <c r="K14" s="27"/>
      <c r="L14" s="27"/>
      <c r="M14" s="27"/>
      <c r="N14" s="27"/>
    </row>
    <row r="15" spans="1:14" ht="18" customHeight="1" x14ac:dyDescent="0.2">
      <c r="A15" s="30" t="s">
        <v>98</v>
      </c>
      <c r="B15" s="31" t="s">
        <v>0</v>
      </c>
      <c r="C15" s="30"/>
      <c r="D15" s="24"/>
      <c r="E15" s="24"/>
      <c r="F15" s="43">
        <f>SUM(F16:F17)</f>
        <v>13639.64</v>
      </c>
      <c r="G15" s="29"/>
      <c r="H15" s="29"/>
      <c r="I15" s="29"/>
      <c r="J15" s="29"/>
      <c r="K15" s="29"/>
      <c r="L15" s="29"/>
      <c r="M15" s="29"/>
      <c r="N15" s="29"/>
    </row>
    <row r="16" spans="1:14" ht="47.25" customHeight="1" x14ac:dyDescent="0.2">
      <c r="A16" s="20" t="s">
        <v>99</v>
      </c>
      <c r="B16" s="19" t="s">
        <v>100</v>
      </c>
      <c r="C16" s="20" t="s">
        <v>62</v>
      </c>
      <c r="D16" s="5">
        <v>63.75</v>
      </c>
      <c r="E16" s="21">
        <v>96</v>
      </c>
      <c r="F16" s="5">
        <f t="shared" ref="F16:F17" si="1">TRUNC(E16*D16,2)</f>
        <v>6120</v>
      </c>
      <c r="G16" s="27"/>
      <c r="H16" s="34"/>
      <c r="I16" s="27"/>
      <c r="J16" s="27"/>
      <c r="K16" s="27"/>
      <c r="L16" s="27"/>
      <c r="M16" s="27"/>
      <c r="N16" s="27"/>
    </row>
    <row r="17" spans="1:14" ht="18.75" customHeight="1" x14ac:dyDescent="0.2">
      <c r="A17" s="20" t="s">
        <v>101</v>
      </c>
      <c r="B17" s="19" t="s">
        <v>102</v>
      </c>
      <c r="C17" s="20" t="s">
        <v>63</v>
      </c>
      <c r="D17" s="5">
        <v>3759.82</v>
      </c>
      <c r="E17" s="21">
        <v>2</v>
      </c>
      <c r="F17" s="5">
        <f t="shared" si="1"/>
        <v>7519.64</v>
      </c>
      <c r="G17" s="27"/>
      <c r="H17" s="34"/>
      <c r="I17" s="27"/>
      <c r="J17" s="27"/>
      <c r="K17" s="27"/>
      <c r="L17" s="27"/>
      <c r="M17" s="27"/>
      <c r="N17" s="27"/>
    </row>
    <row r="18" spans="1:14" ht="18" customHeight="1" x14ac:dyDescent="0.2">
      <c r="A18" s="30">
        <v>3</v>
      </c>
      <c r="B18" s="31" t="s">
        <v>103</v>
      </c>
      <c r="C18" s="30"/>
      <c r="D18" s="24"/>
      <c r="E18" s="24"/>
      <c r="F18" s="24">
        <f>SUM(F19:F21)</f>
        <v>10131.299999999999</v>
      </c>
      <c r="G18" s="29"/>
      <c r="H18" s="29"/>
      <c r="I18" s="29"/>
      <c r="J18" s="29"/>
      <c r="K18" s="29"/>
      <c r="L18" s="29"/>
      <c r="M18" s="29"/>
      <c r="N18" s="29"/>
    </row>
    <row r="19" spans="1:14" ht="18" customHeight="1" x14ac:dyDescent="0.2">
      <c r="A19" s="20" t="s">
        <v>66</v>
      </c>
      <c r="B19" s="19" t="s">
        <v>104</v>
      </c>
      <c r="C19" s="20" t="s">
        <v>36</v>
      </c>
      <c r="D19" s="21">
        <v>51.9</v>
      </c>
      <c r="E19" s="5">
        <v>103.9302</v>
      </c>
      <c r="F19" s="5">
        <f t="shared" ref="F19:F21" si="2">TRUNC(E19*D19,2)</f>
        <v>5393.97</v>
      </c>
      <c r="G19" s="27"/>
      <c r="H19" s="34"/>
      <c r="I19" s="27"/>
      <c r="J19" s="27"/>
      <c r="K19" s="27"/>
      <c r="L19" s="27"/>
      <c r="M19" s="27"/>
      <c r="N19" s="27"/>
    </row>
    <row r="20" spans="1:14" ht="23.25" customHeight="1" x14ac:dyDescent="0.2">
      <c r="A20" s="20" t="s">
        <v>67</v>
      </c>
      <c r="B20" s="19" t="s">
        <v>105</v>
      </c>
      <c r="C20" s="20" t="s">
        <v>55</v>
      </c>
      <c r="D20" s="21">
        <v>97.32</v>
      </c>
      <c r="E20" s="5">
        <v>29.499999999999996</v>
      </c>
      <c r="F20" s="5">
        <f t="shared" si="2"/>
        <v>2870.94</v>
      </c>
      <c r="G20" s="27"/>
      <c r="H20" s="34"/>
      <c r="I20" s="27"/>
      <c r="J20" s="27"/>
      <c r="K20" s="27"/>
      <c r="L20" s="27"/>
      <c r="M20" s="27"/>
      <c r="N20" s="27"/>
    </row>
    <row r="21" spans="1:14" ht="28.5" customHeight="1" x14ac:dyDescent="0.2">
      <c r="A21" s="20" t="s">
        <v>68</v>
      </c>
      <c r="B21" s="19" t="s">
        <v>106</v>
      </c>
      <c r="C21" s="20" t="s">
        <v>55</v>
      </c>
      <c r="D21" s="21">
        <v>91.49</v>
      </c>
      <c r="E21" s="5">
        <v>20.399999999999999</v>
      </c>
      <c r="F21" s="5">
        <f t="shared" si="2"/>
        <v>1866.39</v>
      </c>
      <c r="G21" s="27"/>
      <c r="H21" s="34"/>
      <c r="I21" s="27"/>
      <c r="J21" s="27"/>
      <c r="K21" s="27"/>
      <c r="L21" s="27"/>
      <c r="M21" s="27"/>
      <c r="N21" s="27"/>
    </row>
    <row r="22" spans="1:14" ht="26.25" customHeight="1" x14ac:dyDescent="0.2">
      <c r="A22" s="30">
        <v>4</v>
      </c>
      <c r="B22" s="31" t="s">
        <v>69</v>
      </c>
      <c r="C22" s="30"/>
      <c r="D22" s="24"/>
      <c r="E22" s="24"/>
      <c r="F22" s="44">
        <f>SUM(F23:F29)</f>
        <v>17984.57</v>
      </c>
      <c r="G22" s="29"/>
      <c r="H22" s="29"/>
      <c r="I22" s="29"/>
      <c r="J22" s="29"/>
      <c r="K22" s="29"/>
      <c r="L22" s="29"/>
      <c r="M22" s="29"/>
      <c r="N22" s="29"/>
    </row>
    <row r="23" spans="1:14" s="29" customFormat="1" ht="51" x14ac:dyDescent="0.2">
      <c r="A23" s="20" t="s">
        <v>70</v>
      </c>
      <c r="B23" s="19" t="s">
        <v>107</v>
      </c>
      <c r="C23" s="20" t="s">
        <v>50</v>
      </c>
      <c r="D23" s="5">
        <v>21.47</v>
      </c>
      <c r="E23" s="21">
        <v>13.272</v>
      </c>
      <c r="F23" s="5">
        <f t="shared" ref="F23:F29" si="3">TRUNC(E23*D23,2)</f>
        <v>284.94</v>
      </c>
    </row>
    <row r="24" spans="1:14" s="29" customFormat="1" ht="51" x14ac:dyDescent="0.2">
      <c r="A24" s="20" t="s">
        <v>71</v>
      </c>
      <c r="B24" s="19" t="s">
        <v>108</v>
      </c>
      <c r="C24" s="20" t="s">
        <v>50</v>
      </c>
      <c r="D24" s="5">
        <v>23.1</v>
      </c>
      <c r="E24" s="21">
        <v>4.3120000000000003</v>
      </c>
      <c r="F24" s="5">
        <f t="shared" si="3"/>
        <v>99.6</v>
      </c>
    </row>
    <row r="25" spans="1:14" ht="25.5" x14ac:dyDescent="0.2">
      <c r="A25" s="20" t="s">
        <v>72</v>
      </c>
      <c r="B25" s="19" t="s">
        <v>109</v>
      </c>
      <c r="C25" s="20" t="s">
        <v>55</v>
      </c>
      <c r="D25" s="5">
        <v>40.9</v>
      </c>
      <c r="E25" s="21">
        <v>10.98</v>
      </c>
      <c r="F25" s="5">
        <f t="shared" si="3"/>
        <v>449.08</v>
      </c>
      <c r="G25" s="29"/>
      <c r="H25" s="29"/>
      <c r="I25" s="29"/>
      <c r="J25" s="29"/>
      <c r="K25" s="29"/>
      <c r="L25" s="29"/>
      <c r="M25" s="29"/>
      <c r="N25" s="29"/>
    </row>
    <row r="26" spans="1:14" ht="51" x14ac:dyDescent="0.2">
      <c r="A26" s="20" t="s">
        <v>73</v>
      </c>
      <c r="B26" s="19" t="s">
        <v>110</v>
      </c>
      <c r="C26" s="20" t="s">
        <v>36</v>
      </c>
      <c r="D26" s="5">
        <v>37.65</v>
      </c>
      <c r="E26" s="21">
        <v>5.0399999999999991</v>
      </c>
      <c r="F26" s="5">
        <f t="shared" si="3"/>
        <v>189.75</v>
      </c>
      <c r="G26" s="29"/>
      <c r="H26" s="29"/>
      <c r="I26" s="29"/>
      <c r="J26" s="29"/>
      <c r="K26" s="29"/>
      <c r="L26" s="29"/>
      <c r="M26" s="29"/>
      <c r="N26" s="29"/>
    </row>
    <row r="27" spans="1:14" ht="25.5" x14ac:dyDescent="0.2">
      <c r="A27" s="20" t="s">
        <v>74</v>
      </c>
      <c r="B27" s="19" t="s">
        <v>111</v>
      </c>
      <c r="C27" s="20" t="s">
        <v>35</v>
      </c>
      <c r="D27" s="5">
        <v>461.6</v>
      </c>
      <c r="E27" s="21">
        <v>0.42749999999999999</v>
      </c>
      <c r="F27" s="5">
        <f t="shared" si="3"/>
        <v>197.33</v>
      </c>
      <c r="G27" s="29"/>
      <c r="H27" s="29"/>
      <c r="I27" s="29"/>
      <c r="J27" s="29"/>
      <c r="K27" s="29"/>
      <c r="L27" s="29"/>
      <c r="M27" s="29"/>
      <c r="N27" s="29"/>
    </row>
    <row r="28" spans="1:14" ht="25.5" x14ac:dyDescent="0.2">
      <c r="A28" s="20" t="s">
        <v>75</v>
      </c>
      <c r="B28" s="19" t="s">
        <v>112</v>
      </c>
      <c r="C28" s="20" t="s">
        <v>35</v>
      </c>
      <c r="D28" s="5">
        <v>189.18</v>
      </c>
      <c r="E28" s="21">
        <v>0.42749999999999999</v>
      </c>
      <c r="F28" s="5">
        <f t="shared" si="3"/>
        <v>80.87</v>
      </c>
      <c r="G28" s="29"/>
      <c r="H28" s="29"/>
      <c r="I28" s="29"/>
      <c r="J28" s="29"/>
      <c r="K28" s="29"/>
      <c r="L28" s="29"/>
      <c r="M28" s="29"/>
      <c r="N28" s="29"/>
    </row>
    <row r="29" spans="1:14" s="29" customFormat="1" ht="51" x14ac:dyDescent="0.2">
      <c r="A29" s="20" t="s">
        <v>76</v>
      </c>
      <c r="B29" s="19" t="s">
        <v>113</v>
      </c>
      <c r="C29" s="20" t="s">
        <v>36</v>
      </c>
      <c r="D29" s="5">
        <v>110.63</v>
      </c>
      <c r="E29" s="21">
        <v>150.80000000000001</v>
      </c>
      <c r="F29" s="5">
        <f t="shared" si="3"/>
        <v>16683</v>
      </c>
    </row>
    <row r="30" spans="1:14" x14ac:dyDescent="0.2">
      <c r="A30" s="30">
        <v>5</v>
      </c>
      <c r="B30" s="31" t="s">
        <v>114</v>
      </c>
      <c r="C30" s="30"/>
      <c r="D30" s="24"/>
      <c r="E30" s="24"/>
      <c r="F30" s="44">
        <f>SUM(F31:F41)</f>
        <v>146080.73000000001</v>
      </c>
      <c r="G30" s="29"/>
      <c r="H30" s="29"/>
      <c r="I30" s="29"/>
      <c r="J30" s="29"/>
      <c r="K30" s="29"/>
      <c r="L30" s="29"/>
      <c r="M30" s="29"/>
      <c r="N30" s="29"/>
    </row>
    <row r="31" spans="1:14" x14ac:dyDescent="0.2">
      <c r="A31" s="20" t="s">
        <v>80</v>
      </c>
      <c r="B31" s="19" t="s">
        <v>77</v>
      </c>
      <c r="C31" s="20" t="s">
        <v>36</v>
      </c>
      <c r="D31" s="5">
        <v>11.83</v>
      </c>
      <c r="E31" s="5">
        <v>322.06050000000005</v>
      </c>
      <c r="F31" s="5">
        <f t="shared" ref="F31:F41" si="4">TRUNC(E31*D31,2)</f>
        <v>3809.97</v>
      </c>
      <c r="G31" s="27"/>
      <c r="H31" s="34"/>
      <c r="I31" s="27"/>
      <c r="J31" s="27"/>
      <c r="K31" s="27"/>
      <c r="L31" s="27"/>
      <c r="M31" s="27"/>
      <c r="N31" s="27"/>
    </row>
    <row r="32" spans="1:14" s="29" customFormat="1" ht="25.5" x14ac:dyDescent="0.2">
      <c r="A32" s="20" t="s">
        <v>81</v>
      </c>
      <c r="B32" s="19" t="s">
        <v>78</v>
      </c>
      <c r="C32" s="20" t="s">
        <v>36</v>
      </c>
      <c r="D32" s="5">
        <v>33.08</v>
      </c>
      <c r="E32" s="5">
        <v>1001.6519999999999</v>
      </c>
      <c r="F32" s="5">
        <f t="shared" si="4"/>
        <v>33134.639999999999</v>
      </c>
      <c r="G32" s="27"/>
      <c r="H32" s="34"/>
      <c r="I32" s="27"/>
      <c r="J32" s="27"/>
      <c r="K32" s="27"/>
      <c r="L32" s="27"/>
      <c r="M32" s="27"/>
      <c r="N32" s="27"/>
    </row>
    <row r="33" spans="1:14" ht="38.25" x14ac:dyDescent="0.2">
      <c r="A33" s="20" t="s">
        <v>82</v>
      </c>
      <c r="B33" s="19" t="s">
        <v>115</v>
      </c>
      <c r="C33" s="20" t="s">
        <v>116</v>
      </c>
      <c r="D33" s="5">
        <v>3947.03</v>
      </c>
      <c r="E33" s="5">
        <v>3</v>
      </c>
      <c r="F33" s="5">
        <f t="shared" si="4"/>
        <v>11841.09</v>
      </c>
      <c r="G33" s="27"/>
      <c r="H33" s="34"/>
      <c r="I33" s="27"/>
      <c r="J33" s="27"/>
      <c r="K33" s="27"/>
      <c r="L33" s="27"/>
      <c r="M33" s="27"/>
      <c r="N33" s="27"/>
    </row>
    <row r="34" spans="1:14" ht="51" x14ac:dyDescent="0.2">
      <c r="A34" s="20" t="s">
        <v>83</v>
      </c>
      <c r="B34" s="19" t="s">
        <v>117</v>
      </c>
      <c r="C34" s="20" t="s">
        <v>36</v>
      </c>
      <c r="D34" s="5">
        <v>74.86</v>
      </c>
      <c r="E34" s="5">
        <v>568.47149999999988</v>
      </c>
      <c r="F34" s="5">
        <f t="shared" si="4"/>
        <v>42555.77</v>
      </c>
      <c r="G34" s="27"/>
      <c r="H34" s="34"/>
      <c r="I34" s="27"/>
      <c r="J34" s="27"/>
      <c r="K34" s="27"/>
      <c r="L34" s="27"/>
      <c r="M34" s="27"/>
      <c r="N34" s="27"/>
    </row>
    <row r="35" spans="1:14" ht="25.5" x14ac:dyDescent="0.2">
      <c r="A35" s="20" t="s">
        <v>84</v>
      </c>
      <c r="B35" s="19" t="s">
        <v>118</v>
      </c>
      <c r="C35" s="20" t="s">
        <v>36</v>
      </c>
      <c r="D35" s="5">
        <v>37.74</v>
      </c>
      <c r="E35" s="5">
        <v>890.53199999999993</v>
      </c>
      <c r="F35" s="5">
        <f t="shared" si="4"/>
        <v>33608.67</v>
      </c>
      <c r="G35" s="27"/>
      <c r="H35" s="34"/>
      <c r="I35" s="27"/>
      <c r="J35" s="27"/>
      <c r="K35" s="27"/>
      <c r="L35" s="27"/>
      <c r="M35" s="27"/>
      <c r="N35" s="27"/>
    </row>
    <row r="36" spans="1:14" s="29" customFormat="1" ht="25.5" x14ac:dyDescent="0.2">
      <c r="A36" s="20" t="s">
        <v>85</v>
      </c>
      <c r="B36" s="19" t="s">
        <v>79</v>
      </c>
      <c r="C36" s="20" t="s">
        <v>35</v>
      </c>
      <c r="D36" s="5">
        <v>10699.71</v>
      </c>
      <c r="E36" s="5">
        <v>0.34649999999999997</v>
      </c>
      <c r="F36" s="5">
        <f t="shared" si="4"/>
        <v>3707.44</v>
      </c>
      <c r="G36" s="27"/>
      <c r="H36" s="34"/>
      <c r="I36" s="27"/>
      <c r="J36" s="27"/>
      <c r="K36" s="27"/>
      <c r="L36" s="27"/>
      <c r="M36" s="27"/>
      <c r="N36" s="27"/>
    </row>
    <row r="37" spans="1:14" s="29" customFormat="1" ht="51" x14ac:dyDescent="0.2">
      <c r="A37" s="20" t="s">
        <v>86</v>
      </c>
      <c r="B37" s="19" t="s">
        <v>117</v>
      </c>
      <c r="C37" s="20" t="s">
        <v>36</v>
      </c>
      <c r="D37" s="5">
        <v>74.86</v>
      </c>
      <c r="E37" s="5">
        <v>111.11999999999999</v>
      </c>
      <c r="F37" s="5">
        <f t="shared" si="4"/>
        <v>8318.44</v>
      </c>
      <c r="G37" s="27"/>
      <c r="H37" s="34"/>
      <c r="I37" s="27"/>
      <c r="J37" s="27"/>
      <c r="K37" s="27"/>
      <c r="L37" s="27"/>
      <c r="M37" s="27"/>
      <c r="N37" s="27"/>
    </row>
    <row r="38" spans="1:14" s="29" customFormat="1" ht="25.5" x14ac:dyDescent="0.2">
      <c r="A38" s="20" t="s">
        <v>87</v>
      </c>
      <c r="B38" s="19" t="s">
        <v>118</v>
      </c>
      <c r="C38" s="20" t="s">
        <v>36</v>
      </c>
      <c r="D38" s="5">
        <v>37.74</v>
      </c>
      <c r="E38" s="5">
        <v>111.11999999999999</v>
      </c>
      <c r="F38" s="5">
        <f t="shared" si="4"/>
        <v>4193.66</v>
      </c>
      <c r="G38" s="27"/>
      <c r="H38" s="34"/>
      <c r="I38" s="27"/>
      <c r="J38" s="27"/>
      <c r="K38" s="27"/>
      <c r="L38" s="27"/>
      <c r="M38" s="27"/>
      <c r="N38" s="27"/>
    </row>
    <row r="39" spans="1:14" s="29" customFormat="1" ht="38.25" x14ac:dyDescent="0.2">
      <c r="A39" s="20" t="s">
        <v>88</v>
      </c>
      <c r="B39" s="19" t="s">
        <v>119</v>
      </c>
      <c r="C39" s="20" t="s">
        <v>36</v>
      </c>
      <c r="D39" s="5">
        <v>112.2</v>
      </c>
      <c r="E39" s="5">
        <v>12</v>
      </c>
      <c r="F39" s="5">
        <f t="shared" si="4"/>
        <v>1346.4</v>
      </c>
      <c r="G39" s="27"/>
      <c r="H39" s="34"/>
      <c r="I39" s="27"/>
      <c r="J39" s="27"/>
      <c r="K39" s="27"/>
      <c r="L39" s="27"/>
      <c r="M39" s="27"/>
      <c r="N39" s="27"/>
    </row>
    <row r="40" spans="1:14" s="29" customFormat="1" ht="38.25" x14ac:dyDescent="0.2">
      <c r="A40" s="20" t="s">
        <v>89</v>
      </c>
      <c r="B40" s="19" t="s">
        <v>120</v>
      </c>
      <c r="C40" s="20" t="s">
        <v>55</v>
      </c>
      <c r="D40" s="5">
        <v>105.03</v>
      </c>
      <c r="E40" s="5">
        <v>23.6</v>
      </c>
      <c r="F40" s="5">
        <f t="shared" si="4"/>
        <v>2478.6999999999998</v>
      </c>
      <c r="G40" s="27"/>
      <c r="H40" s="34"/>
      <c r="I40" s="27"/>
      <c r="J40" s="27"/>
      <c r="K40" s="27"/>
      <c r="L40" s="27"/>
      <c r="M40" s="27"/>
      <c r="N40" s="27"/>
    </row>
    <row r="41" spans="1:14" s="29" customFormat="1" ht="38.25" x14ac:dyDescent="0.2">
      <c r="A41" s="20" t="s">
        <v>90</v>
      </c>
      <c r="B41" s="19" t="s">
        <v>121</v>
      </c>
      <c r="C41" s="20" t="s">
        <v>55</v>
      </c>
      <c r="D41" s="5">
        <v>21.21</v>
      </c>
      <c r="E41" s="5">
        <v>51.2</v>
      </c>
      <c r="F41" s="5">
        <f t="shared" si="4"/>
        <v>1085.95</v>
      </c>
      <c r="G41" s="27"/>
      <c r="H41" s="34"/>
      <c r="I41" s="27"/>
      <c r="J41" s="27"/>
      <c r="K41" s="27"/>
      <c r="L41" s="27"/>
      <c r="M41" s="27"/>
      <c r="N41" s="27"/>
    </row>
    <row r="42" spans="1:14" s="29" customFormat="1" x14ac:dyDescent="0.2">
      <c r="A42" s="30">
        <v>6</v>
      </c>
      <c r="B42" s="31" t="s">
        <v>122</v>
      </c>
      <c r="C42" s="30"/>
      <c r="D42" s="24"/>
      <c r="E42" s="24"/>
      <c r="F42" s="43">
        <f>SUM(F43:F44)</f>
        <v>7774.66</v>
      </c>
    </row>
    <row r="43" spans="1:14" s="29" customFormat="1" ht="38.25" x14ac:dyDescent="0.2">
      <c r="A43" s="20" t="s">
        <v>123</v>
      </c>
      <c r="B43" s="19" t="s">
        <v>124</v>
      </c>
      <c r="C43" s="20" t="s">
        <v>36</v>
      </c>
      <c r="D43" s="5">
        <v>3.77</v>
      </c>
      <c r="E43" s="5">
        <v>211.26799999999997</v>
      </c>
      <c r="F43" s="5">
        <f t="shared" ref="F43:F44" si="5">TRUNC(E43*D43,2)</f>
        <v>796.48</v>
      </c>
      <c r="G43" s="27"/>
      <c r="H43" s="34"/>
      <c r="I43" s="27"/>
      <c r="J43" s="27"/>
      <c r="K43" s="27"/>
      <c r="L43" s="27"/>
      <c r="M43" s="27"/>
      <c r="N43" s="27"/>
    </row>
    <row r="44" spans="1:14" s="29" customFormat="1" ht="51" x14ac:dyDescent="0.2">
      <c r="A44" s="20" t="s">
        <v>125</v>
      </c>
      <c r="B44" s="19" t="s">
        <v>126</v>
      </c>
      <c r="C44" s="20" t="s">
        <v>36</v>
      </c>
      <c r="D44" s="5">
        <v>33.03</v>
      </c>
      <c r="E44" s="5">
        <v>211.26799999999997</v>
      </c>
      <c r="F44" s="5">
        <f t="shared" si="5"/>
        <v>6978.18</v>
      </c>
      <c r="G44" s="27"/>
      <c r="H44" s="34"/>
      <c r="I44" s="27"/>
      <c r="J44" s="27"/>
      <c r="K44" s="27"/>
      <c r="L44" s="27"/>
      <c r="M44" s="27"/>
      <c r="N44" s="27"/>
    </row>
    <row r="45" spans="1:14" x14ac:dyDescent="0.2">
      <c r="A45" s="30">
        <v>7</v>
      </c>
      <c r="B45" s="31" t="s">
        <v>127</v>
      </c>
      <c r="C45" s="30"/>
      <c r="D45" s="23"/>
      <c r="E45" s="23"/>
      <c r="F45" s="24">
        <f>SUM(F46:F50)</f>
        <v>121523.00000000001</v>
      </c>
      <c r="G45" s="27"/>
      <c r="H45" s="34" t="e">
        <f>#REF!</f>
        <v>#REF!</v>
      </c>
      <c r="I45" s="27"/>
      <c r="J45" s="27"/>
      <c r="K45" s="27"/>
      <c r="L45" s="27"/>
      <c r="M45" s="27"/>
      <c r="N45" s="27"/>
    </row>
    <row r="46" spans="1:14" ht="38.25" x14ac:dyDescent="0.2">
      <c r="A46" s="20" t="s">
        <v>128</v>
      </c>
      <c r="B46" s="19" t="s">
        <v>129</v>
      </c>
      <c r="C46" s="20" t="s">
        <v>36</v>
      </c>
      <c r="D46" s="5">
        <v>43.36</v>
      </c>
      <c r="E46" s="5">
        <v>376.02579999999995</v>
      </c>
      <c r="F46" s="5">
        <f t="shared" ref="F46:F50" si="6">TRUNC(E46*D46,2)</f>
        <v>16304.47</v>
      </c>
      <c r="G46" s="27"/>
      <c r="H46" s="34"/>
      <c r="I46" s="27"/>
      <c r="J46" s="27"/>
      <c r="K46" s="27"/>
      <c r="L46" s="27"/>
      <c r="M46" s="27"/>
      <c r="N46" s="27"/>
    </row>
    <row r="47" spans="1:14" ht="38.25" x14ac:dyDescent="0.2">
      <c r="A47" s="20" t="s">
        <v>130</v>
      </c>
      <c r="B47" s="19" t="s">
        <v>131</v>
      </c>
      <c r="C47" s="20" t="s">
        <v>36</v>
      </c>
      <c r="D47" s="5">
        <v>111.66</v>
      </c>
      <c r="E47" s="5">
        <v>711.94370000000026</v>
      </c>
      <c r="F47" s="5">
        <f t="shared" si="6"/>
        <v>79495.63</v>
      </c>
      <c r="G47" s="27"/>
      <c r="H47" s="34"/>
      <c r="I47" s="27"/>
      <c r="J47" s="27"/>
      <c r="K47" s="27"/>
      <c r="L47" s="27"/>
      <c r="M47" s="27"/>
      <c r="N47" s="27"/>
    </row>
    <row r="48" spans="1:14" ht="38.25" x14ac:dyDescent="0.2">
      <c r="A48" s="20" t="s">
        <v>132</v>
      </c>
      <c r="B48" s="19" t="s">
        <v>133</v>
      </c>
      <c r="C48" s="20" t="s">
        <v>36</v>
      </c>
      <c r="D48" s="5">
        <v>64.05</v>
      </c>
      <c r="E48" s="5">
        <v>114.3</v>
      </c>
      <c r="F48" s="5">
        <f t="shared" si="6"/>
        <v>7320.91</v>
      </c>
      <c r="G48" s="27"/>
      <c r="H48" s="34"/>
      <c r="I48" s="27"/>
      <c r="J48" s="27"/>
      <c r="K48" s="27"/>
      <c r="L48" s="27"/>
      <c r="M48" s="27"/>
      <c r="N48" s="27"/>
    </row>
    <row r="49" spans="1:14" ht="38.25" x14ac:dyDescent="0.2">
      <c r="A49" s="20" t="s">
        <v>134</v>
      </c>
      <c r="B49" s="19" t="s">
        <v>135</v>
      </c>
      <c r="C49" s="20" t="s">
        <v>36</v>
      </c>
      <c r="D49" s="5">
        <v>84.59</v>
      </c>
      <c r="E49" s="5">
        <v>83.668199999999985</v>
      </c>
      <c r="F49" s="5">
        <f t="shared" si="6"/>
        <v>7077.49</v>
      </c>
      <c r="G49" s="27"/>
      <c r="H49" s="34"/>
      <c r="I49" s="27"/>
      <c r="J49" s="27"/>
      <c r="K49" s="27"/>
      <c r="L49" s="27"/>
      <c r="M49" s="27"/>
      <c r="N49" s="27"/>
    </row>
    <row r="50" spans="1:14" ht="51" x14ac:dyDescent="0.2">
      <c r="A50" s="20" t="s">
        <v>136</v>
      </c>
      <c r="B50" s="19" t="s">
        <v>137</v>
      </c>
      <c r="C50" s="20" t="s">
        <v>36</v>
      </c>
      <c r="D50" s="5">
        <v>86.44</v>
      </c>
      <c r="E50" s="5">
        <v>131.01</v>
      </c>
      <c r="F50" s="5">
        <f t="shared" si="6"/>
        <v>11324.5</v>
      </c>
      <c r="G50" s="27"/>
      <c r="H50" s="34"/>
      <c r="I50" s="27"/>
      <c r="J50" s="27"/>
      <c r="K50" s="27"/>
      <c r="L50" s="27"/>
      <c r="M50" s="27"/>
      <c r="N50" s="27"/>
    </row>
    <row r="51" spans="1:14" x14ac:dyDescent="0.2">
      <c r="A51" s="30">
        <v>8</v>
      </c>
      <c r="B51" s="31" t="s">
        <v>138</v>
      </c>
      <c r="C51" s="30"/>
      <c r="D51" s="23"/>
      <c r="E51" s="23"/>
      <c r="F51" s="24">
        <f>F52</f>
        <v>75988.89</v>
      </c>
      <c r="G51" s="27"/>
      <c r="H51" s="34"/>
      <c r="I51" s="27"/>
      <c r="J51" s="27"/>
      <c r="K51" s="27"/>
      <c r="L51" s="27"/>
      <c r="M51" s="27"/>
      <c r="N51" s="27"/>
    </row>
    <row r="52" spans="1:14" ht="25.5" x14ac:dyDescent="0.2">
      <c r="A52" s="20" t="s">
        <v>139</v>
      </c>
      <c r="B52" s="19" t="s">
        <v>140</v>
      </c>
      <c r="C52" s="20" t="s">
        <v>36</v>
      </c>
      <c r="D52" s="5">
        <v>95.51</v>
      </c>
      <c r="E52" s="5">
        <v>795.61190000000022</v>
      </c>
      <c r="F52" s="5">
        <f>TRUNC(E52*D52,2)</f>
        <v>75988.89</v>
      </c>
      <c r="G52" s="27"/>
      <c r="H52" s="34"/>
      <c r="I52" s="27"/>
      <c r="J52" s="27"/>
      <c r="K52" s="27"/>
      <c r="L52" s="27"/>
      <c r="M52" s="27"/>
      <c r="N52" s="27"/>
    </row>
    <row r="53" spans="1:14" x14ac:dyDescent="0.2">
      <c r="A53" s="30">
        <v>9</v>
      </c>
      <c r="B53" s="31" t="s">
        <v>141</v>
      </c>
      <c r="C53" s="30"/>
      <c r="D53" s="23"/>
      <c r="E53" s="23"/>
      <c r="F53" s="24">
        <f>SUM(F54:F71)</f>
        <v>51047.209999999992</v>
      </c>
      <c r="G53" s="27"/>
      <c r="H53" s="34"/>
      <c r="I53" s="27"/>
      <c r="J53" s="27"/>
      <c r="K53" s="27"/>
      <c r="L53" s="27"/>
      <c r="M53" s="27"/>
      <c r="N53" s="27"/>
    </row>
    <row r="54" spans="1:14" ht="25.5" x14ac:dyDescent="0.2">
      <c r="A54" s="20" t="s">
        <v>142</v>
      </c>
      <c r="B54" s="19" t="s">
        <v>143</v>
      </c>
      <c r="C54" s="20" t="s">
        <v>116</v>
      </c>
      <c r="D54" s="5">
        <v>12.99</v>
      </c>
      <c r="E54" s="5">
        <v>151</v>
      </c>
      <c r="F54" s="5">
        <f t="shared" ref="F54:F71" si="7">TRUNC(E54*D54,2)</f>
        <v>1961.49</v>
      </c>
      <c r="G54" s="27"/>
      <c r="H54" s="34"/>
      <c r="I54" s="27"/>
      <c r="J54" s="27"/>
      <c r="K54" s="27"/>
      <c r="L54" s="27"/>
      <c r="M54" s="27"/>
      <c r="N54" s="27"/>
    </row>
    <row r="55" spans="1:14" ht="38.25" x14ac:dyDescent="0.2">
      <c r="A55" s="20" t="s">
        <v>144</v>
      </c>
      <c r="B55" s="19" t="s">
        <v>145</v>
      </c>
      <c r="C55" s="20" t="s">
        <v>116</v>
      </c>
      <c r="D55" s="5">
        <v>16.8</v>
      </c>
      <c r="E55" s="5">
        <v>2</v>
      </c>
      <c r="F55" s="5">
        <f t="shared" si="7"/>
        <v>33.6</v>
      </c>
      <c r="G55" s="27"/>
      <c r="H55" s="34"/>
      <c r="I55" s="27"/>
      <c r="J55" s="27"/>
      <c r="K55" s="27"/>
      <c r="L55" s="27"/>
      <c r="M55" s="27"/>
      <c r="N55" s="27"/>
    </row>
    <row r="56" spans="1:14" s="29" customFormat="1" ht="25.5" x14ac:dyDescent="0.2">
      <c r="A56" s="20" t="s">
        <v>146</v>
      </c>
      <c r="B56" s="19" t="s">
        <v>147</v>
      </c>
      <c r="C56" s="20" t="s">
        <v>116</v>
      </c>
      <c r="D56" s="5">
        <v>9.9</v>
      </c>
      <c r="E56" s="5">
        <v>40</v>
      </c>
      <c r="F56" s="5">
        <v>881.1</v>
      </c>
      <c r="G56" s="27"/>
      <c r="H56" s="34"/>
      <c r="I56" s="27"/>
      <c r="J56" s="27"/>
      <c r="K56" s="27"/>
      <c r="L56" s="27"/>
      <c r="M56" s="27"/>
      <c r="N56" s="27"/>
    </row>
    <row r="57" spans="1:14" ht="38.25" x14ac:dyDescent="0.2">
      <c r="A57" s="20" t="s">
        <v>148</v>
      </c>
      <c r="B57" s="19" t="s">
        <v>149</v>
      </c>
      <c r="C57" s="20" t="s">
        <v>55</v>
      </c>
      <c r="D57" s="5">
        <v>10.14</v>
      </c>
      <c r="E57" s="5">
        <v>93.2</v>
      </c>
      <c r="F57" s="5">
        <f t="shared" si="7"/>
        <v>945.04</v>
      </c>
      <c r="G57" s="27"/>
      <c r="H57" s="34"/>
      <c r="I57" s="27"/>
      <c r="J57" s="27"/>
      <c r="K57" s="27"/>
      <c r="L57" s="27"/>
      <c r="M57" s="27"/>
      <c r="N57" s="27"/>
    </row>
    <row r="58" spans="1:14" ht="38.25" x14ac:dyDescent="0.2">
      <c r="A58" s="20" t="s">
        <v>150</v>
      </c>
      <c r="B58" s="19" t="s">
        <v>151</v>
      </c>
      <c r="C58" s="20" t="s">
        <v>55</v>
      </c>
      <c r="D58" s="5">
        <v>7.12</v>
      </c>
      <c r="E58" s="5">
        <v>21.4</v>
      </c>
      <c r="F58" s="5">
        <f t="shared" si="7"/>
        <v>152.36000000000001</v>
      </c>
      <c r="G58" s="27"/>
      <c r="H58" s="34"/>
      <c r="I58" s="27"/>
      <c r="J58" s="27"/>
      <c r="K58" s="27"/>
      <c r="L58" s="27"/>
      <c r="M58" s="27"/>
      <c r="N58" s="27"/>
    </row>
    <row r="59" spans="1:14" ht="38.25" x14ac:dyDescent="0.2">
      <c r="A59" s="20" t="s">
        <v>152</v>
      </c>
      <c r="B59" s="19" t="s">
        <v>153</v>
      </c>
      <c r="C59" s="20" t="s">
        <v>55</v>
      </c>
      <c r="D59" s="5">
        <v>7.91</v>
      </c>
      <c r="E59" s="5">
        <v>1099.5999999999999</v>
      </c>
      <c r="F59" s="5">
        <f t="shared" si="7"/>
        <v>8697.83</v>
      </c>
      <c r="G59" s="27"/>
      <c r="H59" s="34"/>
      <c r="I59" s="27"/>
      <c r="J59" s="27"/>
      <c r="K59" s="27"/>
      <c r="L59" s="27"/>
      <c r="M59" s="27"/>
      <c r="N59" s="27"/>
    </row>
    <row r="60" spans="1:14" ht="25.5" x14ac:dyDescent="0.2">
      <c r="A60" s="20" t="s">
        <v>154</v>
      </c>
      <c r="B60" s="19" t="s">
        <v>155</v>
      </c>
      <c r="C60" s="20" t="s">
        <v>116</v>
      </c>
      <c r="D60" s="5">
        <v>37.93</v>
      </c>
      <c r="E60" s="5">
        <v>90</v>
      </c>
      <c r="F60" s="5">
        <f t="shared" si="7"/>
        <v>3413.7</v>
      </c>
      <c r="G60" s="27"/>
      <c r="H60" s="34"/>
      <c r="I60" s="27"/>
      <c r="J60" s="27"/>
      <c r="K60" s="27"/>
      <c r="L60" s="27"/>
      <c r="M60" s="27"/>
      <c r="N60" s="27"/>
    </row>
    <row r="61" spans="1:14" ht="25.5" x14ac:dyDescent="0.2">
      <c r="A61" s="20" t="s">
        <v>156</v>
      </c>
      <c r="B61" s="19" t="s">
        <v>157</v>
      </c>
      <c r="C61" s="20" t="s">
        <v>116</v>
      </c>
      <c r="D61" s="5">
        <v>10.62</v>
      </c>
      <c r="E61" s="5">
        <v>33</v>
      </c>
      <c r="F61" s="5">
        <f t="shared" si="7"/>
        <v>350.46</v>
      </c>
      <c r="G61" s="27"/>
      <c r="H61" s="34"/>
      <c r="I61" s="27"/>
      <c r="J61" s="27"/>
      <c r="K61" s="27"/>
      <c r="L61" s="27"/>
      <c r="M61" s="27"/>
      <c r="N61" s="27"/>
    </row>
    <row r="62" spans="1:14" ht="25.5" x14ac:dyDescent="0.2">
      <c r="A62" s="20" t="s">
        <v>158</v>
      </c>
      <c r="B62" s="19" t="s">
        <v>159</v>
      </c>
      <c r="C62" s="20" t="s">
        <v>116</v>
      </c>
      <c r="D62" s="5">
        <v>11.14</v>
      </c>
      <c r="E62" s="5">
        <v>30</v>
      </c>
      <c r="F62" s="5">
        <f t="shared" si="7"/>
        <v>334.2</v>
      </c>
      <c r="G62" s="27"/>
      <c r="H62" s="34"/>
      <c r="I62" s="27"/>
      <c r="J62" s="27"/>
      <c r="K62" s="27"/>
      <c r="L62" s="27"/>
      <c r="M62" s="27"/>
      <c r="N62" s="27"/>
    </row>
    <row r="63" spans="1:14" ht="25.5" x14ac:dyDescent="0.2">
      <c r="A63" s="20" t="s">
        <v>160</v>
      </c>
      <c r="B63" s="19" t="s">
        <v>161</v>
      </c>
      <c r="C63" s="20" t="s">
        <v>116</v>
      </c>
      <c r="D63" s="5">
        <v>12.13</v>
      </c>
      <c r="E63" s="5">
        <v>1</v>
      </c>
      <c r="F63" s="5">
        <f t="shared" si="7"/>
        <v>12.13</v>
      </c>
      <c r="G63" s="27"/>
      <c r="H63" s="34"/>
      <c r="I63" s="27"/>
      <c r="J63" s="27"/>
      <c r="K63" s="27"/>
      <c r="L63" s="27"/>
      <c r="M63" s="27"/>
      <c r="N63" s="27"/>
    </row>
    <row r="64" spans="1:14" ht="25.5" x14ac:dyDescent="0.2">
      <c r="A64" s="20" t="s">
        <v>162</v>
      </c>
      <c r="B64" s="19" t="s">
        <v>163</v>
      </c>
      <c r="C64" s="20" t="s">
        <v>116</v>
      </c>
      <c r="D64" s="5">
        <v>21.85</v>
      </c>
      <c r="E64" s="5">
        <v>1</v>
      </c>
      <c r="F64" s="5">
        <f t="shared" si="7"/>
        <v>21.85</v>
      </c>
      <c r="G64" s="27"/>
      <c r="H64" s="34"/>
      <c r="I64" s="27"/>
      <c r="J64" s="27"/>
      <c r="K64" s="27"/>
      <c r="L64" s="27"/>
      <c r="M64" s="27"/>
      <c r="N64" s="27"/>
    </row>
    <row r="65" spans="1:14" ht="25.5" x14ac:dyDescent="0.2">
      <c r="A65" s="20" t="s">
        <v>164</v>
      </c>
      <c r="B65" s="19" t="s">
        <v>165</v>
      </c>
      <c r="C65" s="20" t="s">
        <v>116</v>
      </c>
      <c r="D65" s="5">
        <v>591.96</v>
      </c>
      <c r="E65" s="5">
        <v>1</v>
      </c>
      <c r="F65" s="5">
        <f t="shared" si="7"/>
        <v>591.96</v>
      </c>
      <c r="G65" s="27"/>
      <c r="H65" s="34"/>
      <c r="I65" s="27"/>
      <c r="J65" s="27"/>
      <c r="K65" s="27"/>
      <c r="L65" s="27"/>
      <c r="M65" s="27"/>
      <c r="N65" s="27"/>
    </row>
    <row r="66" spans="1:14" ht="38.25" x14ac:dyDescent="0.2">
      <c r="A66" s="20" t="s">
        <v>166</v>
      </c>
      <c r="B66" s="19" t="s">
        <v>167</v>
      </c>
      <c r="C66" s="20" t="s">
        <v>55</v>
      </c>
      <c r="D66" s="5">
        <v>3.12</v>
      </c>
      <c r="E66" s="5">
        <v>560.6</v>
      </c>
      <c r="F66" s="5">
        <f t="shared" si="7"/>
        <v>1749.07</v>
      </c>
      <c r="G66" s="27"/>
      <c r="H66" s="34"/>
      <c r="I66" s="27"/>
      <c r="J66" s="27"/>
      <c r="K66" s="27"/>
      <c r="L66" s="27"/>
      <c r="M66" s="27"/>
      <c r="N66" s="27"/>
    </row>
    <row r="67" spans="1:14" ht="38.25" x14ac:dyDescent="0.2">
      <c r="A67" s="20" t="s">
        <v>168</v>
      </c>
      <c r="B67" s="19" t="s">
        <v>169</v>
      </c>
      <c r="C67" s="20" t="s">
        <v>55</v>
      </c>
      <c r="D67" s="5">
        <v>4.59</v>
      </c>
      <c r="E67" s="5">
        <v>3595.1</v>
      </c>
      <c r="F67" s="5">
        <f t="shared" si="7"/>
        <v>16501.5</v>
      </c>
      <c r="G67" s="27"/>
      <c r="H67" s="34"/>
      <c r="I67" s="27"/>
      <c r="J67" s="27"/>
      <c r="K67" s="27"/>
      <c r="L67" s="27"/>
      <c r="M67" s="27"/>
      <c r="N67" s="27"/>
    </row>
    <row r="68" spans="1:14" ht="38.25" x14ac:dyDescent="0.2">
      <c r="A68" s="20" t="s">
        <v>170</v>
      </c>
      <c r="B68" s="19" t="s">
        <v>171</v>
      </c>
      <c r="C68" s="20" t="s">
        <v>55</v>
      </c>
      <c r="D68" s="5">
        <v>46.04</v>
      </c>
      <c r="E68" s="5">
        <v>22.6</v>
      </c>
      <c r="F68" s="5">
        <f t="shared" si="7"/>
        <v>1040.5</v>
      </c>
      <c r="G68" s="27"/>
      <c r="H68" s="34"/>
      <c r="I68" s="27"/>
      <c r="J68" s="27"/>
      <c r="K68" s="27"/>
      <c r="L68" s="27"/>
      <c r="M68" s="27"/>
      <c r="N68" s="27"/>
    </row>
    <row r="69" spans="1:14" ht="38.25" x14ac:dyDescent="0.2">
      <c r="A69" s="20" t="s">
        <v>172</v>
      </c>
      <c r="B69" s="19" t="s">
        <v>173</v>
      </c>
      <c r="C69" s="20" t="s">
        <v>55</v>
      </c>
      <c r="D69" s="5">
        <v>87.06</v>
      </c>
      <c r="E69" s="5">
        <v>90.4</v>
      </c>
      <c r="F69" s="5">
        <f t="shared" si="7"/>
        <v>7870.22</v>
      </c>
      <c r="G69" s="27"/>
      <c r="H69" s="34"/>
      <c r="I69" s="27"/>
      <c r="J69" s="27"/>
      <c r="K69" s="27"/>
      <c r="L69" s="27"/>
      <c r="M69" s="27"/>
      <c r="N69" s="27"/>
    </row>
    <row r="70" spans="1:14" ht="38.25" x14ac:dyDescent="0.2">
      <c r="A70" s="20" t="s">
        <v>174</v>
      </c>
      <c r="B70" s="19" t="s">
        <v>175</v>
      </c>
      <c r="C70" s="20" t="s">
        <v>116</v>
      </c>
      <c r="D70" s="5">
        <v>2076.89</v>
      </c>
      <c r="E70" s="5">
        <v>1</v>
      </c>
      <c r="F70" s="5">
        <f t="shared" si="7"/>
        <v>2076.89</v>
      </c>
      <c r="G70" s="27"/>
      <c r="H70" s="34"/>
      <c r="I70" s="27"/>
      <c r="J70" s="27"/>
      <c r="K70" s="27"/>
      <c r="L70" s="27"/>
      <c r="M70" s="27"/>
      <c r="N70" s="27"/>
    </row>
    <row r="71" spans="1:14" ht="38.25" x14ac:dyDescent="0.2">
      <c r="A71" s="20" t="s">
        <v>176</v>
      </c>
      <c r="B71" s="19" t="s">
        <v>177</v>
      </c>
      <c r="C71" s="20" t="s">
        <v>55</v>
      </c>
      <c r="D71" s="5">
        <v>7.67</v>
      </c>
      <c r="E71" s="5">
        <v>575.4</v>
      </c>
      <c r="F71" s="5">
        <f t="shared" si="7"/>
        <v>4413.3100000000004</v>
      </c>
      <c r="G71" s="27"/>
      <c r="H71" s="34"/>
      <c r="I71" s="27"/>
      <c r="J71" s="27"/>
      <c r="K71" s="27"/>
      <c r="L71" s="27"/>
      <c r="M71" s="27"/>
      <c r="N71" s="27"/>
    </row>
    <row r="72" spans="1:14" x14ac:dyDescent="0.2">
      <c r="A72" s="30">
        <v>10</v>
      </c>
      <c r="B72" s="31" t="s">
        <v>178</v>
      </c>
      <c r="C72" s="30"/>
      <c r="D72" s="23"/>
      <c r="E72" s="23"/>
      <c r="F72" s="24">
        <f>SUM(F73:F79)</f>
        <v>6621.8099999999995</v>
      </c>
      <c r="G72" s="27"/>
      <c r="H72" s="34"/>
      <c r="I72" s="27"/>
      <c r="J72" s="27"/>
      <c r="K72" s="27"/>
      <c r="L72" s="27"/>
      <c r="M72" s="27"/>
      <c r="N72" s="27"/>
    </row>
    <row r="73" spans="1:14" ht="25.5" x14ac:dyDescent="0.2">
      <c r="A73" s="20" t="s">
        <v>179</v>
      </c>
      <c r="B73" s="19" t="s">
        <v>180</v>
      </c>
      <c r="C73" s="20" t="s">
        <v>116</v>
      </c>
      <c r="D73" s="5">
        <v>25.86</v>
      </c>
      <c r="E73" s="5">
        <v>7</v>
      </c>
      <c r="F73" s="5">
        <f t="shared" ref="F73:F79" si="8">TRUNC(E73*D73,2)</f>
        <v>181.02</v>
      </c>
      <c r="G73" s="27"/>
      <c r="H73" s="34"/>
      <c r="I73" s="27"/>
      <c r="J73" s="27"/>
      <c r="K73" s="27"/>
      <c r="L73" s="27"/>
      <c r="M73" s="27"/>
      <c r="N73" s="27"/>
    </row>
    <row r="74" spans="1:14" ht="38.25" x14ac:dyDescent="0.2">
      <c r="A74" s="20" t="s">
        <v>181</v>
      </c>
      <c r="B74" s="19" t="s">
        <v>182</v>
      </c>
      <c r="C74" s="20" t="s">
        <v>116</v>
      </c>
      <c r="D74" s="5">
        <v>45.56</v>
      </c>
      <c r="E74" s="5">
        <v>3</v>
      </c>
      <c r="F74" s="5">
        <f t="shared" si="8"/>
        <v>136.68</v>
      </c>
      <c r="G74" s="27"/>
      <c r="H74" s="34"/>
      <c r="I74" s="27"/>
      <c r="J74" s="27"/>
      <c r="K74" s="27"/>
      <c r="L74" s="27"/>
      <c r="M74" s="27"/>
      <c r="N74" s="27"/>
    </row>
    <row r="75" spans="1:14" ht="25.5" x14ac:dyDescent="0.2">
      <c r="A75" s="20" t="s">
        <v>183</v>
      </c>
      <c r="B75" s="19" t="s">
        <v>184</v>
      </c>
      <c r="C75" s="20" t="s">
        <v>116</v>
      </c>
      <c r="D75" s="5">
        <v>41.02</v>
      </c>
      <c r="E75" s="5">
        <v>10</v>
      </c>
      <c r="F75" s="5">
        <f t="shared" si="8"/>
        <v>410.2</v>
      </c>
      <c r="G75" s="27"/>
      <c r="H75" s="34"/>
      <c r="I75" s="27"/>
      <c r="J75" s="27"/>
      <c r="K75" s="27"/>
      <c r="L75" s="27"/>
      <c r="M75" s="27"/>
      <c r="N75" s="27"/>
    </row>
    <row r="76" spans="1:14" ht="25.5" x14ac:dyDescent="0.2">
      <c r="A76" s="20" t="s">
        <v>185</v>
      </c>
      <c r="B76" s="19" t="s">
        <v>186</v>
      </c>
      <c r="C76" s="20" t="s">
        <v>116</v>
      </c>
      <c r="D76" s="5">
        <v>56.17</v>
      </c>
      <c r="E76" s="5">
        <v>1</v>
      </c>
      <c r="F76" s="5">
        <f t="shared" si="8"/>
        <v>56.17</v>
      </c>
      <c r="G76" s="27"/>
      <c r="H76" s="34"/>
      <c r="I76" s="27"/>
      <c r="J76" s="27"/>
      <c r="K76" s="27"/>
      <c r="L76" s="27"/>
      <c r="M76" s="27"/>
      <c r="N76" s="27"/>
    </row>
    <row r="77" spans="1:14" ht="25.5" x14ac:dyDescent="0.2">
      <c r="A77" s="20" t="s">
        <v>187</v>
      </c>
      <c r="B77" s="19" t="s">
        <v>188</v>
      </c>
      <c r="C77" s="20" t="s">
        <v>116</v>
      </c>
      <c r="D77" s="5">
        <v>50.13</v>
      </c>
      <c r="E77" s="5">
        <v>86</v>
      </c>
      <c r="F77" s="5">
        <f t="shared" si="8"/>
        <v>4311.18</v>
      </c>
      <c r="G77" s="27"/>
      <c r="H77" s="34"/>
      <c r="I77" s="27"/>
      <c r="J77" s="27"/>
      <c r="K77" s="27"/>
      <c r="L77" s="27"/>
      <c r="M77" s="27"/>
      <c r="N77" s="27"/>
    </row>
    <row r="78" spans="1:14" ht="25.5" x14ac:dyDescent="0.2">
      <c r="A78" s="20" t="s">
        <v>189</v>
      </c>
      <c r="B78" s="19" t="s">
        <v>190</v>
      </c>
      <c r="C78" s="20" t="s">
        <v>116</v>
      </c>
      <c r="D78" s="5">
        <v>40.85</v>
      </c>
      <c r="E78" s="5">
        <v>32</v>
      </c>
      <c r="F78" s="5">
        <f t="shared" si="8"/>
        <v>1307.2</v>
      </c>
      <c r="G78" s="27"/>
      <c r="H78" s="34"/>
      <c r="I78" s="27"/>
      <c r="J78" s="27"/>
      <c r="K78" s="27"/>
      <c r="L78" s="27"/>
      <c r="M78" s="27"/>
      <c r="N78" s="27"/>
    </row>
    <row r="79" spans="1:14" ht="25.5" x14ac:dyDescent="0.2">
      <c r="A79" s="20" t="s">
        <v>191</v>
      </c>
      <c r="B79" s="19" t="s">
        <v>192</v>
      </c>
      <c r="C79" s="20" t="s">
        <v>116</v>
      </c>
      <c r="D79" s="5">
        <v>27.42</v>
      </c>
      <c r="E79" s="5">
        <v>8</v>
      </c>
      <c r="F79" s="5">
        <f t="shared" si="8"/>
        <v>219.36</v>
      </c>
      <c r="G79" s="27"/>
      <c r="H79" s="34"/>
      <c r="I79" s="27"/>
      <c r="J79" s="27"/>
      <c r="K79" s="27"/>
      <c r="L79" s="27"/>
      <c r="M79" s="27"/>
      <c r="N79" s="27"/>
    </row>
    <row r="80" spans="1:14" x14ac:dyDescent="0.2">
      <c r="A80" s="30">
        <v>11</v>
      </c>
      <c r="B80" s="31" t="s">
        <v>193</v>
      </c>
      <c r="C80" s="30"/>
      <c r="D80" s="23"/>
      <c r="E80" s="23"/>
      <c r="F80" s="24">
        <f>SUM(F81:F85)</f>
        <v>48806.81</v>
      </c>
      <c r="G80" s="27"/>
      <c r="H80" s="34"/>
      <c r="I80" s="27"/>
      <c r="J80" s="27"/>
      <c r="K80" s="27"/>
      <c r="L80" s="27"/>
      <c r="M80" s="27"/>
      <c r="N80" s="27"/>
    </row>
    <row r="81" spans="1:14" ht="25.5" x14ac:dyDescent="0.2">
      <c r="A81" s="20" t="s">
        <v>194</v>
      </c>
      <c r="B81" s="19" t="s">
        <v>195</v>
      </c>
      <c r="C81" s="20" t="s">
        <v>36</v>
      </c>
      <c r="D81" s="5">
        <v>15.47</v>
      </c>
      <c r="E81" s="5">
        <v>573.75319999999999</v>
      </c>
      <c r="F81" s="5">
        <f t="shared" ref="F81:F85" si="9">TRUNC(E81*D81,2)</f>
        <v>8875.9599999999991</v>
      </c>
      <c r="G81" s="27"/>
      <c r="H81" s="34"/>
      <c r="I81" s="27"/>
      <c r="J81" s="27"/>
      <c r="K81" s="27"/>
      <c r="L81" s="27"/>
      <c r="M81" s="27"/>
      <c r="N81" s="27"/>
    </row>
    <row r="82" spans="1:14" ht="51" x14ac:dyDescent="0.2">
      <c r="A82" s="20" t="s">
        <v>196</v>
      </c>
      <c r="B82" s="19" t="s">
        <v>197</v>
      </c>
      <c r="C82" s="20" t="s">
        <v>36</v>
      </c>
      <c r="D82" s="5">
        <v>42.24</v>
      </c>
      <c r="E82" s="5">
        <v>173.38399999999999</v>
      </c>
      <c r="F82" s="5">
        <f t="shared" si="9"/>
        <v>7323.74</v>
      </c>
      <c r="G82" s="27"/>
      <c r="H82" s="34"/>
      <c r="I82" s="27"/>
      <c r="J82" s="27"/>
      <c r="K82" s="27"/>
      <c r="L82" s="27"/>
      <c r="M82" s="27"/>
      <c r="N82" s="27"/>
    </row>
    <row r="83" spans="1:14" ht="25.5" x14ac:dyDescent="0.2">
      <c r="A83" s="20" t="s">
        <v>198</v>
      </c>
      <c r="B83" s="19" t="s">
        <v>199</v>
      </c>
      <c r="C83" s="20" t="s">
        <v>36</v>
      </c>
      <c r="D83" s="5">
        <v>13.26</v>
      </c>
      <c r="E83" s="5">
        <v>1119.8044999999997</v>
      </c>
      <c r="F83" s="5">
        <f t="shared" si="9"/>
        <v>14848.6</v>
      </c>
      <c r="G83" s="27"/>
      <c r="H83" s="34"/>
      <c r="I83" s="27"/>
      <c r="J83" s="27"/>
      <c r="K83" s="27"/>
      <c r="L83" s="27"/>
      <c r="M83" s="27"/>
      <c r="N83" s="27"/>
    </row>
    <row r="84" spans="1:14" ht="25.5" x14ac:dyDescent="0.2">
      <c r="A84" s="20" t="s">
        <v>200</v>
      </c>
      <c r="B84" s="19" t="s">
        <v>201</v>
      </c>
      <c r="C84" s="20" t="s">
        <v>36</v>
      </c>
      <c r="D84" s="5">
        <v>3.12</v>
      </c>
      <c r="E84" s="5">
        <v>573.75319999999999</v>
      </c>
      <c r="F84" s="5">
        <f t="shared" si="9"/>
        <v>1790.1</v>
      </c>
      <c r="G84" s="27"/>
      <c r="H84" s="34"/>
      <c r="I84" s="27"/>
      <c r="J84" s="27"/>
      <c r="K84" s="27"/>
      <c r="L84" s="27"/>
      <c r="M84" s="27"/>
      <c r="N84" s="27"/>
    </row>
    <row r="85" spans="1:14" ht="25.5" x14ac:dyDescent="0.2">
      <c r="A85" s="20" t="s">
        <v>202</v>
      </c>
      <c r="B85" s="19" t="s">
        <v>203</v>
      </c>
      <c r="C85" s="20" t="s">
        <v>36</v>
      </c>
      <c r="D85" s="5">
        <v>14.26</v>
      </c>
      <c r="E85" s="5">
        <v>1119.8044999999997</v>
      </c>
      <c r="F85" s="5">
        <f t="shared" si="9"/>
        <v>15968.41</v>
      </c>
      <c r="G85" s="27"/>
      <c r="H85" s="34"/>
      <c r="I85" s="27"/>
      <c r="J85" s="27"/>
      <c r="K85" s="27"/>
      <c r="L85" s="27"/>
      <c r="M85" s="27"/>
      <c r="N85" s="27"/>
    </row>
    <row r="86" spans="1:14" x14ac:dyDescent="0.2">
      <c r="A86" s="30">
        <v>12</v>
      </c>
      <c r="B86" s="31" t="s">
        <v>204</v>
      </c>
      <c r="C86" s="30"/>
      <c r="D86" s="23"/>
      <c r="E86" s="23"/>
      <c r="F86" s="24">
        <f>SUM(F87:F90)</f>
        <v>49236.320000000007</v>
      </c>
      <c r="G86" s="27"/>
      <c r="H86" s="34"/>
      <c r="I86" s="27"/>
      <c r="J86" s="27"/>
      <c r="K86" s="27"/>
      <c r="L86" s="27"/>
      <c r="M86" s="27"/>
      <c r="N86" s="27"/>
    </row>
    <row r="87" spans="1:14" ht="63.75" x14ac:dyDescent="0.2">
      <c r="A87" s="20" t="s">
        <v>205</v>
      </c>
      <c r="B87" s="19" t="s">
        <v>206</v>
      </c>
      <c r="C87" s="20" t="s">
        <v>116</v>
      </c>
      <c r="D87" s="5">
        <v>856.46</v>
      </c>
      <c r="E87" s="5">
        <v>3</v>
      </c>
      <c r="F87" s="5">
        <f t="shared" ref="F87:F90" si="10">TRUNC(E87*D87,2)</f>
        <v>2569.38</v>
      </c>
      <c r="G87" s="27"/>
      <c r="H87" s="34"/>
      <c r="I87" s="27"/>
      <c r="J87" s="27"/>
      <c r="K87" s="27"/>
      <c r="L87" s="27"/>
      <c r="M87" s="27"/>
      <c r="N87" s="27"/>
    </row>
    <row r="88" spans="1:14" ht="63.75" x14ac:dyDescent="0.2">
      <c r="A88" s="20" t="s">
        <v>207</v>
      </c>
      <c r="B88" s="19" t="s">
        <v>208</v>
      </c>
      <c r="C88" s="20" t="s">
        <v>116</v>
      </c>
      <c r="D88" s="5">
        <v>968.19</v>
      </c>
      <c r="E88" s="5">
        <v>16</v>
      </c>
      <c r="F88" s="5">
        <f t="shared" si="10"/>
        <v>15491.04</v>
      </c>
      <c r="G88" s="27"/>
      <c r="H88" s="34"/>
      <c r="I88" s="27"/>
      <c r="J88" s="27"/>
      <c r="K88" s="27"/>
      <c r="L88" s="27"/>
      <c r="M88" s="27"/>
      <c r="N88" s="27"/>
    </row>
    <row r="89" spans="1:14" ht="25.5" x14ac:dyDescent="0.2">
      <c r="A89" s="20" t="s">
        <v>209</v>
      </c>
      <c r="B89" s="19" t="s">
        <v>210</v>
      </c>
      <c r="C89" s="20" t="s">
        <v>116</v>
      </c>
      <c r="D89" s="5">
        <v>2603.15</v>
      </c>
      <c r="E89" s="5">
        <v>1</v>
      </c>
      <c r="F89" s="5">
        <f t="shared" si="10"/>
        <v>2603.15</v>
      </c>
      <c r="G89" s="27"/>
      <c r="H89" s="34"/>
      <c r="I89" s="27"/>
      <c r="J89" s="27"/>
      <c r="K89" s="27"/>
      <c r="L89" s="27"/>
      <c r="M89" s="27"/>
      <c r="N89" s="27"/>
    </row>
    <row r="90" spans="1:14" ht="51" x14ac:dyDescent="0.2">
      <c r="A90" s="20" t="s">
        <v>211</v>
      </c>
      <c r="B90" s="19" t="s">
        <v>212</v>
      </c>
      <c r="C90" s="20" t="s">
        <v>36</v>
      </c>
      <c r="D90" s="5">
        <v>672.3</v>
      </c>
      <c r="E90" s="5">
        <v>42.500000000000007</v>
      </c>
      <c r="F90" s="5">
        <f t="shared" si="10"/>
        <v>28572.75</v>
      </c>
      <c r="G90" s="27"/>
      <c r="H90" s="34"/>
      <c r="I90" s="27"/>
      <c r="J90" s="27"/>
      <c r="K90" s="27"/>
      <c r="L90" s="27"/>
      <c r="M90" s="27"/>
      <c r="N90" s="27"/>
    </row>
    <row r="91" spans="1:14" x14ac:dyDescent="0.2">
      <c r="A91" s="30">
        <v>13</v>
      </c>
      <c r="B91" s="31" t="s">
        <v>213</v>
      </c>
      <c r="C91" s="30"/>
      <c r="D91" s="23"/>
      <c r="E91" s="23"/>
      <c r="F91" s="24">
        <f>SUM(F92:F97)</f>
        <v>5028.09</v>
      </c>
      <c r="G91" s="27"/>
      <c r="H91" s="34"/>
      <c r="I91" s="27"/>
      <c r="J91" s="27"/>
      <c r="K91" s="27"/>
      <c r="L91" s="27"/>
      <c r="M91" s="27"/>
      <c r="N91" s="27"/>
    </row>
    <row r="92" spans="1:14" ht="63.75" x14ac:dyDescent="0.2">
      <c r="A92" s="20" t="s">
        <v>214</v>
      </c>
      <c r="B92" s="19" t="s">
        <v>215</v>
      </c>
      <c r="C92" s="20" t="s">
        <v>55</v>
      </c>
      <c r="D92" s="5">
        <v>41.48</v>
      </c>
      <c r="E92" s="5">
        <v>73.14</v>
      </c>
      <c r="F92" s="5">
        <f t="shared" ref="F92:F97" si="11">TRUNC(E92*D92,2)</f>
        <v>3033.84</v>
      </c>
      <c r="G92" s="27"/>
      <c r="H92" s="34"/>
      <c r="I92" s="27"/>
      <c r="J92" s="27"/>
      <c r="K92" s="27"/>
      <c r="L92" s="27"/>
      <c r="M92" s="27"/>
      <c r="N92" s="27"/>
    </row>
    <row r="93" spans="1:14" ht="63.75" x14ac:dyDescent="0.2">
      <c r="A93" s="20" t="s">
        <v>216</v>
      </c>
      <c r="B93" s="19" t="s">
        <v>217</v>
      </c>
      <c r="C93" s="20" t="s">
        <v>55</v>
      </c>
      <c r="D93" s="5">
        <v>33.44</v>
      </c>
      <c r="E93" s="5">
        <v>9.6199999999999992</v>
      </c>
      <c r="F93" s="5">
        <f t="shared" si="11"/>
        <v>321.69</v>
      </c>
      <c r="G93" s="27"/>
      <c r="H93" s="34"/>
      <c r="I93" s="27"/>
      <c r="J93" s="27"/>
      <c r="K93" s="27"/>
      <c r="L93" s="27"/>
      <c r="M93" s="27"/>
      <c r="N93" s="27"/>
    </row>
    <row r="94" spans="1:14" ht="25.5" x14ac:dyDescent="0.2">
      <c r="A94" s="20" t="s">
        <v>218</v>
      </c>
      <c r="B94" s="19" t="s">
        <v>219</v>
      </c>
      <c r="C94" s="20" t="s">
        <v>116</v>
      </c>
      <c r="D94" s="5">
        <v>9.49</v>
      </c>
      <c r="E94" s="5">
        <v>13</v>
      </c>
      <c r="F94" s="5">
        <f t="shared" si="11"/>
        <v>123.37</v>
      </c>
      <c r="G94" s="27"/>
      <c r="H94" s="34"/>
      <c r="I94" s="27"/>
      <c r="J94" s="27"/>
      <c r="K94" s="27"/>
      <c r="L94" s="27"/>
      <c r="M94" s="27"/>
      <c r="N94" s="27"/>
    </row>
    <row r="95" spans="1:14" ht="25.5" x14ac:dyDescent="0.2">
      <c r="A95" s="20" t="s">
        <v>220</v>
      </c>
      <c r="B95" s="19" t="s">
        <v>221</v>
      </c>
      <c r="C95" s="20" t="s">
        <v>116</v>
      </c>
      <c r="D95" s="5">
        <v>3.48</v>
      </c>
      <c r="E95" s="5">
        <v>2</v>
      </c>
      <c r="F95" s="5">
        <f t="shared" si="11"/>
        <v>6.96</v>
      </c>
      <c r="G95" s="27"/>
      <c r="H95" s="34"/>
      <c r="I95" s="27"/>
      <c r="J95" s="27"/>
      <c r="K95" s="27"/>
      <c r="L95" s="27"/>
      <c r="M95" s="27"/>
      <c r="N95" s="27"/>
    </row>
    <row r="96" spans="1:14" ht="25.5" x14ac:dyDescent="0.2">
      <c r="A96" s="20" t="s">
        <v>222</v>
      </c>
      <c r="B96" s="19" t="s">
        <v>223</v>
      </c>
      <c r="C96" s="20" t="s">
        <v>116</v>
      </c>
      <c r="D96" s="5">
        <v>13.66</v>
      </c>
      <c r="E96" s="5">
        <v>8</v>
      </c>
      <c r="F96" s="5">
        <f t="shared" si="11"/>
        <v>109.28</v>
      </c>
      <c r="G96" s="27"/>
      <c r="H96" s="34"/>
      <c r="I96" s="27"/>
      <c r="J96" s="27"/>
      <c r="K96" s="27"/>
      <c r="L96" s="27"/>
      <c r="M96" s="27"/>
      <c r="N96" s="27"/>
    </row>
    <row r="97" spans="1:14" x14ac:dyDescent="0.2">
      <c r="A97" s="20" t="s">
        <v>224</v>
      </c>
      <c r="B97" s="19" t="s">
        <v>225</v>
      </c>
      <c r="C97" s="20" t="s">
        <v>116</v>
      </c>
      <c r="D97" s="5">
        <v>1432.95</v>
      </c>
      <c r="E97" s="5">
        <v>1</v>
      </c>
      <c r="F97" s="5">
        <f t="shared" si="11"/>
        <v>1432.95</v>
      </c>
      <c r="G97" s="27"/>
      <c r="H97" s="34"/>
      <c r="I97" s="27"/>
      <c r="J97" s="27"/>
      <c r="K97" s="27"/>
      <c r="L97" s="27"/>
      <c r="M97" s="27"/>
      <c r="N97" s="27"/>
    </row>
    <row r="98" spans="1:14" x14ac:dyDescent="0.2">
      <c r="A98" s="30">
        <v>14</v>
      </c>
      <c r="B98" s="31" t="s">
        <v>54</v>
      </c>
      <c r="C98" s="30"/>
      <c r="D98" s="23"/>
      <c r="E98" s="23"/>
      <c r="F98" s="24">
        <f>SUM(F99:F109)</f>
        <v>26876.91</v>
      </c>
      <c r="G98" s="27"/>
      <c r="H98" s="34"/>
      <c r="I98" s="27"/>
      <c r="J98" s="27"/>
      <c r="K98" s="27"/>
      <c r="L98" s="27"/>
      <c r="M98" s="27"/>
      <c r="N98" s="27"/>
    </row>
    <row r="99" spans="1:14" ht="38.25" x14ac:dyDescent="0.2">
      <c r="A99" s="20" t="s">
        <v>226</v>
      </c>
      <c r="B99" s="19" t="s">
        <v>227</v>
      </c>
      <c r="C99" s="20" t="s">
        <v>116</v>
      </c>
      <c r="D99" s="5">
        <v>528.97</v>
      </c>
      <c r="E99" s="5">
        <v>4</v>
      </c>
      <c r="F99" s="5">
        <f t="shared" ref="F99:F109" si="12">TRUNC(E99*D99,2)</f>
        <v>2115.88</v>
      </c>
      <c r="G99" s="27"/>
      <c r="H99" s="34"/>
      <c r="I99" s="27"/>
      <c r="J99" s="27"/>
      <c r="K99" s="27"/>
      <c r="L99" s="27"/>
      <c r="M99" s="27"/>
      <c r="N99" s="27"/>
    </row>
    <row r="100" spans="1:14" ht="25.5" x14ac:dyDescent="0.2">
      <c r="A100" s="20" t="s">
        <v>228</v>
      </c>
      <c r="B100" s="19" t="s">
        <v>229</v>
      </c>
      <c r="C100" s="20" t="s">
        <v>116</v>
      </c>
      <c r="D100" s="5">
        <v>589.58000000000004</v>
      </c>
      <c r="E100" s="5">
        <v>2</v>
      </c>
      <c r="F100" s="5">
        <f t="shared" si="12"/>
        <v>1179.1600000000001</v>
      </c>
      <c r="G100" s="27"/>
      <c r="H100" s="34"/>
      <c r="I100" s="27"/>
      <c r="J100" s="27"/>
      <c r="K100" s="27"/>
      <c r="L100" s="27"/>
      <c r="M100" s="27"/>
      <c r="N100" s="27"/>
    </row>
    <row r="101" spans="1:14" ht="51" x14ac:dyDescent="0.2">
      <c r="A101" s="20" t="s">
        <v>230</v>
      </c>
      <c r="B101" s="19" t="s">
        <v>231</v>
      </c>
      <c r="C101" s="20" t="s">
        <v>116</v>
      </c>
      <c r="D101" s="5">
        <v>830.07</v>
      </c>
      <c r="E101" s="5">
        <v>2</v>
      </c>
      <c r="F101" s="5">
        <f t="shared" si="12"/>
        <v>1660.14</v>
      </c>
      <c r="G101" s="27"/>
      <c r="H101" s="34"/>
      <c r="I101" s="27"/>
      <c r="J101" s="27"/>
      <c r="K101" s="27"/>
      <c r="L101" s="27"/>
      <c r="M101" s="27"/>
      <c r="N101" s="27"/>
    </row>
    <row r="102" spans="1:14" ht="25.5" x14ac:dyDescent="0.2">
      <c r="A102" s="20" t="s">
        <v>232</v>
      </c>
      <c r="B102" s="19" t="s">
        <v>233</v>
      </c>
      <c r="C102" s="20" t="s">
        <v>116</v>
      </c>
      <c r="D102" s="41">
        <v>154.56</v>
      </c>
      <c r="E102" s="41">
        <v>8</v>
      </c>
      <c r="F102" s="5">
        <f t="shared" si="12"/>
        <v>1236.48</v>
      </c>
      <c r="G102" s="29"/>
      <c r="H102" s="29"/>
      <c r="I102" s="29"/>
      <c r="J102" s="29"/>
      <c r="K102" s="29"/>
      <c r="L102" s="29"/>
      <c r="M102" s="29"/>
      <c r="N102" s="29"/>
    </row>
    <row r="103" spans="1:14" ht="25.5" x14ac:dyDescent="0.2">
      <c r="A103" s="20" t="s">
        <v>234</v>
      </c>
      <c r="B103" s="19" t="s">
        <v>235</v>
      </c>
      <c r="C103" s="20" t="s">
        <v>116</v>
      </c>
      <c r="D103" s="5">
        <v>711.64</v>
      </c>
      <c r="E103" s="5">
        <v>2</v>
      </c>
      <c r="F103" s="5">
        <f t="shared" si="12"/>
        <v>1423.28</v>
      </c>
      <c r="G103" s="27"/>
      <c r="H103" s="34"/>
      <c r="I103" s="27"/>
      <c r="J103" s="27"/>
      <c r="K103" s="27"/>
      <c r="L103" s="27"/>
      <c r="M103" s="27"/>
      <c r="N103" s="27"/>
    </row>
    <row r="104" spans="1:14" ht="63.75" x14ac:dyDescent="0.2">
      <c r="A104" s="20" t="s">
        <v>236</v>
      </c>
      <c r="B104" s="19" t="s">
        <v>237</v>
      </c>
      <c r="C104" s="20" t="s">
        <v>116</v>
      </c>
      <c r="D104" s="5">
        <v>1079.23</v>
      </c>
      <c r="E104" s="5">
        <v>2</v>
      </c>
      <c r="F104" s="5">
        <f t="shared" si="12"/>
        <v>2158.46</v>
      </c>
      <c r="G104" s="27"/>
      <c r="H104" s="34"/>
      <c r="I104" s="27"/>
      <c r="J104" s="27"/>
      <c r="K104" s="27"/>
      <c r="L104" s="27"/>
      <c r="M104" s="27"/>
      <c r="N104" s="27"/>
    </row>
    <row r="105" spans="1:14" ht="38.25" x14ac:dyDescent="0.2">
      <c r="A105" s="20" t="s">
        <v>238</v>
      </c>
      <c r="B105" s="19" t="s">
        <v>239</v>
      </c>
      <c r="C105" s="20" t="s">
        <v>116</v>
      </c>
      <c r="D105" s="5">
        <v>355.17</v>
      </c>
      <c r="E105" s="5">
        <v>4</v>
      </c>
      <c r="F105" s="5">
        <f t="shared" si="12"/>
        <v>1420.68</v>
      </c>
      <c r="G105" s="27"/>
      <c r="H105" s="34"/>
      <c r="I105" s="27"/>
      <c r="J105" s="27"/>
      <c r="K105" s="27"/>
      <c r="L105" s="27"/>
      <c r="M105" s="27"/>
      <c r="N105" s="27"/>
    </row>
    <row r="106" spans="1:14" ht="25.5" x14ac:dyDescent="0.2">
      <c r="A106" s="20" t="s">
        <v>240</v>
      </c>
      <c r="B106" s="19" t="s">
        <v>241</v>
      </c>
      <c r="C106" s="20" t="s">
        <v>116</v>
      </c>
      <c r="D106" s="5">
        <v>343.2</v>
      </c>
      <c r="E106" s="5">
        <v>2</v>
      </c>
      <c r="F106" s="5">
        <f t="shared" si="12"/>
        <v>686.4</v>
      </c>
      <c r="G106" s="27"/>
      <c r="H106" s="34"/>
      <c r="I106" s="27"/>
      <c r="J106" s="27"/>
      <c r="K106" s="27"/>
      <c r="L106" s="27"/>
      <c r="M106" s="27"/>
      <c r="N106" s="27"/>
    </row>
    <row r="107" spans="1:14" ht="38.25" x14ac:dyDescent="0.2">
      <c r="A107" s="20" t="s">
        <v>242</v>
      </c>
      <c r="B107" s="19" t="s">
        <v>243</v>
      </c>
      <c r="C107" s="20" t="s">
        <v>36</v>
      </c>
      <c r="D107" s="5">
        <v>517.14</v>
      </c>
      <c r="E107" s="5">
        <v>10.84</v>
      </c>
      <c r="F107" s="5">
        <f t="shared" si="12"/>
        <v>5605.79</v>
      </c>
      <c r="G107" s="27"/>
      <c r="H107" s="34"/>
      <c r="I107" s="27"/>
      <c r="J107" s="27"/>
      <c r="K107" s="27"/>
      <c r="L107" s="27"/>
      <c r="M107" s="27"/>
      <c r="N107" s="27"/>
    </row>
    <row r="108" spans="1:14" ht="38.25" x14ac:dyDescent="0.2">
      <c r="A108" s="20" t="s">
        <v>244</v>
      </c>
      <c r="B108" s="19" t="s">
        <v>245</v>
      </c>
      <c r="C108" s="20" t="s">
        <v>36</v>
      </c>
      <c r="D108" s="5">
        <v>334.39</v>
      </c>
      <c r="E108" s="5">
        <v>17.052</v>
      </c>
      <c r="F108" s="5">
        <f t="shared" si="12"/>
        <v>5702.01</v>
      </c>
      <c r="G108" s="27"/>
      <c r="H108" s="34"/>
      <c r="I108" s="27"/>
      <c r="J108" s="27"/>
      <c r="K108" s="27"/>
      <c r="L108" s="27"/>
      <c r="M108" s="27"/>
      <c r="N108" s="27"/>
    </row>
    <row r="109" spans="1:14" ht="25.5" x14ac:dyDescent="0.2">
      <c r="A109" s="20" t="s">
        <v>246</v>
      </c>
      <c r="B109" s="19" t="s">
        <v>247</v>
      </c>
      <c r="C109" s="20" t="s">
        <v>36</v>
      </c>
      <c r="D109" s="5">
        <v>532.27</v>
      </c>
      <c r="E109" s="5">
        <v>6.93</v>
      </c>
      <c r="F109" s="5">
        <f t="shared" si="12"/>
        <v>3688.63</v>
      </c>
      <c r="G109" s="27"/>
      <c r="H109" s="34"/>
      <c r="I109" s="27"/>
      <c r="J109" s="27"/>
      <c r="K109" s="27"/>
      <c r="L109" s="27"/>
      <c r="M109" s="27"/>
      <c r="N109" s="27"/>
    </row>
    <row r="110" spans="1:14" x14ac:dyDescent="0.2">
      <c r="A110" s="30">
        <v>15</v>
      </c>
      <c r="B110" s="31" t="s">
        <v>248</v>
      </c>
      <c r="C110" s="30"/>
      <c r="D110" s="23"/>
      <c r="E110" s="23"/>
      <c r="F110" s="24">
        <f>SUM(F111:F116)</f>
        <v>14473.56</v>
      </c>
      <c r="G110" s="27"/>
      <c r="H110" s="34"/>
      <c r="I110" s="27"/>
      <c r="J110" s="27"/>
      <c r="K110" s="27"/>
      <c r="L110" s="27"/>
      <c r="M110" s="27"/>
      <c r="N110" s="27"/>
    </row>
    <row r="111" spans="1:14" ht="63.75" x14ac:dyDescent="0.2">
      <c r="A111" s="20" t="s">
        <v>249</v>
      </c>
      <c r="B111" s="19" t="s">
        <v>250</v>
      </c>
      <c r="C111" s="20" t="s">
        <v>55</v>
      </c>
      <c r="D111" s="5">
        <v>89.55</v>
      </c>
      <c r="E111" s="5">
        <v>7.8</v>
      </c>
      <c r="F111" s="5">
        <f t="shared" ref="F111:F116" si="13">TRUNC(E111*D111,2)</f>
        <v>698.49</v>
      </c>
      <c r="G111" s="27"/>
      <c r="H111" s="34"/>
      <c r="I111" s="27"/>
      <c r="J111" s="27"/>
      <c r="K111" s="27"/>
      <c r="L111" s="27"/>
      <c r="M111" s="27"/>
      <c r="N111" s="27"/>
    </row>
    <row r="112" spans="1:14" ht="63.75" x14ac:dyDescent="0.2">
      <c r="A112" s="20" t="s">
        <v>251</v>
      </c>
      <c r="B112" s="19" t="s">
        <v>252</v>
      </c>
      <c r="C112" s="20" t="s">
        <v>55</v>
      </c>
      <c r="D112" s="5">
        <v>76.84</v>
      </c>
      <c r="E112" s="5">
        <v>47.7</v>
      </c>
      <c r="F112" s="5">
        <f t="shared" si="13"/>
        <v>3665.26</v>
      </c>
      <c r="G112" s="27"/>
      <c r="H112" s="34"/>
      <c r="I112" s="27"/>
      <c r="J112" s="27"/>
      <c r="K112" s="27"/>
      <c r="L112" s="27"/>
      <c r="M112" s="27"/>
      <c r="N112" s="27"/>
    </row>
    <row r="113" spans="1:14" ht="38.25" x14ac:dyDescent="0.2">
      <c r="A113" s="20" t="s">
        <v>253</v>
      </c>
      <c r="B113" s="19" t="s">
        <v>254</v>
      </c>
      <c r="C113" s="20" t="s">
        <v>116</v>
      </c>
      <c r="D113" s="5">
        <v>13.33</v>
      </c>
      <c r="E113" s="5">
        <v>6</v>
      </c>
      <c r="F113" s="5">
        <f t="shared" si="13"/>
        <v>79.98</v>
      </c>
      <c r="G113" s="27"/>
      <c r="H113" s="34"/>
      <c r="I113" s="27"/>
      <c r="J113" s="27"/>
      <c r="K113" s="27"/>
      <c r="L113" s="27"/>
      <c r="M113" s="27"/>
      <c r="N113" s="27"/>
    </row>
    <row r="114" spans="1:14" ht="38.25" x14ac:dyDescent="0.2">
      <c r="A114" s="20" t="s">
        <v>255</v>
      </c>
      <c r="B114" s="19" t="s">
        <v>256</v>
      </c>
      <c r="C114" s="20" t="s">
        <v>116</v>
      </c>
      <c r="D114" s="5">
        <v>54.37</v>
      </c>
      <c r="E114" s="5">
        <v>10</v>
      </c>
      <c r="F114" s="5">
        <f t="shared" si="13"/>
        <v>543.70000000000005</v>
      </c>
      <c r="G114" s="27"/>
      <c r="H114" s="34"/>
      <c r="I114" s="27"/>
      <c r="J114" s="27"/>
      <c r="K114" s="27"/>
      <c r="L114" s="27"/>
      <c r="M114" s="27"/>
      <c r="N114" s="27"/>
    </row>
    <row r="115" spans="1:14" ht="38.25" x14ac:dyDescent="0.2">
      <c r="A115" s="20" t="s">
        <v>257</v>
      </c>
      <c r="B115" s="19" t="s">
        <v>258</v>
      </c>
      <c r="C115" s="20" t="s">
        <v>116</v>
      </c>
      <c r="D115" s="5">
        <v>406.75</v>
      </c>
      <c r="E115" s="5">
        <v>5</v>
      </c>
      <c r="F115" s="5">
        <f t="shared" si="13"/>
        <v>2033.75</v>
      </c>
      <c r="G115" s="27"/>
      <c r="H115" s="34"/>
      <c r="I115" s="27"/>
      <c r="J115" s="27"/>
      <c r="K115" s="27"/>
      <c r="L115" s="27"/>
      <c r="M115" s="27"/>
      <c r="N115" s="27"/>
    </row>
    <row r="116" spans="1:14" s="29" customFormat="1" ht="38.25" x14ac:dyDescent="0.2">
      <c r="A116" s="20" t="s">
        <v>259</v>
      </c>
      <c r="B116" s="19" t="s">
        <v>260</v>
      </c>
      <c r="C116" s="20" t="s">
        <v>116</v>
      </c>
      <c r="D116" s="5">
        <v>7452.38</v>
      </c>
      <c r="E116" s="5">
        <v>1</v>
      </c>
      <c r="F116" s="5">
        <f t="shared" si="13"/>
        <v>7452.38</v>
      </c>
      <c r="G116" s="27"/>
      <c r="H116" s="34"/>
      <c r="I116" s="27"/>
      <c r="J116" s="27"/>
      <c r="K116" s="27"/>
      <c r="L116" s="27"/>
      <c r="M116" s="27"/>
      <c r="N116" s="27"/>
    </row>
    <row r="117" spans="1:14" x14ac:dyDescent="0.2">
      <c r="A117" s="30">
        <v>16</v>
      </c>
      <c r="B117" s="31" t="s">
        <v>261</v>
      </c>
      <c r="C117" s="30"/>
      <c r="D117" s="24"/>
      <c r="E117" s="24"/>
      <c r="F117" s="43">
        <f>F118+F119+F120</f>
        <v>54237.89</v>
      </c>
      <c r="G117" s="29"/>
      <c r="H117" s="29"/>
      <c r="I117" s="29"/>
      <c r="J117" s="29"/>
      <c r="K117" s="29"/>
      <c r="L117" s="29"/>
      <c r="M117" s="29"/>
      <c r="N117" s="29"/>
    </row>
    <row r="118" spans="1:14" ht="63.75" x14ac:dyDescent="0.2">
      <c r="A118" s="20" t="s">
        <v>262</v>
      </c>
      <c r="B118" s="19" t="s">
        <v>263</v>
      </c>
      <c r="C118" s="20" t="s">
        <v>55</v>
      </c>
      <c r="D118" s="5">
        <v>570.53</v>
      </c>
      <c r="E118" s="5">
        <v>20.98</v>
      </c>
      <c r="F118" s="5">
        <f t="shared" ref="F118:F120" si="14">TRUNC(E118*D118,2)</f>
        <v>11969.71</v>
      </c>
      <c r="G118" s="27"/>
      <c r="H118" s="34"/>
      <c r="I118" s="27"/>
      <c r="J118" s="27"/>
      <c r="K118" s="27"/>
      <c r="L118" s="27"/>
      <c r="M118" s="27"/>
      <c r="N118" s="27"/>
    </row>
    <row r="119" spans="1:14" ht="25.5" x14ac:dyDescent="0.2">
      <c r="A119" s="20" t="s">
        <v>264</v>
      </c>
      <c r="B119" s="19" t="s">
        <v>265</v>
      </c>
      <c r="C119" s="20" t="s">
        <v>36</v>
      </c>
      <c r="D119" s="5">
        <v>497.25</v>
      </c>
      <c r="E119" s="5">
        <v>77.182000000000002</v>
      </c>
      <c r="F119" s="5">
        <f t="shared" si="14"/>
        <v>38378.74</v>
      </c>
      <c r="G119" s="27"/>
      <c r="H119" s="34"/>
      <c r="I119" s="27"/>
      <c r="J119" s="27"/>
      <c r="K119" s="27"/>
      <c r="L119" s="27"/>
      <c r="M119" s="27"/>
      <c r="N119" s="27"/>
    </row>
    <row r="120" spans="1:14" ht="38.25" x14ac:dyDescent="0.2">
      <c r="A120" s="20" t="s">
        <v>266</v>
      </c>
      <c r="B120" s="19" t="s">
        <v>267</v>
      </c>
      <c r="C120" s="20" t="s">
        <v>36</v>
      </c>
      <c r="D120" s="5">
        <v>418.22</v>
      </c>
      <c r="E120" s="5">
        <v>9.3000000000000007</v>
      </c>
      <c r="F120" s="5">
        <f t="shared" si="14"/>
        <v>3889.44</v>
      </c>
      <c r="G120" s="27"/>
      <c r="H120" s="34"/>
      <c r="I120" s="27"/>
      <c r="J120" s="27"/>
      <c r="K120" s="27"/>
      <c r="L120" s="27"/>
      <c r="M120" s="27"/>
      <c r="N120" s="27"/>
    </row>
    <row r="121" spans="1:14" x14ac:dyDescent="0.2">
      <c r="A121" s="30">
        <v>17</v>
      </c>
      <c r="B121" s="31" t="s">
        <v>52</v>
      </c>
      <c r="C121" s="30"/>
      <c r="D121" s="23"/>
      <c r="E121" s="23"/>
      <c r="F121" s="24">
        <f>SUM(F122:F126)</f>
        <v>16570.93</v>
      </c>
      <c r="G121" s="27"/>
      <c r="H121" s="34"/>
      <c r="I121" s="27"/>
      <c r="J121" s="27"/>
      <c r="K121" s="27"/>
      <c r="L121" s="27"/>
      <c r="M121" s="27"/>
      <c r="N121" s="27"/>
    </row>
    <row r="122" spans="1:14" x14ac:dyDescent="0.2">
      <c r="A122" s="20" t="s">
        <v>268</v>
      </c>
      <c r="B122" s="19" t="s">
        <v>269</v>
      </c>
      <c r="C122" s="20" t="s">
        <v>116</v>
      </c>
      <c r="D122" s="5">
        <v>255</v>
      </c>
      <c r="E122" s="5">
        <v>4</v>
      </c>
      <c r="F122" s="5">
        <f t="shared" ref="F122:F126" si="15">TRUNC(E122*D122,2)</f>
        <v>1020</v>
      </c>
      <c r="G122" s="27"/>
      <c r="H122" s="34"/>
      <c r="I122" s="27"/>
      <c r="J122" s="27"/>
      <c r="K122" s="27"/>
      <c r="L122" s="27"/>
      <c r="M122" s="27"/>
      <c r="N122" s="27"/>
    </row>
    <row r="123" spans="1:14" x14ac:dyDescent="0.2">
      <c r="A123" s="20" t="s">
        <v>270</v>
      </c>
      <c r="B123" s="19" t="s">
        <v>271</v>
      </c>
      <c r="C123" s="20" t="s">
        <v>116</v>
      </c>
      <c r="D123" s="5">
        <v>1052.1099999999999</v>
      </c>
      <c r="E123" s="5">
        <v>1</v>
      </c>
      <c r="F123" s="5">
        <f t="shared" si="15"/>
        <v>1052.1099999999999</v>
      </c>
      <c r="G123" s="27"/>
      <c r="H123" s="34"/>
      <c r="I123" s="27"/>
      <c r="J123" s="27"/>
      <c r="K123" s="27"/>
      <c r="L123" s="27"/>
      <c r="M123" s="27"/>
      <c r="N123" s="27"/>
    </row>
    <row r="124" spans="1:14" ht="38.25" x14ac:dyDescent="0.2">
      <c r="A124" s="20" t="s">
        <v>272</v>
      </c>
      <c r="B124" s="19" t="s">
        <v>273</v>
      </c>
      <c r="C124" s="20" t="s">
        <v>36</v>
      </c>
      <c r="D124" s="41">
        <v>526.35</v>
      </c>
      <c r="E124" s="41">
        <v>19.559999999999999</v>
      </c>
      <c r="F124" s="5">
        <f t="shared" si="15"/>
        <v>10295.4</v>
      </c>
      <c r="G124" s="29"/>
      <c r="H124" s="29"/>
      <c r="I124" s="29"/>
      <c r="J124" s="29"/>
      <c r="K124" s="29"/>
      <c r="L124" s="29"/>
      <c r="M124" s="29"/>
      <c r="N124" s="29"/>
    </row>
    <row r="125" spans="1:14" ht="38.25" x14ac:dyDescent="0.2">
      <c r="A125" s="20" t="s">
        <v>274</v>
      </c>
      <c r="B125" s="19" t="s">
        <v>275</v>
      </c>
      <c r="C125" s="20" t="s">
        <v>116</v>
      </c>
      <c r="D125" s="5">
        <v>1236.73</v>
      </c>
      <c r="E125" s="5">
        <v>3</v>
      </c>
      <c r="F125" s="5">
        <f t="shared" si="15"/>
        <v>3710.19</v>
      </c>
      <c r="G125" s="27"/>
      <c r="H125" s="34"/>
      <c r="I125" s="27"/>
      <c r="J125" s="27"/>
      <c r="K125" s="27"/>
      <c r="L125" s="27"/>
      <c r="M125" s="27"/>
      <c r="N125" s="27"/>
    </row>
    <row r="126" spans="1:14" x14ac:dyDescent="0.2">
      <c r="A126" s="20" t="s">
        <v>276</v>
      </c>
      <c r="B126" s="19" t="s">
        <v>277</v>
      </c>
      <c r="C126" s="20" t="s">
        <v>36</v>
      </c>
      <c r="D126" s="5">
        <v>16.88</v>
      </c>
      <c r="E126" s="5">
        <v>29.22</v>
      </c>
      <c r="F126" s="5">
        <f t="shared" si="15"/>
        <v>493.23</v>
      </c>
      <c r="G126" s="27"/>
      <c r="H126" s="34"/>
      <c r="I126" s="27"/>
      <c r="J126" s="27"/>
      <c r="K126" s="27"/>
      <c r="L126" s="27"/>
      <c r="M126" s="27"/>
      <c r="N126" s="27"/>
    </row>
    <row r="129" spans="1:16" x14ac:dyDescent="0.2">
      <c r="F129" s="42">
        <f>F121+F117+F110+F98+F91+F86+F80+F72+F53+F51+F45+F42+F30+F22+F18+F15+F10</f>
        <v>670073.19000000006</v>
      </c>
      <c r="H129" s="42" t="e">
        <f>#REF!+#REF!+#REF!+#REF!+#REF!+#REF!+#REF!+#REF!+#REF!+#REF!+#REF!+#REF!+#REF!+#REF!+#REF!+#REF!+#REF!</f>
        <v>#REF!</v>
      </c>
      <c r="J129" s="42" t="e">
        <f>#REF!+#REF!+#REF!+#REF!+#REF!+#REF!+#REF!+#REF!+#REF!+#REF!+#REF!+#REF!+#REF!+#REF!+#REF!+#REF!+#REF!</f>
        <v>#REF!</v>
      </c>
      <c r="L129" s="42" t="e">
        <f>#REF!+#REF!+#REF!+#REF!+#REF!+#REF!+#REF!+#REF!+#REF!+#REF!+#REF!+#REF!+#REF!+#REF!+#REF!+#REF!+#REF!</f>
        <v>#REF!</v>
      </c>
      <c r="N129" s="42" t="e">
        <f>#REF!+#REF!+#REF!+#REF!+#REF!+#REF!+#REF!+#REF!+#REF!+#REF!+#REF!+#REF!+#REF!+#REF!+#REF!+#REF!+#REF!</f>
        <v>#REF!</v>
      </c>
    </row>
    <row r="131" spans="1:16" s="29" customFormat="1" x14ac:dyDescent="0.2">
      <c r="A131" s="35"/>
      <c r="B131" s="36"/>
      <c r="C131" s="35"/>
      <c r="D131" s="37"/>
      <c r="E131" s="38"/>
      <c r="F131" s="39"/>
      <c r="G131" s="39"/>
      <c r="H131" s="39"/>
      <c r="I131" s="40"/>
      <c r="J131" s="34"/>
      <c r="K131" s="34"/>
      <c r="L131" s="34"/>
      <c r="M131" s="34"/>
      <c r="N131" s="34"/>
    </row>
    <row r="138" spans="1:16" s="29" customFormat="1" x14ac:dyDescent="0.2">
      <c r="A138" s="35"/>
      <c r="B138" s="36"/>
      <c r="C138" s="35"/>
      <c r="D138" s="37"/>
      <c r="E138" s="38"/>
      <c r="F138" s="39"/>
      <c r="G138" s="39"/>
      <c r="H138" s="39"/>
      <c r="I138" s="40"/>
      <c r="J138" s="34"/>
      <c r="K138" s="34"/>
      <c r="L138" s="34"/>
      <c r="M138" s="34"/>
      <c r="N138" s="34"/>
    </row>
    <row r="143" spans="1:16" x14ac:dyDescent="0.2">
      <c r="P143" s="28" t="e">
        <f>N129+L129</f>
        <v>#REF!</v>
      </c>
    </row>
  </sheetData>
  <mergeCells count="7">
    <mergeCell ref="A6:F6"/>
    <mergeCell ref="B4:F4"/>
    <mergeCell ref="A7:A8"/>
    <mergeCell ref="B7:B8"/>
    <mergeCell ref="C7:C8"/>
    <mergeCell ref="D7:D8"/>
    <mergeCell ref="E7:F7"/>
  </mergeCells>
  <printOptions horizontalCentered="1"/>
  <pageMargins left="0.15748031496062992" right="0.23622047244094491" top="0.27559055118110237" bottom="0.27559055118110237" header="0.19685039370078741" footer="3.937007874015748E-2"/>
  <pageSetup paperSize="9" fitToHeight="0" orientation="landscape" horizontalDpi="4294967293" r:id="rId1"/>
  <headerFooter>
    <oddFooter>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640"/>
  <sheetViews>
    <sheetView view="pageBreakPreview" zoomScaleNormal="100" zoomScaleSheetLayoutView="100" workbookViewId="0">
      <selection activeCell="A13" sqref="A13:C13"/>
    </sheetView>
  </sheetViews>
  <sheetFormatPr defaultRowHeight="11.25" x14ac:dyDescent="0.25"/>
  <cols>
    <col min="1" max="1" width="5.7109375" style="47" customWidth="1"/>
    <col min="2" max="2" width="30.28515625" style="47" customWidth="1"/>
    <col min="3" max="8" width="11" style="66" customWidth="1"/>
    <col min="9" max="16384" width="9.140625" style="47"/>
  </cols>
  <sheetData>
    <row r="2" spans="1:8" ht="17.25" customHeight="1" x14ac:dyDescent="0.25">
      <c r="C2" s="101" t="s">
        <v>462</v>
      </c>
      <c r="D2" s="101"/>
      <c r="E2" s="101"/>
      <c r="F2" s="101"/>
      <c r="G2" s="101"/>
      <c r="H2" s="101"/>
    </row>
    <row r="3" spans="1:8" ht="17.25" customHeight="1" x14ac:dyDescent="0.25">
      <c r="C3" s="101"/>
      <c r="D3" s="101"/>
      <c r="E3" s="101"/>
      <c r="F3" s="101"/>
      <c r="G3" s="101"/>
      <c r="H3" s="101"/>
    </row>
    <row r="4" spans="1:8" ht="17.25" customHeight="1" x14ac:dyDescent="0.25">
      <c r="C4" s="101" t="s">
        <v>463</v>
      </c>
      <c r="D4" s="101"/>
      <c r="E4" s="101"/>
      <c r="F4" s="101"/>
      <c r="G4" s="101"/>
      <c r="H4" s="101"/>
    </row>
    <row r="5" spans="1:8" ht="17.25" customHeight="1" x14ac:dyDescent="0.25">
      <c r="C5" s="101"/>
      <c r="D5" s="101"/>
      <c r="E5" s="101"/>
      <c r="F5" s="101"/>
      <c r="G5" s="101"/>
      <c r="H5" s="101"/>
    </row>
    <row r="7" spans="1:8" ht="15.75" customHeight="1" x14ac:dyDescent="0.25">
      <c r="A7" s="115" t="s">
        <v>278</v>
      </c>
      <c r="B7" s="115"/>
      <c r="C7" s="115"/>
      <c r="D7" s="115"/>
      <c r="E7" s="115"/>
      <c r="F7" s="115"/>
      <c r="G7" s="115"/>
      <c r="H7" s="115"/>
    </row>
    <row r="8" spans="1:8" ht="15.75" customHeight="1" x14ac:dyDescent="0.25">
      <c r="A8" s="115" t="s">
        <v>279</v>
      </c>
      <c r="B8" s="115"/>
      <c r="C8" s="115"/>
      <c r="D8" s="115"/>
      <c r="E8" s="115"/>
      <c r="F8" s="115"/>
      <c r="G8" s="115"/>
      <c r="H8" s="115"/>
    </row>
    <row r="9" spans="1:8" ht="15.75" customHeight="1" x14ac:dyDescent="0.25">
      <c r="A9" s="115" t="s">
        <v>280</v>
      </c>
      <c r="B9" s="115"/>
      <c r="C9" s="115"/>
      <c r="D9" s="115"/>
      <c r="E9" s="115"/>
      <c r="F9" s="115"/>
      <c r="G9" s="115"/>
      <c r="H9" s="115"/>
    </row>
    <row r="10" spans="1:8" ht="15.75" customHeight="1" x14ac:dyDescent="0.25">
      <c r="A10" s="115" t="s">
        <v>281</v>
      </c>
      <c r="B10" s="115"/>
      <c r="C10" s="115"/>
      <c r="D10" s="115"/>
      <c r="E10" s="115"/>
      <c r="F10" s="115"/>
      <c r="G10" s="115"/>
      <c r="H10" s="115"/>
    </row>
    <row r="12" spans="1:8" x14ac:dyDescent="0.25">
      <c r="A12" s="116" t="s">
        <v>282</v>
      </c>
      <c r="B12" s="117"/>
      <c r="C12" s="117"/>
      <c r="D12" s="117"/>
      <c r="E12" s="117"/>
      <c r="F12" s="117"/>
      <c r="G12" s="117"/>
      <c r="H12" s="118"/>
    </row>
    <row r="13" spans="1:8" x14ac:dyDescent="0.25">
      <c r="A13" s="74" t="s">
        <v>3</v>
      </c>
      <c r="B13" s="74" t="s">
        <v>283</v>
      </c>
      <c r="C13" s="75" t="s">
        <v>284</v>
      </c>
      <c r="D13" s="75" t="s">
        <v>285</v>
      </c>
      <c r="E13" s="75" t="s">
        <v>286</v>
      </c>
      <c r="F13" s="75" t="s">
        <v>287</v>
      </c>
      <c r="G13" s="75" t="s">
        <v>6</v>
      </c>
      <c r="H13" s="75" t="s">
        <v>2</v>
      </c>
    </row>
    <row r="14" spans="1:8" x14ac:dyDescent="0.25">
      <c r="A14" s="48">
        <v>1</v>
      </c>
      <c r="B14" s="102" t="s">
        <v>49</v>
      </c>
      <c r="C14" s="103"/>
      <c r="D14" s="103"/>
      <c r="E14" s="103"/>
      <c r="F14" s="103"/>
      <c r="G14" s="103"/>
      <c r="H14" s="104"/>
    </row>
    <row r="15" spans="1:8" x14ac:dyDescent="0.25">
      <c r="A15" s="49" t="s">
        <v>59</v>
      </c>
      <c r="B15" s="92" t="s">
        <v>57</v>
      </c>
      <c r="C15" s="93"/>
      <c r="D15" s="93"/>
      <c r="E15" s="93"/>
      <c r="F15" s="93"/>
      <c r="G15" s="93"/>
      <c r="H15" s="94"/>
    </row>
    <row r="16" spans="1:8" x14ac:dyDescent="0.2">
      <c r="A16" s="50"/>
      <c r="B16" s="50"/>
      <c r="C16" s="55">
        <v>2</v>
      </c>
      <c r="D16" s="55">
        <v>3</v>
      </c>
      <c r="E16" s="53"/>
      <c r="F16" s="55">
        <v>1</v>
      </c>
      <c r="G16" s="56">
        <v>6</v>
      </c>
      <c r="H16" s="67" t="s">
        <v>288</v>
      </c>
    </row>
    <row r="17" spans="1:12" ht="15" x14ac:dyDescent="0.25">
      <c r="A17" s="98"/>
      <c r="B17" s="99"/>
      <c r="C17" s="99"/>
      <c r="D17" s="99"/>
      <c r="E17" s="99"/>
      <c r="F17" s="99"/>
      <c r="G17" s="99"/>
      <c r="H17" s="100"/>
      <c r="L17"/>
    </row>
    <row r="18" spans="1:12" x14ac:dyDescent="0.25">
      <c r="A18" s="49" t="s">
        <v>60</v>
      </c>
      <c r="B18" s="92" t="s">
        <v>94</v>
      </c>
      <c r="C18" s="93"/>
      <c r="D18" s="93"/>
      <c r="E18" s="93"/>
      <c r="F18" s="93"/>
      <c r="G18" s="93"/>
      <c r="H18" s="94"/>
    </row>
    <row r="19" spans="1:12" x14ac:dyDescent="0.2">
      <c r="A19" s="50"/>
      <c r="B19" s="52" t="s">
        <v>289</v>
      </c>
      <c r="C19" s="55">
        <v>1</v>
      </c>
      <c r="D19" s="55">
        <v>1.5</v>
      </c>
      <c r="E19" s="55">
        <v>0.15</v>
      </c>
      <c r="F19" s="55">
        <v>3</v>
      </c>
      <c r="G19" s="55">
        <v>0.68</v>
      </c>
      <c r="H19" s="53"/>
    </row>
    <row r="20" spans="1:12" x14ac:dyDescent="0.2">
      <c r="A20" s="50"/>
      <c r="B20" s="52" t="s">
        <v>290</v>
      </c>
      <c r="C20" s="55">
        <v>2.1</v>
      </c>
      <c r="D20" s="55">
        <v>1.2</v>
      </c>
      <c r="E20" s="55">
        <v>0.15</v>
      </c>
      <c r="F20" s="55">
        <v>1</v>
      </c>
      <c r="G20" s="55">
        <v>0.38</v>
      </c>
      <c r="H20" s="53"/>
    </row>
    <row r="21" spans="1:12" ht="22.5" x14ac:dyDescent="0.2">
      <c r="A21" s="50"/>
      <c r="B21" s="52" t="s">
        <v>291</v>
      </c>
      <c r="C21" s="55">
        <v>1</v>
      </c>
      <c r="D21" s="55">
        <v>1.5</v>
      </c>
      <c r="E21" s="55">
        <v>0.15</v>
      </c>
      <c r="F21" s="55">
        <v>6</v>
      </c>
      <c r="G21" s="55">
        <v>1.35</v>
      </c>
      <c r="H21" s="53"/>
    </row>
    <row r="22" spans="1:12" ht="22.5" x14ac:dyDescent="0.2">
      <c r="A22" s="50"/>
      <c r="B22" s="52" t="s">
        <v>292</v>
      </c>
      <c r="C22" s="55">
        <v>1</v>
      </c>
      <c r="D22" s="55">
        <v>1.5</v>
      </c>
      <c r="E22" s="55">
        <v>0.15</v>
      </c>
      <c r="F22" s="55">
        <v>5</v>
      </c>
      <c r="G22" s="55">
        <v>1.1299999999999999</v>
      </c>
      <c r="H22" s="53"/>
    </row>
    <row r="23" spans="1:12" x14ac:dyDescent="0.2">
      <c r="A23" s="50"/>
      <c r="B23" s="95" t="s">
        <v>293</v>
      </c>
      <c r="C23" s="96"/>
      <c r="D23" s="96"/>
      <c r="E23" s="96"/>
      <c r="F23" s="97"/>
      <c r="G23" s="56">
        <v>3.53</v>
      </c>
      <c r="H23" s="67" t="s">
        <v>53</v>
      </c>
    </row>
    <row r="24" spans="1:12" x14ac:dyDescent="0.2">
      <c r="A24" s="98"/>
      <c r="B24" s="99"/>
      <c r="C24" s="99"/>
      <c r="D24" s="99"/>
      <c r="E24" s="99"/>
      <c r="F24" s="99"/>
      <c r="G24" s="99"/>
      <c r="H24" s="100"/>
    </row>
    <row r="25" spans="1:12" x14ac:dyDescent="0.25">
      <c r="A25" s="49" t="s">
        <v>61</v>
      </c>
      <c r="B25" s="92" t="s">
        <v>58</v>
      </c>
      <c r="C25" s="93"/>
      <c r="D25" s="93"/>
      <c r="E25" s="93"/>
      <c r="F25" s="93"/>
      <c r="G25" s="93"/>
      <c r="H25" s="94"/>
    </row>
    <row r="26" spans="1:12" x14ac:dyDescent="0.2">
      <c r="A26" s="50"/>
      <c r="B26" s="52" t="s">
        <v>294</v>
      </c>
      <c r="C26" s="55">
        <v>8</v>
      </c>
      <c r="D26" s="55">
        <v>6.15</v>
      </c>
      <c r="E26" s="53"/>
      <c r="F26" s="55">
        <v>1</v>
      </c>
      <c r="G26" s="56">
        <v>49.2</v>
      </c>
      <c r="H26" s="53"/>
    </row>
    <row r="27" spans="1:12" ht="22.5" x14ac:dyDescent="0.25">
      <c r="A27" s="53"/>
      <c r="B27" s="54" t="s">
        <v>295</v>
      </c>
      <c r="C27" s="55">
        <v>2.1</v>
      </c>
      <c r="D27" s="55">
        <v>2.5</v>
      </c>
      <c r="E27" s="53"/>
      <c r="F27" s="55">
        <v>2</v>
      </c>
      <c r="G27" s="56">
        <v>10.5</v>
      </c>
      <c r="H27" s="53"/>
    </row>
    <row r="28" spans="1:12" x14ac:dyDescent="0.2">
      <c r="A28" s="50"/>
      <c r="B28" s="95" t="s">
        <v>293</v>
      </c>
      <c r="C28" s="96"/>
      <c r="D28" s="96"/>
      <c r="E28" s="96"/>
      <c r="F28" s="97"/>
      <c r="G28" s="56">
        <v>59.7</v>
      </c>
      <c r="H28" s="67" t="s">
        <v>288</v>
      </c>
    </row>
    <row r="29" spans="1:12" x14ac:dyDescent="0.2">
      <c r="A29" s="98"/>
      <c r="B29" s="99"/>
      <c r="C29" s="99"/>
      <c r="D29" s="99"/>
      <c r="E29" s="99"/>
      <c r="F29" s="99"/>
      <c r="G29" s="99"/>
      <c r="H29" s="100"/>
    </row>
    <row r="30" spans="1:12" x14ac:dyDescent="0.25">
      <c r="A30" s="49" t="s">
        <v>51</v>
      </c>
      <c r="B30" s="92" t="s">
        <v>97</v>
      </c>
      <c r="C30" s="93"/>
      <c r="D30" s="93"/>
      <c r="E30" s="93"/>
      <c r="F30" s="93"/>
      <c r="G30" s="93"/>
      <c r="H30" s="94"/>
    </row>
    <row r="31" spans="1:12" x14ac:dyDescent="0.2">
      <c r="A31" s="50"/>
      <c r="B31" s="52" t="s">
        <v>296</v>
      </c>
      <c r="C31" s="55">
        <v>4.5</v>
      </c>
      <c r="D31" s="55">
        <v>0.25</v>
      </c>
      <c r="E31" s="55">
        <v>0.25</v>
      </c>
      <c r="F31" s="55">
        <v>1</v>
      </c>
      <c r="G31" s="56">
        <v>0.28000000000000003</v>
      </c>
      <c r="H31" s="67" t="s">
        <v>53</v>
      </c>
    </row>
    <row r="32" spans="1:12" x14ac:dyDescent="0.2">
      <c r="A32" s="98"/>
      <c r="B32" s="99"/>
      <c r="C32" s="99"/>
      <c r="D32" s="99"/>
      <c r="E32" s="99"/>
      <c r="F32" s="99"/>
      <c r="G32" s="99"/>
      <c r="H32" s="100"/>
    </row>
    <row r="33" spans="1:8" x14ac:dyDescent="0.25">
      <c r="A33" s="48">
        <v>2</v>
      </c>
      <c r="B33" s="102" t="s">
        <v>0</v>
      </c>
      <c r="C33" s="103"/>
      <c r="D33" s="103"/>
      <c r="E33" s="103"/>
      <c r="F33" s="103"/>
      <c r="G33" s="103"/>
      <c r="H33" s="104"/>
    </row>
    <row r="34" spans="1:8" x14ac:dyDescent="0.25">
      <c r="A34" s="49" t="s">
        <v>64</v>
      </c>
      <c r="B34" s="92" t="s">
        <v>100</v>
      </c>
      <c r="C34" s="93"/>
      <c r="D34" s="93"/>
      <c r="E34" s="93"/>
      <c r="F34" s="93"/>
      <c r="G34" s="93"/>
      <c r="H34" s="94"/>
    </row>
    <row r="35" spans="1:8" x14ac:dyDescent="0.2">
      <c r="A35" s="50"/>
      <c r="B35" s="52" t="s">
        <v>297</v>
      </c>
      <c r="C35" s="55">
        <v>6</v>
      </c>
      <c r="D35" s="55">
        <v>2</v>
      </c>
      <c r="E35" s="55">
        <v>4</v>
      </c>
      <c r="F35" s="55">
        <v>2</v>
      </c>
      <c r="G35" s="56">
        <v>96</v>
      </c>
      <c r="H35" s="67" t="s">
        <v>62</v>
      </c>
    </row>
    <row r="36" spans="1:8" x14ac:dyDescent="0.2">
      <c r="A36" s="98"/>
      <c r="B36" s="99"/>
      <c r="C36" s="99"/>
      <c r="D36" s="99"/>
      <c r="E36" s="99"/>
      <c r="F36" s="99"/>
      <c r="G36" s="99"/>
      <c r="H36" s="100"/>
    </row>
    <row r="37" spans="1:8" x14ac:dyDescent="0.25">
      <c r="A37" s="49" t="s">
        <v>65</v>
      </c>
      <c r="B37" s="92" t="s">
        <v>102</v>
      </c>
      <c r="C37" s="93"/>
      <c r="D37" s="93"/>
      <c r="E37" s="93"/>
      <c r="F37" s="93"/>
      <c r="G37" s="93"/>
      <c r="H37" s="94"/>
    </row>
    <row r="38" spans="1:8" x14ac:dyDescent="0.2">
      <c r="A38" s="50"/>
      <c r="B38" s="52" t="s">
        <v>298</v>
      </c>
      <c r="C38" s="53"/>
      <c r="D38" s="53"/>
      <c r="E38" s="53"/>
      <c r="F38" s="53"/>
      <c r="G38" s="56">
        <v>2</v>
      </c>
      <c r="H38" s="67" t="s">
        <v>63</v>
      </c>
    </row>
    <row r="39" spans="1:8" x14ac:dyDescent="0.2">
      <c r="A39" s="98"/>
      <c r="B39" s="99"/>
      <c r="C39" s="99"/>
      <c r="D39" s="99"/>
      <c r="E39" s="99"/>
      <c r="F39" s="99"/>
      <c r="G39" s="99"/>
      <c r="H39" s="100"/>
    </row>
    <row r="40" spans="1:8" x14ac:dyDescent="0.25">
      <c r="A40" s="48">
        <v>3</v>
      </c>
      <c r="B40" s="102" t="s">
        <v>103</v>
      </c>
      <c r="C40" s="103"/>
      <c r="D40" s="103"/>
      <c r="E40" s="103"/>
      <c r="F40" s="103"/>
      <c r="G40" s="103"/>
      <c r="H40" s="104"/>
    </row>
    <row r="41" spans="1:8" x14ac:dyDescent="0.25">
      <c r="A41" s="49" t="s">
        <v>66</v>
      </c>
      <c r="B41" s="92" t="s">
        <v>104</v>
      </c>
      <c r="C41" s="93"/>
      <c r="D41" s="93"/>
      <c r="E41" s="93"/>
      <c r="F41" s="93"/>
      <c r="G41" s="93"/>
      <c r="H41" s="94"/>
    </row>
    <row r="42" spans="1:8" x14ac:dyDescent="0.2">
      <c r="A42" s="50"/>
      <c r="B42" s="52" t="s">
        <v>299</v>
      </c>
      <c r="C42" s="53"/>
      <c r="D42" s="53"/>
      <c r="E42" s="53"/>
      <c r="F42" s="53"/>
      <c r="G42" s="56">
        <v>41.1</v>
      </c>
      <c r="H42" s="53"/>
    </row>
    <row r="43" spans="1:8" x14ac:dyDescent="0.2">
      <c r="A43" s="50"/>
      <c r="B43" s="50"/>
      <c r="C43" s="55">
        <v>3.72</v>
      </c>
      <c r="D43" s="55">
        <v>2.93</v>
      </c>
      <c r="E43" s="53"/>
      <c r="F43" s="53"/>
      <c r="G43" s="55">
        <v>10.9</v>
      </c>
      <c r="H43" s="53"/>
    </row>
    <row r="44" spans="1:8" x14ac:dyDescent="0.2">
      <c r="A44" s="50"/>
      <c r="B44" s="50"/>
      <c r="C44" s="55">
        <v>7.26</v>
      </c>
      <c r="D44" s="55">
        <v>2.93</v>
      </c>
      <c r="E44" s="53"/>
      <c r="F44" s="53"/>
      <c r="G44" s="55">
        <v>21.27</v>
      </c>
      <c r="H44" s="53"/>
    </row>
    <row r="45" spans="1:8" x14ac:dyDescent="0.2">
      <c r="A45" s="50"/>
      <c r="B45" s="50"/>
      <c r="C45" s="55">
        <v>7.26</v>
      </c>
      <c r="D45" s="55">
        <v>1.23</v>
      </c>
      <c r="E45" s="53"/>
      <c r="F45" s="53"/>
      <c r="G45" s="55">
        <v>8.93</v>
      </c>
      <c r="H45" s="53"/>
    </row>
    <row r="46" spans="1:8" x14ac:dyDescent="0.2">
      <c r="A46" s="50"/>
      <c r="B46" s="52" t="s">
        <v>300</v>
      </c>
      <c r="C46" s="53"/>
      <c r="D46" s="53"/>
      <c r="E46" s="53"/>
      <c r="F46" s="53"/>
      <c r="G46" s="56">
        <v>32.880000000000003</v>
      </c>
      <c r="H46" s="53"/>
    </row>
    <row r="47" spans="1:8" x14ac:dyDescent="0.2">
      <c r="A47" s="50"/>
      <c r="B47" s="50"/>
      <c r="C47" s="55">
        <v>3</v>
      </c>
      <c r="D47" s="55">
        <v>0.6</v>
      </c>
      <c r="E47" s="53"/>
      <c r="F47" s="53"/>
      <c r="G47" s="55">
        <v>1.8</v>
      </c>
      <c r="H47" s="53"/>
    </row>
    <row r="48" spans="1:8" x14ac:dyDescent="0.2">
      <c r="A48" s="50"/>
      <c r="B48" s="50"/>
      <c r="C48" s="55">
        <v>29.25</v>
      </c>
      <c r="D48" s="55">
        <v>0.6</v>
      </c>
      <c r="E48" s="53"/>
      <c r="F48" s="53"/>
      <c r="G48" s="55">
        <v>17.55</v>
      </c>
      <c r="H48" s="53"/>
    </row>
    <row r="49" spans="1:8" x14ac:dyDescent="0.2">
      <c r="A49" s="50"/>
      <c r="B49" s="50"/>
      <c r="C49" s="55">
        <v>1.1499999999999999</v>
      </c>
      <c r="D49" s="55">
        <v>0.6</v>
      </c>
      <c r="E49" s="53"/>
      <c r="F49" s="53"/>
      <c r="G49" s="55">
        <v>0.69</v>
      </c>
      <c r="H49" s="53"/>
    </row>
    <row r="50" spans="1:8" x14ac:dyDescent="0.2">
      <c r="A50" s="50"/>
      <c r="B50" s="50"/>
      <c r="C50" s="55">
        <v>2</v>
      </c>
      <c r="D50" s="55">
        <v>0.6</v>
      </c>
      <c r="E50" s="53"/>
      <c r="F50" s="53"/>
      <c r="G50" s="55">
        <v>1.2</v>
      </c>
      <c r="H50" s="53"/>
    </row>
    <row r="51" spans="1:8" x14ac:dyDescent="0.2">
      <c r="A51" s="50"/>
      <c r="B51" s="50"/>
      <c r="C51" s="55">
        <v>16.45</v>
      </c>
      <c r="D51" s="55">
        <v>0.6</v>
      </c>
      <c r="E51" s="53"/>
      <c r="F51" s="53"/>
      <c r="G51" s="55">
        <v>9.8699999999999992</v>
      </c>
      <c r="H51" s="53"/>
    </row>
    <row r="52" spans="1:8" x14ac:dyDescent="0.2">
      <c r="A52" s="50"/>
      <c r="B52" s="50"/>
      <c r="C52" s="55">
        <v>2.95</v>
      </c>
      <c r="D52" s="55">
        <v>0.6</v>
      </c>
      <c r="E52" s="53"/>
      <c r="F52" s="53"/>
      <c r="G52" s="55">
        <v>1.77</v>
      </c>
      <c r="H52" s="53"/>
    </row>
    <row r="53" spans="1:8" x14ac:dyDescent="0.2">
      <c r="A53" s="50"/>
      <c r="B53" s="52" t="s">
        <v>301</v>
      </c>
      <c r="C53" s="53"/>
      <c r="D53" s="53"/>
      <c r="E53" s="53"/>
      <c r="F53" s="53"/>
      <c r="G53" s="56">
        <v>16.149999999999999</v>
      </c>
      <c r="H53" s="53"/>
    </row>
    <row r="54" spans="1:8" x14ac:dyDescent="0.2">
      <c r="A54" s="50"/>
      <c r="B54" s="50"/>
      <c r="C54" s="55">
        <v>0.7</v>
      </c>
      <c r="D54" s="55">
        <v>23.07</v>
      </c>
      <c r="E54" s="53"/>
      <c r="F54" s="53"/>
      <c r="G54" s="55">
        <v>16.149999999999999</v>
      </c>
      <c r="H54" s="53"/>
    </row>
    <row r="55" spans="1:8" x14ac:dyDescent="0.2">
      <c r="A55" s="50"/>
      <c r="B55" s="52" t="s">
        <v>302</v>
      </c>
      <c r="C55" s="53"/>
      <c r="D55" s="53"/>
      <c r="E55" s="53"/>
      <c r="F55" s="53"/>
      <c r="G55" s="56">
        <v>13.8</v>
      </c>
      <c r="H55" s="53"/>
    </row>
    <row r="56" spans="1:8" x14ac:dyDescent="0.2">
      <c r="A56" s="50"/>
      <c r="B56" s="50"/>
      <c r="C56" s="55">
        <v>2.5</v>
      </c>
      <c r="D56" s="55">
        <v>3.5</v>
      </c>
      <c r="E56" s="55">
        <v>1.1499999999999999</v>
      </c>
      <c r="F56" s="53"/>
      <c r="G56" s="55">
        <v>13.8</v>
      </c>
      <c r="H56" s="53"/>
    </row>
    <row r="57" spans="1:8" x14ac:dyDescent="0.2">
      <c r="A57" s="50"/>
      <c r="B57" s="95" t="s">
        <v>293</v>
      </c>
      <c r="C57" s="96"/>
      <c r="D57" s="96"/>
      <c r="E57" s="96"/>
      <c r="F57" s="97"/>
      <c r="G57" s="56">
        <v>103.93</v>
      </c>
      <c r="H57" s="67" t="s">
        <v>288</v>
      </c>
    </row>
    <row r="58" spans="1:8" x14ac:dyDescent="0.2">
      <c r="A58" s="98"/>
      <c r="B58" s="99"/>
      <c r="C58" s="99"/>
      <c r="D58" s="99"/>
      <c r="E58" s="99"/>
      <c r="F58" s="99"/>
      <c r="G58" s="99"/>
      <c r="H58" s="100"/>
    </row>
    <row r="59" spans="1:8" x14ac:dyDescent="0.25">
      <c r="A59" s="49" t="s">
        <v>67</v>
      </c>
      <c r="B59" s="92" t="s">
        <v>105</v>
      </c>
      <c r="C59" s="93"/>
      <c r="D59" s="93"/>
      <c r="E59" s="93"/>
      <c r="F59" s="93"/>
      <c r="G59" s="93"/>
      <c r="H59" s="94"/>
    </row>
    <row r="60" spans="1:8" ht="22.5" x14ac:dyDescent="0.2">
      <c r="A60" s="50"/>
      <c r="B60" s="52" t="s">
        <v>303</v>
      </c>
      <c r="C60" s="55">
        <v>1.5</v>
      </c>
      <c r="D60" s="55">
        <v>0.4</v>
      </c>
      <c r="E60" s="53"/>
      <c r="F60" s="55">
        <v>10</v>
      </c>
      <c r="G60" s="55">
        <v>19</v>
      </c>
      <c r="H60" s="53"/>
    </row>
    <row r="61" spans="1:8" x14ac:dyDescent="0.2">
      <c r="A61" s="50"/>
      <c r="B61" s="52" t="s">
        <v>304</v>
      </c>
      <c r="C61" s="55">
        <v>1</v>
      </c>
      <c r="D61" s="55">
        <v>0.4</v>
      </c>
      <c r="E61" s="53"/>
      <c r="F61" s="55">
        <v>1</v>
      </c>
      <c r="G61" s="55">
        <v>1.4</v>
      </c>
      <c r="H61" s="53"/>
    </row>
    <row r="62" spans="1:8" ht="22.5" x14ac:dyDescent="0.2">
      <c r="A62" s="50"/>
      <c r="B62" s="52" t="s">
        <v>305</v>
      </c>
      <c r="C62" s="55">
        <v>0.9</v>
      </c>
      <c r="D62" s="55">
        <v>0.4</v>
      </c>
      <c r="E62" s="53"/>
      <c r="F62" s="55">
        <v>5</v>
      </c>
      <c r="G62" s="55">
        <v>6.5</v>
      </c>
      <c r="H62" s="53"/>
    </row>
    <row r="63" spans="1:8" x14ac:dyDescent="0.2">
      <c r="A63" s="50"/>
      <c r="B63" s="52" t="s">
        <v>306</v>
      </c>
      <c r="C63" s="55">
        <v>0.8</v>
      </c>
      <c r="D63" s="55">
        <v>0.4</v>
      </c>
      <c r="E63" s="53"/>
      <c r="F63" s="55">
        <v>1</v>
      </c>
      <c r="G63" s="55">
        <v>1.2</v>
      </c>
      <c r="H63" s="53"/>
    </row>
    <row r="64" spans="1:8" x14ac:dyDescent="0.2">
      <c r="A64" s="50"/>
      <c r="B64" s="52" t="s">
        <v>307</v>
      </c>
      <c r="C64" s="55">
        <v>1</v>
      </c>
      <c r="D64" s="55">
        <v>0.4</v>
      </c>
      <c r="E64" s="53"/>
      <c r="F64" s="55">
        <v>1</v>
      </c>
      <c r="G64" s="55">
        <v>1.4</v>
      </c>
      <c r="H64" s="53"/>
    </row>
    <row r="65" spans="1:8" x14ac:dyDescent="0.2">
      <c r="A65" s="57"/>
      <c r="B65" s="95" t="s">
        <v>293</v>
      </c>
      <c r="C65" s="96"/>
      <c r="D65" s="96"/>
      <c r="E65" s="96"/>
      <c r="F65" s="97"/>
      <c r="G65" s="56">
        <v>29.5</v>
      </c>
      <c r="H65" s="67" t="s">
        <v>1</v>
      </c>
    </row>
    <row r="66" spans="1:8" x14ac:dyDescent="0.2">
      <c r="A66" s="98"/>
      <c r="B66" s="99"/>
      <c r="C66" s="99"/>
      <c r="D66" s="99"/>
      <c r="E66" s="99"/>
      <c r="F66" s="99"/>
      <c r="G66" s="99"/>
      <c r="H66" s="100"/>
    </row>
    <row r="67" spans="1:8" x14ac:dyDescent="0.25">
      <c r="A67" s="51" t="s">
        <v>68</v>
      </c>
      <c r="B67" s="92" t="s">
        <v>106</v>
      </c>
      <c r="C67" s="93"/>
      <c r="D67" s="93"/>
      <c r="E67" s="93"/>
      <c r="F67" s="93"/>
      <c r="G67" s="93"/>
      <c r="H67" s="94"/>
    </row>
    <row r="68" spans="1:8" ht="22.5" x14ac:dyDescent="0.2">
      <c r="A68" s="50"/>
      <c r="B68" s="52" t="s">
        <v>303</v>
      </c>
      <c r="C68" s="55">
        <v>1.5</v>
      </c>
      <c r="D68" s="55">
        <v>0.4</v>
      </c>
      <c r="E68" s="53"/>
      <c r="F68" s="55">
        <v>10</v>
      </c>
      <c r="G68" s="55">
        <v>19</v>
      </c>
      <c r="H68" s="53"/>
    </row>
    <row r="69" spans="1:8" x14ac:dyDescent="0.2">
      <c r="A69" s="50"/>
      <c r="B69" s="52" t="s">
        <v>304</v>
      </c>
      <c r="C69" s="55">
        <v>1</v>
      </c>
      <c r="D69" s="55">
        <v>0.4</v>
      </c>
      <c r="E69" s="53"/>
      <c r="F69" s="55">
        <v>1</v>
      </c>
      <c r="G69" s="55">
        <v>1.4</v>
      </c>
      <c r="H69" s="53"/>
    </row>
    <row r="70" spans="1:8" x14ac:dyDescent="0.2">
      <c r="A70" s="50"/>
      <c r="B70" s="95" t="s">
        <v>293</v>
      </c>
      <c r="C70" s="96"/>
      <c r="D70" s="96"/>
      <c r="E70" s="96"/>
      <c r="F70" s="97"/>
      <c r="G70" s="56">
        <v>20.399999999999999</v>
      </c>
      <c r="H70" s="67" t="s">
        <v>1</v>
      </c>
    </row>
    <row r="71" spans="1:8" x14ac:dyDescent="0.2">
      <c r="A71" s="98"/>
      <c r="B71" s="99"/>
      <c r="C71" s="99"/>
      <c r="D71" s="99"/>
      <c r="E71" s="99"/>
      <c r="F71" s="99"/>
      <c r="G71" s="99"/>
      <c r="H71" s="100"/>
    </row>
    <row r="72" spans="1:8" x14ac:dyDescent="0.25">
      <c r="A72" s="48">
        <v>4</v>
      </c>
      <c r="B72" s="102" t="s">
        <v>69</v>
      </c>
      <c r="C72" s="103"/>
      <c r="D72" s="103"/>
      <c r="E72" s="103"/>
      <c r="F72" s="103"/>
      <c r="G72" s="103"/>
      <c r="H72" s="104"/>
    </row>
    <row r="73" spans="1:8" x14ac:dyDescent="0.25">
      <c r="A73" s="49" t="s">
        <v>70</v>
      </c>
      <c r="B73" s="92" t="s">
        <v>107</v>
      </c>
      <c r="C73" s="93"/>
      <c r="D73" s="93"/>
      <c r="E73" s="93"/>
      <c r="F73" s="93"/>
      <c r="G73" s="93"/>
      <c r="H73" s="94"/>
    </row>
    <row r="74" spans="1:8" ht="22.5" x14ac:dyDescent="0.2">
      <c r="A74" s="50"/>
      <c r="B74" s="58" t="s">
        <v>308</v>
      </c>
      <c r="C74" s="65" t="s">
        <v>309</v>
      </c>
      <c r="D74" s="68" t="s">
        <v>310</v>
      </c>
      <c r="E74" s="65" t="s">
        <v>311</v>
      </c>
      <c r="F74" s="113" t="s">
        <v>312</v>
      </c>
      <c r="G74" s="114"/>
      <c r="H74" s="53"/>
    </row>
    <row r="75" spans="1:8" x14ac:dyDescent="0.2">
      <c r="A75" s="50"/>
      <c r="B75" s="58" t="s">
        <v>313</v>
      </c>
      <c r="C75" s="69">
        <v>2.7</v>
      </c>
      <c r="D75" s="69">
        <v>0.4</v>
      </c>
      <c r="E75" s="69">
        <v>6</v>
      </c>
      <c r="F75" s="111">
        <v>6.4</v>
      </c>
      <c r="G75" s="112"/>
      <c r="H75" s="53"/>
    </row>
    <row r="76" spans="1:8" x14ac:dyDescent="0.2">
      <c r="A76" s="50"/>
      <c r="B76" s="58" t="s">
        <v>314</v>
      </c>
      <c r="C76" s="69">
        <v>2.9</v>
      </c>
      <c r="D76" s="69">
        <v>0.4</v>
      </c>
      <c r="E76" s="69">
        <v>6</v>
      </c>
      <c r="F76" s="111">
        <v>6.87</v>
      </c>
      <c r="G76" s="112"/>
      <c r="H76" s="53"/>
    </row>
    <row r="77" spans="1:8" x14ac:dyDescent="0.2">
      <c r="A77" s="50"/>
      <c r="B77" s="95" t="s">
        <v>293</v>
      </c>
      <c r="C77" s="96"/>
      <c r="D77" s="96"/>
      <c r="E77" s="96"/>
      <c r="F77" s="97"/>
      <c r="G77" s="56">
        <v>13.27</v>
      </c>
      <c r="H77" s="67" t="s">
        <v>50</v>
      </c>
    </row>
    <row r="78" spans="1:8" x14ac:dyDescent="0.2">
      <c r="A78" s="98"/>
      <c r="B78" s="99"/>
      <c r="C78" s="99"/>
      <c r="D78" s="99"/>
      <c r="E78" s="99"/>
      <c r="F78" s="99"/>
      <c r="G78" s="99"/>
      <c r="H78" s="100"/>
    </row>
    <row r="79" spans="1:8" x14ac:dyDescent="0.25">
      <c r="A79" s="49" t="s">
        <v>71</v>
      </c>
      <c r="B79" s="92" t="s">
        <v>108</v>
      </c>
      <c r="C79" s="93"/>
      <c r="D79" s="93"/>
      <c r="E79" s="93"/>
      <c r="F79" s="93"/>
      <c r="G79" s="93"/>
      <c r="H79" s="94"/>
    </row>
    <row r="80" spans="1:8" ht="22.5" x14ac:dyDescent="0.2">
      <c r="A80" s="50"/>
      <c r="B80" s="58" t="s">
        <v>308</v>
      </c>
      <c r="C80" s="65" t="s">
        <v>309</v>
      </c>
      <c r="D80" s="68" t="s">
        <v>310</v>
      </c>
      <c r="E80" s="65" t="s">
        <v>315</v>
      </c>
      <c r="F80" s="113" t="s">
        <v>312</v>
      </c>
      <c r="G80" s="114"/>
      <c r="H80" s="53"/>
    </row>
    <row r="81" spans="1:8" x14ac:dyDescent="0.2">
      <c r="A81" s="50"/>
      <c r="B81" s="58" t="s">
        <v>313</v>
      </c>
      <c r="C81" s="69">
        <v>1</v>
      </c>
      <c r="D81" s="69">
        <v>0.15</v>
      </c>
      <c r="E81" s="69">
        <v>13.5</v>
      </c>
      <c r="F81" s="111">
        <v>2.08</v>
      </c>
      <c r="G81" s="112"/>
      <c r="H81" s="53"/>
    </row>
    <row r="82" spans="1:8" x14ac:dyDescent="0.2">
      <c r="A82" s="50"/>
      <c r="B82" s="58" t="s">
        <v>314</v>
      </c>
      <c r="C82" s="69">
        <v>1</v>
      </c>
      <c r="D82" s="69">
        <v>0.15</v>
      </c>
      <c r="E82" s="69">
        <v>14.5</v>
      </c>
      <c r="F82" s="111">
        <v>2.23</v>
      </c>
      <c r="G82" s="112"/>
      <c r="H82" s="53"/>
    </row>
    <row r="83" spans="1:8" x14ac:dyDescent="0.2">
      <c r="A83" s="50"/>
      <c r="B83" s="95" t="s">
        <v>293</v>
      </c>
      <c r="C83" s="96"/>
      <c r="D83" s="96"/>
      <c r="E83" s="96"/>
      <c r="F83" s="97"/>
      <c r="G83" s="56">
        <v>4.3099999999999996</v>
      </c>
      <c r="H83" s="67" t="s">
        <v>50</v>
      </c>
    </row>
    <row r="84" spans="1:8" x14ac:dyDescent="0.2">
      <c r="A84" s="98"/>
      <c r="B84" s="99"/>
      <c r="C84" s="99"/>
      <c r="D84" s="99"/>
      <c r="E84" s="99"/>
      <c r="F84" s="99"/>
      <c r="G84" s="99"/>
      <c r="H84" s="100"/>
    </row>
    <row r="85" spans="1:8" x14ac:dyDescent="0.25">
      <c r="A85" s="49" t="s">
        <v>72</v>
      </c>
      <c r="B85" s="92" t="s">
        <v>109</v>
      </c>
      <c r="C85" s="93"/>
      <c r="D85" s="93"/>
      <c r="E85" s="93"/>
      <c r="F85" s="93"/>
      <c r="G85" s="93"/>
      <c r="H85" s="94"/>
    </row>
    <row r="86" spans="1:8" x14ac:dyDescent="0.2">
      <c r="A86" s="50"/>
      <c r="B86" s="52" t="s">
        <v>316</v>
      </c>
      <c r="C86" s="55">
        <v>3.72</v>
      </c>
      <c r="D86" s="55">
        <v>7.26</v>
      </c>
      <c r="E86" s="53"/>
      <c r="F86" s="55">
        <v>1</v>
      </c>
      <c r="G86" s="55">
        <v>10.98</v>
      </c>
      <c r="H86" s="53"/>
    </row>
    <row r="87" spans="1:8" x14ac:dyDescent="0.2">
      <c r="A87" s="50"/>
      <c r="B87" s="95" t="s">
        <v>293</v>
      </c>
      <c r="C87" s="96"/>
      <c r="D87" s="96"/>
      <c r="E87" s="96"/>
      <c r="F87" s="97"/>
      <c r="G87" s="56">
        <v>10.98</v>
      </c>
      <c r="H87" s="67" t="s">
        <v>1</v>
      </c>
    </row>
    <row r="88" spans="1:8" x14ac:dyDescent="0.2">
      <c r="A88" s="98"/>
      <c r="B88" s="99"/>
      <c r="C88" s="99"/>
      <c r="D88" s="99"/>
      <c r="E88" s="99"/>
      <c r="F88" s="99"/>
      <c r="G88" s="99"/>
      <c r="H88" s="100"/>
    </row>
    <row r="89" spans="1:8" x14ac:dyDescent="0.25">
      <c r="A89" s="49" t="s">
        <v>73</v>
      </c>
      <c r="B89" s="92" t="s">
        <v>110</v>
      </c>
      <c r="C89" s="93"/>
      <c r="D89" s="93"/>
      <c r="E89" s="93"/>
      <c r="F89" s="93"/>
      <c r="G89" s="93"/>
      <c r="H89" s="94"/>
    </row>
    <row r="90" spans="1:8" x14ac:dyDescent="0.2">
      <c r="A90" s="50"/>
      <c r="B90" s="52" t="s">
        <v>317</v>
      </c>
      <c r="C90" s="69">
        <v>2.7</v>
      </c>
      <c r="D90" s="55">
        <v>0.15</v>
      </c>
      <c r="E90" s="55">
        <v>0.3</v>
      </c>
      <c r="F90" s="55">
        <v>1</v>
      </c>
      <c r="G90" s="55">
        <v>2.4300000000000002</v>
      </c>
      <c r="H90" s="53"/>
    </row>
    <row r="91" spans="1:8" x14ac:dyDescent="0.2">
      <c r="A91" s="50"/>
      <c r="B91" s="52" t="s">
        <v>318</v>
      </c>
      <c r="C91" s="69">
        <v>2.9</v>
      </c>
      <c r="D91" s="55">
        <v>0.15</v>
      </c>
      <c r="E91" s="55">
        <v>0.3</v>
      </c>
      <c r="F91" s="55">
        <v>1</v>
      </c>
      <c r="G91" s="55">
        <v>2.61</v>
      </c>
      <c r="H91" s="53"/>
    </row>
    <row r="92" spans="1:8" x14ac:dyDescent="0.2">
      <c r="A92" s="50"/>
      <c r="B92" s="95" t="s">
        <v>293</v>
      </c>
      <c r="C92" s="96"/>
      <c r="D92" s="96"/>
      <c r="E92" s="96"/>
      <c r="F92" s="97"/>
      <c r="G92" s="56">
        <v>5.04</v>
      </c>
      <c r="H92" s="67" t="s">
        <v>288</v>
      </c>
    </row>
    <row r="93" spans="1:8" x14ac:dyDescent="0.2">
      <c r="A93" s="98"/>
      <c r="B93" s="99"/>
      <c r="C93" s="99"/>
      <c r="D93" s="99"/>
      <c r="E93" s="99"/>
      <c r="F93" s="99"/>
      <c r="G93" s="99"/>
      <c r="H93" s="100"/>
    </row>
    <row r="94" spans="1:8" x14ac:dyDescent="0.25">
      <c r="A94" s="49" t="s">
        <v>74</v>
      </c>
      <c r="B94" s="92" t="s">
        <v>111</v>
      </c>
      <c r="C94" s="93"/>
      <c r="D94" s="93"/>
      <c r="E94" s="93"/>
      <c r="F94" s="93"/>
      <c r="G94" s="93"/>
      <c r="H94" s="94"/>
    </row>
    <row r="95" spans="1:8" x14ac:dyDescent="0.2">
      <c r="A95" s="50"/>
      <c r="B95" s="52" t="s">
        <v>317</v>
      </c>
      <c r="C95" s="69">
        <v>2.7</v>
      </c>
      <c r="D95" s="55">
        <v>0.15</v>
      </c>
      <c r="E95" s="55">
        <v>0.3</v>
      </c>
      <c r="F95" s="55">
        <v>1</v>
      </c>
      <c r="G95" s="55">
        <v>0.12</v>
      </c>
      <c r="H95" s="53"/>
    </row>
    <row r="96" spans="1:8" x14ac:dyDescent="0.2">
      <c r="A96" s="50"/>
      <c r="B96" s="52" t="s">
        <v>318</v>
      </c>
      <c r="C96" s="69">
        <v>2.9</v>
      </c>
      <c r="D96" s="55">
        <v>0.15</v>
      </c>
      <c r="E96" s="55">
        <v>0.3</v>
      </c>
      <c r="F96" s="55">
        <v>1</v>
      </c>
      <c r="G96" s="55">
        <v>0.13</v>
      </c>
      <c r="H96" s="53"/>
    </row>
    <row r="97" spans="1:8" x14ac:dyDescent="0.2">
      <c r="A97" s="50"/>
      <c r="B97" s="52" t="s">
        <v>319</v>
      </c>
      <c r="C97" s="69">
        <v>0.6</v>
      </c>
      <c r="D97" s="55">
        <v>0.15</v>
      </c>
      <c r="E97" s="55">
        <v>0.15</v>
      </c>
      <c r="F97" s="55">
        <v>13</v>
      </c>
      <c r="G97" s="55">
        <v>0.18</v>
      </c>
      <c r="H97" s="53"/>
    </row>
    <row r="98" spans="1:8" x14ac:dyDescent="0.2">
      <c r="A98" s="50"/>
      <c r="B98" s="95" t="s">
        <v>293</v>
      </c>
      <c r="C98" s="96"/>
      <c r="D98" s="96"/>
      <c r="E98" s="96"/>
      <c r="F98" s="97"/>
      <c r="G98" s="56">
        <v>0.43</v>
      </c>
      <c r="H98" s="67" t="s">
        <v>53</v>
      </c>
    </row>
    <row r="99" spans="1:8" x14ac:dyDescent="0.2">
      <c r="A99" s="98"/>
      <c r="B99" s="99"/>
      <c r="C99" s="99"/>
      <c r="D99" s="99"/>
      <c r="E99" s="99"/>
      <c r="F99" s="99"/>
      <c r="G99" s="99"/>
      <c r="H99" s="100"/>
    </row>
    <row r="100" spans="1:8" x14ac:dyDescent="0.25">
      <c r="A100" s="51" t="s">
        <v>75</v>
      </c>
      <c r="B100" s="92" t="s">
        <v>112</v>
      </c>
      <c r="C100" s="93"/>
      <c r="D100" s="93"/>
      <c r="E100" s="93"/>
      <c r="F100" s="93"/>
      <c r="G100" s="93"/>
      <c r="H100" s="94"/>
    </row>
    <row r="101" spans="1:8" x14ac:dyDescent="0.2">
      <c r="A101" s="50"/>
      <c r="B101" s="52" t="s">
        <v>320</v>
      </c>
      <c r="C101" s="53"/>
      <c r="D101" s="53"/>
      <c r="E101" s="53"/>
      <c r="F101" s="53"/>
      <c r="G101" s="55">
        <v>0.43</v>
      </c>
      <c r="H101" s="53"/>
    </row>
    <row r="102" spans="1:8" x14ac:dyDescent="0.2">
      <c r="A102" s="50"/>
      <c r="B102" s="95" t="s">
        <v>293</v>
      </c>
      <c r="C102" s="96"/>
      <c r="D102" s="96"/>
      <c r="E102" s="96"/>
      <c r="F102" s="97"/>
      <c r="G102" s="56">
        <v>0.43</v>
      </c>
      <c r="H102" s="67" t="s">
        <v>53</v>
      </c>
    </row>
    <row r="103" spans="1:8" x14ac:dyDescent="0.2">
      <c r="A103" s="98"/>
      <c r="B103" s="99"/>
      <c r="C103" s="99"/>
      <c r="D103" s="99"/>
      <c r="E103" s="99"/>
      <c r="F103" s="99"/>
      <c r="G103" s="99"/>
      <c r="H103" s="100"/>
    </row>
    <row r="104" spans="1:8" x14ac:dyDescent="0.25">
      <c r="A104" s="51" t="s">
        <v>76</v>
      </c>
      <c r="B104" s="92" t="s">
        <v>321</v>
      </c>
      <c r="C104" s="93"/>
      <c r="D104" s="93"/>
      <c r="E104" s="93"/>
      <c r="F104" s="93"/>
      <c r="G104" s="93"/>
      <c r="H104" s="94"/>
    </row>
    <row r="105" spans="1:8" ht="22.5" x14ac:dyDescent="0.2">
      <c r="A105" s="50"/>
      <c r="B105" s="52" t="s">
        <v>322</v>
      </c>
      <c r="C105" s="53"/>
      <c r="D105" s="65" t="s">
        <v>323</v>
      </c>
      <c r="E105" s="53"/>
      <c r="F105" s="53"/>
      <c r="G105" s="53"/>
      <c r="H105" s="53"/>
    </row>
    <row r="106" spans="1:8" x14ac:dyDescent="0.2">
      <c r="A106" s="50"/>
      <c r="B106" s="50"/>
      <c r="C106" s="55">
        <v>52</v>
      </c>
      <c r="D106" s="55">
        <v>2.9</v>
      </c>
      <c r="E106" s="53"/>
      <c r="F106" s="53"/>
      <c r="G106" s="55">
        <v>150.80000000000001</v>
      </c>
      <c r="H106" s="53"/>
    </row>
    <row r="107" spans="1:8" x14ac:dyDescent="0.2">
      <c r="A107" s="50"/>
      <c r="B107" s="95" t="s">
        <v>293</v>
      </c>
      <c r="C107" s="96"/>
      <c r="D107" s="96"/>
      <c r="E107" s="96"/>
      <c r="F107" s="97"/>
      <c r="G107" s="56">
        <v>150.80000000000001</v>
      </c>
      <c r="H107" s="67" t="s">
        <v>288</v>
      </c>
    </row>
    <row r="108" spans="1:8" x14ac:dyDescent="0.2">
      <c r="A108" s="98"/>
      <c r="B108" s="99"/>
      <c r="C108" s="99"/>
      <c r="D108" s="99"/>
      <c r="E108" s="99"/>
      <c r="F108" s="99"/>
      <c r="G108" s="99"/>
      <c r="H108" s="100"/>
    </row>
    <row r="109" spans="1:8" x14ac:dyDescent="0.25">
      <c r="A109" s="59">
        <v>5</v>
      </c>
      <c r="B109" s="102" t="s">
        <v>114</v>
      </c>
      <c r="C109" s="103"/>
      <c r="D109" s="103"/>
      <c r="E109" s="103"/>
      <c r="F109" s="103"/>
      <c r="G109" s="103"/>
      <c r="H109" s="104"/>
    </row>
    <row r="110" spans="1:8" x14ac:dyDescent="0.25">
      <c r="A110" s="51" t="s">
        <v>80</v>
      </c>
      <c r="B110" s="92" t="s">
        <v>77</v>
      </c>
      <c r="C110" s="93"/>
      <c r="D110" s="93"/>
      <c r="E110" s="93"/>
      <c r="F110" s="93"/>
      <c r="G110" s="93"/>
      <c r="H110" s="94"/>
    </row>
    <row r="111" spans="1:8" x14ac:dyDescent="0.2">
      <c r="A111" s="50"/>
      <c r="B111" s="52" t="s">
        <v>324</v>
      </c>
      <c r="C111" s="70">
        <v>16.95</v>
      </c>
      <c r="D111" s="69">
        <v>6.95</v>
      </c>
      <c r="E111" s="53"/>
      <c r="F111" s="55">
        <v>2</v>
      </c>
      <c r="G111" s="55">
        <v>235.61</v>
      </c>
      <c r="H111" s="53"/>
    </row>
    <row r="112" spans="1:8" x14ac:dyDescent="0.2">
      <c r="A112" s="50"/>
      <c r="B112" s="52" t="s">
        <v>325</v>
      </c>
      <c r="C112" s="70">
        <v>8.85</v>
      </c>
      <c r="D112" s="69">
        <v>2.5499999999999998</v>
      </c>
      <c r="E112" s="53"/>
      <c r="F112" s="55">
        <v>1</v>
      </c>
      <c r="G112" s="55">
        <v>22.57</v>
      </c>
      <c r="H112" s="53"/>
    </row>
    <row r="113" spans="1:8" x14ac:dyDescent="0.2">
      <c r="A113" s="50"/>
      <c r="B113" s="52" t="s">
        <v>326</v>
      </c>
      <c r="C113" s="70">
        <v>7.26</v>
      </c>
      <c r="D113" s="69">
        <v>8.8000000000000007</v>
      </c>
      <c r="E113" s="53"/>
      <c r="F113" s="55">
        <v>1</v>
      </c>
      <c r="G113" s="55">
        <v>63.89</v>
      </c>
      <c r="H113" s="53"/>
    </row>
    <row r="114" spans="1:8" x14ac:dyDescent="0.2">
      <c r="A114" s="50"/>
      <c r="B114" s="95" t="s">
        <v>293</v>
      </c>
      <c r="C114" s="96"/>
      <c r="D114" s="96"/>
      <c r="E114" s="96"/>
      <c r="F114" s="97"/>
      <c r="G114" s="56">
        <v>322.06</v>
      </c>
      <c r="H114" s="67" t="s">
        <v>288</v>
      </c>
    </row>
    <row r="115" spans="1:8" x14ac:dyDescent="0.2">
      <c r="A115" s="98"/>
      <c r="B115" s="99"/>
      <c r="C115" s="99"/>
      <c r="D115" s="99"/>
      <c r="E115" s="99"/>
      <c r="F115" s="99"/>
      <c r="G115" s="99"/>
      <c r="H115" s="100"/>
    </row>
    <row r="116" spans="1:8" x14ac:dyDescent="0.25">
      <c r="A116" s="51" t="s">
        <v>81</v>
      </c>
      <c r="B116" s="92" t="s">
        <v>78</v>
      </c>
      <c r="C116" s="93"/>
      <c r="D116" s="93"/>
      <c r="E116" s="93"/>
      <c r="F116" s="93"/>
      <c r="G116" s="93"/>
      <c r="H116" s="94"/>
    </row>
    <row r="117" spans="1:8" x14ac:dyDescent="0.2">
      <c r="A117" s="50"/>
      <c r="B117" s="52" t="s">
        <v>327</v>
      </c>
      <c r="C117" s="53"/>
      <c r="D117" s="53"/>
      <c r="E117" s="53"/>
      <c r="F117" s="111">
        <v>1001.65</v>
      </c>
      <c r="G117" s="112"/>
      <c r="H117" s="53"/>
    </row>
    <row r="118" spans="1:8" x14ac:dyDescent="0.2">
      <c r="A118" s="50"/>
      <c r="B118" s="95" t="s">
        <v>293</v>
      </c>
      <c r="C118" s="96"/>
      <c r="D118" s="96"/>
      <c r="E118" s="96"/>
      <c r="F118" s="97"/>
      <c r="G118" s="56">
        <v>1001.65</v>
      </c>
      <c r="H118" s="67" t="s">
        <v>288</v>
      </c>
    </row>
    <row r="119" spans="1:8" x14ac:dyDescent="0.2">
      <c r="A119" s="98"/>
      <c r="B119" s="99"/>
      <c r="C119" s="99"/>
      <c r="D119" s="99"/>
      <c r="E119" s="99"/>
      <c r="F119" s="99"/>
      <c r="G119" s="99"/>
      <c r="H119" s="100"/>
    </row>
    <row r="120" spans="1:8" x14ac:dyDescent="0.25">
      <c r="A120" s="51" t="s">
        <v>82</v>
      </c>
      <c r="B120" s="92" t="s">
        <v>115</v>
      </c>
      <c r="C120" s="93"/>
      <c r="D120" s="93"/>
      <c r="E120" s="93"/>
      <c r="F120" s="93"/>
      <c r="G120" s="93"/>
      <c r="H120" s="94"/>
    </row>
    <row r="121" spans="1:8" x14ac:dyDescent="0.2">
      <c r="A121" s="50"/>
      <c r="B121" s="52" t="s">
        <v>328</v>
      </c>
      <c r="C121" s="53"/>
      <c r="D121" s="53"/>
      <c r="E121" s="53"/>
      <c r="F121" s="53"/>
      <c r="G121" s="55">
        <v>3</v>
      </c>
      <c r="H121" s="53"/>
    </row>
    <row r="122" spans="1:8" x14ac:dyDescent="0.2">
      <c r="A122" s="50"/>
      <c r="B122" s="95" t="s">
        <v>293</v>
      </c>
      <c r="C122" s="96"/>
      <c r="D122" s="96"/>
      <c r="E122" s="96"/>
      <c r="F122" s="97"/>
      <c r="G122" s="56">
        <v>3</v>
      </c>
      <c r="H122" s="67" t="s">
        <v>116</v>
      </c>
    </row>
    <row r="123" spans="1:8" x14ac:dyDescent="0.2">
      <c r="A123" s="98"/>
      <c r="B123" s="99"/>
      <c r="C123" s="99"/>
      <c r="D123" s="99"/>
      <c r="E123" s="99"/>
      <c r="F123" s="99"/>
      <c r="G123" s="99"/>
      <c r="H123" s="100"/>
    </row>
    <row r="124" spans="1:8" x14ac:dyDescent="0.25">
      <c r="A124" s="51" t="s">
        <v>83</v>
      </c>
      <c r="B124" s="92" t="s">
        <v>117</v>
      </c>
      <c r="C124" s="93"/>
      <c r="D124" s="93"/>
      <c r="E124" s="93"/>
      <c r="F124" s="93"/>
      <c r="G124" s="93"/>
      <c r="H124" s="94"/>
    </row>
    <row r="125" spans="1:8" x14ac:dyDescent="0.2">
      <c r="A125" s="50"/>
      <c r="B125" s="52" t="s">
        <v>329</v>
      </c>
      <c r="C125" s="69">
        <v>51.18</v>
      </c>
      <c r="D125" s="69">
        <v>8.8000000000000007</v>
      </c>
      <c r="E125" s="53"/>
      <c r="F125" s="55">
        <v>1</v>
      </c>
      <c r="G125" s="55">
        <v>450.38</v>
      </c>
      <c r="H125" s="53"/>
    </row>
    <row r="126" spans="1:8" x14ac:dyDescent="0.2">
      <c r="A126" s="50"/>
      <c r="B126" s="52" t="s">
        <v>330</v>
      </c>
      <c r="C126" s="69">
        <v>51.18</v>
      </c>
      <c r="D126" s="69">
        <v>8.6</v>
      </c>
      <c r="E126" s="53"/>
      <c r="F126" s="55">
        <v>1</v>
      </c>
      <c r="G126" s="55">
        <v>440.15</v>
      </c>
      <c r="H126" s="53"/>
    </row>
    <row r="127" spans="1:8" x14ac:dyDescent="0.2">
      <c r="A127" s="50"/>
      <c r="B127" s="108" t="s">
        <v>293</v>
      </c>
      <c r="C127" s="109"/>
      <c r="D127" s="109"/>
      <c r="E127" s="109"/>
      <c r="F127" s="110"/>
      <c r="G127" s="55">
        <v>890.53</v>
      </c>
      <c r="H127" s="68" t="s">
        <v>288</v>
      </c>
    </row>
    <row r="128" spans="1:8" x14ac:dyDescent="0.2">
      <c r="A128" s="50"/>
      <c r="B128" s="108" t="s">
        <v>331</v>
      </c>
      <c r="C128" s="109"/>
      <c r="D128" s="109"/>
      <c r="E128" s="109"/>
      <c r="F128" s="110"/>
      <c r="G128" s="55">
        <v>322.06</v>
      </c>
      <c r="H128" s="68" t="s">
        <v>288</v>
      </c>
    </row>
    <row r="129" spans="1:8" x14ac:dyDescent="0.2">
      <c r="A129" s="50"/>
      <c r="B129" s="95" t="s">
        <v>293</v>
      </c>
      <c r="C129" s="96"/>
      <c r="D129" s="96"/>
      <c r="E129" s="96"/>
      <c r="F129" s="97"/>
      <c r="G129" s="56">
        <v>568.47</v>
      </c>
      <c r="H129" s="67" t="s">
        <v>288</v>
      </c>
    </row>
    <row r="130" spans="1:8" x14ac:dyDescent="0.2">
      <c r="A130" s="98"/>
      <c r="B130" s="99"/>
      <c r="C130" s="99"/>
      <c r="D130" s="99"/>
      <c r="E130" s="99"/>
      <c r="F130" s="99"/>
      <c r="G130" s="99"/>
      <c r="H130" s="100"/>
    </row>
    <row r="131" spans="1:8" x14ac:dyDescent="0.25">
      <c r="A131" s="49" t="s">
        <v>84</v>
      </c>
      <c r="B131" s="92" t="s">
        <v>332</v>
      </c>
      <c r="C131" s="93"/>
      <c r="D131" s="93"/>
      <c r="E131" s="93"/>
      <c r="F131" s="93"/>
      <c r="G131" s="93"/>
      <c r="H131" s="94"/>
    </row>
    <row r="132" spans="1:8" x14ac:dyDescent="0.2">
      <c r="A132" s="50"/>
      <c r="B132" s="52" t="s">
        <v>329</v>
      </c>
      <c r="C132" s="69">
        <v>51.18</v>
      </c>
      <c r="D132" s="69">
        <v>8.8000000000000007</v>
      </c>
      <c r="E132" s="53"/>
      <c r="F132" s="55">
        <v>1</v>
      </c>
      <c r="G132" s="55">
        <v>450.38</v>
      </c>
      <c r="H132" s="53"/>
    </row>
    <row r="133" spans="1:8" x14ac:dyDescent="0.2">
      <c r="A133" s="50"/>
      <c r="B133" s="52" t="s">
        <v>330</v>
      </c>
      <c r="C133" s="69">
        <v>51.18</v>
      </c>
      <c r="D133" s="69">
        <v>8.6</v>
      </c>
      <c r="E133" s="53"/>
      <c r="F133" s="55">
        <v>1</v>
      </c>
      <c r="G133" s="55">
        <v>440.15</v>
      </c>
      <c r="H133" s="53"/>
    </row>
    <row r="134" spans="1:8" x14ac:dyDescent="0.2">
      <c r="A134" s="50"/>
      <c r="B134" s="95" t="s">
        <v>293</v>
      </c>
      <c r="C134" s="96"/>
      <c r="D134" s="96"/>
      <c r="E134" s="96"/>
      <c r="F134" s="97"/>
      <c r="G134" s="56">
        <v>890.53</v>
      </c>
      <c r="H134" s="67" t="s">
        <v>288</v>
      </c>
    </row>
    <row r="135" spans="1:8" x14ac:dyDescent="0.2">
      <c r="A135" s="98"/>
      <c r="B135" s="99"/>
      <c r="C135" s="99"/>
      <c r="D135" s="99"/>
      <c r="E135" s="99"/>
      <c r="F135" s="99"/>
      <c r="G135" s="99"/>
      <c r="H135" s="100"/>
    </row>
    <row r="136" spans="1:8" x14ac:dyDescent="0.25">
      <c r="A136" s="49" t="s">
        <v>85</v>
      </c>
      <c r="B136" s="92" t="s">
        <v>79</v>
      </c>
      <c r="C136" s="93"/>
      <c r="D136" s="93"/>
      <c r="E136" s="93"/>
      <c r="F136" s="93"/>
      <c r="G136" s="93"/>
      <c r="H136" s="94"/>
    </row>
    <row r="137" spans="1:8" x14ac:dyDescent="0.2">
      <c r="A137" s="50"/>
      <c r="B137" s="52" t="s">
        <v>333</v>
      </c>
      <c r="C137" s="69">
        <v>0.1</v>
      </c>
      <c r="D137" s="69">
        <v>0.18</v>
      </c>
      <c r="E137" s="69">
        <v>2.75</v>
      </c>
      <c r="F137" s="55">
        <v>7</v>
      </c>
      <c r="G137" s="55">
        <v>0.35</v>
      </c>
      <c r="H137" s="53"/>
    </row>
    <row r="138" spans="1:8" x14ac:dyDescent="0.2">
      <c r="A138" s="50"/>
      <c r="B138" s="95" t="s">
        <v>293</v>
      </c>
      <c r="C138" s="96"/>
      <c r="D138" s="96"/>
      <c r="E138" s="96"/>
      <c r="F138" s="97"/>
      <c r="G138" s="56">
        <v>0.35</v>
      </c>
      <c r="H138" s="67" t="s">
        <v>53</v>
      </c>
    </row>
    <row r="139" spans="1:8" x14ac:dyDescent="0.2">
      <c r="A139" s="98"/>
      <c r="B139" s="99"/>
      <c r="C139" s="99"/>
      <c r="D139" s="99"/>
      <c r="E139" s="99"/>
      <c r="F139" s="99"/>
      <c r="G139" s="99"/>
      <c r="H139" s="100"/>
    </row>
    <row r="140" spans="1:8" x14ac:dyDescent="0.25">
      <c r="A140" s="49" t="s">
        <v>86</v>
      </c>
      <c r="B140" s="92" t="s">
        <v>117</v>
      </c>
      <c r="C140" s="93"/>
      <c r="D140" s="93"/>
      <c r="E140" s="93"/>
      <c r="F140" s="93"/>
      <c r="G140" s="93"/>
      <c r="H140" s="94"/>
    </row>
    <row r="141" spans="1:8" x14ac:dyDescent="0.2">
      <c r="A141" s="50"/>
      <c r="B141" s="52" t="s">
        <v>333</v>
      </c>
      <c r="C141" s="69">
        <v>23.15</v>
      </c>
      <c r="D141" s="69">
        <v>4.8</v>
      </c>
      <c r="E141" s="53"/>
      <c r="F141" s="55">
        <v>1</v>
      </c>
      <c r="G141" s="55">
        <v>111.12</v>
      </c>
      <c r="H141" s="53"/>
    </row>
    <row r="142" spans="1:8" x14ac:dyDescent="0.2">
      <c r="A142" s="50"/>
      <c r="B142" s="95" t="s">
        <v>293</v>
      </c>
      <c r="C142" s="96"/>
      <c r="D142" s="96"/>
      <c r="E142" s="96"/>
      <c r="F142" s="97"/>
      <c r="G142" s="56">
        <v>111.12</v>
      </c>
      <c r="H142" s="67" t="s">
        <v>288</v>
      </c>
    </row>
    <row r="143" spans="1:8" x14ac:dyDescent="0.2">
      <c r="A143" s="98"/>
      <c r="B143" s="99"/>
      <c r="C143" s="99"/>
      <c r="D143" s="99"/>
      <c r="E143" s="99"/>
      <c r="F143" s="99"/>
      <c r="G143" s="99"/>
      <c r="H143" s="100"/>
    </row>
    <row r="144" spans="1:8" x14ac:dyDescent="0.25">
      <c r="A144" s="49" t="s">
        <v>87</v>
      </c>
      <c r="B144" s="92" t="s">
        <v>332</v>
      </c>
      <c r="C144" s="93"/>
      <c r="D144" s="93"/>
      <c r="E144" s="93"/>
      <c r="F144" s="93"/>
      <c r="G144" s="93"/>
      <c r="H144" s="94"/>
    </row>
    <row r="145" spans="1:8" x14ac:dyDescent="0.2">
      <c r="A145" s="50"/>
      <c r="B145" s="52" t="s">
        <v>334</v>
      </c>
      <c r="C145" s="69">
        <v>23.15</v>
      </c>
      <c r="D145" s="69">
        <v>4.8</v>
      </c>
      <c r="E145" s="53"/>
      <c r="F145" s="55">
        <v>1</v>
      </c>
      <c r="G145" s="55">
        <v>111.12</v>
      </c>
      <c r="H145" s="53"/>
    </row>
    <row r="146" spans="1:8" x14ac:dyDescent="0.2">
      <c r="A146" s="50"/>
      <c r="B146" s="95" t="s">
        <v>293</v>
      </c>
      <c r="C146" s="96"/>
      <c r="D146" s="96"/>
      <c r="E146" s="96"/>
      <c r="F146" s="97"/>
      <c r="G146" s="56">
        <v>111.12</v>
      </c>
      <c r="H146" s="67" t="s">
        <v>288</v>
      </c>
    </row>
    <row r="147" spans="1:8" x14ac:dyDescent="0.2">
      <c r="A147" s="98"/>
      <c r="B147" s="99"/>
      <c r="C147" s="99"/>
      <c r="D147" s="99"/>
      <c r="E147" s="99"/>
      <c r="F147" s="99"/>
      <c r="G147" s="99"/>
      <c r="H147" s="100"/>
    </row>
    <row r="148" spans="1:8" x14ac:dyDescent="0.25">
      <c r="A148" s="49" t="s">
        <v>88</v>
      </c>
      <c r="B148" s="92" t="s">
        <v>119</v>
      </c>
      <c r="C148" s="93"/>
      <c r="D148" s="93"/>
      <c r="E148" s="93"/>
      <c r="F148" s="93"/>
      <c r="G148" s="93"/>
      <c r="H148" s="94"/>
    </row>
    <row r="149" spans="1:8" x14ac:dyDescent="0.2">
      <c r="A149" s="50"/>
      <c r="B149" s="52" t="s">
        <v>335</v>
      </c>
      <c r="C149" s="69">
        <v>2.5</v>
      </c>
      <c r="D149" s="69">
        <v>3.5</v>
      </c>
      <c r="E149" s="69">
        <v>0.25</v>
      </c>
      <c r="F149" s="55">
        <v>1</v>
      </c>
      <c r="G149" s="55">
        <v>12</v>
      </c>
      <c r="H149" s="53"/>
    </row>
    <row r="150" spans="1:8" x14ac:dyDescent="0.2">
      <c r="A150" s="50"/>
      <c r="B150" s="95" t="s">
        <v>293</v>
      </c>
      <c r="C150" s="96"/>
      <c r="D150" s="96"/>
      <c r="E150" s="96"/>
      <c r="F150" s="97"/>
      <c r="G150" s="56">
        <v>12</v>
      </c>
      <c r="H150" s="67" t="s">
        <v>288</v>
      </c>
    </row>
    <row r="151" spans="1:8" x14ac:dyDescent="0.2">
      <c r="A151" s="98"/>
      <c r="B151" s="99"/>
      <c r="C151" s="99"/>
      <c r="D151" s="99"/>
      <c r="E151" s="99"/>
      <c r="F151" s="99"/>
      <c r="G151" s="99"/>
      <c r="H151" s="100"/>
    </row>
    <row r="152" spans="1:8" x14ac:dyDescent="0.25">
      <c r="A152" s="49" t="s">
        <v>89</v>
      </c>
      <c r="B152" s="92" t="s">
        <v>120</v>
      </c>
      <c r="C152" s="93"/>
      <c r="D152" s="93"/>
      <c r="E152" s="93"/>
      <c r="F152" s="93"/>
      <c r="G152" s="93"/>
      <c r="H152" s="94"/>
    </row>
    <row r="153" spans="1:8" x14ac:dyDescent="0.2">
      <c r="A153" s="50"/>
      <c r="B153" s="52" t="s">
        <v>336</v>
      </c>
      <c r="C153" s="53"/>
      <c r="D153" s="53"/>
      <c r="E153" s="53"/>
      <c r="F153" s="53"/>
      <c r="G153" s="55">
        <v>23.6</v>
      </c>
      <c r="H153" s="53"/>
    </row>
    <row r="154" spans="1:8" x14ac:dyDescent="0.2">
      <c r="A154" s="50"/>
      <c r="B154" s="95" t="s">
        <v>293</v>
      </c>
      <c r="C154" s="96"/>
      <c r="D154" s="96"/>
      <c r="E154" s="96"/>
      <c r="F154" s="97"/>
      <c r="G154" s="56">
        <v>23.6</v>
      </c>
      <c r="H154" s="67" t="s">
        <v>1</v>
      </c>
    </row>
    <row r="155" spans="1:8" x14ac:dyDescent="0.2">
      <c r="A155" s="98"/>
      <c r="B155" s="99"/>
      <c r="C155" s="99"/>
      <c r="D155" s="99"/>
      <c r="E155" s="99"/>
      <c r="F155" s="99"/>
      <c r="G155" s="99"/>
      <c r="H155" s="100"/>
    </row>
    <row r="156" spans="1:8" x14ac:dyDescent="0.25">
      <c r="A156" s="49" t="s">
        <v>90</v>
      </c>
      <c r="B156" s="92" t="s">
        <v>121</v>
      </c>
      <c r="C156" s="93"/>
      <c r="D156" s="93"/>
      <c r="E156" s="93"/>
      <c r="F156" s="93"/>
      <c r="G156" s="93"/>
      <c r="H156" s="94"/>
    </row>
    <row r="157" spans="1:8" x14ac:dyDescent="0.2">
      <c r="A157" s="50"/>
      <c r="B157" s="52" t="s">
        <v>337</v>
      </c>
      <c r="C157" s="53"/>
      <c r="D157" s="53"/>
      <c r="E157" s="53"/>
      <c r="F157" s="53"/>
      <c r="G157" s="55">
        <v>51.2</v>
      </c>
      <c r="H157" s="53"/>
    </row>
    <row r="158" spans="1:8" x14ac:dyDescent="0.2">
      <c r="A158" s="50"/>
      <c r="B158" s="95" t="s">
        <v>293</v>
      </c>
      <c r="C158" s="96"/>
      <c r="D158" s="96"/>
      <c r="E158" s="96"/>
      <c r="F158" s="97"/>
      <c r="G158" s="56">
        <v>51.2</v>
      </c>
      <c r="H158" s="67" t="s">
        <v>1</v>
      </c>
    </row>
    <row r="159" spans="1:8" x14ac:dyDescent="0.2">
      <c r="A159" s="98"/>
      <c r="B159" s="99"/>
      <c r="C159" s="99"/>
      <c r="D159" s="99"/>
      <c r="E159" s="99"/>
      <c r="F159" s="99"/>
      <c r="G159" s="99"/>
      <c r="H159" s="100"/>
    </row>
    <row r="160" spans="1:8" x14ac:dyDescent="0.25">
      <c r="A160" s="48">
        <v>6</v>
      </c>
      <c r="B160" s="102" t="s">
        <v>122</v>
      </c>
      <c r="C160" s="103"/>
      <c r="D160" s="103"/>
      <c r="E160" s="103"/>
      <c r="F160" s="103"/>
      <c r="G160" s="103"/>
      <c r="H160" s="104"/>
    </row>
    <row r="161" spans="1:8" x14ac:dyDescent="0.25">
      <c r="A161" s="49" t="s">
        <v>123</v>
      </c>
      <c r="B161" s="105" t="s">
        <v>452</v>
      </c>
      <c r="C161" s="106"/>
      <c r="D161" s="106"/>
      <c r="E161" s="106"/>
      <c r="F161" s="106"/>
      <c r="G161" s="106"/>
      <c r="H161" s="107"/>
    </row>
    <row r="162" spans="1:8" x14ac:dyDescent="0.2">
      <c r="A162" s="50"/>
      <c r="B162" s="52" t="s">
        <v>299</v>
      </c>
      <c r="C162" s="69">
        <v>41.1</v>
      </c>
      <c r="D162" s="53"/>
      <c r="E162" s="53"/>
      <c r="F162" s="55">
        <v>2</v>
      </c>
      <c r="G162" s="55">
        <v>82.2</v>
      </c>
      <c r="H162" s="53"/>
    </row>
    <row r="163" spans="1:8" x14ac:dyDescent="0.2">
      <c r="A163" s="50"/>
      <c r="B163" s="52" t="s">
        <v>300</v>
      </c>
      <c r="C163" s="69">
        <v>32.880000000000003</v>
      </c>
      <c r="D163" s="53"/>
      <c r="E163" s="53"/>
      <c r="F163" s="55">
        <v>2</v>
      </c>
      <c r="G163" s="55">
        <v>65.760000000000005</v>
      </c>
      <c r="H163" s="53"/>
    </row>
    <row r="164" spans="1:8" x14ac:dyDescent="0.2">
      <c r="A164" s="50"/>
      <c r="B164" s="52" t="s">
        <v>301</v>
      </c>
      <c r="C164" s="69">
        <v>16.149999999999999</v>
      </c>
      <c r="D164" s="53"/>
      <c r="E164" s="53"/>
      <c r="F164" s="55">
        <v>2</v>
      </c>
      <c r="G164" s="55">
        <v>32.299999999999997</v>
      </c>
      <c r="H164" s="53"/>
    </row>
    <row r="165" spans="1:8" x14ac:dyDescent="0.2">
      <c r="A165" s="50"/>
      <c r="B165" s="52" t="s">
        <v>302</v>
      </c>
      <c r="C165" s="69">
        <v>13.8</v>
      </c>
      <c r="D165" s="53"/>
      <c r="E165" s="53"/>
      <c r="F165" s="55">
        <v>2</v>
      </c>
      <c r="G165" s="55">
        <v>27.6</v>
      </c>
      <c r="H165" s="53"/>
    </row>
    <row r="166" spans="1:8" x14ac:dyDescent="0.2">
      <c r="A166" s="50"/>
      <c r="B166" s="52" t="s">
        <v>338</v>
      </c>
      <c r="C166" s="69">
        <v>1.64</v>
      </c>
      <c r="D166" s="69">
        <v>1.2</v>
      </c>
      <c r="E166" s="53"/>
      <c r="F166" s="53"/>
      <c r="G166" s="55">
        <v>3.41</v>
      </c>
      <c r="H166" s="53"/>
    </row>
    <row r="167" spans="1:8" x14ac:dyDescent="0.2">
      <c r="A167" s="50"/>
      <c r="B167" s="95" t="s">
        <v>293</v>
      </c>
      <c r="C167" s="96"/>
      <c r="D167" s="96"/>
      <c r="E167" s="96"/>
      <c r="F167" s="97"/>
      <c r="G167" s="56">
        <v>211.27</v>
      </c>
      <c r="H167" s="67" t="s">
        <v>288</v>
      </c>
    </row>
    <row r="168" spans="1:8" x14ac:dyDescent="0.2">
      <c r="A168" s="98"/>
      <c r="B168" s="99"/>
      <c r="C168" s="99"/>
      <c r="D168" s="99"/>
      <c r="E168" s="99"/>
      <c r="F168" s="99"/>
      <c r="G168" s="99"/>
      <c r="H168" s="100"/>
    </row>
    <row r="169" spans="1:8" x14ac:dyDescent="0.25">
      <c r="A169" s="49" t="s">
        <v>125</v>
      </c>
      <c r="B169" s="92" t="s">
        <v>126</v>
      </c>
      <c r="C169" s="93"/>
      <c r="D169" s="93"/>
      <c r="E169" s="93"/>
      <c r="F169" s="93"/>
      <c r="G169" s="93"/>
      <c r="H169" s="94"/>
    </row>
    <row r="170" spans="1:8" x14ac:dyDescent="0.2">
      <c r="A170" s="50"/>
      <c r="B170" s="52" t="s">
        <v>339</v>
      </c>
      <c r="C170" s="53"/>
      <c r="D170" s="53"/>
      <c r="E170" s="53"/>
      <c r="F170" s="53"/>
      <c r="G170" s="55">
        <v>211.27</v>
      </c>
      <c r="H170" s="53"/>
    </row>
    <row r="171" spans="1:8" x14ac:dyDescent="0.2">
      <c r="A171" s="50"/>
      <c r="B171" s="95" t="s">
        <v>293</v>
      </c>
      <c r="C171" s="96"/>
      <c r="D171" s="96"/>
      <c r="E171" s="96"/>
      <c r="F171" s="97"/>
      <c r="G171" s="56">
        <v>211.27</v>
      </c>
      <c r="H171" s="67" t="s">
        <v>288</v>
      </c>
    </row>
    <row r="172" spans="1:8" x14ac:dyDescent="0.2">
      <c r="A172" s="98"/>
      <c r="B172" s="99"/>
      <c r="C172" s="99"/>
      <c r="D172" s="99"/>
      <c r="E172" s="99"/>
      <c r="F172" s="99"/>
      <c r="G172" s="99"/>
      <c r="H172" s="100"/>
    </row>
    <row r="173" spans="1:8" x14ac:dyDescent="0.25">
      <c r="A173" s="48">
        <v>7</v>
      </c>
      <c r="B173" s="102" t="s">
        <v>127</v>
      </c>
      <c r="C173" s="103"/>
      <c r="D173" s="103"/>
      <c r="E173" s="103"/>
      <c r="F173" s="103"/>
      <c r="G173" s="103"/>
      <c r="H173" s="104"/>
    </row>
    <row r="174" spans="1:8" x14ac:dyDescent="0.25">
      <c r="A174" s="49" t="s">
        <v>128</v>
      </c>
      <c r="B174" s="92" t="s">
        <v>129</v>
      </c>
      <c r="C174" s="93"/>
      <c r="D174" s="93"/>
      <c r="E174" s="93"/>
      <c r="F174" s="93"/>
      <c r="G174" s="93"/>
      <c r="H174" s="94"/>
    </row>
    <row r="175" spans="1:8" x14ac:dyDescent="0.2">
      <c r="A175" s="50"/>
      <c r="B175" s="52" t="s">
        <v>340</v>
      </c>
      <c r="C175" s="69">
        <v>8</v>
      </c>
      <c r="D175" s="69">
        <v>6.15</v>
      </c>
      <c r="E175" s="53"/>
      <c r="F175" s="53"/>
      <c r="G175" s="55">
        <v>49.2</v>
      </c>
      <c r="H175" s="53"/>
    </row>
    <row r="176" spans="1:8" x14ac:dyDescent="0.2">
      <c r="A176" s="50"/>
      <c r="B176" s="52" t="s">
        <v>341</v>
      </c>
      <c r="C176" s="69">
        <v>8</v>
      </c>
      <c r="D176" s="69">
        <v>6.15</v>
      </c>
      <c r="E176" s="53"/>
      <c r="F176" s="53"/>
      <c r="G176" s="55">
        <v>49.2</v>
      </c>
      <c r="H176" s="53"/>
    </row>
    <row r="177" spans="1:8" x14ac:dyDescent="0.2">
      <c r="A177" s="50"/>
      <c r="B177" s="52" t="s">
        <v>299</v>
      </c>
      <c r="C177" s="69">
        <v>3.57</v>
      </c>
      <c r="D177" s="69">
        <v>7.11</v>
      </c>
      <c r="E177" s="53"/>
      <c r="F177" s="53"/>
      <c r="G177" s="55">
        <v>25.38</v>
      </c>
      <c r="H177" s="53"/>
    </row>
    <row r="178" spans="1:8" x14ac:dyDescent="0.2">
      <c r="A178" s="50"/>
      <c r="B178" s="52" t="s">
        <v>342</v>
      </c>
      <c r="C178" s="69">
        <v>8</v>
      </c>
      <c r="D178" s="69">
        <v>6.06</v>
      </c>
      <c r="E178" s="53"/>
      <c r="F178" s="53"/>
      <c r="G178" s="55">
        <v>48.48</v>
      </c>
      <c r="H178" s="53"/>
    </row>
    <row r="179" spans="1:8" x14ac:dyDescent="0.2">
      <c r="A179" s="50"/>
      <c r="B179" s="52" t="s">
        <v>343</v>
      </c>
      <c r="C179" s="69">
        <v>7.86</v>
      </c>
      <c r="D179" s="69">
        <v>6.06</v>
      </c>
      <c r="E179" s="53"/>
      <c r="F179" s="53"/>
      <c r="G179" s="55">
        <v>47.63</v>
      </c>
      <c r="H179" s="53"/>
    </row>
    <row r="180" spans="1:8" x14ac:dyDescent="0.2">
      <c r="A180" s="50"/>
      <c r="B180" s="52" t="s">
        <v>344</v>
      </c>
      <c r="C180" s="69">
        <v>7.85</v>
      </c>
      <c r="D180" s="69">
        <v>6.06</v>
      </c>
      <c r="E180" s="53"/>
      <c r="F180" s="53"/>
      <c r="G180" s="55">
        <v>47.57</v>
      </c>
      <c r="H180" s="53"/>
    </row>
    <row r="181" spans="1:8" x14ac:dyDescent="0.2">
      <c r="A181" s="50"/>
      <c r="B181" s="52" t="s">
        <v>345</v>
      </c>
      <c r="C181" s="69">
        <v>5</v>
      </c>
      <c r="D181" s="69">
        <v>6.15</v>
      </c>
      <c r="E181" s="53"/>
      <c r="F181" s="53"/>
      <c r="G181" s="55">
        <v>30.75</v>
      </c>
      <c r="H181" s="53"/>
    </row>
    <row r="182" spans="1:8" x14ac:dyDescent="0.2">
      <c r="A182" s="50"/>
      <c r="B182" s="52" t="s">
        <v>346</v>
      </c>
      <c r="C182" s="69">
        <v>2.1</v>
      </c>
      <c r="D182" s="69">
        <v>2.5</v>
      </c>
      <c r="E182" s="53"/>
      <c r="F182" s="53"/>
      <c r="G182" s="55">
        <v>5.25</v>
      </c>
      <c r="H182" s="53"/>
    </row>
    <row r="183" spans="1:8" x14ac:dyDescent="0.2">
      <c r="A183" s="50"/>
      <c r="B183" s="52" t="s">
        <v>347</v>
      </c>
      <c r="C183" s="69">
        <v>2.1</v>
      </c>
      <c r="D183" s="69">
        <v>2.5</v>
      </c>
      <c r="E183" s="53"/>
      <c r="F183" s="53"/>
      <c r="G183" s="55">
        <v>5.25</v>
      </c>
      <c r="H183" s="53"/>
    </row>
    <row r="184" spans="1:8" x14ac:dyDescent="0.2">
      <c r="A184" s="50"/>
      <c r="B184" s="52" t="s">
        <v>348</v>
      </c>
      <c r="C184" s="69">
        <v>6.3</v>
      </c>
      <c r="D184" s="69">
        <v>2</v>
      </c>
      <c r="E184" s="53"/>
      <c r="F184" s="53"/>
      <c r="G184" s="55">
        <v>12.6</v>
      </c>
      <c r="H184" s="53"/>
    </row>
    <row r="185" spans="1:8" x14ac:dyDescent="0.2">
      <c r="A185" s="50"/>
      <c r="B185" s="52" t="s">
        <v>349</v>
      </c>
      <c r="C185" s="69">
        <v>3.72</v>
      </c>
      <c r="D185" s="69">
        <v>1.9</v>
      </c>
      <c r="E185" s="53"/>
      <c r="F185" s="53"/>
      <c r="G185" s="55">
        <v>7.07</v>
      </c>
      <c r="H185" s="53"/>
    </row>
    <row r="186" spans="1:8" x14ac:dyDescent="0.2">
      <c r="A186" s="50"/>
      <c r="B186" s="52" t="s">
        <v>350</v>
      </c>
      <c r="C186" s="69">
        <v>16.149999999999999</v>
      </c>
      <c r="D186" s="69">
        <v>2.95</v>
      </c>
      <c r="E186" s="53"/>
      <c r="F186" s="53"/>
      <c r="G186" s="55">
        <v>47.64</v>
      </c>
      <c r="H186" s="53"/>
    </row>
    <row r="187" spans="1:8" x14ac:dyDescent="0.2">
      <c r="A187" s="50"/>
      <c r="B187" s="95" t="s">
        <v>293</v>
      </c>
      <c r="C187" s="96"/>
      <c r="D187" s="96"/>
      <c r="E187" s="96"/>
      <c r="F187" s="97"/>
      <c r="G187" s="56">
        <v>376.03</v>
      </c>
      <c r="H187" s="71" t="s">
        <v>288</v>
      </c>
    </row>
    <row r="188" spans="1:8" x14ac:dyDescent="0.2">
      <c r="A188" s="98"/>
      <c r="B188" s="99"/>
      <c r="C188" s="99"/>
      <c r="D188" s="99"/>
      <c r="E188" s="99"/>
      <c r="F188" s="99"/>
      <c r="G188" s="99"/>
      <c r="H188" s="100"/>
    </row>
    <row r="189" spans="1:8" x14ac:dyDescent="0.25">
      <c r="A189" s="49" t="s">
        <v>130</v>
      </c>
      <c r="B189" s="92" t="s">
        <v>351</v>
      </c>
      <c r="C189" s="93"/>
      <c r="D189" s="93"/>
      <c r="E189" s="93"/>
      <c r="F189" s="93"/>
      <c r="G189" s="93"/>
      <c r="H189" s="94"/>
    </row>
    <row r="190" spans="1:8" x14ac:dyDescent="0.2">
      <c r="A190" s="50"/>
      <c r="B190" s="52" t="s">
        <v>352</v>
      </c>
      <c r="C190" s="69">
        <v>7.85</v>
      </c>
      <c r="D190" s="69">
        <v>6.15</v>
      </c>
      <c r="E190" s="53"/>
      <c r="F190" s="53"/>
      <c r="G190" s="55">
        <v>48.28</v>
      </c>
      <c r="H190" s="53"/>
    </row>
    <row r="191" spans="1:8" x14ac:dyDescent="0.2">
      <c r="A191" s="50"/>
      <c r="B191" s="52" t="s">
        <v>353</v>
      </c>
      <c r="C191" s="69">
        <v>3.05</v>
      </c>
      <c r="D191" s="69">
        <v>6.18</v>
      </c>
      <c r="E191" s="53"/>
      <c r="F191" s="53"/>
      <c r="G191" s="55">
        <v>18.850000000000001</v>
      </c>
      <c r="H191" s="53"/>
    </row>
    <row r="192" spans="1:8" x14ac:dyDescent="0.2">
      <c r="A192" s="50"/>
      <c r="B192" s="52" t="s">
        <v>354</v>
      </c>
      <c r="C192" s="69">
        <v>3.43</v>
      </c>
      <c r="D192" s="69">
        <v>6.15</v>
      </c>
      <c r="E192" s="53"/>
      <c r="F192" s="53"/>
      <c r="G192" s="55">
        <v>21.09</v>
      </c>
      <c r="H192" s="53"/>
    </row>
    <row r="193" spans="1:8" x14ac:dyDescent="0.2">
      <c r="A193" s="50"/>
      <c r="B193" s="52" t="s">
        <v>355</v>
      </c>
      <c r="C193" s="69">
        <v>4</v>
      </c>
      <c r="D193" s="69">
        <v>6.15</v>
      </c>
      <c r="E193" s="53"/>
      <c r="F193" s="53"/>
      <c r="G193" s="55">
        <v>24.6</v>
      </c>
      <c r="H193" s="53"/>
    </row>
    <row r="194" spans="1:8" x14ac:dyDescent="0.2">
      <c r="A194" s="50"/>
      <c r="B194" s="52" t="s">
        <v>348</v>
      </c>
      <c r="C194" s="69">
        <v>6.3</v>
      </c>
      <c r="D194" s="69">
        <v>2</v>
      </c>
      <c r="E194" s="53"/>
      <c r="F194" s="53"/>
      <c r="G194" s="55">
        <v>12.6</v>
      </c>
      <c r="H194" s="53"/>
    </row>
    <row r="195" spans="1:8" x14ac:dyDescent="0.2">
      <c r="A195" s="50"/>
      <c r="B195" s="52" t="s">
        <v>340</v>
      </c>
      <c r="C195" s="69">
        <v>8</v>
      </c>
      <c r="D195" s="69">
        <v>6.15</v>
      </c>
      <c r="E195" s="53"/>
      <c r="F195" s="53"/>
      <c r="G195" s="55">
        <v>49.2</v>
      </c>
      <c r="H195" s="53"/>
    </row>
    <row r="196" spans="1:8" x14ac:dyDescent="0.2">
      <c r="A196" s="50"/>
      <c r="B196" s="52" t="s">
        <v>341</v>
      </c>
      <c r="C196" s="69">
        <v>8</v>
      </c>
      <c r="D196" s="69">
        <v>6.15</v>
      </c>
      <c r="E196" s="53"/>
      <c r="F196" s="53"/>
      <c r="G196" s="55">
        <v>49.2</v>
      </c>
      <c r="H196" s="53"/>
    </row>
    <row r="197" spans="1:8" x14ac:dyDescent="0.2">
      <c r="A197" s="50"/>
      <c r="B197" s="52" t="s">
        <v>349</v>
      </c>
      <c r="C197" s="69">
        <v>3.72</v>
      </c>
      <c r="D197" s="69">
        <v>1.9</v>
      </c>
      <c r="E197" s="53"/>
      <c r="F197" s="53"/>
      <c r="G197" s="55">
        <v>7.07</v>
      </c>
      <c r="H197" s="53"/>
    </row>
    <row r="198" spans="1:8" x14ac:dyDescent="0.2">
      <c r="A198" s="50"/>
      <c r="B198" s="52" t="s">
        <v>299</v>
      </c>
      <c r="C198" s="69">
        <v>3.57</v>
      </c>
      <c r="D198" s="69">
        <v>7.11</v>
      </c>
      <c r="E198" s="53"/>
      <c r="F198" s="53"/>
      <c r="G198" s="55">
        <v>25.38</v>
      </c>
      <c r="H198" s="53"/>
    </row>
    <row r="199" spans="1:8" x14ac:dyDescent="0.2">
      <c r="A199" s="50"/>
      <c r="B199" s="52" t="s">
        <v>342</v>
      </c>
      <c r="C199" s="69">
        <v>8</v>
      </c>
      <c r="D199" s="69">
        <v>6.06</v>
      </c>
      <c r="E199" s="53"/>
      <c r="F199" s="53"/>
      <c r="G199" s="55">
        <v>48.48</v>
      </c>
      <c r="H199" s="53"/>
    </row>
    <row r="200" spans="1:8" x14ac:dyDescent="0.2">
      <c r="A200" s="50"/>
      <c r="B200" s="52" t="s">
        <v>356</v>
      </c>
      <c r="C200" s="69">
        <v>8</v>
      </c>
      <c r="D200" s="69">
        <v>6.06</v>
      </c>
      <c r="E200" s="53"/>
      <c r="F200" s="53"/>
      <c r="G200" s="55">
        <v>48.48</v>
      </c>
      <c r="H200" s="53"/>
    </row>
    <row r="201" spans="1:8" x14ac:dyDescent="0.2">
      <c r="A201" s="50"/>
      <c r="B201" s="52" t="s">
        <v>343</v>
      </c>
      <c r="C201" s="69">
        <v>7.9</v>
      </c>
      <c r="D201" s="69">
        <v>6.06</v>
      </c>
      <c r="E201" s="53"/>
      <c r="F201" s="53"/>
      <c r="G201" s="55">
        <v>47.87</v>
      </c>
      <c r="H201" s="53"/>
    </row>
    <row r="202" spans="1:8" x14ac:dyDescent="0.2">
      <c r="A202" s="50"/>
      <c r="B202" s="52" t="s">
        <v>344</v>
      </c>
      <c r="C202" s="69">
        <v>7.85</v>
      </c>
      <c r="D202" s="69">
        <v>6.06</v>
      </c>
      <c r="E202" s="53"/>
      <c r="F202" s="53"/>
      <c r="G202" s="55">
        <v>47.57</v>
      </c>
      <c r="H202" s="53"/>
    </row>
    <row r="203" spans="1:8" x14ac:dyDescent="0.2">
      <c r="A203" s="50"/>
      <c r="B203" s="52" t="s">
        <v>357</v>
      </c>
      <c r="C203" s="69">
        <v>6.12</v>
      </c>
      <c r="D203" s="69">
        <v>5.85</v>
      </c>
      <c r="E203" s="53"/>
      <c r="F203" s="53"/>
      <c r="G203" s="55">
        <v>35.799999999999997</v>
      </c>
      <c r="H203" s="53"/>
    </row>
    <row r="204" spans="1:8" x14ac:dyDescent="0.2">
      <c r="A204" s="50"/>
      <c r="B204" s="52" t="s">
        <v>358</v>
      </c>
      <c r="C204" s="69">
        <v>7.9</v>
      </c>
      <c r="D204" s="69">
        <v>6.06</v>
      </c>
      <c r="E204" s="53"/>
      <c r="F204" s="53"/>
      <c r="G204" s="55">
        <v>47.87</v>
      </c>
      <c r="H204" s="53"/>
    </row>
    <row r="205" spans="1:8" x14ac:dyDescent="0.2">
      <c r="A205" s="50"/>
      <c r="B205" s="52" t="s">
        <v>359</v>
      </c>
      <c r="C205" s="69">
        <v>5.72</v>
      </c>
      <c r="D205" s="69">
        <v>2.95</v>
      </c>
      <c r="E205" s="53"/>
      <c r="F205" s="53"/>
      <c r="G205" s="55">
        <v>16.87</v>
      </c>
      <c r="H205" s="53"/>
    </row>
    <row r="206" spans="1:8" x14ac:dyDescent="0.2">
      <c r="A206" s="50"/>
      <c r="B206" s="52" t="s">
        <v>350</v>
      </c>
      <c r="C206" s="69">
        <v>40.26</v>
      </c>
      <c r="D206" s="69">
        <v>2.95</v>
      </c>
      <c r="E206" s="53"/>
      <c r="F206" s="53"/>
      <c r="G206" s="55">
        <v>118.77</v>
      </c>
      <c r="H206" s="53"/>
    </row>
    <row r="207" spans="1:8" x14ac:dyDescent="0.2">
      <c r="A207" s="50"/>
      <c r="B207" s="52" t="s">
        <v>360</v>
      </c>
      <c r="C207" s="53"/>
      <c r="D207" s="53"/>
      <c r="E207" s="69">
        <v>0.1</v>
      </c>
      <c r="F207" s="53"/>
      <c r="G207" s="55">
        <v>43.95</v>
      </c>
      <c r="H207" s="53"/>
    </row>
    <row r="208" spans="1:8" x14ac:dyDescent="0.2">
      <c r="A208" s="50"/>
      <c r="B208" s="95" t="s">
        <v>293</v>
      </c>
      <c r="C208" s="96"/>
      <c r="D208" s="96"/>
      <c r="E208" s="96"/>
      <c r="F208" s="97"/>
      <c r="G208" s="56">
        <v>711.94</v>
      </c>
      <c r="H208" s="71" t="s">
        <v>288</v>
      </c>
    </row>
    <row r="209" spans="1:8" x14ac:dyDescent="0.2">
      <c r="A209" s="98"/>
      <c r="B209" s="99"/>
      <c r="C209" s="99"/>
      <c r="D209" s="99"/>
      <c r="E209" s="99"/>
      <c r="F209" s="99"/>
      <c r="G209" s="99"/>
      <c r="H209" s="100"/>
    </row>
    <row r="210" spans="1:8" x14ac:dyDescent="0.25">
      <c r="A210" s="49" t="s">
        <v>132</v>
      </c>
      <c r="B210" s="92" t="s">
        <v>133</v>
      </c>
      <c r="C210" s="93"/>
      <c r="D210" s="93"/>
      <c r="E210" s="93"/>
      <c r="F210" s="93"/>
      <c r="G210" s="93"/>
      <c r="H210" s="94"/>
    </row>
    <row r="211" spans="1:8" x14ac:dyDescent="0.2">
      <c r="A211" s="50"/>
      <c r="B211" s="52" t="s">
        <v>361</v>
      </c>
      <c r="C211" s="53"/>
      <c r="D211" s="53"/>
      <c r="E211" s="53"/>
      <c r="F211" s="53"/>
      <c r="G211" s="55">
        <v>114.3</v>
      </c>
      <c r="H211" s="53"/>
    </row>
    <row r="212" spans="1:8" x14ac:dyDescent="0.2">
      <c r="A212" s="50"/>
      <c r="B212" s="95" t="s">
        <v>293</v>
      </c>
      <c r="C212" s="96"/>
      <c r="D212" s="96"/>
      <c r="E212" s="96"/>
      <c r="F212" s="97"/>
      <c r="G212" s="56">
        <v>114.3</v>
      </c>
      <c r="H212" s="71" t="s">
        <v>288</v>
      </c>
    </row>
    <row r="213" spans="1:8" x14ac:dyDescent="0.2">
      <c r="A213" s="98"/>
      <c r="B213" s="99"/>
      <c r="C213" s="99"/>
      <c r="D213" s="99"/>
      <c r="E213" s="99"/>
      <c r="F213" s="99"/>
      <c r="G213" s="99"/>
      <c r="H213" s="100"/>
    </row>
    <row r="214" spans="1:8" x14ac:dyDescent="0.25">
      <c r="A214" s="49" t="s">
        <v>134</v>
      </c>
      <c r="B214" s="105" t="s">
        <v>453</v>
      </c>
      <c r="C214" s="106"/>
      <c r="D214" s="106"/>
      <c r="E214" s="106"/>
      <c r="F214" s="106"/>
      <c r="G214" s="106"/>
      <c r="H214" s="107"/>
    </row>
    <row r="215" spans="1:8" x14ac:dyDescent="0.2">
      <c r="A215" s="50"/>
      <c r="B215" s="52" t="s">
        <v>345</v>
      </c>
      <c r="C215" s="69">
        <v>5</v>
      </c>
      <c r="D215" s="69">
        <v>6.15</v>
      </c>
      <c r="E215" s="53"/>
      <c r="F215" s="53"/>
      <c r="G215" s="55">
        <v>30.75</v>
      </c>
      <c r="H215" s="53"/>
    </row>
    <row r="216" spans="1:8" x14ac:dyDescent="0.2">
      <c r="A216" s="50"/>
      <c r="B216" s="52" t="s">
        <v>362</v>
      </c>
      <c r="C216" s="69">
        <v>3.5</v>
      </c>
      <c r="D216" s="69">
        <v>1.8</v>
      </c>
      <c r="E216" s="53"/>
      <c r="F216" s="53"/>
      <c r="G216" s="55">
        <v>6.3</v>
      </c>
      <c r="H216" s="53"/>
    </row>
    <row r="217" spans="1:8" x14ac:dyDescent="0.2">
      <c r="A217" s="50"/>
      <c r="B217" s="52" t="s">
        <v>363</v>
      </c>
      <c r="C217" s="69">
        <v>3.67</v>
      </c>
      <c r="D217" s="69">
        <v>4.2</v>
      </c>
      <c r="E217" s="53"/>
      <c r="F217" s="53"/>
      <c r="G217" s="55">
        <v>15.41</v>
      </c>
      <c r="H217" s="53"/>
    </row>
    <row r="218" spans="1:8" x14ac:dyDescent="0.2">
      <c r="A218" s="50"/>
      <c r="B218" s="52" t="s">
        <v>364</v>
      </c>
      <c r="C218" s="69">
        <v>3.54</v>
      </c>
      <c r="D218" s="69">
        <v>4.2</v>
      </c>
      <c r="E218" s="53"/>
      <c r="F218" s="53"/>
      <c r="G218" s="55">
        <v>14.87</v>
      </c>
      <c r="H218" s="53"/>
    </row>
    <row r="219" spans="1:8" x14ac:dyDescent="0.2">
      <c r="A219" s="50"/>
      <c r="B219" s="52" t="s">
        <v>365</v>
      </c>
      <c r="C219" s="69">
        <v>3.7</v>
      </c>
      <c r="D219" s="69">
        <v>1.8</v>
      </c>
      <c r="E219" s="53"/>
      <c r="F219" s="53"/>
      <c r="G219" s="55">
        <v>6.66</v>
      </c>
      <c r="H219" s="53"/>
    </row>
    <row r="220" spans="1:8" x14ac:dyDescent="0.2">
      <c r="A220" s="50"/>
      <c r="B220" s="52" t="s">
        <v>366</v>
      </c>
      <c r="C220" s="69">
        <v>1.8</v>
      </c>
      <c r="D220" s="69">
        <v>1.1499999999999999</v>
      </c>
      <c r="E220" s="53"/>
      <c r="F220" s="53"/>
      <c r="G220" s="55">
        <v>2.0699999999999998</v>
      </c>
      <c r="H220" s="53"/>
    </row>
    <row r="221" spans="1:8" x14ac:dyDescent="0.2">
      <c r="A221" s="50"/>
      <c r="B221" s="98"/>
      <c r="C221" s="99"/>
      <c r="D221" s="99"/>
      <c r="E221" s="99"/>
      <c r="F221" s="100"/>
      <c r="G221" s="55">
        <v>76.06</v>
      </c>
      <c r="H221" s="53"/>
    </row>
    <row r="222" spans="1:8" x14ac:dyDescent="0.2">
      <c r="A222" s="50"/>
      <c r="B222" s="95" t="s">
        <v>293</v>
      </c>
      <c r="C222" s="96"/>
      <c r="D222" s="96"/>
      <c r="E222" s="96"/>
      <c r="F222" s="97"/>
      <c r="G222" s="56">
        <v>83.67</v>
      </c>
      <c r="H222" s="71" t="s">
        <v>288</v>
      </c>
    </row>
    <row r="223" spans="1:8" x14ac:dyDescent="0.2">
      <c r="A223" s="98"/>
      <c r="B223" s="99"/>
      <c r="C223" s="99"/>
      <c r="D223" s="99"/>
      <c r="E223" s="99"/>
      <c r="F223" s="99"/>
      <c r="G223" s="99"/>
      <c r="H223" s="100"/>
    </row>
    <row r="224" spans="1:8" x14ac:dyDescent="0.25">
      <c r="A224" s="49" t="s">
        <v>136</v>
      </c>
      <c r="B224" s="105" t="s">
        <v>454</v>
      </c>
      <c r="C224" s="106"/>
      <c r="D224" s="106"/>
      <c r="E224" s="106"/>
      <c r="F224" s="106"/>
      <c r="G224" s="106"/>
      <c r="H224" s="107"/>
    </row>
    <row r="225" spans="1:8" x14ac:dyDescent="0.2">
      <c r="A225" s="50"/>
      <c r="B225" s="52" t="s">
        <v>345</v>
      </c>
      <c r="C225" s="69">
        <v>5</v>
      </c>
      <c r="D225" s="69">
        <v>6.15</v>
      </c>
      <c r="E225" s="69">
        <v>1.5</v>
      </c>
      <c r="F225" s="72">
        <v>3.6</v>
      </c>
      <c r="G225" s="55">
        <v>33.450000000000003</v>
      </c>
      <c r="H225" s="55">
        <v>29.85</v>
      </c>
    </row>
    <row r="226" spans="1:8" x14ac:dyDescent="0.2">
      <c r="A226" s="50"/>
      <c r="B226" s="52" t="s">
        <v>362</v>
      </c>
      <c r="C226" s="69">
        <v>3.5</v>
      </c>
      <c r="D226" s="69">
        <v>1.8</v>
      </c>
      <c r="E226" s="69">
        <v>1.5</v>
      </c>
      <c r="F226" s="72">
        <v>1.35</v>
      </c>
      <c r="G226" s="55">
        <v>15.9</v>
      </c>
      <c r="H226" s="55">
        <v>14.55</v>
      </c>
    </row>
    <row r="227" spans="1:8" x14ac:dyDescent="0.2">
      <c r="A227" s="50"/>
      <c r="B227" s="52" t="s">
        <v>363</v>
      </c>
      <c r="C227" s="69">
        <v>3.67</v>
      </c>
      <c r="D227" s="69">
        <v>4.2</v>
      </c>
      <c r="E227" s="69">
        <v>1.5</v>
      </c>
      <c r="F227" s="72">
        <v>1.35</v>
      </c>
      <c r="G227" s="55">
        <v>27.27</v>
      </c>
      <c r="H227" s="55">
        <v>25.92</v>
      </c>
    </row>
    <row r="228" spans="1:8" x14ac:dyDescent="0.2">
      <c r="A228" s="50"/>
      <c r="B228" s="52" t="s">
        <v>364</v>
      </c>
      <c r="C228" s="69">
        <v>3.54</v>
      </c>
      <c r="D228" s="69">
        <v>4.2</v>
      </c>
      <c r="E228" s="69">
        <v>1.5</v>
      </c>
      <c r="F228" s="72">
        <v>1.35</v>
      </c>
      <c r="G228" s="55">
        <v>26.88</v>
      </c>
      <c r="H228" s="55">
        <v>25.53</v>
      </c>
    </row>
    <row r="229" spans="1:8" x14ac:dyDescent="0.2">
      <c r="A229" s="50"/>
      <c r="B229" s="52" t="s">
        <v>365</v>
      </c>
      <c r="C229" s="69">
        <v>3.7</v>
      </c>
      <c r="D229" s="69">
        <v>1.8</v>
      </c>
      <c r="E229" s="69">
        <v>1.5</v>
      </c>
      <c r="F229" s="72">
        <v>1.05</v>
      </c>
      <c r="G229" s="55">
        <v>16.5</v>
      </c>
      <c r="H229" s="55">
        <v>15.45</v>
      </c>
    </row>
    <row r="230" spans="1:8" x14ac:dyDescent="0.2">
      <c r="A230" s="50"/>
      <c r="B230" s="52" t="s">
        <v>366</v>
      </c>
      <c r="C230" s="69">
        <v>1.8</v>
      </c>
      <c r="D230" s="69">
        <v>1.1499999999999999</v>
      </c>
      <c r="E230" s="69">
        <v>1.5</v>
      </c>
      <c r="F230" s="72">
        <v>1.05</v>
      </c>
      <c r="G230" s="55">
        <v>8.85</v>
      </c>
      <c r="H230" s="55">
        <v>7.8</v>
      </c>
    </row>
    <row r="231" spans="1:8" x14ac:dyDescent="0.2">
      <c r="A231" s="50"/>
      <c r="B231" s="98"/>
      <c r="C231" s="99"/>
      <c r="D231" s="99"/>
      <c r="E231" s="99"/>
      <c r="F231" s="99"/>
      <c r="G231" s="100"/>
      <c r="H231" s="55">
        <v>119.1</v>
      </c>
    </row>
    <row r="232" spans="1:8" x14ac:dyDescent="0.2">
      <c r="A232" s="50"/>
      <c r="B232" s="95" t="s">
        <v>293</v>
      </c>
      <c r="C232" s="96"/>
      <c r="D232" s="96"/>
      <c r="E232" s="96"/>
      <c r="F232" s="96"/>
      <c r="G232" s="97"/>
      <c r="H232" s="56">
        <v>131.01</v>
      </c>
    </row>
    <row r="233" spans="1:8" x14ac:dyDescent="0.2">
      <c r="A233" s="98"/>
      <c r="B233" s="99"/>
      <c r="C233" s="99"/>
      <c r="D233" s="99"/>
      <c r="E233" s="99"/>
      <c r="F233" s="99"/>
      <c r="G233" s="99"/>
      <c r="H233" s="100"/>
    </row>
    <row r="234" spans="1:8" x14ac:dyDescent="0.25">
      <c r="A234" s="48">
        <v>8</v>
      </c>
      <c r="B234" s="102" t="s">
        <v>138</v>
      </c>
      <c r="C234" s="103"/>
      <c r="D234" s="103"/>
      <c r="E234" s="103"/>
      <c r="F234" s="103"/>
      <c r="G234" s="103"/>
      <c r="H234" s="104"/>
    </row>
    <row r="235" spans="1:8" x14ac:dyDescent="0.25">
      <c r="A235" s="49" t="s">
        <v>139</v>
      </c>
      <c r="B235" s="92" t="s">
        <v>140</v>
      </c>
      <c r="C235" s="93"/>
      <c r="D235" s="93"/>
      <c r="E235" s="93"/>
      <c r="F235" s="93"/>
      <c r="G235" s="93"/>
      <c r="H235" s="94"/>
    </row>
    <row r="236" spans="1:8" x14ac:dyDescent="0.2">
      <c r="A236" s="50"/>
      <c r="B236" s="52" t="s">
        <v>367</v>
      </c>
      <c r="C236" s="53"/>
      <c r="D236" s="53"/>
      <c r="E236" s="53"/>
      <c r="F236" s="53"/>
      <c r="G236" s="55">
        <v>83.67</v>
      </c>
      <c r="H236" s="53"/>
    </row>
    <row r="237" spans="1:8" x14ac:dyDescent="0.2">
      <c r="A237" s="50"/>
      <c r="B237" s="52" t="s">
        <v>368</v>
      </c>
      <c r="C237" s="53"/>
      <c r="D237" s="53"/>
      <c r="E237" s="53"/>
      <c r="F237" s="53"/>
      <c r="G237" s="55">
        <v>711.94</v>
      </c>
      <c r="H237" s="53"/>
    </row>
    <row r="238" spans="1:8" x14ac:dyDescent="0.2">
      <c r="A238" s="50"/>
      <c r="B238" s="95" t="s">
        <v>293</v>
      </c>
      <c r="C238" s="96"/>
      <c r="D238" s="96"/>
      <c r="E238" s="96"/>
      <c r="F238" s="97"/>
      <c r="G238" s="56">
        <v>795.61</v>
      </c>
      <c r="H238" s="67" t="s">
        <v>288</v>
      </c>
    </row>
    <row r="239" spans="1:8" x14ac:dyDescent="0.2">
      <c r="A239" s="98"/>
      <c r="B239" s="99"/>
      <c r="C239" s="99"/>
      <c r="D239" s="99"/>
      <c r="E239" s="99"/>
      <c r="F239" s="99"/>
      <c r="G239" s="99"/>
      <c r="H239" s="100"/>
    </row>
    <row r="240" spans="1:8" x14ac:dyDescent="0.25">
      <c r="A240" s="48">
        <v>9</v>
      </c>
      <c r="B240" s="102" t="s">
        <v>141</v>
      </c>
      <c r="C240" s="103"/>
      <c r="D240" s="103"/>
      <c r="E240" s="103"/>
      <c r="F240" s="103"/>
      <c r="G240" s="103"/>
      <c r="H240" s="104"/>
    </row>
    <row r="241" spans="1:8" x14ac:dyDescent="0.25">
      <c r="A241" s="49" t="s">
        <v>142</v>
      </c>
      <c r="B241" s="92" t="s">
        <v>143</v>
      </c>
      <c r="C241" s="93"/>
      <c r="D241" s="93"/>
      <c r="E241" s="93"/>
      <c r="F241" s="93"/>
      <c r="G241" s="93"/>
      <c r="H241" s="94"/>
    </row>
    <row r="242" spans="1:8" x14ac:dyDescent="0.2">
      <c r="A242" s="50"/>
      <c r="B242" s="52" t="s">
        <v>369</v>
      </c>
      <c r="C242" s="53"/>
      <c r="D242" s="53"/>
      <c r="E242" s="53"/>
      <c r="F242" s="53"/>
      <c r="G242" s="55">
        <v>151</v>
      </c>
      <c r="H242" s="53"/>
    </row>
    <row r="243" spans="1:8" x14ac:dyDescent="0.2">
      <c r="A243" s="50"/>
      <c r="B243" s="95" t="s">
        <v>293</v>
      </c>
      <c r="C243" s="96"/>
      <c r="D243" s="96"/>
      <c r="E243" s="96"/>
      <c r="F243" s="97"/>
      <c r="G243" s="56">
        <v>151</v>
      </c>
      <c r="H243" s="67" t="s">
        <v>2</v>
      </c>
    </row>
    <row r="244" spans="1:8" x14ac:dyDescent="0.2">
      <c r="A244" s="98"/>
      <c r="B244" s="99"/>
      <c r="C244" s="99"/>
      <c r="D244" s="99"/>
      <c r="E244" s="99"/>
      <c r="F244" s="99"/>
      <c r="G244" s="99"/>
      <c r="H244" s="100"/>
    </row>
    <row r="245" spans="1:8" x14ac:dyDescent="0.25">
      <c r="A245" s="49" t="s">
        <v>144</v>
      </c>
      <c r="B245" s="92" t="s">
        <v>145</v>
      </c>
      <c r="C245" s="93"/>
      <c r="D245" s="93"/>
      <c r="E245" s="93"/>
      <c r="F245" s="93"/>
      <c r="G245" s="93"/>
      <c r="H245" s="94"/>
    </row>
    <row r="246" spans="1:8" x14ac:dyDescent="0.2">
      <c r="A246" s="50"/>
      <c r="B246" s="52" t="s">
        <v>369</v>
      </c>
      <c r="C246" s="53"/>
      <c r="D246" s="53"/>
      <c r="E246" s="53"/>
      <c r="F246" s="53"/>
      <c r="G246" s="55">
        <v>2</v>
      </c>
      <c r="H246" s="53"/>
    </row>
    <row r="247" spans="1:8" x14ac:dyDescent="0.2">
      <c r="A247" s="50"/>
      <c r="B247" s="95" t="s">
        <v>293</v>
      </c>
      <c r="C247" s="96"/>
      <c r="D247" s="96"/>
      <c r="E247" s="96"/>
      <c r="F247" s="97"/>
      <c r="G247" s="56">
        <v>2</v>
      </c>
      <c r="H247" s="67" t="s">
        <v>2</v>
      </c>
    </row>
    <row r="248" spans="1:8" x14ac:dyDescent="0.2">
      <c r="A248" s="98"/>
      <c r="B248" s="99"/>
      <c r="C248" s="99"/>
      <c r="D248" s="99"/>
      <c r="E248" s="99"/>
      <c r="F248" s="99"/>
      <c r="G248" s="99"/>
      <c r="H248" s="100"/>
    </row>
    <row r="249" spans="1:8" x14ac:dyDescent="0.25">
      <c r="A249" s="49" t="s">
        <v>146</v>
      </c>
      <c r="B249" s="92" t="s">
        <v>147</v>
      </c>
      <c r="C249" s="93"/>
      <c r="D249" s="93"/>
      <c r="E249" s="93"/>
      <c r="F249" s="93"/>
      <c r="G249" s="93"/>
      <c r="H249" s="94"/>
    </row>
    <row r="250" spans="1:8" x14ac:dyDescent="0.2">
      <c r="A250" s="50"/>
      <c r="B250" s="52" t="s">
        <v>369</v>
      </c>
      <c r="C250" s="53"/>
      <c r="D250" s="53"/>
      <c r="E250" s="53"/>
      <c r="F250" s="53"/>
      <c r="G250" s="55">
        <v>90</v>
      </c>
      <c r="H250" s="53"/>
    </row>
    <row r="251" spans="1:8" x14ac:dyDescent="0.2">
      <c r="A251" s="50"/>
      <c r="B251" s="95" t="s">
        <v>293</v>
      </c>
      <c r="C251" s="96"/>
      <c r="D251" s="96"/>
      <c r="E251" s="96"/>
      <c r="F251" s="97"/>
      <c r="G251" s="56">
        <v>90</v>
      </c>
      <c r="H251" s="67" t="s">
        <v>2</v>
      </c>
    </row>
    <row r="252" spans="1:8" x14ac:dyDescent="0.2">
      <c r="A252" s="98"/>
      <c r="B252" s="99"/>
      <c r="C252" s="99"/>
      <c r="D252" s="99"/>
      <c r="E252" s="99"/>
      <c r="F252" s="99"/>
      <c r="G252" s="99"/>
      <c r="H252" s="100"/>
    </row>
    <row r="253" spans="1:8" x14ac:dyDescent="0.25">
      <c r="A253" s="49" t="s">
        <v>148</v>
      </c>
      <c r="B253" s="92" t="s">
        <v>149</v>
      </c>
      <c r="C253" s="93"/>
      <c r="D253" s="93"/>
      <c r="E253" s="93"/>
      <c r="F253" s="93"/>
      <c r="G253" s="93"/>
      <c r="H253" s="94"/>
    </row>
    <row r="254" spans="1:8" x14ac:dyDescent="0.2">
      <c r="A254" s="50"/>
      <c r="B254" s="52" t="s">
        <v>369</v>
      </c>
      <c r="C254" s="53"/>
      <c r="D254" s="53"/>
      <c r="E254" s="53"/>
      <c r="F254" s="53"/>
      <c r="G254" s="55">
        <v>93.2</v>
      </c>
      <c r="H254" s="53"/>
    </row>
    <row r="255" spans="1:8" x14ac:dyDescent="0.2">
      <c r="A255" s="50"/>
      <c r="B255" s="95" t="s">
        <v>293</v>
      </c>
      <c r="C255" s="96"/>
      <c r="D255" s="96"/>
      <c r="E255" s="96"/>
      <c r="F255" s="97"/>
      <c r="G255" s="56">
        <v>93.2</v>
      </c>
      <c r="H255" s="67" t="s">
        <v>1</v>
      </c>
    </row>
    <row r="256" spans="1:8" x14ac:dyDescent="0.2">
      <c r="A256" s="98"/>
      <c r="B256" s="99"/>
      <c r="C256" s="99"/>
      <c r="D256" s="99"/>
      <c r="E256" s="99"/>
      <c r="F256" s="99"/>
      <c r="G256" s="99"/>
      <c r="H256" s="100"/>
    </row>
    <row r="257" spans="1:8" x14ac:dyDescent="0.25">
      <c r="A257" s="49" t="s">
        <v>150</v>
      </c>
      <c r="B257" s="92" t="s">
        <v>151</v>
      </c>
      <c r="C257" s="93"/>
      <c r="D257" s="93"/>
      <c r="E257" s="93"/>
      <c r="F257" s="93"/>
      <c r="G257" s="93"/>
      <c r="H257" s="94"/>
    </row>
    <row r="258" spans="1:8" x14ac:dyDescent="0.2">
      <c r="A258" s="50"/>
      <c r="B258" s="52" t="s">
        <v>369</v>
      </c>
      <c r="C258" s="53"/>
      <c r="D258" s="53"/>
      <c r="E258" s="53"/>
      <c r="F258" s="53"/>
      <c r="G258" s="55">
        <v>21.4</v>
      </c>
      <c r="H258" s="53"/>
    </row>
    <row r="259" spans="1:8" x14ac:dyDescent="0.2">
      <c r="A259" s="50"/>
      <c r="B259" s="95" t="s">
        <v>293</v>
      </c>
      <c r="C259" s="96"/>
      <c r="D259" s="96"/>
      <c r="E259" s="96"/>
      <c r="F259" s="97"/>
      <c r="G259" s="56">
        <v>21.4</v>
      </c>
      <c r="H259" s="67" t="s">
        <v>1</v>
      </c>
    </row>
    <row r="260" spans="1:8" x14ac:dyDescent="0.2">
      <c r="A260" s="98"/>
      <c r="B260" s="99"/>
      <c r="C260" s="99"/>
      <c r="D260" s="99"/>
      <c r="E260" s="99"/>
      <c r="F260" s="99"/>
      <c r="G260" s="99"/>
      <c r="H260" s="100"/>
    </row>
    <row r="261" spans="1:8" x14ac:dyDescent="0.25">
      <c r="A261" s="49" t="s">
        <v>152</v>
      </c>
      <c r="B261" s="105" t="s">
        <v>455</v>
      </c>
      <c r="C261" s="106"/>
      <c r="D261" s="106"/>
      <c r="E261" s="106"/>
      <c r="F261" s="106"/>
      <c r="G261" s="106"/>
      <c r="H261" s="107"/>
    </row>
    <row r="262" spans="1:8" x14ac:dyDescent="0.2">
      <c r="A262" s="50"/>
      <c r="B262" s="52" t="s">
        <v>369</v>
      </c>
      <c r="C262" s="53"/>
      <c r="D262" s="53"/>
      <c r="E262" s="53"/>
      <c r="F262" s="53"/>
      <c r="G262" s="55">
        <v>30</v>
      </c>
      <c r="H262" s="53"/>
    </row>
    <row r="263" spans="1:8" x14ac:dyDescent="0.2">
      <c r="A263" s="50"/>
      <c r="B263" s="95" t="s">
        <v>293</v>
      </c>
      <c r="C263" s="96"/>
      <c r="D263" s="96"/>
      <c r="E263" s="96"/>
      <c r="F263" s="97"/>
      <c r="G263" s="56">
        <v>30</v>
      </c>
      <c r="H263" s="67" t="s">
        <v>1</v>
      </c>
    </row>
    <row r="264" spans="1:8" x14ac:dyDescent="0.2">
      <c r="A264" s="98"/>
      <c r="B264" s="99"/>
      <c r="C264" s="99"/>
      <c r="D264" s="99"/>
      <c r="E264" s="99"/>
      <c r="F264" s="99"/>
      <c r="G264" s="99"/>
      <c r="H264" s="100"/>
    </row>
    <row r="265" spans="1:8" x14ac:dyDescent="0.25">
      <c r="A265" s="49" t="s">
        <v>154</v>
      </c>
      <c r="B265" s="92" t="s">
        <v>155</v>
      </c>
      <c r="C265" s="93"/>
      <c r="D265" s="93"/>
      <c r="E265" s="93"/>
      <c r="F265" s="93"/>
      <c r="G265" s="93"/>
      <c r="H265" s="94"/>
    </row>
    <row r="266" spans="1:8" x14ac:dyDescent="0.2">
      <c r="A266" s="50"/>
      <c r="B266" s="52" t="s">
        <v>369</v>
      </c>
      <c r="C266" s="53"/>
      <c r="D266" s="53"/>
      <c r="E266" s="53"/>
      <c r="F266" s="53"/>
      <c r="G266" s="55">
        <v>90</v>
      </c>
      <c r="H266" s="53"/>
    </row>
    <row r="267" spans="1:8" x14ac:dyDescent="0.2">
      <c r="A267" s="50"/>
      <c r="B267" s="95" t="s">
        <v>293</v>
      </c>
      <c r="C267" s="96"/>
      <c r="D267" s="96"/>
      <c r="E267" s="96"/>
      <c r="F267" s="97"/>
      <c r="G267" s="56">
        <v>90</v>
      </c>
      <c r="H267" s="67" t="s">
        <v>2</v>
      </c>
    </row>
    <row r="268" spans="1:8" x14ac:dyDescent="0.2">
      <c r="A268" s="98"/>
      <c r="B268" s="99"/>
      <c r="C268" s="99"/>
      <c r="D268" s="99"/>
      <c r="E268" s="99"/>
      <c r="F268" s="99"/>
      <c r="G268" s="99"/>
      <c r="H268" s="100"/>
    </row>
    <row r="269" spans="1:8" x14ac:dyDescent="0.25">
      <c r="A269" s="49" t="s">
        <v>156</v>
      </c>
      <c r="B269" s="92" t="s">
        <v>157</v>
      </c>
      <c r="C269" s="93"/>
      <c r="D269" s="93"/>
      <c r="E269" s="93"/>
      <c r="F269" s="93"/>
      <c r="G269" s="93"/>
      <c r="H269" s="94"/>
    </row>
    <row r="270" spans="1:8" x14ac:dyDescent="0.2">
      <c r="A270" s="50"/>
      <c r="B270" s="52" t="s">
        <v>369</v>
      </c>
      <c r="C270" s="53"/>
      <c r="D270" s="53"/>
      <c r="E270" s="53"/>
      <c r="F270" s="53"/>
      <c r="G270" s="55">
        <v>33</v>
      </c>
      <c r="H270" s="53"/>
    </row>
    <row r="271" spans="1:8" x14ac:dyDescent="0.2">
      <c r="A271" s="50"/>
      <c r="B271" s="95" t="s">
        <v>293</v>
      </c>
      <c r="C271" s="96"/>
      <c r="D271" s="96"/>
      <c r="E271" s="96"/>
      <c r="F271" s="97"/>
      <c r="G271" s="56">
        <v>33</v>
      </c>
      <c r="H271" s="67" t="s">
        <v>2</v>
      </c>
    </row>
    <row r="272" spans="1:8" x14ac:dyDescent="0.2">
      <c r="A272" s="98"/>
      <c r="B272" s="99"/>
      <c r="C272" s="99"/>
      <c r="D272" s="99"/>
      <c r="E272" s="99"/>
      <c r="F272" s="99"/>
      <c r="G272" s="99"/>
      <c r="H272" s="100"/>
    </row>
    <row r="273" spans="1:8" x14ac:dyDescent="0.25">
      <c r="A273" s="49" t="s">
        <v>158</v>
      </c>
      <c r="B273" s="92" t="s">
        <v>159</v>
      </c>
      <c r="C273" s="93"/>
      <c r="D273" s="93"/>
      <c r="E273" s="93"/>
      <c r="F273" s="93"/>
      <c r="G273" s="93"/>
      <c r="H273" s="94"/>
    </row>
    <row r="274" spans="1:8" x14ac:dyDescent="0.2">
      <c r="A274" s="50"/>
      <c r="B274" s="52" t="s">
        <v>369</v>
      </c>
      <c r="C274" s="53"/>
      <c r="D274" s="53"/>
      <c r="E274" s="53"/>
      <c r="F274" s="53"/>
      <c r="G274" s="55">
        <v>30</v>
      </c>
      <c r="H274" s="53"/>
    </row>
    <row r="275" spans="1:8" x14ac:dyDescent="0.2">
      <c r="A275" s="50"/>
      <c r="B275" s="95" t="s">
        <v>293</v>
      </c>
      <c r="C275" s="96"/>
      <c r="D275" s="96"/>
      <c r="E275" s="96"/>
      <c r="F275" s="97"/>
      <c r="G275" s="56">
        <v>30</v>
      </c>
      <c r="H275" s="67" t="s">
        <v>2</v>
      </c>
    </row>
    <row r="276" spans="1:8" x14ac:dyDescent="0.2">
      <c r="A276" s="98"/>
      <c r="B276" s="99"/>
      <c r="C276" s="99"/>
      <c r="D276" s="99"/>
      <c r="E276" s="99"/>
      <c r="F276" s="99"/>
      <c r="G276" s="99"/>
      <c r="H276" s="100"/>
    </row>
    <row r="277" spans="1:8" x14ac:dyDescent="0.25">
      <c r="A277" s="49" t="s">
        <v>160</v>
      </c>
      <c r="B277" s="92" t="s">
        <v>161</v>
      </c>
      <c r="C277" s="93"/>
      <c r="D277" s="93"/>
      <c r="E277" s="93"/>
      <c r="F277" s="93"/>
      <c r="G277" s="93"/>
      <c r="H277" s="94"/>
    </row>
    <row r="278" spans="1:8" x14ac:dyDescent="0.2">
      <c r="A278" s="50"/>
      <c r="B278" s="52" t="s">
        <v>369</v>
      </c>
      <c r="C278" s="53"/>
      <c r="D278" s="53"/>
      <c r="E278" s="53"/>
      <c r="F278" s="53"/>
      <c r="G278" s="55">
        <v>1</v>
      </c>
      <c r="H278" s="53"/>
    </row>
    <row r="279" spans="1:8" x14ac:dyDescent="0.2">
      <c r="A279" s="50"/>
      <c r="B279" s="95" t="s">
        <v>293</v>
      </c>
      <c r="C279" s="96"/>
      <c r="D279" s="96"/>
      <c r="E279" s="96"/>
      <c r="F279" s="97"/>
      <c r="G279" s="56">
        <v>1</v>
      </c>
      <c r="H279" s="67" t="s">
        <v>2</v>
      </c>
    </row>
    <row r="280" spans="1:8" x14ac:dyDescent="0.2">
      <c r="A280" s="98"/>
      <c r="B280" s="99"/>
      <c r="C280" s="99"/>
      <c r="D280" s="99"/>
      <c r="E280" s="99"/>
      <c r="F280" s="99"/>
      <c r="G280" s="99"/>
      <c r="H280" s="100"/>
    </row>
    <row r="281" spans="1:8" x14ac:dyDescent="0.25">
      <c r="A281" s="49" t="s">
        <v>162</v>
      </c>
      <c r="B281" s="92" t="s">
        <v>163</v>
      </c>
      <c r="C281" s="93"/>
      <c r="D281" s="93"/>
      <c r="E281" s="93"/>
      <c r="F281" s="93"/>
      <c r="G281" s="93"/>
      <c r="H281" s="94"/>
    </row>
    <row r="282" spans="1:8" x14ac:dyDescent="0.2">
      <c r="A282" s="50"/>
      <c r="B282" s="52" t="s">
        <v>369</v>
      </c>
      <c r="C282" s="53"/>
      <c r="D282" s="53"/>
      <c r="E282" s="53"/>
      <c r="F282" s="53"/>
      <c r="G282" s="55">
        <v>1</v>
      </c>
      <c r="H282" s="53"/>
    </row>
    <row r="283" spans="1:8" x14ac:dyDescent="0.2">
      <c r="A283" s="50"/>
      <c r="B283" s="95" t="s">
        <v>293</v>
      </c>
      <c r="C283" s="96"/>
      <c r="D283" s="96"/>
      <c r="E283" s="96"/>
      <c r="F283" s="97"/>
      <c r="G283" s="56">
        <v>1</v>
      </c>
      <c r="H283" s="67" t="s">
        <v>2</v>
      </c>
    </row>
    <row r="284" spans="1:8" x14ac:dyDescent="0.2">
      <c r="A284" s="98"/>
      <c r="B284" s="99"/>
      <c r="C284" s="99"/>
      <c r="D284" s="99"/>
      <c r="E284" s="99"/>
      <c r="F284" s="99"/>
      <c r="G284" s="99"/>
      <c r="H284" s="100"/>
    </row>
    <row r="285" spans="1:8" x14ac:dyDescent="0.25">
      <c r="A285" s="49" t="s">
        <v>164</v>
      </c>
      <c r="B285" s="92" t="s">
        <v>165</v>
      </c>
      <c r="C285" s="93"/>
      <c r="D285" s="93"/>
      <c r="E285" s="93"/>
      <c r="F285" s="93"/>
      <c r="G285" s="93"/>
      <c r="H285" s="94"/>
    </row>
    <row r="286" spans="1:8" x14ac:dyDescent="0.2">
      <c r="A286" s="50"/>
      <c r="B286" s="52" t="s">
        <v>369</v>
      </c>
      <c r="C286" s="53"/>
      <c r="D286" s="53"/>
      <c r="E286" s="53"/>
      <c r="F286" s="53"/>
      <c r="G286" s="55">
        <v>1</v>
      </c>
      <c r="H286" s="53"/>
    </row>
    <row r="287" spans="1:8" x14ac:dyDescent="0.2">
      <c r="A287" s="50"/>
      <c r="B287" s="95" t="s">
        <v>293</v>
      </c>
      <c r="C287" s="96"/>
      <c r="D287" s="96"/>
      <c r="E287" s="96"/>
      <c r="F287" s="97"/>
      <c r="G287" s="56">
        <v>1</v>
      </c>
      <c r="H287" s="67" t="s">
        <v>2</v>
      </c>
    </row>
    <row r="288" spans="1:8" x14ac:dyDescent="0.2">
      <c r="A288" s="98"/>
      <c r="B288" s="99"/>
      <c r="C288" s="99"/>
      <c r="D288" s="99"/>
      <c r="E288" s="99"/>
      <c r="F288" s="99"/>
      <c r="G288" s="99"/>
      <c r="H288" s="100"/>
    </row>
    <row r="289" spans="1:8" x14ac:dyDescent="0.25">
      <c r="A289" s="49" t="s">
        <v>166</v>
      </c>
      <c r="B289" s="92" t="s">
        <v>169</v>
      </c>
      <c r="C289" s="93"/>
      <c r="D289" s="93"/>
      <c r="E289" s="93"/>
      <c r="F289" s="93"/>
      <c r="G289" s="93"/>
      <c r="H289" s="94"/>
    </row>
    <row r="290" spans="1:8" x14ac:dyDescent="0.2">
      <c r="A290" s="50"/>
      <c r="B290" s="52" t="s">
        <v>369</v>
      </c>
      <c r="C290" s="53"/>
      <c r="D290" s="53"/>
      <c r="E290" s="53"/>
      <c r="F290" s="53"/>
      <c r="G290" s="55">
        <v>560.6</v>
      </c>
      <c r="H290" s="53"/>
    </row>
    <row r="291" spans="1:8" x14ac:dyDescent="0.2">
      <c r="A291" s="50"/>
      <c r="B291" s="95" t="s">
        <v>293</v>
      </c>
      <c r="C291" s="96"/>
      <c r="D291" s="96"/>
      <c r="E291" s="96"/>
      <c r="F291" s="97"/>
      <c r="G291" s="56">
        <v>560.6</v>
      </c>
      <c r="H291" s="67" t="s">
        <v>1</v>
      </c>
    </row>
    <row r="292" spans="1:8" x14ac:dyDescent="0.2">
      <c r="A292" s="98"/>
      <c r="B292" s="99"/>
      <c r="C292" s="99"/>
      <c r="D292" s="99"/>
      <c r="E292" s="99"/>
      <c r="F292" s="99"/>
      <c r="G292" s="99"/>
      <c r="H292" s="100"/>
    </row>
    <row r="293" spans="1:8" x14ac:dyDescent="0.25">
      <c r="A293" s="49" t="s">
        <v>168</v>
      </c>
      <c r="B293" s="92" t="s">
        <v>169</v>
      </c>
      <c r="C293" s="93"/>
      <c r="D293" s="93"/>
      <c r="E293" s="93"/>
      <c r="F293" s="93"/>
      <c r="G293" s="93"/>
      <c r="H293" s="94"/>
    </row>
    <row r="294" spans="1:8" x14ac:dyDescent="0.2">
      <c r="A294" s="50"/>
      <c r="B294" s="52" t="s">
        <v>369</v>
      </c>
      <c r="C294" s="53"/>
      <c r="D294" s="53"/>
      <c r="E294" s="53"/>
      <c r="F294" s="53"/>
      <c r="G294" s="55">
        <v>3595.1</v>
      </c>
      <c r="H294" s="53"/>
    </row>
    <row r="295" spans="1:8" x14ac:dyDescent="0.2">
      <c r="A295" s="50"/>
      <c r="B295" s="95" t="s">
        <v>293</v>
      </c>
      <c r="C295" s="96"/>
      <c r="D295" s="96"/>
      <c r="E295" s="96"/>
      <c r="F295" s="97"/>
      <c r="G295" s="56">
        <v>3595.1</v>
      </c>
      <c r="H295" s="67" t="s">
        <v>1</v>
      </c>
    </row>
    <row r="296" spans="1:8" x14ac:dyDescent="0.2">
      <c r="A296" s="98"/>
      <c r="B296" s="99"/>
      <c r="C296" s="99"/>
      <c r="D296" s="99"/>
      <c r="E296" s="99"/>
      <c r="F296" s="99"/>
      <c r="G296" s="99"/>
      <c r="H296" s="100"/>
    </row>
    <row r="297" spans="1:8" x14ac:dyDescent="0.25">
      <c r="A297" s="49" t="s">
        <v>170</v>
      </c>
      <c r="B297" s="92" t="s">
        <v>171</v>
      </c>
      <c r="C297" s="93"/>
      <c r="D297" s="93"/>
      <c r="E297" s="93"/>
      <c r="F297" s="93"/>
      <c r="G297" s="93"/>
      <c r="H297" s="94"/>
    </row>
    <row r="298" spans="1:8" x14ac:dyDescent="0.2">
      <c r="A298" s="50"/>
      <c r="B298" s="52" t="s">
        <v>369</v>
      </c>
      <c r="C298" s="53"/>
      <c r="D298" s="53"/>
      <c r="E298" s="53"/>
      <c r="F298" s="53"/>
      <c r="G298" s="55">
        <v>22.6</v>
      </c>
      <c r="H298" s="53"/>
    </row>
    <row r="299" spans="1:8" x14ac:dyDescent="0.2">
      <c r="A299" s="50"/>
      <c r="B299" s="95" t="s">
        <v>293</v>
      </c>
      <c r="C299" s="96"/>
      <c r="D299" s="96"/>
      <c r="E299" s="96"/>
      <c r="F299" s="97"/>
      <c r="G299" s="56">
        <v>22.6</v>
      </c>
      <c r="H299" s="67" t="s">
        <v>1</v>
      </c>
    </row>
    <row r="300" spans="1:8" x14ac:dyDescent="0.2">
      <c r="A300" s="98"/>
      <c r="B300" s="99"/>
      <c r="C300" s="99"/>
      <c r="D300" s="99"/>
      <c r="E300" s="99"/>
      <c r="F300" s="99"/>
      <c r="G300" s="99"/>
      <c r="H300" s="100"/>
    </row>
    <row r="301" spans="1:8" x14ac:dyDescent="0.25">
      <c r="A301" s="49" t="s">
        <v>172</v>
      </c>
      <c r="B301" s="92" t="s">
        <v>173</v>
      </c>
      <c r="C301" s="93"/>
      <c r="D301" s="93"/>
      <c r="E301" s="93"/>
      <c r="F301" s="93"/>
      <c r="G301" s="93"/>
      <c r="H301" s="94"/>
    </row>
    <row r="302" spans="1:8" x14ac:dyDescent="0.2">
      <c r="A302" s="50"/>
      <c r="B302" s="52" t="s">
        <v>369</v>
      </c>
      <c r="C302" s="53"/>
      <c r="D302" s="53"/>
      <c r="E302" s="53"/>
      <c r="F302" s="53"/>
      <c r="G302" s="55">
        <v>90.4</v>
      </c>
      <c r="H302" s="53"/>
    </row>
    <row r="303" spans="1:8" x14ac:dyDescent="0.2">
      <c r="A303" s="50"/>
      <c r="B303" s="95" t="s">
        <v>293</v>
      </c>
      <c r="C303" s="96"/>
      <c r="D303" s="96"/>
      <c r="E303" s="96"/>
      <c r="F303" s="97"/>
      <c r="G303" s="56">
        <v>90.4</v>
      </c>
      <c r="H303" s="67" t="s">
        <v>1</v>
      </c>
    </row>
    <row r="304" spans="1:8" x14ac:dyDescent="0.2">
      <c r="A304" s="98"/>
      <c r="B304" s="99"/>
      <c r="C304" s="99"/>
      <c r="D304" s="99"/>
      <c r="E304" s="99"/>
      <c r="F304" s="99"/>
      <c r="G304" s="99"/>
      <c r="H304" s="100"/>
    </row>
    <row r="305" spans="1:8" x14ac:dyDescent="0.25">
      <c r="A305" s="49" t="s">
        <v>174</v>
      </c>
      <c r="B305" s="92" t="s">
        <v>175</v>
      </c>
      <c r="C305" s="93"/>
      <c r="D305" s="93"/>
      <c r="E305" s="93"/>
      <c r="F305" s="93"/>
      <c r="G305" s="93"/>
      <c r="H305" s="94"/>
    </row>
    <row r="306" spans="1:8" x14ac:dyDescent="0.2">
      <c r="A306" s="50"/>
      <c r="B306" s="52" t="s">
        <v>369</v>
      </c>
      <c r="C306" s="53"/>
      <c r="D306" s="53"/>
      <c r="E306" s="53"/>
      <c r="F306" s="53"/>
      <c r="G306" s="55">
        <v>3</v>
      </c>
      <c r="H306" s="53"/>
    </row>
    <row r="307" spans="1:8" x14ac:dyDescent="0.2">
      <c r="A307" s="50"/>
      <c r="B307" s="95" t="s">
        <v>293</v>
      </c>
      <c r="C307" s="96"/>
      <c r="D307" s="96"/>
      <c r="E307" s="96"/>
      <c r="F307" s="97"/>
      <c r="G307" s="56">
        <v>3</v>
      </c>
      <c r="H307" s="67" t="s">
        <v>2</v>
      </c>
    </row>
    <row r="308" spans="1:8" x14ac:dyDescent="0.2">
      <c r="A308" s="98"/>
      <c r="B308" s="99"/>
      <c r="C308" s="99"/>
      <c r="D308" s="99"/>
      <c r="E308" s="99"/>
      <c r="F308" s="99"/>
      <c r="G308" s="99"/>
      <c r="H308" s="100"/>
    </row>
    <row r="309" spans="1:8" x14ac:dyDescent="0.25">
      <c r="A309" s="49" t="s">
        <v>176</v>
      </c>
      <c r="B309" s="92" t="s">
        <v>177</v>
      </c>
      <c r="C309" s="93"/>
      <c r="D309" s="93"/>
      <c r="E309" s="93"/>
      <c r="F309" s="93"/>
      <c r="G309" s="93"/>
      <c r="H309" s="94"/>
    </row>
    <row r="310" spans="1:8" x14ac:dyDescent="0.2">
      <c r="A310" s="50"/>
      <c r="B310" s="52" t="s">
        <v>369</v>
      </c>
      <c r="C310" s="53"/>
      <c r="D310" s="53"/>
      <c r="E310" s="53"/>
      <c r="F310" s="53"/>
      <c r="G310" s="55">
        <v>575.4</v>
      </c>
      <c r="H310" s="53"/>
    </row>
    <row r="311" spans="1:8" x14ac:dyDescent="0.2">
      <c r="A311" s="50"/>
      <c r="B311" s="95" t="s">
        <v>293</v>
      </c>
      <c r="C311" s="96"/>
      <c r="D311" s="96"/>
      <c r="E311" s="96"/>
      <c r="F311" s="97"/>
      <c r="G311" s="56">
        <v>575.4</v>
      </c>
      <c r="H311" s="67" t="s">
        <v>1</v>
      </c>
    </row>
    <row r="312" spans="1:8" x14ac:dyDescent="0.2">
      <c r="A312" s="98"/>
      <c r="B312" s="99"/>
      <c r="C312" s="99"/>
      <c r="D312" s="99"/>
      <c r="E312" s="99"/>
      <c r="F312" s="99"/>
      <c r="G312" s="99"/>
      <c r="H312" s="100"/>
    </row>
    <row r="313" spans="1:8" x14ac:dyDescent="0.25">
      <c r="A313" s="48">
        <v>10</v>
      </c>
      <c r="B313" s="102" t="s">
        <v>178</v>
      </c>
      <c r="C313" s="103"/>
      <c r="D313" s="103"/>
      <c r="E313" s="103"/>
      <c r="F313" s="103"/>
      <c r="G313" s="103"/>
      <c r="H313" s="104"/>
    </row>
    <row r="314" spans="1:8" x14ac:dyDescent="0.25">
      <c r="A314" s="49" t="s">
        <v>179</v>
      </c>
      <c r="B314" s="92" t="s">
        <v>180</v>
      </c>
      <c r="C314" s="93"/>
      <c r="D314" s="93"/>
      <c r="E314" s="93"/>
      <c r="F314" s="93"/>
      <c r="G314" s="93"/>
      <c r="H314" s="94"/>
    </row>
    <row r="315" spans="1:8" x14ac:dyDescent="0.2">
      <c r="A315" s="50"/>
      <c r="B315" s="52" t="s">
        <v>369</v>
      </c>
      <c r="C315" s="53"/>
      <c r="D315" s="53"/>
      <c r="E315" s="53"/>
      <c r="F315" s="53"/>
      <c r="G315" s="55">
        <v>7</v>
      </c>
      <c r="H315" s="53"/>
    </row>
    <row r="316" spans="1:8" x14ac:dyDescent="0.2">
      <c r="A316" s="50"/>
      <c r="B316" s="95" t="s">
        <v>293</v>
      </c>
      <c r="C316" s="96"/>
      <c r="D316" s="96"/>
      <c r="E316" s="96"/>
      <c r="F316" s="97"/>
      <c r="G316" s="56">
        <v>7</v>
      </c>
      <c r="H316" s="67" t="s">
        <v>2</v>
      </c>
    </row>
    <row r="317" spans="1:8" x14ac:dyDescent="0.2">
      <c r="A317" s="98"/>
      <c r="B317" s="99"/>
      <c r="C317" s="99"/>
      <c r="D317" s="99"/>
      <c r="E317" s="99"/>
      <c r="F317" s="99"/>
      <c r="G317" s="99"/>
      <c r="H317" s="100"/>
    </row>
    <row r="318" spans="1:8" x14ac:dyDescent="0.25">
      <c r="A318" s="49" t="s">
        <v>181</v>
      </c>
      <c r="B318" s="92" t="s">
        <v>182</v>
      </c>
      <c r="C318" s="93"/>
      <c r="D318" s="93"/>
      <c r="E318" s="93"/>
      <c r="F318" s="93"/>
      <c r="G318" s="93"/>
      <c r="H318" s="94"/>
    </row>
    <row r="319" spans="1:8" x14ac:dyDescent="0.2">
      <c r="A319" s="50"/>
      <c r="B319" s="52" t="s">
        <v>369</v>
      </c>
      <c r="C319" s="53"/>
      <c r="D319" s="53"/>
      <c r="E319" s="53"/>
      <c r="F319" s="53"/>
      <c r="G319" s="55">
        <v>3</v>
      </c>
      <c r="H319" s="53"/>
    </row>
    <row r="320" spans="1:8" x14ac:dyDescent="0.2">
      <c r="A320" s="50"/>
      <c r="B320" s="95" t="s">
        <v>293</v>
      </c>
      <c r="C320" s="96"/>
      <c r="D320" s="96"/>
      <c r="E320" s="96"/>
      <c r="F320" s="97"/>
      <c r="G320" s="56">
        <v>3</v>
      </c>
      <c r="H320" s="67" t="s">
        <v>2</v>
      </c>
    </row>
    <row r="321" spans="1:8" x14ac:dyDescent="0.2">
      <c r="A321" s="98"/>
      <c r="B321" s="99"/>
      <c r="C321" s="99"/>
      <c r="D321" s="99"/>
      <c r="E321" s="99"/>
      <c r="F321" s="99"/>
      <c r="G321" s="99"/>
      <c r="H321" s="100"/>
    </row>
    <row r="322" spans="1:8" x14ac:dyDescent="0.25">
      <c r="A322" s="49" t="s">
        <v>183</v>
      </c>
      <c r="B322" s="92" t="s">
        <v>184</v>
      </c>
      <c r="C322" s="93"/>
      <c r="D322" s="93"/>
      <c r="E322" s="93"/>
      <c r="F322" s="93"/>
      <c r="G322" s="93"/>
      <c r="H322" s="94"/>
    </row>
    <row r="323" spans="1:8" x14ac:dyDescent="0.2">
      <c r="A323" s="50"/>
      <c r="B323" s="52" t="s">
        <v>369</v>
      </c>
      <c r="C323" s="53"/>
      <c r="D323" s="53"/>
      <c r="E323" s="53"/>
      <c r="F323" s="53"/>
      <c r="G323" s="55">
        <v>10</v>
      </c>
      <c r="H323" s="53"/>
    </row>
    <row r="324" spans="1:8" x14ac:dyDescent="0.2">
      <c r="A324" s="50"/>
      <c r="B324" s="95" t="s">
        <v>293</v>
      </c>
      <c r="C324" s="96"/>
      <c r="D324" s="96"/>
      <c r="E324" s="96"/>
      <c r="F324" s="97"/>
      <c r="G324" s="56">
        <v>10</v>
      </c>
      <c r="H324" s="67" t="s">
        <v>2</v>
      </c>
    </row>
    <row r="325" spans="1:8" x14ac:dyDescent="0.2">
      <c r="A325" s="98"/>
      <c r="B325" s="99"/>
      <c r="C325" s="99"/>
      <c r="D325" s="99"/>
      <c r="E325" s="99"/>
      <c r="F325" s="99"/>
      <c r="G325" s="99"/>
      <c r="H325" s="100"/>
    </row>
    <row r="326" spans="1:8" x14ac:dyDescent="0.25">
      <c r="A326" s="49" t="s">
        <v>185</v>
      </c>
      <c r="B326" s="92" t="s">
        <v>186</v>
      </c>
      <c r="C326" s="93"/>
      <c r="D326" s="93"/>
      <c r="E326" s="93"/>
      <c r="F326" s="93"/>
      <c r="G326" s="93"/>
      <c r="H326" s="94"/>
    </row>
    <row r="327" spans="1:8" x14ac:dyDescent="0.2">
      <c r="A327" s="50"/>
      <c r="B327" s="52" t="s">
        <v>369</v>
      </c>
      <c r="C327" s="53"/>
      <c r="D327" s="53"/>
      <c r="E327" s="53"/>
      <c r="F327" s="53"/>
      <c r="G327" s="55">
        <v>1</v>
      </c>
      <c r="H327" s="53"/>
    </row>
    <row r="328" spans="1:8" x14ac:dyDescent="0.2">
      <c r="A328" s="50"/>
      <c r="B328" s="95" t="s">
        <v>293</v>
      </c>
      <c r="C328" s="96"/>
      <c r="D328" s="96"/>
      <c r="E328" s="96"/>
      <c r="F328" s="97"/>
      <c r="G328" s="56">
        <v>1</v>
      </c>
      <c r="H328" s="67" t="s">
        <v>2</v>
      </c>
    </row>
    <row r="329" spans="1:8" x14ac:dyDescent="0.2">
      <c r="A329" s="98"/>
      <c r="B329" s="99"/>
      <c r="C329" s="99"/>
      <c r="D329" s="99"/>
      <c r="E329" s="99"/>
      <c r="F329" s="99"/>
      <c r="G329" s="99"/>
      <c r="H329" s="100"/>
    </row>
    <row r="330" spans="1:8" x14ac:dyDescent="0.25">
      <c r="A330" s="49" t="s">
        <v>187</v>
      </c>
      <c r="B330" s="92" t="s">
        <v>188</v>
      </c>
      <c r="C330" s="93"/>
      <c r="D330" s="93"/>
      <c r="E330" s="93"/>
      <c r="F330" s="93"/>
      <c r="G330" s="93"/>
      <c r="H330" s="94"/>
    </row>
    <row r="331" spans="1:8" x14ac:dyDescent="0.2">
      <c r="A331" s="50"/>
      <c r="B331" s="52" t="s">
        <v>369</v>
      </c>
      <c r="C331" s="53"/>
      <c r="D331" s="53"/>
      <c r="E331" s="53"/>
      <c r="F331" s="53"/>
      <c r="G331" s="55">
        <v>86</v>
      </c>
      <c r="H331" s="53"/>
    </row>
    <row r="332" spans="1:8" x14ac:dyDescent="0.2">
      <c r="A332" s="50"/>
      <c r="B332" s="95" t="s">
        <v>293</v>
      </c>
      <c r="C332" s="96"/>
      <c r="D332" s="96"/>
      <c r="E332" s="96"/>
      <c r="F332" s="97"/>
      <c r="G332" s="56">
        <v>86</v>
      </c>
      <c r="H332" s="67" t="s">
        <v>2</v>
      </c>
    </row>
    <row r="333" spans="1:8" x14ac:dyDescent="0.2">
      <c r="A333" s="98"/>
      <c r="B333" s="99"/>
      <c r="C333" s="99"/>
      <c r="D333" s="99"/>
      <c r="E333" s="99"/>
      <c r="F333" s="99"/>
      <c r="G333" s="99"/>
      <c r="H333" s="100"/>
    </row>
    <row r="334" spans="1:8" x14ac:dyDescent="0.25">
      <c r="A334" s="49" t="s">
        <v>189</v>
      </c>
      <c r="B334" s="92" t="s">
        <v>190</v>
      </c>
      <c r="C334" s="93"/>
      <c r="D334" s="93"/>
      <c r="E334" s="93"/>
      <c r="F334" s="93"/>
      <c r="G334" s="93"/>
      <c r="H334" s="94"/>
    </row>
    <row r="335" spans="1:8" x14ac:dyDescent="0.2">
      <c r="A335" s="50"/>
      <c r="B335" s="52" t="s">
        <v>369</v>
      </c>
      <c r="C335" s="53"/>
      <c r="D335" s="53"/>
      <c r="E335" s="53"/>
      <c r="F335" s="53"/>
      <c r="G335" s="55">
        <v>32</v>
      </c>
      <c r="H335" s="53"/>
    </row>
    <row r="336" spans="1:8" x14ac:dyDescent="0.2">
      <c r="A336" s="50"/>
      <c r="B336" s="95" t="s">
        <v>293</v>
      </c>
      <c r="C336" s="96"/>
      <c r="D336" s="96"/>
      <c r="E336" s="96"/>
      <c r="F336" s="97"/>
      <c r="G336" s="56">
        <v>32</v>
      </c>
      <c r="H336" s="67" t="s">
        <v>2</v>
      </c>
    </row>
    <row r="337" spans="1:8" x14ac:dyDescent="0.2">
      <c r="A337" s="98"/>
      <c r="B337" s="99"/>
      <c r="C337" s="99"/>
      <c r="D337" s="99"/>
      <c r="E337" s="99"/>
      <c r="F337" s="99"/>
      <c r="G337" s="99"/>
      <c r="H337" s="100"/>
    </row>
    <row r="338" spans="1:8" x14ac:dyDescent="0.25">
      <c r="A338" s="49" t="s">
        <v>191</v>
      </c>
      <c r="B338" s="92" t="s">
        <v>192</v>
      </c>
      <c r="C338" s="93"/>
      <c r="D338" s="93"/>
      <c r="E338" s="93"/>
      <c r="F338" s="93"/>
      <c r="G338" s="93"/>
      <c r="H338" s="94"/>
    </row>
    <row r="339" spans="1:8" x14ac:dyDescent="0.2">
      <c r="A339" s="50"/>
      <c r="B339" s="52" t="s">
        <v>369</v>
      </c>
      <c r="C339" s="53"/>
      <c r="D339" s="53"/>
      <c r="E339" s="53"/>
      <c r="F339" s="53"/>
      <c r="G339" s="55">
        <v>8</v>
      </c>
      <c r="H339" s="53"/>
    </row>
    <row r="340" spans="1:8" x14ac:dyDescent="0.2">
      <c r="A340" s="50"/>
      <c r="B340" s="95" t="s">
        <v>293</v>
      </c>
      <c r="C340" s="96"/>
      <c r="D340" s="96"/>
      <c r="E340" s="96"/>
      <c r="F340" s="97"/>
      <c r="G340" s="56">
        <v>8</v>
      </c>
      <c r="H340" s="67" t="s">
        <v>2</v>
      </c>
    </row>
    <row r="341" spans="1:8" x14ac:dyDescent="0.2">
      <c r="A341" s="98"/>
      <c r="B341" s="99"/>
      <c r="C341" s="99"/>
      <c r="D341" s="99"/>
      <c r="E341" s="99"/>
      <c r="F341" s="99"/>
      <c r="G341" s="99"/>
      <c r="H341" s="100"/>
    </row>
    <row r="342" spans="1:8" x14ac:dyDescent="0.25">
      <c r="A342" s="48">
        <v>11</v>
      </c>
      <c r="B342" s="102" t="s">
        <v>193</v>
      </c>
      <c r="C342" s="103"/>
      <c r="D342" s="103"/>
      <c r="E342" s="103"/>
      <c r="F342" s="103"/>
      <c r="G342" s="103"/>
      <c r="H342" s="104"/>
    </row>
    <row r="343" spans="1:8" x14ac:dyDescent="0.25">
      <c r="A343" s="49" t="s">
        <v>194</v>
      </c>
      <c r="B343" s="92" t="s">
        <v>370</v>
      </c>
      <c r="C343" s="93"/>
      <c r="D343" s="93"/>
      <c r="E343" s="93"/>
      <c r="F343" s="93"/>
      <c r="G343" s="93"/>
      <c r="H343" s="94"/>
    </row>
    <row r="344" spans="1:8" x14ac:dyDescent="0.2">
      <c r="A344" s="50"/>
      <c r="B344" s="60" t="s">
        <v>371</v>
      </c>
      <c r="C344" s="55">
        <v>51.18</v>
      </c>
      <c r="D344" s="53"/>
      <c r="E344" s="55">
        <v>4.04</v>
      </c>
      <c r="F344" s="53"/>
      <c r="G344" s="56">
        <v>31.17</v>
      </c>
      <c r="H344" s="53"/>
    </row>
    <row r="345" spans="1:8" x14ac:dyDescent="0.2">
      <c r="A345" s="50"/>
      <c r="B345" s="58" t="s">
        <v>372</v>
      </c>
      <c r="C345" s="53"/>
      <c r="D345" s="53"/>
      <c r="E345" s="53"/>
      <c r="F345" s="53"/>
      <c r="G345" s="55">
        <v>8.32</v>
      </c>
      <c r="H345" s="53"/>
    </row>
    <row r="346" spans="1:8" x14ac:dyDescent="0.2">
      <c r="A346" s="50"/>
      <c r="B346" s="58" t="s">
        <v>373</v>
      </c>
      <c r="C346" s="53"/>
      <c r="D346" s="53"/>
      <c r="E346" s="53"/>
      <c r="F346" s="53"/>
      <c r="G346" s="55">
        <v>9.06</v>
      </c>
      <c r="H346" s="53"/>
    </row>
    <row r="347" spans="1:8" x14ac:dyDescent="0.2">
      <c r="A347" s="50"/>
      <c r="B347" s="58" t="s">
        <v>374</v>
      </c>
      <c r="C347" s="53"/>
      <c r="D347" s="53"/>
      <c r="E347" s="53"/>
      <c r="F347" s="53"/>
      <c r="G347" s="55">
        <v>4.4000000000000004</v>
      </c>
      <c r="H347" s="53"/>
    </row>
    <row r="348" spans="1:8" x14ac:dyDescent="0.2">
      <c r="A348" s="50"/>
      <c r="B348" s="58" t="s">
        <v>375</v>
      </c>
      <c r="C348" s="53"/>
      <c r="D348" s="53"/>
      <c r="E348" s="53"/>
      <c r="F348" s="53"/>
      <c r="G348" s="55">
        <v>5.71</v>
      </c>
      <c r="H348" s="53"/>
    </row>
    <row r="349" spans="1:8" x14ac:dyDescent="0.2">
      <c r="A349" s="50"/>
      <c r="B349" s="58" t="s">
        <v>376</v>
      </c>
      <c r="C349" s="53"/>
      <c r="D349" s="53"/>
      <c r="E349" s="53"/>
      <c r="F349" s="53"/>
      <c r="G349" s="55">
        <v>3.68</v>
      </c>
      <c r="H349" s="53"/>
    </row>
    <row r="350" spans="1:8" x14ac:dyDescent="0.2">
      <c r="A350" s="50"/>
      <c r="B350" s="58" t="s">
        <v>377</v>
      </c>
      <c r="C350" s="53"/>
      <c r="D350" s="53"/>
      <c r="E350" s="53"/>
      <c r="F350" s="53"/>
      <c r="G350" s="55">
        <v>175.6</v>
      </c>
      <c r="H350" s="53"/>
    </row>
    <row r="351" spans="1:8" x14ac:dyDescent="0.2">
      <c r="A351" s="50"/>
      <c r="B351" s="50"/>
      <c r="C351" s="53"/>
      <c r="D351" s="53"/>
      <c r="E351" s="53"/>
      <c r="F351" s="53"/>
      <c r="G351" s="53"/>
      <c r="H351" s="53"/>
    </row>
    <row r="352" spans="1:8" x14ac:dyDescent="0.2">
      <c r="A352" s="50"/>
      <c r="B352" s="58" t="s">
        <v>378</v>
      </c>
      <c r="C352" s="55">
        <v>55.28</v>
      </c>
      <c r="D352" s="53"/>
      <c r="E352" s="55">
        <v>0.6</v>
      </c>
      <c r="F352" s="55">
        <v>2</v>
      </c>
      <c r="G352" s="55">
        <v>66.34</v>
      </c>
      <c r="H352" s="53"/>
    </row>
    <row r="353" spans="1:8" x14ac:dyDescent="0.2">
      <c r="A353" s="50"/>
      <c r="B353" s="58" t="s">
        <v>379</v>
      </c>
      <c r="C353" s="55">
        <v>51.18</v>
      </c>
      <c r="D353" s="53"/>
      <c r="E353" s="55">
        <v>4.04</v>
      </c>
      <c r="F353" s="53"/>
      <c r="G353" s="55">
        <v>187.27</v>
      </c>
      <c r="H353" s="53"/>
    </row>
    <row r="354" spans="1:8" ht="22.5" x14ac:dyDescent="0.2">
      <c r="A354" s="50"/>
      <c r="B354" s="58" t="s">
        <v>380</v>
      </c>
      <c r="C354" s="53"/>
      <c r="D354" s="53"/>
      <c r="E354" s="53"/>
      <c r="F354" s="53"/>
      <c r="G354" s="55">
        <v>55.94</v>
      </c>
      <c r="H354" s="53"/>
    </row>
    <row r="355" spans="1:8" ht="22.5" x14ac:dyDescent="0.2">
      <c r="A355" s="50"/>
      <c r="B355" s="58" t="s">
        <v>381</v>
      </c>
      <c r="C355" s="53"/>
      <c r="D355" s="53"/>
      <c r="E355" s="53"/>
      <c r="F355" s="53"/>
      <c r="G355" s="55">
        <v>57.44</v>
      </c>
      <c r="H355" s="53"/>
    </row>
    <row r="356" spans="1:8" x14ac:dyDescent="0.2">
      <c r="A356" s="50"/>
      <c r="B356" s="108" t="s">
        <v>382</v>
      </c>
      <c r="C356" s="109"/>
      <c r="D356" s="109"/>
      <c r="E356" s="109"/>
      <c r="F356" s="110"/>
      <c r="G356" s="55">
        <v>542.58000000000004</v>
      </c>
      <c r="H356" s="53"/>
    </row>
    <row r="357" spans="1:8" x14ac:dyDescent="0.2">
      <c r="A357" s="50"/>
      <c r="B357" s="95" t="s">
        <v>293</v>
      </c>
      <c r="C357" s="96"/>
      <c r="D357" s="96"/>
      <c r="E357" s="96"/>
      <c r="F357" s="97"/>
      <c r="G357" s="56">
        <v>573.75</v>
      </c>
      <c r="H357" s="67" t="s">
        <v>288</v>
      </c>
    </row>
    <row r="358" spans="1:8" x14ac:dyDescent="0.2">
      <c r="A358" s="98"/>
      <c r="B358" s="99"/>
      <c r="C358" s="99"/>
      <c r="D358" s="99"/>
      <c r="E358" s="99"/>
      <c r="F358" s="99"/>
      <c r="G358" s="99"/>
      <c r="H358" s="100"/>
    </row>
    <row r="359" spans="1:8" x14ac:dyDescent="0.25">
      <c r="A359" s="61" t="s">
        <v>196</v>
      </c>
      <c r="B359" s="105" t="s">
        <v>456</v>
      </c>
      <c r="C359" s="106"/>
      <c r="D359" s="106"/>
      <c r="E359" s="106"/>
      <c r="F359" s="106"/>
      <c r="G359" s="106"/>
      <c r="H359" s="107"/>
    </row>
    <row r="360" spans="1:8" x14ac:dyDescent="0.2">
      <c r="A360" s="50"/>
      <c r="B360" s="58" t="s">
        <v>383</v>
      </c>
      <c r="C360" s="55">
        <v>55.28</v>
      </c>
      <c r="D360" s="55">
        <v>1.4</v>
      </c>
      <c r="E360" s="53"/>
      <c r="F360" s="55">
        <v>2</v>
      </c>
      <c r="G360" s="55">
        <v>154.78</v>
      </c>
      <c r="H360" s="53"/>
    </row>
    <row r="361" spans="1:8" x14ac:dyDescent="0.2">
      <c r="A361" s="50"/>
      <c r="B361" s="58" t="s">
        <v>384</v>
      </c>
      <c r="C361" s="55">
        <v>2.2000000000000002</v>
      </c>
      <c r="D361" s="55">
        <v>2</v>
      </c>
      <c r="E361" s="53"/>
      <c r="F361" s="55">
        <v>2</v>
      </c>
      <c r="G361" s="55">
        <v>8.8000000000000007</v>
      </c>
      <c r="H361" s="53"/>
    </row>
    <row r="362" spans="1:8" x14ac:dyDescent="0.2">
      <c r="A362" s="50"/>
      <c r="B362" s="58" t="s">
        <v>385</v>
      </c>
      <c r="C362" s="55">
        <v>1.4</v>
      </c>
      <c r="D362" s="55">
        <v>2</v>
      </c>
      <c r="E362" s="53"/>
      <c r="F362" s="55">
        <v>2</v>
      </c>
      <c r="G362" s="55">
        <v>5.6</v>
      </c>
      <c r="H362" s="53"/>
    </row>
    <row r="363" spans="1:8" x14ac:dyDescent="0.2">
      <c r="A363" s="50"/>
      <c r="B363" s="58" t="s">
        <v>386</v>
      </c>
      <c r="C363" s="55">
        <v>1</v>
      </c>
      <c r="D363" s="55">
        <v>2.1</v>
      </c>
      <c r="E363" s="53"/>
      <c r="F363" s="55">
        <v>2</v>
      </c>
      <c r="G363" s="55">
        <v>4.2</v>
      </c>
      <c r="H363" s="53"/>
    </row>
    <row r="364" spans="1:8" x14ac:dyDescent="0.2">
      <c r="A364" s="50"/>
      <c r="B364" s="95" t="s">
        <v>293</v>
      </c>
      <c r="C364" s="96"/>
      <c r="D364" s="96"/>
      <c r="E364" s="96"/>
      <c r="F364" s="97"/>
      <c r="G364" s="56">
        <v>173.38</v>
      </c>
      <c r="H364" s="67" t="s">
        <v>288</v>
      </c>
    </row>
    <row r="365" spans="1:8" x14ac:dyDescent="0.2">
      <c r="A365" s="98"/>
      <c r="B365" s="99"/>
      <c r="C365" s="99"/>
      <c r="D365" s="99"/>
      <c r="E365" s="99"/>
      <c r="F365" s="99"/>
      <c r="G365" s="99"/>
      <c r="H365" s="100"/>
    </row>
    <row r="366" spans="1:8" x14ac:dyDescent="0.25">
      <c r="A366" s="61" t="s">
        <v>198</v>
      </c>
      <c r="B366" s="92" t="s">
        <v>199</v>
      </c>
      <c r="C366" s="93"/>
      <c r="D366" s="93"/>
      <c r="E366" s="93"/>
      <c r="F366" s="93"/>
      <c r="G366" s="93"/>
      <c r="H366" s="94"/>
    </row>
    <row r="367" spans="1:8" x14ac:dyDescent="0.2">
      <c r="A367" s="50"/>
      <c r="B367" s="50"/>
      <c r="C367" s="53"/>
      <c r="D367" s="71" t="s">
        <v>387</v>
      </c>
      <c r="E367" s="53"/>
      <c r="F367" s="53"/>
      <c r="G367" s="53"/>
      <c r="H367" s="53"/>
    </row>
    <row r="368" spans="1:8" x14ac:dyDescent="0.2">
      <c r="A368" s="50"/>
      <c r="B368" s="60" t="s">
        <v>352</v>
      </c>
      <c r="C368" s="53"/>
      <c r="D368" s="53"/>
      <c r="E368" s="53"/>
      <c r="F368" s="53"/>
      <c r="G368" s="53"/>
      <c r="H368" s="53"/>
    </row>
    <row r="369" spans="1:8" x14ac:dyDescent="0.2">
      <c r="A369" s="50"/>
      <c r="B369" s="58" t="s">
        <v>388</v>
      </c>
      <c r="C369" s="55">
        <v>28</v>
      </c>
      <c r="D369" s="55">
        <v>2.25</v>
      </c>
      <c r="E369" s="55">
        <v>1.5</v>
      </c>
      <c r="F369" s="53"/>
      <c r="G369" s="55">
        <v>39.75</v>
      </c>
      <c r="H369" s="53"/>
    </row>
    <row r="370" spans="1:8" x14ac:dyDescent="0.2">
      <c r="A370" s="50"/>
      <c r="B370" s="58" t="s">
        <v>377</v>
      </c>
      <c r="C370" s="55">
        <v>28</v>
      </c>
      <c r="D370" s="55">
        <v>2.64</v>
      </c>
      <c r="E370" s="55">
        <v>1.1499999999999999</v>
      </c>
      <c r="F370" s="53"/>
      <c r="G370" s="55">
        <v>29.56</v>
      </c>
      <c r="H370" s="53"/>
    </row>
    <row r="371" spans="1:8" x14ac:dyDescent="0.2">
      <c r="A371" s="50"/>
      <c r="B371" s="60" t="s">
        <v>359</v>
      </c>
      <c r="C371" s="53"/>
      <c r="D371" s="53"/>
      <c r="E371" s="53"/>
      <c r="F371" s="53"/>
      <c r="G371" s="53"/>
      <c r="H371" s="53"/>
    </row>
    <row r="372" spans="1:8" x14ac:dyDescent="0.2">
      <c r="A372" s="50"/>
      <c r="B372" s="58" t="s">
        <v>388</v>
      </c>
      <c r="C372" s="55">
        <v>17.399999999999999</v>
      </c>
      <c r="D372" s="55">
        <v>1.8</v>
      </c>
      <c r="E372" s="55">
        <v>1.5</v>
      </c>
      <c r="F372" s="53"/>
      <c r="G372" s="55">
        <v>24.3</v>
      </c>
      <c r="H372" s="53"/>
    </row>
    <row r="373" spans="1:8" x14ac:dyDescent="0.2">
      <c r="A373" s="50"/>
      <c r="B373" s="58" t="s">
        <v>377</v>
      </c>
      <c r="C373" s="55">
        <v>17.399999999999999</v>
      </c>
      <c r="D373" s="55">
        <v>1.59</v>
      </c>
      <c r="E373" s="55">
        <v>1.1499999999999999</v>
      </c>
      <c r="F373" s="53"/>
      <c r="G373" s="55">
        <v>18.420000000000002</v>
      </c>
      <c r="H373" s="53"/>
    </row>
    <row r="374" spans="1:8" x14ac:dyDescent="0.2">
      <c r="A374" s="50"/>
      <c r="B374" s="60" t="s">
        <v>358</v>
      </c>
      <c r="C374" s="53"/>
      <c r="D374" s="53"/>
      <c r="E374" s="53"/>
      <c r="F374" s="53"/>
      <c r="G374" s="53"/>
      <c r="H374" s="53"/>
    </row>
    <row r="375" spans="1:8" x14ac:dyDescent="0.2">
      <c r="A375" s="50"/>
      <c r="B375" s="58" t="s">
        <v>388</v>
      </c>
      <c r="C375" s="55">
        <v>27.82</v>
      </c>
      <c r="D375" s="55">
        <v>2.25</v>
      </c>
      <c r="E375" s="55">
        <v>1.5</v>
      </c>
      <c r="F375" s="53"/>
      <c r="G375" s="55">
        <v>39.479999999999997</v>
      </c>
      <c r="H375" s="53"/>
    </row>
    <row r="376" spans="1:8" x14ac:dyDescent="0.2">
      <c r="A376" s="50"/>
      <c r="B376" s="58" t="s">
        <v>377</v>
      </c>
      <c r="C376" s="55">
        <v>27.82</v>
      </c>
      <c r="D376" s="55">
        <v>2.64</v>
      </c>
      <c r="E376" s="55">
        <v>1.1499999999999999</v>
      </c>
      <c r="F376" s="53"/>
      <c r="G376" s="55">
        <v>29.35</v>
      </c>
      <c r="H376" s="53"/>
    </row>
    <row r="377" spans="1:8" x14ac:dyDescent="0.2">
      <c r="A377" s="50"/>
      <c r="B377" s="60" t="s">
        <v>357</v>
      </c>
      <c r="C377" s="53"/>
      <c r="D377" s="53"/>
      <c r="E377" s="53"/>
      <c r="F377" s="53"/>
      <c r="G377" s="53"/>
      <c r="H377" s="53"/>
    </row>
    <row r="378" spans="1:8" x14ac:dyDescent="0.2">
      <c r="A378" s="50"/>
      <c r="B378" s="58" t="s">
        <v>388</v>
      </c>
      <c r="C378" s="55">
        <v>17.97</v>
      </c>
      <c r="D378" s="55">
        <v>0.9</v>
      </c>
      <c r="E378" s="55">
        <v>1.5</v>
      </c>
      <c r="F378" s="53"/>
      <c r="G378" s="55">
        <v>26.06</v>
      </c>
      <c r="H378" s="53"/>
    </row>
    <row r="379" spans="1:8" x14ac:dyDescent="0.2">
      <c r="A379" s="50"/>
      <c r="B379" s="58" t="s">
        <v>377</v>
      </c>
      <c r="C379" s="55">
        <v>17.97</v>
      </c>
      <c r="D379" s="55">
        <v>2.1</v>
      </c>
      <c r="E379" s="55">
        <v>1.1499999999999999</v>
      </c>
      <c r="F379" s="53"/>
      <c r="G379" s="55">
        <v>18.57</v>
      </c>
      <c r="H379" s="53"/>
    </row>
    <row r="380" spans="1:8" x14ac:dyDescent="0.2">
      <c r="A380" s="50"/>
      <c r="B380" s="60" t="s">
        <v>344</v>
      </c>
      <c r="C380" s="53"/>
      <c r="D380" s="53"/>
      <c r="E380" s="53"/>
      <c r="F380" s="53"/>
      <c r="G380" s="53"/>
      <c r="H380" s="53"/>
    </row>
    <row r="381" spans="1:8" x14ac:dyDescent="0.2">
      <c r="A381" s="50"/>
      <c r="B381" s="58" t="s">
        <v>388</v>
      </c>
      <c r="C381" s="55">
        <v>27.82</v>
      </c>
      <c r="D381" s="55">
        <v>2.25</v>
      </c>
      <c r="E381" s="55">
        <v>1.5</v>
      </c>
      <c r="F381" s="53"/>
      <c r="G381" s="55">
        <v>39.479999999999997</v>
      </c>
      <c r="H381" s="53"/>
    </row>
    <row r="382" spans="1:8" x14ac:dyDescent="0.2">
      <c r="A382" s="50"/>
      <c r="B382" s="58" t="s">
        <v>377</v>
      </c>
      <c r="C382" s="55">
        <v>27.82</v>
      </c>
      <c r="D382" s="55">
        <v>2.64</v>
      </c>
      <c r="E382" s="55">
        <v>1.1499999999999999</v>
      </c>
      <c r="F382" s="53"/>
      <c r="G382" s="55">
        <v>29.35</v>
      </c>
      <c r="H382" s="53"/>
    </row>
    <row r="383" spans="1:8" x14ac:dyDescent="0.2">
      <c r="A383" s="50"/>
      <c r="B383" s="60" t="s">
        <v>343</v>
      </c>
      <c r="C383" s="53"/>
      <c r="D383" s="53"/>
      <c r="E383" s="53"/>
      <c r="F383" s="53"/>
      <c r="G383" s="53"/>
      <c r="H383" s="53"/>
    </row>
    <row r="384" spans="1:8" x14ac:dyDescent="0.2">
      <c r="A384" s="50"/>
      <c r="B384" s="58" t="s">
        <v>388</v>
      </c>
      <c r="C384" s="55">
        <v>27.84</v>
      </c>
      <c r="D384" s="55">
        <v>2.25</v>
      </c>
      <c r="E384" s="55">
        <v>1.5</v>
      </c>
      <c r="F384" s="53"/>
      <c r="G384" s="55">
        <v>39.51</v>
      </c>
      <c r="H384" s="53"/>
    </row>
    <row r="385" spans="1:8" x14ac:dyDescent="0.2">
      <c r="A385" s="50"/>
      <c r="B385" s="58" t="s">
        <v>377</v>
      </c>
      <c r="C385" s="55">
        <v>27.84</v>
      </c>
      <c r="D385" s="55">
        <v>2.64</v>
      </c>
      <c r="E385" s="55">
        <v>1.1499999999999999</v>
      </c>
      <c r="F385" s="53"/>
      <c r="G385" s="55">
        <v>29.38</v>
      </c>
      <c r="H385" s="53"/>
    </row>
    <row r="386" spans="1:8" x14ac:dyDescent="0.2">
      <c r="A386" s="50"/>
      <c r="B386" s="60" t="s">
        <v>389</v>
      </c>
      <c r="C386" s="53"/>
      <c r="D386" s="53"/>
      <c r="E386" s="53"/>
      <c r="F386" s="53"/>
      <c r="G386" s="53"/>
      <c r="H386" s="53"/>
    </row>
    <row r="387" spans="1:8" x14ac:dyDescent="0.2">
      <c r="A387" s="50"/>
      <c r="B387" s="58" t="s">
        <v>388</v>
      </c>
      <c r="C387" s="55">
        <v>94.52</v>
      </c>
      <c r="D387" s="55">
        <v>39.53</v>
      </c>
      <c r="E387" s="55">
        <v>1.5</v>
      </c>
      <c r="F387" s="53"/>
      <c r="G387" s="55">
        <v>102.26</v>
      </c>
      <c r="H387" s="53"/>
    </row>
    <row r="388" spans="1:8" x14ac:dyDescent="0.2">
      <c r="A388" s="50"/>
      <c r="B388" s="58" t="s">
        <v>377</v>
      </c>
      <c r="C388" s="55">
        <v>94.52</v>
      </c>
      <c r="D388" s="55">
        <v>10.66</v>
      </c>
      <c r="E388" s="55">
        <v>1.1499999999999999</v>
      </c>
      <c r="F388" s="53"/>
      <c r="G388" s="55">
        <v>98.04</v>
      </c>
      <c r="H388" s="53"/>
    </row>
    <row r="389" spans="1:8" x14ac:dyDescent="0.2">
      <c r="A389" s="50"/>
      <c r="B389" s="60" t="s">
        <v>345</v>
      </c>
      <c r="C389" s="53"/>
      <c r="D389" s="53"/>
      <c r="E389" s="53"/>
      <c r="F389" s="53"/>
      <c r="G389" s="53"/>
      <c r="H389" s="53"/>
    </row>
    <row r="390" spans="1:8" x14ac:dyDescent="0.2">
      <c r="A390" s="50"/>
      <c r="B390" s="58" t="s">
        <v>377</v>
      </c>
      <c r="C390" s="55">
        <v>22.3</v>
      </c>
      <c r="D390" s="55">
        <v>3.24</v>
      </c>
      <c r="E390" s="55">
        <v>1.1499999999999999</v>
      </c>
      <c r="F390" s="53"/>
      <c r="G390" s="55">
        <v>22.41</v>
      </c>
      <c r="H390" s="53"/>
    </row>
    <row r="391" spans="1:8" x14ac:dyDescent="0.2">
      <c r="A391" s="50"/>
      <c r="B391" s="60" t="s">
        <v>362</v>
      </c>
      <c r="C391" s="53"/>
      <c r="D391" s="53"/>
      <c r="E391" s="53"/>
      <c r="F391" s="53"/>
      <c r="G391" s="53"/>
      <c r="H391" s="53"/>
    </row>
    <row r="392" spans="1:8" x14ac:dyDescent="0.2">
      <c r="A392" s="50"/>
      <c r="B392" s="58" t="s">
        <v>377</v>
      </c>
      <c r="C392" s="55">
        <v>10.6</v>
      </c>
      <c r="D392" s="55">
        <v>0.72</v>
      </c>
      <c r="E392" s="55">
        <v>1.1499999999999999</v>
      </c>
      <c r="F392" s="53"/>
      <c r="G392" s="55">
        <v>11.47</v>
      </c>
      <c r="H392" s="53"/>
    </row>
    <row r="393" spans="1:8" x14ac:dyDescent="0.2">
      <c r="A393" s="50"/>
      <c r="B393" s="60" t="s">
        <v>365</v>
      </c>
      <c r="C393" s="53"/>
      <c r="D393" s="53"/>
      <c r="E393" s="53"/>
      <c r="F393" s="53"/>
      <c r="G393" s="53"/>
      <c r="H393" s="53"/>
    </row>
    <row r="394" spans="1:8" x14ac:dyDescent="0.2">
      <c r="A394" s="50"/>
      <c r="B394" s="58" t="s">
        <v>377</v>
      </c>
      <c r="C394" s="55">
        <v>11</v>
      </c>
      <c r="D394" s="55">
        <v>0.72</v>
      </c>
      <c r="E394" s="55">
        <v>1.1499999999999999</v>
      </c>
      <c r="F394" s="53"/>
      <c r="G394" s="55">
        <v>11.93</v>
      </c>
      <c r="H394" s="53"/>
    </row>
    <row r="395" spans="1:8" x14ac:dyDescent="0.2">
      <c r="A395" s="50"/>
      <c r="B395" s="60" t="s">
        <v>353</v>
      </c>
      <c r="C395" s="53"/>
      <c r="D395" s="53"/>
      <c r="E395" s="53"/>
      <c r="F395" s="53"/>
      <c r="G395" s="53"/>
      <c r="H395" s="53"/>
    </row>
    <row r="396" spans="1:8" x14ac:dyDescent="0.2">
      <c r="A396" s="50"/>
      <c r="B396" s="58" t="s">
        <v>388</v>
      </c>
      <c r="C396" s="55">
        <v>18.399999999999999</v>
      </c>
      <c r="D396" s="55">
        <v>1.8</v>
      </c>
      <c r="E396" s="55">
        <v>1.5</v>
      </c>
      <c r="F396" s="53"/>
      <c r="G396" s="55">
        <v>25.8</v>
      </c>
      <c r="H396" s="53"/>
    </row>
    <row r="397" spans="1:8" x14ac:dyDescent="0.2">
      <c r="A397" s="50"/>
      <c r="B397" s="58" t="s">
        <v>377</v>
      </c>
      <c r="C397" s="55">
        <v>18.399999999999999</v>
      </c>
      <c r="D397" s="55">
        <v>1.59</v>
      </c>
      <c r="E397" s="55">
        <v>1.1499999999999999</v>
      </c>
      <c r="F397" s="53"/>
      <c r="G397" s="55">
        <v>19.57</v>
      </c>
      <c r="H397" s="53"/>
    </row>
    <row r="398" spans="1:8" x14ac:dyDescent="0.2">
      <c r="A398" s="50"/>
      <c r="B398" s="60" t="s">
        <v>354</v>
      </c>
      <c r="C398" s="53"/>
      <c r="D398" s="53"/>
      <c r="E398" s="53"/>
      <c r="F398" s="53"/>
      <c r="G398" s="53"/>
      <c r="H398" s="53"/>
    </row>
    <row r="399" spans="1:8" x14ac:dyDescent="0.2">
      <c r="A399" s="50"/>
      <c r="B399" s="58" t="s">
        <v>388</v>
      </c>
      <c r="C399" s="55">
        <v>19.16</v>
      </c>
      <c r="D399" s="55">
        <v>2.25</v>
      </c>
      <c r="E399" s="55">
        <v>1.5</v>
      </c>
      <c r="F399" s="53"/>
      <c r="G399" s="55">
        <v>26.49</v>
      </c>
      <c r="H399" s="53"/>
    </row>
    <row r="400" spans="1:8" x14ac:dyDescent="0.2">
      <c r="A400" s="50"/>
      <c r="B400" s="58" t="s">
        <v>377</v>
      </c>
      <c r="C400" s="55">
        <v>19.16</v>
      </c>
      <c r="D400" s="55">
        <v>1.77</v>
      </c>
      <c r="E400" s="55">
        <v>1.1499999999999999</v>
      </c>
      <c r="F400" s="53"/>
      <c r="G400" s="55">
        <v>20.260000000000002</v>
      </c>
      <c r="H400" s="53"/>
    </row>
    <row r="401" spans="1:8" x14ac:dyDescent="0.2">
      <c r="A401" s="50"/>
      <c r="B401" s="60" t="s">
        <v>355</v>
      </c>
      <c r="C401" s="53"/>
      <c r="D401" s="53"/>
      <c r="E401" s="53"/>
      <c r="F401" s="53"/>
      <c r="G401" s="53"/>
      <c r="H401" s="53"/>
    </row>
    <row r="402" spans="1:8" x14ac:dyDescent="0.2">
      <c r="A402" s="50"/>
      <c r="B402" s="58" t="s">
        <v>388</v>
      </c>
      <c r="C402" s="55">
        <v>20.3</v>
      </c>
      <c r="D402" s="55">
        <v>2.1</v>
      </c>
      <c r="E402" s="55">
        <v>1.5</v>
      </c>
      <c r="F402" s="53"/>
      <c r="G402" s="55">
        <v>28.35</v>
      </c>
      <c r="H402" s="53"/>
    </row>
    <row r="403" spans="1:8" x14ac:dyDescent="0.2">
      <c r="A403" s="50"/>
      <c r="B403" s="58" t="s">
        <v>377</v>
      </c>
      <c r="C403" s="55">
        <v>20.3</v>
      </c>
      <c r="D403" s="55">
        <v>1.94</v>
      </c>
      <c r="E403" s="55">
        <v>1.1499999999999999</v>
      </c>
      <c r="F403" s="53"/>
      <c r="G403" s="55">
        <v>21.41</v>
      </c>
      <c r="H403" s="53"/>
    </row>
    <row r="404" spans="1:8" x14ac:dyDescent="0.2">
      <c r="A404" s="50"/>
      <c r="B404" s="60" t="s">
        <v>390</v>
      </c>
      <c r="C404" s="53"/>
      <c r="D404" s="53"/>
      <c r="E404" s="53"/>
      <c r="F404" s="53"/>
      <c r="G404" s="53"/>
      <c r="H404" s="53"/>
    </row>
    <row r="405" spans="1:8" x14ac:dyDescent="0.2">
      <c r="A405" s="50"/>
      <c r="B405" s="58" t="s">
        <v>377</v>
      </c>
      <c r="C405" s="55">
        <v>5.9</v>
      </c>
      <c r="D405" s="55">
        <v>0.72</v>
      </c>
      <c r="E405" s="55">
        <v>1.1499999999999999</v>
      </c>
      <c r="F405" s="53"/>
      <c r="G405" s="55">
        <v>6.07</v>
      </c>
      <c r="H405" s="53"/>
    </row>
    <row r="406" spans="1:8" x14ac:dyDescent="0.2">
      <c r="A406" s="50"/>
      <c r="B406" s="60" t="s">
        <v>363</v>
      </c>
      <c r="C406" s="53"/>
      <c r="D406" s="53"/>
      <c r="E406" s="53"/>
      <c r="F406" s="53"/>
      <c r="G406" s="53"/>
      <c r="H406" s="53"/>
    </row>
    <row r="407" spans="1:8" x14ac:dyDescent="0.2">
      <c r="A407" s="50"/>
      <c r="B407" s="58" t="s">
        <v>377</v>
      </c>
      <c r="C407" s="55">
        <v>17.88</v>
      </c>
      <c r="D407" s="55">
        <v>1.1399999999999999</v>
      </c>
      <c r="E407" s="55">
        <v>1.1499999999999999</v>
      </c>
      <c r="F407" s="53"/>
      <c r="G407" s="55">
        <v>19.420000000000002</v>
      </c>
      <c r="H407" s="53"/>
    </row>
    <row r="408" spans="1:8" x14ac:dyDescent="0.2">
      <c r="A408" s="50"/>
      <c r="B408" s="60" t="s">
        <v>364</v>
      </c>
      <c r="C408" s="53"/>
      <c r="D408" s="53"/>
      <c r="E408" s="53"/>
      <c r="F408" s="53"/>
      <c r="G408" s="53"/>
      <c r="H408" s="53"/>
    </row>
    <row r="409" spans="1:8" x14ac:dyDescent="0.2">
      <c r="A409" s="50"/>
      <c r="B409" s="58" t="s">
        <v>377</v>
      </c>
      <c r="C409" s="55">
        <v>17.62</v>
      </c>
      <c r="D409" s="55">
        <v>1.1399999999999999</v>
      </c>
      <c r="E409" s="55">
        <v>1.1499999999999999</v>
      </c>
      <c r="F409" s="53"/>
      <c r="G409" s="55">
        <v>19.12</v>
      </c>
      <c r="H409" s="53"/>
    </row>
    <row r="410" spans="1:8" x14ac:dyDescent="0.2">
      <c r="A410" s="50"/>
      <c r="B410" s="60" t="s">
        <v>356</v>
      </c>
      <c r="C410" s="53"/>
      <c r="D410" s="53"/>
      <c r="E410" s="53"/>
      <c r="F410" s="53"/>
      <c r="G410" s="53"/>
      <c r="H410" s="53"/>
    </row>
    <row r="411" spans="1:8" x14ac:dyDescent="0.2">
      <c r="A411" s="50"/>
      <c r="B411" s="58" t="s">
        <v>388</v>
      </c>
      <c r="C411" s="55">
        <v>28.12</v>
      </c>
      <c r="D411" s="55">
        <v>2.25</v>
      </c>
      <c r="E411" s="55">
        <v>1.5</v>
      </c>
      <c r="F411" s="53"/>
      <c r="G411" s="55">
        <v>39.93</v>
      </c>
      <c r="H411" s="53"/>
    </row>
    <row r="412" spans="1:8" x14ac:dyDescent="0.2">
      <c r="A412" s="50"/>
      <c r="B412" s="58" t="s">
        <v>377</v>
      </c>
      <c r="C412" s="55">
        <v>28.12</v>
      </c>
      <c r="D412" s="55">
        <v>2.64</v>
      </c>
      <c r="E412" s="55">
        <v>1.1499999999999999</v>
      </c>
      <c r="F412" s="53"/>
      <c r="G412" s="55">
        <v>29.7</v>
      </c>
      <c r="H412" s="53"/>
    </row>
    <row r="413" spans="1:8" x14ac:dyDescent="0.2">
      <c r="A413" s="50"/>
      <c r="B413" s="60" t="s">
        <v>342</v>
      </c>
      <c r="C413" s="53"/>
      <c r="D413" s="53"/>
      <c r="E413" s="53"/>
      <c r="F413" s="53"/>
      <c r="G413" s="53"/>
      <c r="H413" s="53"/>
    </row>
    <row r="414" spans="1:8" x14ac:dyDescent="0.2">
      <c r="A414" s="50"/>
      <c r="B414" s="58" t="s">
        <v>388</v>
      </c>
      <c r="C414" s="55">
        <v>28.12</v>
      </c>
      <c r="D414" s="55">
        <v>2.25</v>
      </c>
      <c r="E414" s="55">
        <v>1.5</v>
      </c>
      <c r="F414" s="53"/>
      <c r="G414" s="55">
        <v>39.93</v>
      </c>
      <c r="H414" s="53"/>
    </row>
    <row r="415" spans="1:8" x14ac:dyDescent="0.2">
      <c r="A415" s="50"/>
      <c r="B415" s="58" t="s">
        <v>377</v>
      </c>
      <c r="C415" s="55">
        <v>28.12</v>
      </c>
      <c r="D415" s="55">
        <v>2.64</v>
      </c>
      <c r="E415" s="55">
        <v>1.1499999999999999</v>
      </c>
      <c r="F415" s="53"/>
      <c r="G415" s="55">
        <v>29.7</v>
      </c>
      <c r="H415" s="53"/>
    </row>
    <row r="416" spans="1:8" x14ac:dyDescent="0.2">
      <c r="A416" s="50"/>
      <c r="B416" s="60" t="s">
        <v>341</v>
      </c>
      <c r="C416" s="53"/>
      <c r="D416" s="53"/>
      <c r="E416" s="53"/>
      <c r="F416" s="53"/>
      <c r="G416" s="53"/>
      <c r="H416" s="53"/>
    </row>
    <row r="417" spans="1:8" x14ac:dyDescent="0.2">
      <c r="A417" s="50"/>
      <c r="B417" s="58" t="s">
        <v>388</v>
      </c>
      <c r="C417" s="55">
        <v>28.3</v>
      </c>
      <c r="D417" s="55">
        <v>2.25</v>
      </c>
      <c r="E417" s="55">
        <v>1.5</v>
      </c>
      <c r="F417" s="53"/>
      <c r="G417" s="55">
        <v>40.200000000000003</v>
      </c>
      <c r="H417" s="53"/>
    </row>
    <row r="418" spans="1:8" x14ac:dyDescent="0.2">
      <c r="A418" s="50"/>
      <c r="B418" s="58" t="s">
        <v>377</v>
      </c>
      <c r="C418" s="55">
        <v>28.3</v>
      </c>
      <c r="D418" s="55">
        <v>2.64</v>
      </c>
      <c r="E418" s="55">
        <v>1.1499999999999999</v>
      </c>
      <c r="F418" s="53"/>
      <c r="G418" s="55">
        <v>29.91</v>
      </c>
      <c r="H418" s="53"/>
    </row>
    <row r="419" spans="1:8" x14ac:dyDescent="0.2">
      <c r="A419" s="50"/>
      <c r="B419" s="60" t="s">
        <v>340</v>
      </c>
      <c r="C419" s="53"/>
      <c r="D419" s="53"/>
      <c r="E419" s="53"/>
      <c r="F419" s="53"/>
      <c r="G419" s="53"/>
      <c r="H419" s="53"/>
    </row>
    <row r="420" spans="1:8" x14ac:dyDescent="0.2">
      <c r="A420" s="50"/>
      <c r="B420" s="58" t="s">
        <v>388</v>
      </c>
      <c r="C420" s="55">
        <v>28.3</v>
      </c>
      <c r="D420" s="55">
        <v>2.25</v>
      </c>
      <c r="E420" s="55">
        <v>1.5</v>
      </c>
      <c r="F420" s="53"/>
      <c r="G420" s="55">
        <v>40.200000000000003</v>
      </c>
      <c r="H420" s="53"/>
    </row>
    <row r="421" spans="1:8" x14ac:dyDescent="0.2">
      <c r="A421" s="50"/>
      <c r="B421" s="58" t="s">
        <v>377</v>
      </c>
      <c r="C421" s="55">
        <v>28.3</v>
      </c>
      <c r="D421" s="55">
        <v>2.64</v>
      </c>
      <c r="E421" s="55">
        <v>1.1499999999999999</v>
      </c>
      <c r="F421" s="53"/>
      <c r="G421" s="55">
        <v>29.91</v>
      </c>
      <c r="H421" s="53"/>
    </row>
    <row r="422" spans="1:8" x14ac:dyDescent="0.2">
      <c r="A422" s="50"/>
      <c r="B422" s="60" t="s">
        <v>299</v>
      </c>
      <c r="C422" s="53"/>
      <c r="D422" s="53"/>
      <c r="E422" s="53"/>
      <c r="F422" s="53"/>
      <c r="G422" s="53"/>
      <c r="H422" s="53"/>
    </row>
    <row r="423" spans="1:8" x14ac:dyDescent="0.2">
      <c r="A423" s="50"/>
      <c r="B423" s="58" t="s">
        <v>388</v>
      </c>
      <c r="C423" s="55">
        <v>21.36</v>
      </c>
      <c r="D423" s="55">
        <v>1.8</v>
      </c>
      <c r="E423" s="55">
        <v>1.5</v>
      </c>
      <c r="F423" s="53"/>
      <c r="G423" s="55">
        <v>30.24</v>
      </c>
      <c r="H423" s="53"/>
    </row>
    <row r="424" spans="1:8" x14ac:dyDescent="0.2">
      <c r="A424" s="50"/>
      <c r="B424" s="58" t="s">
        <v>377</v>
      </c>
      <c r="C424" s="55">
        <v>21.36</v>
      </c>
      <c r="D424" s="55">
        <v>1.59</v>
      </c>
      <c r="E424" s="55">
        <v>1.1499999999999999</v>
      </c>
      <c r="F424" s="53"/>
      <c r="G424" s="55">
        <v>22.97</v>
      </c>
      <c r="H424" s="53"/>
    </row>
    <row r="425" spans="1:8" x14ac:dyDescent="0.2">
      <c r="A425" s="50"/>
      <c r="B425" s="60" t="s">
        <v>391</v>
      </c>
      <c r="C425" s="53"/>
      <c r="D425" s="53"/>
      <c r="E425" s="53"/>
      <c r="F425" s="53"/>
      <c r="G425" s="53"/>
      <c r="H425" s="53"/>
    </row>
    <row r="426" spans="1:8" x14ac:dyDescent="0.2">
      <c r="A426" s="50"/>
      <c r="B426" s="58" t="s">
        <v>388</v>
      </c>
      <c r="C426" s="55">
        <v>14.9</v>
      </c>
      <c r="D426" s="55">
        <v>3</v>
      </c>
      <c r="E426" s="55">
        <v>1.5</v>
      </c>
      <c r="F426" s="53"/>
      <c r="G426" s="55">
        <v>19.350000000000001</v>
      </c>
      <c r="H426" s="53"/>
    </row>
    <row r="427" spans="1:8" x14ac:dyDescent="0.2">
      <c r="A427" s="50"/>
      <c r="B427" s="58" t="s">
        <v>377</v>
      </c>
      <c r="C427" s="55">
        <v>14.9</v>
      </c>
      <c r="D427" s="55">
        <v>1.2</v>
      </c>
      <c r="E427" s="55">
        <v>1.1499999999999999</v>
      </c>
      <c r="F427" s="53"/>
      <c r="G427" s="55">
        <v>15.94</v>
      </c>
      <c r="H427" s="53"/>
    </row>
    <row r="428" spans="1:8" x14ac:dyDescent="0.2">
      <c r="A428" s="50"/>
      <c r="B428" s="108" t="s">
        <v>392</v>
      </c>
      <c r="C428" s="109"/>
      <c r="D428" s="109"/>
      <c r="E428" s="109"/>
      <c r="F428" s="110"/>
      <c r="G428" s="55">
        <v>43.95</v>
      </c>
      <c r="H428" s="53"/>
    </row>
    <row r="429" spans="1:8" x14ac:dyDescent="0.2">
      <c r="A429" s="50"/>
      <c r="B429" s="95" t="s">
        <v>393</v>
      </c>
      <c r="C429" s="96"/>
      <c r="D429" s="96"/>
      <c r="E429" s="96"/>
      <c r="F429" s="97"/>
      <c r="G429" s="56">
        <v>557.37</v>
      </c>
      <c r="H429" s="53"/>
    </row>
    <row r="430" spans="1:8" x14ac:dyDescent="0.2">
      <c r="A430" s="50"/>
      <c r="B430" s="95" t="s">
        <v>394</v>
      </c>
      <c r="C430" s="96"/>
      <c r="D430" s="96"/>
      <c r="E430" s="96"/>
      <c r="F430" s="97"/>
      <c r="G430" s="56">
        <v>562.42999999999995</v>
      </c>
      <c r="H430" s="53"/>
    </row>
    <row r="431" spans="1:8" x14ac:dyDescent="0.2">
      <c r="A431" s="50"/>
      <c r="B431" s="95" t="s">
        <v>395</v>
      </c>
      <c r="C431" s="96"/>
      <c r="D431" s="96"/>
      <c r="E431" s="96"/>
      <c r="F431" s="97"/>
      <c r="G431" s="56">
        <v>1119.8</v>
      </c>
      <c r="H431" s="67" t="s">
        <v>288</v>
      </c>
    </row>
    <row r="432" spans="1:8" x14ac:dyDescent="0.2">
      <c r="A432" s="98"/>
      <c r="B432" s="99"/>
      <c r="C432" s="99"/>
      <c r="D432" s="99"/>
      <c r="E432" s="99"/>
      <c r="F432" s="99"/>
      <c r="G432" s="99"/>
      <c r="H432" s="100"/>
    </row>
    <row r="433" spans="1:8" x14ac:dyDescent="0.25">
      <c r="A433" s="61" t="s">
        <v>200</v>
      </c>
      <c r="B433" s="92" t="s">
        <v>396</v>
      </c>
      <c r="C433" s="93"/>
      <c r="D433" s="93"/>
      <c r="E433" s="93"/>
      <c r="F433" s="93"/>
      <c r="G433" s="93"/>
      <c r="H433" s="94"/>
    </row>
    <row r="434" spans="1:8" x14ac:dyDescent="0.2">
      <c r="A434" s="50"/>
      <c r="B434" s="58" t="s">
        <v>397</v>
      </c>
      <c r="C434" s="53"/>
      <c r="D434" s="53"/>
      <c r="E434" s="53"/>
      <c r="F434" s="53"/>
      <c r="G434" s="55">
        <v>573.75</v>
      </c>
      <c r="H434" s="53"/>
    </row>
    <row r="435" spans="1:8" x14ac:dyDescent="0.2">
      <c r="A435" s="50"/>
      <c r="B435" s="95" t="s">
        <v>293</v>
      </c>
      <c r="C435" s="96"/>
      <c r="D435" s="96"/>
      <c r="E435" s="96"/>
      <c r="F435" s="97"/>
      <c r="G435" s="56">
        <v>573.75</v>
      </c>
      <c r="H435" s="67" t="s">
        <v>288</v>
      </c>
    </row>
    <row r="436" spans="1:8" x14ac:dyDescent="0.2">
      <c r="A436" s="98"/>
      <c r="B436" s="99"/>
      <c r="C436" s="99"/>
      <c r="D436" s="99"/>
      <c r="E436" s="99"/>
      <c r="F436" s="99"/>
      <c r="G436" s="99"/>
      <c r="H436" s="100"/>
    </row>
    <row r="437" spans="1:8" x14ac:dyDescent="0.25">
      <c r="A437" s="61" t="s">
        <v>202</v>
      </c>
      <c r="B437" s="92" t="s">
        <v>398</v>
      </c>
      <c r="C437" s="93"/>
      <c r="D437" s="93"/>
      <c r="E437" s="93"/>
      <c r="F437" s="93"/>
      <c r="G437" s="93"/>
      <c r="H437" s="94"/>
    </row>
    <row r="438" spans="1:8" x14ac:dyDescent="0.2">
      <c r="A438" s="50"/>
      <c r="B438" s="58" t="s">
        <v>399</v>
      </c>
      <c r="C438" s="53"/>
      <c r="D438" s="53"/>
      <c r="E438" s="53"/>
      <c r="F438" s="53"/>
      <c r="G438" s="55">
        <v>1119.8</v>
      </c>
      <c r="H438" s="53"/>
    </row>
    <row r="439" spans="1:8" x14ac:dyDescent="0.2">
      <c r="A439" s="50"/>
      <c r="B439" s="95" t="s">
        <v>293</v>
      </c>
      <c r="C439" s="96"/>
      <c r="D439" s="96"/>
      <c r="E439" s="96"/>
      <c r="F439" s="97"/>
      <c r="G439" s="56">
        <v>1119.8</v>
      </c>
      <c r="H439" s="67" t="s">
        <v>288</v>
      </c>
    </row>
    <row r="440" spans="1:8" x14ac:dyDescent="0.2">
      <c r="A440" s="98"/>
      <c r="B440" s="99"/>
      <c r="C440" s="99"/>
      <c r="D440" s="99"/>
      <c r="E440" s="99"/>
      <c r="F440" s="99"/>
      <c r="G440" s="99"/>
      <c r="H440" s="100"/>
    </row>
    <row r="441" spans="1:8" x14ac:dyDescent="0.25">
      <c r="A441" s="62" t="s">
        <v>400</v>
      </c>
      <c r="B441" s="102" t="s">
        <v>204</v>
      </c>
      <c r="C441" s="103"/>
      <c r="D441" s="103"/>
      <c r="E441" s="103"/>
      <c r="F441" s="103"/>
      <c r="G441" s="103"/>
      <c r="H441" s="104"/>
    </row>
    <row r="442" spans="1:8" x14ac:dyDescent="0.25">
      <c r="A442" s="63" t="s">
        <v>205</v>
      </c>
      <c r="B442" s="92" t="s">
        <v>206</v>
      </c>
      <c r="C442" s="93"/>
      <c r="D442" s="93"/>
      <c r="E442" s="93"/>
      <c r="F442" s="93"/>
      <c r="G442" s="93"/>
      <c r="H442" s="94"/>
    </row>
    <row r="443" spans="1:8" x14ac:dyDescent="0.25">
      <c r="A443" s="52" t="s">
        <v>401</v>
      </c>
      <c r="B443" s="58" t="s">
        <v>362</v>
      </c>
      <c r="C443" s="53"/>
      <c r="D443" s="53"/>
      <c r="E443" s="53"/>
      <c r="F443" s="53"/>
      <c r="G443" s="55">
        <v>1</v>
      </c>
      <c r="H443" s="53"/>
    </row>
    <row r="444" spans="1:8" x14ac:dyDescent="0.25">
      <c r="A444" s="52" t="s">
        <v>401</v>
      </c>
      <c r="B444" s="58" t="s">
        <v>402</v>
      </c>
      <c r="C444" s="53"/>
      <c r="D444" s="53"/>
      <c r="E444" s="53"/>
      <c r="F444" s="53"/>
      <c r="G444" s="55">
        <v>1</v>
      </c>
      <c r="H444" s="53"/>
    </row>
    <row r="445" spans="1:8" x14ac:dyDescent="0.25">
      <c r="A445" s="52" t="s">
        <v>401</v>
      </c>
      <c r="B445" s="58" t="s">
        <v>390</v>
      </c>
      <c r="C445" s="53"/>
      <c r="D445" s="53"/>
      <c r="E445" s="53"/>
      <c r="F445" s="53"/>
      <c r="G445" s="55">
        <v>1</v>
      </c>
      <c r="H445" s="53"/>
    </row>
    <row r="446" spans="1:8" x14ac:dyDescent="0.2">
      <c r="A446" s="50"/>
      <c r="B446" s="95" t="s">
        <v>395</v>
      </c>
      <c r="C446" s="96"/>
      <c r="D446" s="96"/>
      <c r="E446" s="96"/>
      <c r="F446" s="97"/>
      <c r="G446" s="56">
        <v>3</v>
      </c>
      <c r="H446" s="67" t="s">
        <v>2</v>
      </c>
    </row>
    <row r="447" spans="1:8" x14ac:dyDescent="0.2">
      <c r="A447" s="98"/>
      <c r="B447" s="99"/>
      <c r="C447" s="99"/>
      <c r="D447" s="99"/>
      <c r="E447" s="99"/>
      <c r="F447" s="99"/>
      <c r="G447" s="99"/>
      <c r="H447" s="100"/>
    </row>
    <row r="448" spans="1:8" x14ac:dyDescent="0.25">
      <c r="A448" s="63" t="s">
        <v>207</v>
      </c>
      <c r="B448" s="92" t="s">
        <v>208</v>
      </c>
      <c r="C448" s="93"/>
      <c r="D448" s="93"/>
      <c r="E448" s="93"/>
      <c r="F448" s="93"/>
      <c r="G448" s="93"/>
      <c r="H448" s="94"/>
    </row>
    <row r="449" spans="1:8" x14ac:dyDescent="0.25">
      <c r="A449" s="52" t="s">
        <v>403</v>
      </c>
      <c r="B449" s="58" t="s">
        <v>404</v>
      </c>
      <c r="C449" s="53"/>
      <c r="D449" s="53"/>
      <c r="E449" s="53"/>
      <c r="F449" s="53"/>
      <c r="G449" s="55">
        <v>8</v>
      </c>
      <c r="H449" s="53"/>
    </row>
    <row r="450" spans="1:8" x14ac:dyDescent="0.25">
      <c r="A450" s="52" t="s">
        <v>403</v>
      </c>
      <c r="B450" s="58" t="s">
        <v>299</v>
      </c>
      <c r="C450" s="53"/>
      <c r="D450" s="53"/>
      <c r="E450" s="53"/>
      <c r="F450" s="53"/>
      <c r="G450" s="55">
        <v>1</v>
      </c>
      <c r="H450" s="53"/>
    </row>
    <row r="451" spans="1:8" x14ac:dyDescent="0.25">
      <c r="A451" s="52" t="s">
        <v>403</v>
      </c>
      <c r="B451" s="58" t="s">
        <v>359</v>
      </c>
      <c r="C451" s="53"/>
      <c r="D451" s="53"/>
      <c r="E451" s="53"/>
      <c r="F451" s="53"/>
      <c r="G451" s="55">
        <v>1</v>
      </c>
      <c r="H451" s="53"/>
    </row>
    <row r="452" spans="1:8" x14ac:dyDescent="0.25">
      <c r="A452" s="52" t="s">
        <v>403</v>
      </c>
      <c r="B452" s="58" t="s">
        <v>345</v>
      </c>
      <c r="C452" s="53"/>
      <c r="D452" s="53"/>
      <c r="E452" s="53"/>
      <c r="F452" s="53"/>
      <c r="G452" s="55">
        <v>1</v>
      </c>
      <c r="H452" s="53"/>
    </row>
    <row r="453" spans="1:8" x14ac:dyDescent="0.25">
      <c r="A453" s="52" t="s">
        <v>403</v>
      </c>
      <c r="B453" s="58" t="s">
        <v>405</v>
      </c>
      <c r="C453" s="53"/>
      <c r="D453" s="53"/>
      <c r="E453" s="53"/>
      <c r="F453" s="53"/>
      <c r="G453" s="55">
        <v>2</v>
      </c>
      <c r="H453" s="53"/>
    </row>
    <row r="454" spans="1:8" x14ac:dyDescent="0.25">
      <c r="A454" s="52" t="s">
        <v>403</v>
      </c>
      <c r="B454" s="58" t="s">
        <v>353</v>
      </c>
      <c r="C454" s="53"/>
      <c r="D454" s="53"/>
      <c r="E454" s="53"/>
      <c r="F454" s="53"/>
      <c r="G454" s="55">
        <v>1</v>
      </c>
      <c r="H454" s="53"/>
    </row>
    <row r="455" spans="1:8" x14ac:dyDescent="0.25">
      <c r="A455" s="52" t="s">
        <v>403</v>
      </c>
      <c r="B455" s="58" t="s">
        <v>355</v>
      </c>
      <c r="C455" s="53"/>
      <c r="D455" s="53"/>
      <c r="E455" s="53"/>
      <c r="F455" s="53"/>
      <c r="G455" s="55">
        <v>1</v>
      </c>
      <c r="H455" s="53"/>
    </row>
    <row r="456" spans="1:8" x14ac:dyDescent="0.25">
      <c r="A456" s="52" t="s">
        <v>403</v>
      </c>
      <c r="B456" s="58" t="s">
        <v>354</v>
      </c>
      <c r="C456" s="53"/>
      <c r="D456" s="53"/>
      <c r="E456" s="53"/>
      <c r="F456" s="53"/>
      <c r="G456" s="55">
        <v>1</v>
      </c>
      <c r="H456" s="53"/>
    </row>
    <row r="457" spans="1:8" x14ac:dyDescent="0.2">
      <c r="A457" s="50"/>
      <c r="B457" s="95" t="s">
        <v>395</v>
      </c>
      <c r="C457" s="96"/>
      <c r="D457" s="96"/>
      <c r="E457" s="96"/>
      <c r="F457" s="97"/>
      <c r="G457" s="56">
        <v>16</v>
      </c>
      <c r="H457" s="67" t="s">
        <v>2</v>
      </c>
    </row>
    <row r="458" spans="1:8" x14ac:dyDescent="0.2">
      <c r="A458" s="98"/>
      <c r="B458" s="99"/>
      <c r="C458" s="99"/>
      <c r="D458" s="99"/>
      <c r="E458" s="99"/>
      <c r="F458" s="99"/>
      <c r="G458" s="99"/>
      <c r="H458" s="100"/>
    </row>
    <row r="459" spans="1:8" x14ac:dyDescent="0.25">
      <c r="A459" s="61" t="s">
        <v>209</v>
      </c>
      <c r="B459" s="92" t="s">
        <v>210</v>
      </c>
      <c r="C459" s="93"/>
      <c r="D459" s="93"/>
      <c r="E459" s="93"/>
      <c r="F459" s="93"/>
      <c r="G459" s="93"/>
      <c r="H459" s="94"/>
    </row>
    <row r="460" spans="1:8" x14ac:dyDescent="0.25">
      <c r="A460" s="52" t="s">
        <v>406</v>
      </c>
      <c r="B460" s="58" t="s">
        <v>407</v>
      </c>
      <c r="C460" s="53"/>
      <c r="D460" s="53"/>
      <c r="E460" s="53"/>
      <c r="F460" s="53"/>
      <c r="G460" s="55">
        <v>1</v>
      </c>
      <c r="H460" s="53"/>
    </row>
    <row r="461" spans="1:8" x14ac:dyDescent="0.2">
      <c r="A461" s="50"/>
      <c r="B461" s="95" t="s">
        <v>395</v>
      </c>
      <c r="C461" s="96"/>
      <c r="D461" s="96"/>
      <c r="E461" s="96"/>
      <c r="F461" s="97"/>
      <c r="G461" s="56">
        <v>1</v>
      </c>
      <c r="H461" s="67" t="s">
        <v>2</v>
      </c>
    </row>
    <row r="462" spans="1:8" x14ac:dyDescent="0.2">
      <c r="A462" s="98"/>
      <c r="B462" s="99"/>
      <c r="C462" s="99"/>
      <c r="D462" s="99"/>
      <c r="E462" s="99"/>
      <c r="F462" s="99"/>
      <c r="G462" s="99"/>
      <c r="H462" s="100"/>
    </row>
    <row r="463" spans="1:8" x14ac:dyDescent="0.25">
      <c r="A463" s="61" t="s">
        <v>211</v>
      </c>
      <c r="B463" s="92" t="s">
        <v>212</v>
      </c>
      <c r="C463" s="93"/>
      <c r="D463" s="93"/>
      <c r="E463" s="93"/>
      <c r="F463" s="93"/>
      <c r="G463" s="93"/>
      <c r="H463" s="94"/>
    </row>
    <row r="464" spans="1:8" x14ac:dyDescent="0.2">
      <c r="A464" s="50"/>
      <c r="B464" s="50"/>
      <c r="C464" s="54" t="s">
        <v>408</v>
      </c>
      <c r="D464" s="68" t="s">
        <v>409</v>
      </c>
      <c r="E464" s="68" t="s">
        <v>2</v>
      </c>
      <c r="F464" s="65" t="s">
        <v>410</v>
      </c>
      <c r="G464" s="65" t="s">
        <v>6</v>
      </c>
      <c r="H464" s="53"/>
    </row>
    <row r="465" spans="1:8" x14ac:dyDescent="0.25">
      <c r="A465" s="52" t="s">
        <v>411</v>
      </c>
      <c r="B465" s="58" t="s">
        <v>412</v>
      </c>
      <c r="C465" s="69">
        <v>1.5</v>
      </c>
      <c r="D465" s="69">
        <v>1</v>
      </c>
      <c r="E465" s="55">
        <v>8</v>
      </c>
      <c r="F465" s="55">
        <v>2</v>
      </c>
      <c r="G465" s="55">
        <v>24</v>
      </c>
      <c r="H465" s="53"/>
    </row>
    <row r="466" spans="1:8" x14ac:dyDescent="0.25">
      <c r="A466" s="52" t="s">
        <v>411</v>
      </c>
      <c r="B466" s="58" t="s">
        <v>299</v>
      </c>
      <c r="C466" s="69">
        <v>1.5</v>
      </c>
      <c r="D466" s="69">
        <v>1</v>
      </c>
      <c r="E466" s="55">
        <v>1</v>
      </c>
      <c r="F466" s="55">
        <v>1</v>
      </c>
      <c r="G466" s="55">
        <v>1.5</v>
      </c>
      <c r="H466" s="53"/>
    </row>
    <row r="467" spans="1:8" x14ac:dyDescent="0.25">
      <c r="A467" s="52" t="s">
        <v>411</v>
      </c>
      <c r="B467" s="58" t="s">
        <v>357</v>
      </c>
      <c r="C467" s="69">
        <v>1.5</v>
      </c>
      <c r="D467" s="69">
        <v>1</v>
      </c>
      <c r="E467" s="55">
        <v>1</v>
      </c>
      <c r="F467" s="55">
        <v>2</v>
      </c>
      <c r="G467" s="55">
        <v>3</v>
      </c>
      <c r="H467" s="53"/>
    </row>
    <row r="468" spans="1:8" x14ac:dyDescent="0.25">
      <c r="A468" s="52" t="s">
        <v>411</v>
      </c>
      <c r="B468" s="58" t="s">
        <v>359</v>
      </c>
      <c r="C468" s="69">
        <v>1.5</v>
      </c>
      <c r="D468" s="69">
        <v>1</v>
      </c>
      <c r="E468" s="55">
        <v>1</v>
      </c>
      <c r="F468" s="55">
        <v>1</v>
      </c>
      <c r="G468" s="55">
        <v>1.5</v>
      </c>
      <c r="H468" s="53"/>
    </row>
    <row r="469" spans="1:8" x14ac:dyDescent="0.25">
      <c r="A469" s="52" t="s">
        <v>411</v>
      </c>
      <c r="B469" s="58" t="s">
        <v>345</v>
      </c>
      <c r="C469" s="69">
        <v>1.5</v>
      </c>
      <c r="D469" s="69">
        <v>1</v>
      </c>
      <c r="E469" s="55">
        <v>1</v>
      </c>
      <c r="F469" s="55">
        <v>2</v>
      </c>
      <c r="G469" s="55">
        <v>3</v>
      </c>
      <c r="H469" s="53"/>
    </row>
    <row r="470" spans="1:8" x14ac:dyDescent="0.25">
      <c r="A470" s="52" t="s">
        <v>413</v>
      </c>
      <c r="B470" s="58" t="s">
        <v>345</v>
      </c>
      <c r="C470" s="69">
        <v>1</v>
      </c>
      <c r="D470" s="69">
        <v>1</v>
      </c>
      <c r="E470" s="55">
        <v>1</v>
      </c>
      <c r="F470" s="55">
        <v>1</v>
      </c>
      <c r="G470" s="55">
        <v>1</v>
      </c>
      <c r="H470" s="53"/>
    </row>
    <row r="471" spans="1:8" x14ac:dyDescent="0.25">
      <c r="A471" s="52" t="s">
        <v>414</v>
      </c>
      <c r="B471" s="58" t="s">
        <v>362</v>
      </c>
      <c r="C471" s="69">
        <v>1</v>
      </c>
      <c r="D471" s="69">
        <v>0.6</v>
      </c>
      <c r="E471" s="55">
        <v>1</v>
      </c>
      <c r="F471" s="55">
        <v>1</v>
      </c>
      <c r="G471" s="55">
        <v>0.6</v>
      </c>
      <c r="H471" s="53"/>
    </row>
    <row r="472" spans="1:8" x14ac:dyDescent="0.25">
      <c r="A472" s="52" t="s">
        <v>414</v>
      </c>
      <c r="B472" s="58" t="s">
        <v>415</v>
      </c>
      <c r="C472" s="69">
        <v>1</v>
      </c>
      <c r="D472" s="69">
        <v>0.6</v>
      </c>
      <c r="E472" s="55">
        <v>1</v>
      </c>
      <c r="F472" s="55">
        <v>1</v>
      </c>
      <c r="G472" s="55">
        <v>0.6</v>
      </c>
      <c r="H472" s="53"/>
    </row>
    <row r="473" spans="1:8" x14ac:dyDescent="0.25">
      <c r="A473" s="52" t="s">
        <v>416</v>
      </c>
      <c r="B473" s="58" t="s">
        <v>405</v>
      </c>
      <c r="C473" s="69">
        <v>1.5</v>
      </c>
      <c r="D473" s="69">
        <v>0.4</v>
      </c>
      <c r="E473" s="55">
        <v>1</v>
      </c>
      <c r="F473" s="55">
        <v>2</v>
      </c>
      <c r="G473" s="55">
        <v>1.2</v>
      </c>
      <c r="H473" s="53"/>
    </row>
    <row r="474" spans="1:8" x14ac:dyDescent="0.25">
      <c r="A474" s="52" t="s">
        <v>411</v>
      </c>
      <c r="B474" s="58" t="s">
        <v>353</v>
      </c>
      <c r="C474" s="69">
        <v>1.5</v>
      </c>
      <c r="D474" s="69">
        <v>1</v>
      </c>
      <c r="E474" s="55">
        <v>1</v>
      </c>
      <c r="F474" s="55">
        <v>1</v>
      </c>
      <c r="G474" s="55">
        <v>1.5</v>
      </c>
      <c r="H474" s="53"/>
    </row>
    <row r="475" spans="1:8" x14ac:dyDescent="0.25">
      <c r="A475" s="52" t="s">
        <v>411</v>
      </c>
      <c r="B475" s="58" t="s">
        <v>354</v>
      </c>
      <c r="C475" s="69">
        <v>1.5</v>
      </c>
      <c r="D475" s="69">
        <v>1</v>
      </c>
      <c r="E475" s="55">
        <v>1</v>
      </c>
      <c r="F475" s="55">
        <v>1</v>
      </c>
      <c r="G475" s="55">
        <v>1.5</v>
      </c>
      <c r="H475" s="53"/>
    </row>
    <row r="476" spans="1:8" x14ac:dyDescent="0.25">
      <c r="A476" s="52" t="s">
        <v>411</v>
      </c>
      <c r="B476" s="58" t="s">
        <v>355</v>
      </c>
      <c r="C476" s="69">
        <v>1</v>
      </c>
      <c r="D476" s="69">
        <v>1</v>
      </c>
      <c r="E476" s="55">
        <v>1</v>
      </c>
      <c r="F476" s="55">
        <v>1</v>
      </c>
      <c r="G476" s="55">
        <v>1</v>
      </c>
      <c r="H476" s="53"/>
    </row>
    <row r="477" spans="1:8" x14ac:dyDescent="0.25">
      <c r="A477" s="52" t="s">
        <v>413</v>
      </c>
      <c r="B477" s="58" t="s">
        <v>355</v>
      </c>
      <c r="C477" s="69">
        <v>1.5</v>
      </c>
      <c r="D477" s="69">
        <v>1</v>
      </c>
      <c r="E477" s="55">
        <v>1</v>
      </c>
      <c r="F477" s="55">
        <v>1</v>
      </c>
      <c r="G477" s="55">
        <v>1.5</v>
      </c>
      <c r="H477" s="53"/>
    </row>
    <row r="478" spans="1:8" x14ac:dyDescent="0.25">
      <c r="A478" s="52" t="s">
        <v>414</v>
      </c>
      <c r="B478" s="58" t="s">
        <v>390</v>
      </c>
      <c r="C478" s="69">
        <v>1</v>
      </c>
      <c r="D478" s="69">
        <v>0.6</v>
      </c>
      <c r="E478" s="55">
        <v>1</v>
      </c>
      <c r="F478" s="55">
        <v>1</v>
      </c>
      <c r="G478" s="55">
        <v>0.6</v>
      </c>
      <c r="H478" s="53"/>
    </row>
    <row r="479" spans="1:8" x14ac:dyDescent="0.2">
      <c r="A479" s="50"/>
      <c r="B479" s="95" t="s">
        <v>395</v>
      </c>
      <c r="C479" s="96"/>
      <c r="D479" s="96"/>
      <c r="E479" s="96"/>
      <c r="F479" s="97"/>
      <c r="G479" s="56">
        <v>42.5</v>
      </c>
      <c r="H479" s="67" t="s">
        <v>288</v>
      </c>
    </row>
    <row r="480" spans="1:8" x14ac:dyDescent="0.2">
      <c r="A480" s="98"/>
      <c r="B480" s="99"/>
      <c r="C480" s="99"/>
      <c r="D480" s="99"/>
      <c r="E480" s="99"/>
      <c r="F480" s="99"/>
      <c r="G480" s="99"/>
      <c r="H480" s="100"/>
    </row>
    <row r="481" spans="1:8" x14ac:dyDescent="0.25">
      <c r="A481" s="62" t="s">
        <v>417</v>
      </c>
      <c r="B481" s="102" t="s">
        <v>213</v>
      </c>
      <c r="C481" s="103"/>
      <c r="D481" s="103"/>
      <c r="E481" s="103"/>
      <c r="F481" s="103"/>
      <c r="G481" s="103"/>
      <c r="H481" s="104"/>
    </row>
    <row r="482" spans="1:8" x14ac:dyDescent="0.25">
      <c r="A482" s="61" t="s">
        <v>214</v>
      </c>
      <c r="B482" s="92" t="s">
        <v>418</v>
      </c>
      <c r="C482" s="93"/>
      <c r="D482" s="93"/>
      <c r="E482" s="93"/>
      <c r="F482" s="93"/>
      <c r="G482" s="93"/>
      <c r="H482" s="94"/>
    </row>
    <row r="483" spans="1:8" x14ac:dyDescent="0.2">
      <c r="A483" s="50"/>
      <c r="B483" s="52" t="s">
        <v>419</v>
      </c>
      <c r="C483" s="53"/>
      <c r="D483" s="53"/>
      <c r="E483" s="53"/>
      <c r="F483" s="53"/>
      <c r="G483" s="55">
        <v>73.14</v>
      </c>
      <c r="H483" s="53"/>
    </row>
    <row r="484" spans="1:8" x14ac:dyDescent="0.2">
      <c r="A484" s="50"/>
      <c r="B484" s="95" t="s">
        <v>293</v>
      </c>
      <c r="C484" s="96"/>
      <c r="D484" s="96"/>
      <c r="E484" s="96"/>
      <c r="F484" s="97"/>
      <c r="G484" s="56">
        <v>73.14</v>
      </c>
      <c r="H484" s="67" t="s">
        <v>1</v>
      </c>
    </row>
    <row r="485" spans="1:8" x14ac:dyDescent="0.2">
      <c r="A485" s="98"/>
      <c r="B485" s="99"/>
      <c r="C485" s="99"/>
      <c r="D485" s="99"/>
      <c r="E485" s="99"/>
      <c r="F485" s="99"/>
      <c r="G485" s="99"/>
      <c r="H485" s="100"/>
    </row>
    <row r="486" spans="1:8" x14ac:dyDescent="0.25">
      <c r="A486" s="61" t="s">
        <v>216</v>
      </c>
      <c r="B486" s="92" t="s">
        <v>420</v>
      </c>
      <c r="C486" s="93"/>
      <c r="D486" s="93"/>
      <c r="E486" s="93"/>
      <c r="F486" s="93"/>
      <c r="G486" s="93"/>
      <c r="H486" s="94"/>
    </row>
    <row r="487" spans="1:8" x14ac:dyDescent="0.2">
      <c r="A487" s="50"/>
      <c r="B487" s="52" t="s">
        <v>419</v>
      </c>
      <c r="C487" s="53"/>
      <c r="D487" s="53"/>
      <c r="E487" s="53"/>
      <c r="F487" s="53"/>
      <c r="G487" s="55">
        <v>9.6199999999999992</v>
      </c>
      <c r="H487" s="53"/>
    </row>
    <row r="488" spans="1:8" x14ac:dyDescent="0.2">
      <c r="A488" s="50"/>
      <c r="B488" s="95" t="s">
        <v>293</v>
      </c>
      <c r="C488" s="96"/>
      <c r="D488" s="96"/>
      <c r="E488" s="96"/>
      <c r="F488" s="97"/>
      <c r="G488" s="56">
        <v>9.6199999999999992</v>
      </c>
      <c r="H488" s="67" t="s">
        <v>1</v>
      </c>
    </row>
    <row r="489" spans="1:8" x14ac:dyDescent="0.2">
      <c r="A489" s="98"/>
      <c r="B489" s="99"/>
      <c r="C489" s="99"/>
      <c r="D489" s="99"/>
      <c r="E489" s="99"/>
      <c r="F489" s="99"/>
      <c r="G489" s="99"/>
      <c r="H489" s="100"/>
    </row>
    <row r="490" spans="1:8" x14ac:dyDescent="0.25">
      <c r="A490" s="61" t="s">
        <v>218</v>
      </c>
      <c r="B490" s="92" t="s">
        <v>219</v>
      </c>
      <c r="C490" s="93"/>
      <c r="D490" s="93"/>
      <c r="E490" s="93"/>
      <c r="F490" s="93"/>
      <c r="G490" s="93"/>
      <c r="H490" s="94"/>
    </row>
    <row r="491" spans="1:8" x14ac:dyDescent="0.2">
      <c r="A491" s="50"/>
      <c r="B491" s="52" t="s">
        <v>419</v>
      </c>
      <c r="C491" s="53"/>
      <c r="D491" s="53"/>
      <c r="E491" s="53"/>
      <c r="F491" s="53"/>
      <c r="G491" s="55">
        <v>13</v>
      </c>
      <c r="H491" s="53"/>
    </row>
    <row r="492" spans="1:8" x14ac:dyDescent="0.2">
      <c r="A492" s="50"/>
      <c r="B492" s="95" t="s">
        <v>293</v>
      </c>
      <c r="C492" s="96"/>
      <c r="D492" s="96"/>
      <c r="E492" s="96"/>
      <c r="F492" s="97"/>
      <c r="G492" s="56">
        <v>13</v>
      </c>
      <c r="H492" s="67" t="s">
        <v>2</v>
      </c>
    </row>
    <row r="493" spans="1:8" x14ac:dyDescent="0.2">
      <c r="A493" s="98"/>
      <c r="B493" s="99"/>
      <c r="C493" s="99"/>
      <c r="D493" s="99"/>
      <c r="E493" s="99"/>
      <c r="F493" s="99"/>
      <c r="G493" s="99"/>
      <c r="H493" s="100"/>
    </row>
    <row r="494" spans="1:8" x14ac:dyDescent="0.25">
      <c r="A494" s="61" t="s">
        <v>220</v>
      </c>
      <c r="B494" s="92" t="s">
        <v>421</v>
      </c>
      <c r="C494" s="93"/>
      <c r="D494" s="93"/>
      <c r="E494" s="93"/>
      <c r="F494" s="93"/>
      <c r="G494" s="93"/>
      <c r="H494" s="94"/>
    </row>
    <row r="495" spans="1:8" x14ac:dyDescent="0.2">
      <c r="A495" s="50"/>
      <c r="B495" s="52" t="s">
        <v>419</v>
      </c>
      <c r="C495" s="53"/>
      <c r="D495" s="53"/>
      <c r="E495" s="53"/>
      <c r="F495" s="53"/>
      <c r="G495" s="55">
        <v>2</v>
      </c>
      <c r="H495" s="53"/>
    </row>
    <row r="496" spans="1:8" x14ac:dyDescent="0.2">
      <c r="A496" s="50"/>
      <c r="B496" s="95" t="s">
        <v>293</v>
      </c>
      <c r="C496" s="96"/>
      <c r="D496" s="96"/>
      <c r="E496" s="96"/>
      <c r="F496" s="97"/>
      <c r="G496" s="56">
        <v>2</v>
      </c>
      <c r="H496" s="67" t="s">
        <v>2</v>
      </c>
    </row>
    <row r="497" spans="1:8" x14ac:dyDescent="0.2">
      <c r="A497" s="98"/>
      <c r="B497" s="99"/>
      <c r="C497" s="99"/>
      <c r="D497" s="99"/>
      <c r="E497" s="99"/>
      <c r="F497" s="99"/>
      <c r="G497" s="99"/>
      <c r="H497" s="100"/>
    </row>
    <row r="498" spans="1:8" x14ac:dyDescent="0.25">
      <c r="A498" s="61" t="s">
        <v>222</v>
      </c>
      <c r="B498" s="92" t="s">
        <v>223</v>
      </c>
      <c r="C498" s="93"/>
      <c r="D498" s="93"/>
      <c r="E498" s="93"/>
      <c r="F498" s="93"/>
      <c r="G498" s="93"/>
      <c r="H498" s="94"/>
    </row>
    <row r="499" spans="1:8" x14ac:dyDescent="0.2">
      <c r="A499" s="50"/>
      <c r="B499" s="52" t="s">
        <v>419</v>
      </c>
      <c r="C499" s="53"/>
      <c r="D499" s="53"/>
      <c r="E499" s="53"/>
      <c r="F499" s="53"/>
      <c r="G499" s="55">
        <v>8</v>
      </c>
      <c r="H499" s="53"/>
    </row>
    <row r="500" spans="1:8" x14ac:dyDescent="0.2">
      <c r="A500" s="50"/>
      <c r="B500" s="95" t="s">
        <v>293</v>
      </c>
      <c r="C500" s="96"/>
      <c r="D500" s="96"/>
      <c r="E500" s="96"/>
      <c r="F500" s="97"/>
      <c r="G500" s="56">
        <v>8</v>
      </c>
      <c r="H500" s="67" t="s">
        <v>2</v>
      </c>
    </row>
    <row r="501" spans="1:8" x14ac:dyDescent="0.2">
      <c r="A501" s="98"/>
      <c r="B501" s="99"/>
      <c r="C501" s="99"/>
      <c r="D501" s="99"/>
      <c r="E501" s="99"/>
      <c r="F501" s="99"/>
      <c r="G501" s="99"/>
      <c r="H501" s="100"/>
    </row>
    <row r="502" spans="1:8" x14ac:dyDescent="0.25">
      <c r="A502" s="61" t="s">
        <v>224</v>
      </c>
      <c r="B502" s="92" t="s">
        <v>225</v>
      </c>
      <c r="C502" s="93"/>
      <c r="D502" s="93"/>
      <c r="E502" s="93"/>
      <c r="F502" s="93"/>
      <c r="G502" s="93"/>
      <c r="H502" s="94"/>
    </row>
    <row r="503" spans="1:8" x14ac:dyDescent="0.2">
      <c r="A503" s="50"/>
      <c r="B503" s="52" t="s">
        <v>419</v>
      </c>
      <c r="C503" s="53"/>
      <c r="D503" s="53"/>
      <c r="E503" s="53"/>
      <c r="F503" s="53"/>
      <c r="G503" s="55">
        <v>1</v>
      </c>
      <c r="H503" s="53"/>
    </row>
    <row r="504" spans="1:8" x14ac:dyDescent="0.2">
      <c r="A504" s="50"/>
      <c r="B504" s="95" t="s">
        <v>293</v>
      </c>
      <c r="C504" s="96"/>
      <c r="D504" s="96"/>
      <c r="E504" s="96"/>
      <c r="F504" s="97"/>
      <c r="G504" s="56">
        <v>1</v>
      </c>
      <c r="H504" s="67" t="s">
        <v>2</v>
      </c>
    </row>
    <row r="505" spans="1:8" x14ac:dyDescent="0.2">
      <c r="A505" s="98"/>
      <c r="B505" s="99"/>
      <c r="C505" s="99"/>
      <c r="D505" s="99"/>
      <c r="E505" s="99"/>
      <c r="F505" s="99"/>
      <c r="G505" s="99"/>
      <c r="H505" s="100"/>
    </row>
    <row r="506" spans="1:8" x14ac:dyDescent="0.25">
      <c r="A506" s="62" t="s">
        <v>422</v>
      </c>
      <c r="B506" s="102" t="s">
        <v>54</v>
      </c>
      <c r="C506" s="103"/>
      <c r="D506" s="103"/>
      <c r="E506" s="103"/>
      <c r="F506" s="103"/>
      <c r="G506" s="103"/>
      <c r="H506" s="104"/>
    </row>
    <row r="507" spans="1:8" x14ac:dyDescent="0.25">
      <c r="A507" s="61" t="s">
        <v>226</v>
      </c>
      <c r="B507" s="105" t="s">
        <v>457</v>
      </c>
      <c r="C507" s="106"/>
      <c r="D507" s="106"/>
      <c r="E507" s="106"/>
      <c r="F507" s="106"/>
      <c r="G507" s="106"/>
      <c r="H507" s="107"/>
    </row>
    <row r="508" spans="1:8" x14ac:dyDescent="0.2">
      <c r="A508" s="50"/>
      <c r="B508" s="52" t="s">
        <v>347</v>
      </c>
      <c r="C508" s="53"/>
      <c r="D508" s="53"/>
      <c r="E508" s="53"/>
      <c r="F508" s="53"/>
      <c r="G508" s="55">
        <v>1</v>
      </c>
      <c r="H508" s="53"/>
    </row>
    <row r="509" spans="1:8" x14ac:dyDescent="0.2">
      <c r="A509" s="50"/>
      <c r="B509" s="52" t="s">
        <v>423</v>
      </c>
      <c r="C509" s="53"/>
      <c r="D509" s="53"/>
      <c r="E509" s="53"/>
      <c r="F509" s="53"/>
      <c r="G509" s="55">
        <v>1</v>
      </c>
      <c r="H509" s="53"/>
    </row>
    <row r="510" spans="1:8" x14ac:dyDescent="0.2">
      <c r="A510" s="50"/>
      <c r="B510" s="52" t="s">
        <v>402</v>
      </c>
      <c r="C510" s="53"/>
      <c r="D510" s="53"/>
      <c r="E510" s="53"/>
      <c r="F510" s="53"/>
      <c r="G510" s="55">
        <v>1</v>
      </c>
      <c r="H510" s="53"/>
    </row>
    <row r="511" spans="1:8" x14ac:dyDescent="0.2">
      <c r="A511" s="50"/>
      <c r="B511" s="52" t="s">
        <v>390</v>
      </c>
      <c r="C511" s="53"/>
      <c r="D511" s="53"/>
      <c r="E511" s="53"/>
      <c r="F511" s="53"/>
      <c r="G511" s="55">
        <v>1</v>
      </c>
      <c r="H511" s="53"/>
    </row>
    <row r="512" spans="1:8" x14ac:dyDescent="0.2">
      <c r="A512" s="50"/>
      <c r="B512" s="95" t="s">
        <v>293</v>
      </c>
      <c r="C512" s="96"/>
      <c r="D512" s="96"/>
      <c r="E512" s="96"/>
      <c r="F512" s="97"/>
      <c r="G512" s="56">
        <v>4</v>
      </c>
      <c r="H512" s="67" t="s">
        <v>2</v>
      </c>
    </row>
    <row r="513" spans="1:8" x14ac:dyDescent="0.2">
      <c r="A513" s="98"/>
      <c r="B513" s="99"/>
      <c r="C513" s="99"/>
      <c r="D513" s="99"/>
      <c r="E513" s="99"/>
      <c r="F513" s="99"/>
      <c r="G513" s="99"/>
      <c r="H513" s="100"/>
    </row>
    <row r="514" spans="1:8" x14ac:dyDescent="0.25">
      <c r="A514" s="61" t="s">
        <v>228</v>
      </c>
      <c r="B514" s="92" t="s">
        <v>229</v>
      </c>
      <c r="C514" s="93"/>
      <c r="D514" s="93"/>
      <c r="E514" s="93"/>
      <c r="F514" s="93"/>
      <c r="G514" s="93"/>
      <c r="H514" s="94"/>
    </row>
    <row r="515" spans="1:8" x14ac:dyDescent="0.2">
      <c r="A515" s="50"/>
      <c r="B515" s="52" t="s">
        <v>347</v>
      </c>
      <c r="C515" s="53"/>
      <c r="D515" s="53"/>
      <c r="E515" s="53"/>
      <c r="F515" s="53"/>
      <c r="G515" s="55">
        <v>1</v>
      </c>
      <c r="H515" s="53"/>
    </row>
    <row r="516" spans="1:8" x14ac:dyDescent="0.2">
      <c r="A516" s="50"/>
      <c r="B516" s="52" t="s">
        <v>423</v>
      </c>
      <c r="C516" s="53"/>
      <c r="D516" s="53"/>
      <c r="E516" s="53"/>
      <c r="F516" s="53"/>
      <c r="G516" s="55">
        <v>1</v>
      </c>
      <c r="H516" s="53"/>
    </row>
    <row r="517" spans="1:8" x14ac:dyDescent="0.2">
      <c r="A517" s="50"/>
      <c r="B517" s="95" t="s">
        <v>293</v>
      </c>
      <c r="C517" s="96"/>
      <c r="D517" s="96"/>
      <c r="E517" s="96"/>
      <c r="F517" s="97"/>
      <c r="G517" s="56">
        <v>2</v>
      </c>
      <c r="H517" s="67" t="s">
        <v>2</v>
      </c>
    </row>
    <row r="518" spans="1:8" x14ac:dyDescent="0.2">
      <c r="A518" s="98"/>
      <c r="B518" s="99"/>
      <c r="C518" s="99"/>
      <c r="D518" s="99"/>
      <c r="E518" s="99"/>
      <c r="F518" s="99"/>
      <c r="G518" s="99"/>
      <c r="H518" s="100"/>
    </row>
    <row r="519" spans="1:8" x14ac:dyDescent="0.25">
      <c r="A519" s="61" t="s">
        <v>230</v>
      </c>
      <c r="B519" s="92" t="s">
        <v>231</v>
      </c>
      <c r="C519" s="93"/>
      <c r="D519" s="93"/>
      <c r="E519" s="93"/>
      <c r="F519" s="93"/>
      <c r="G519" s="93"/>
      <c r="H519" s="94"/>
    </row>
    <row r="520" spans="1:8" x14ac:dyDescent="0.2">
      <c r="A520" s="50"/>
      <c r="B520" s="52" t="s">
        <v>347</v>
      </c>
      <c r="C520" s="53"/>
      <c r="D520" s="53"/>
      <c r="E520" s="53"/>
      <c r="F520" s="53"/>
      <c r="G520" s="55">
        <v>1</v>
      </c>
      <c r="H520" s="53"/>
    </row>
    <row r="521" spans="1:8" x14ac:dyDescent="0.2">
      <c r="A521" s="50"/>
      <c r="B521" s="52" t="s">
        <v>423</v>
      </c>
      <c r="C521" s="53"/>
      <c r="D521" s="53"/>
      <c r="E521" s="53"/>
      <c r="F521" s="53"/>
      <c r="G521" s="55">
        <v>1</v>
      </c>
      <c r="H521" s="53"/>
    </row>
    <row r="522" spans="1:8" x14ac:dyDescent="0.2">
      <c r="A522" s="50"/>
      <c r="B522" s="95" t="s">
        <v>293</v>
      </c>
      <c r="C522" s="96"/>
      <c r="D522" s="96"/>
      <c r="E522" s="96"/>
      <c r="F522" s="97"/>
      <c r="G522" s="56">
        <v>2</v>
      </c>
      <c r="H522" s="67" t="s">
        <v>2</v>
      </c>
    </row>
    <row r="523" spans="1:8" x14ac:dyDescent="0.2">
      <c r="A523" s="98"/>
      <c r="B523" s="99"/>
      <c r="C523" s="99"/>
      <c r="D523" s="99"/>
      <c r="E523" s="99"/>
      <c r="F523" s="99"/>
      <c r="G523" s="99"/>
      <c r="H523" s="100"/>
    </row>
    <row r="524" spans="1:8" x14ac:dyDescent="0.25">
      <c r="A524" s="61" t="s">
        <v>232</v>
      </c>
      <c r="B524" s="92" t="s">
        <v>233</v>
      </c>
      <c r="C524" s="93"/>
      <c r="D524" s="93"/>
      <c r="E524" s="93"/>
      <c r="F524" s="93"/>
      <c r="G524" s="93"/>
      <c r="H524" s="94"/>
    </row>
    <row r="525" spans="1:8" x14ac:dyDescent="0.2">
      <c r="A525" s="50"/>
      <c r="B525" s="52" t="s">
        <v>347</v>
      </c>
      <c r="C525" s="53"/>
      <c r="D525" s="53"/>
      <c r="E525" s="53"/>
      <c r="F525" s="53"/>
      <c r="G525" s="55">
        <v>3</v>
      </c>
      <c r="H525" s="53"/>
    </row>
    <row r="526" spans="1:8" x14ac:dyDescent="0.2">
      <c r="A526" s="50"/>
      <c r="B526" s="52" t="s">
        <v>346</v>
      </c>
      <c r="C526" s="53"/>
      <c r="D526" s="53"/>
      <c r="E526" s="53"/>
      <c r="F526" s="53"/>
      <c r="G526" s="55">
        <v>3</v>
      </c>
      <c r="H526" s="53"/>
    </row>
    <row r="527" spans="1:8" x14ac:dyDescent="0.2">
      <c r="A527" s="50"/>
      <c r="B527" s="52" t="s">
        <v>402</v>
      </c>
      <c r="C527" s="53"/>
      <c r="D527" s="53"/>
      <c r="E527" s="53"/>
      <c r="F527" s="53"/>
      <c r="G527" s="55">
        <v>1</v>
      </c>
      <c r="H527" s="53"/>
    </row>
    <row r="528" spans="1:8" x14ac:dyDescent="0.2">
      <c r="A528" s="50"/>
      <c r="B528" s="52" t="s">
        <v>390</v>
      </c>
      <c r="C528" s="53"/>
      <c r="D528" s="53"/>
      <c r="E528" s="53"/>
      <c r="F528" s="53"/>
      <c r="G528" s="55">
        <v>1</v>
      </c>
      <c r="H528" s="53"/>
    </row>
    <row r="529" spans="1:8" x14ac:dyDescent="0.2">
      <c r="A529" s="50"/>
      <c r="B529" s="95" t="s">
        <v>293</v>
      </c>
      <c r="C529" s="96"/>
      <c r="D529" s="96"/>
      <c r="E529" s="96"/>
      <c r="F529" s="97"/>
      <c r="G529" s="56">
        <v>8</v>
      </c>
      <c r="H529" s="67" t="s">
        <v>2</v>
      </c>
    </row>
    <row r="530" spans="1:8" x14ac:dyDescent="0.2">
      <c r="A530" s="98"/>
      <c r="B530" s="99"/>
      <c r="C530" s="99"/>
      <c r="D530" s="99"/>
      <c r="E530" s="99"/>
      <c r="F530" s="99"/>
      <c r="G530" s="99"/>
      <c r="H530" s="100"/>
    </row>
    <row r="531" spans="1:8" x14ac:dyDescent="0.25">
      <c r="A531" s="61" t="s">
        <v>234</v>
      </c>
      <c r="B531" s="105" t="s">
        <v>458</v>
      </c>
      <c r="C531" s="106"/>
      <c r="D531" s="106"/>
      <c r="E531" s="106"/>
      <c r="F531" s="106"/>
      <c r="G531" s="106"/>
      <c r="H531" s="107"/>
    </row>
    <row r="532" spans="1:8" x14ac:dyDescent="0.2">
      <c r="A532" s="50"/>
      <c r="B532" s="52" t="s">
        <v>346</v>
      </c>
      <c r="C532" s="53"/>
      <c r="D532" s="53"/>
      <c r="E532" s="53"/>
      <c r="F532" s="53"/>
      <c r="G532" s="55">
        <v>2</v>
      </c>
      <c r="H532" s="53"/>
    </row>
    <row r="533" spans="1:8" x14ac:dyDescent="0.2">
      <c r="A533" s="50"/>
      <c r="B533" s="95" t="s">
        <v>293</v>
      </c>
      <c r="C533" s="96"/>
      <c r="D533" s="96"/>
      <c r="E533" s="96"/>
      <c r="F533" s="97"/>
      <c r="G533" s="56">
        <v>2</v>
      </c>
      <c r="H533" s="67" t="s">
        <v>2</v>
      </c>
    </row>
    <row r="534" spans="1:8" x14ac:dyDescent="0.2">
      <c r="A534" s="98"/>
      <c r="B534" s="99"/>
      <c r="C534" s="99"/>
      <c r="D534" s="99"/>
      <c r="E534" s="99"/>
      <c r="F534" s="99"/>
      <c r="G534" s="99"/>
      <c r="H534" s="100"/>
    </row>
    <row r="535" spans="1:8" x14ac:dyDescent="0.25">
      <c r="A535" s="63" t="s">
        <v>236</v>
      </c>
      <c r="B535" s="105" t="s">
        <v>459</v>
      </c>
      <c r="C535" s="106"/>
      <c r="D535" s="106"/>
      <c r="E535" s="106"/>
      <c r="F535" s="106"/>
      <c r="G535" s="106"/>
      <c r="H535" s="107"/>
    </row>
    <row r="536" spans="1:8" x14ac:dyDescent="0.2">
      <c r="A536" s="50"/>
      <c r="B536" s="52" t="s">
        <v>345</v>
      </c>
      <c r="C536" s="53"/>
      <c r="D536" s="53"/>
      <c r="E536" s="53"/>
      <c r="F536" s="53"/>
      <c r="G536" s="55">
        <v>2</v>
      </c>
      <c r="H536" s="53"/>
    </row>
    <row r="537" spans="1:8" x14ac:dyDescent="0.2">
      <c r="A537" s="50"/>
      <c r="B537" s="95" t="s">
        <v>293</v>
      </c>
      <c r="C537" s="96"/>
      <c r="D537" s="96"/>
      <c r="E537" s="96"/>
      <c r="F537" s="97"/>
      <c r="G537" s="56">
        <v>2</v>
      </c>
      <c r="H537" s="67" t="s">
        <v>2</v>
      </c>
    </row>
    <row r="538" spans="1:8" x14ac:dyDescent="0.2">
      <c r="A538" s="98"/>
      <c r="B538" s="99"/>
      <c r="C538" s="99"/>
      <c r="D538" s="99"/>
      <c r="E538" s="99"/>
      <c r="F538" s="99"/>
      <c r="G538" s="99"/>
      <c r="H538" s="100"/>
    </row>
    <row r="539" spans="1:8" x14ac:dyDescent="0.25">
      <c r="A539" s="61" t="s">
        <v>238</v>
      </c>
      <c r="B539" s="92" t="s">
        <v>239</v>
      </c>
      <c r="C539" s="93"/>
      <c r="D539" s="93"/>
      <c r="E539" s="93"/>
      <c r="F539" s="93"/>
      <c r="G539" s="93"/>
      <c r="H539" s="94"/>
    </row>
    <row r="540" spans="1:8" x14ac:dyDescent="0.2">
      <c r="A540" s="50"/>
      <c r="B540" s="52" t="s">
        <v>424</v>
      </c>
      <c r="C540" s="53"/>
      <c r="D540" s="53"/>
      <c r="E540" s="53"/>
      <c r="F540" s="53"/>
      <c r="G540" s="55">
        <v>2</v>
      </c>
      <c r="H540" s="53"/>
    </row>
    <row r="541" spans="1:8" x14ac:dyDescent="0.2">
      <c r="A541" s="50"/>
      <c r="B541" s="52" t="s">
        <v>425</v>
      </c>
      <c r="C541" s="53"/>
      <c r="D541" s="53"/>
      <c r="E541" s="53"/>
      <c r="F541" s="53"/>
      <c r="G541" s="55">
        <v>2</v>
      </c>
      <c r="H541" s="53"/>
    </row>
    <row r="542" spans="1:8" x14ac:dyDescent="0.2">
      <c r="A542" s="50"/>
      <c r="B542" s="95" t="s">
        <v>293</v>
      </c>
      <c r="C542" s="96"/>
      <c r="D542" s="96"/>
      <c r="E542" s="96"/>
      <c r="F542" s="97"/>
      <c r="G542" s="56">
        <v>4</v>
      </c>
      <c r="H542" s="67" t="s">
        <v>2</v>
      </c>
    </row>
    <row r="543" spans="1:8" x14ac:dyDescent="0.2">
      <c r="A543" s="98"/>
      <c r="B543" s="99"/>
      <c r="C543" s="99"/>
      <c r="D543" s="99"/>
      <c r="E543" s="99"/>
      <c r="F543" s="99"/>
      <c r="G543" s="99"/>
      <c r="H543" s="100"/>
    </row>
    <row r="544" spans="1:8" x14ac:dyDescent="0.25">
      <c r="A544" s="61" t="s">
        <v>240</v>
      </c>
      <c r="B544" s="92" t="s">
        <v>241</v>
      </c>
      <c r="C544" s="93"/>
      <c r="D544" s="93"/>
      <c r="E544" s="93"/>
      <c r="F544" s="93"/>
      <c r="G544" s="93"/>
      <c r="H544" s="94"/>
    </row>
    <row r="545" spans="1:8" x14ac:dyDescent="0.2">
      <c r="A545" s="50"/>
      <c r="B545" s="52" t="s">
        <v>402</v>
      </c>
      <c r="C545" s="53"/>
      <c r="D545" s="53"/>
      <c r="E545" s="53"/>
      <c r="F545" s="53"/>
      <c r="G545" s="55">
        <v>1</v>
      </c>
      <c r="H545" s="53"/>
    </row>
    <row r="546" spans="1:8" x14ac:dyDescent="0.2">
      <c r="A546" s="50"/>
      <c r="B546" s="52" t="s">
        <v>390</v>
      </c>
      <c r="C546" s="53"/>
      <c r="D546" s="53"/>
      <c r="E546" s="53"/>
      <c r="F546" s="53"/>
      <c r="G546" s="55">
        <v>1</v>
      </c>
      <c r="H546" s="53"/>
    </row>
    <row r="547" spans="1:8" x14ac:dyDescent="0.2">
      <c r="A547" s="50"/>
      <c r="B547" s="95" t="s">
        <v>293</v>
      </c>
      <c r="C547" s="96"/>
      <c r="D547" s="96"/>
      <c r="E547" s="96"/>
      <c r="F547" s="97"/>
      <c r="G547" s="56">
        <v>2</v>
      </c>
      <c r="H547" s="67" t="s">
        <v>2</v>
      </c>
    </row>
    <row r="548" spans="1:8" x14ac:dyDescent="0.2">
      <c r="A548" s="98"/>
      <c r="B548" s="99"/>
      <c r="C548" s="99"/>
      <c r="D548" s="99"/>
      <c r="E548" s="99"/>
      <c r="F548" s="99"/>
      <c r="G548" s="99"/>
      <c r="H548" s="100"/>
    </row>
    <row r="549" spans="1:8" x14ac:dyDescent="0.25">
      <c r="A549" s="61" t="s">
        <v>242</v>
      </c>
      <c r="B549" s="92" t="s">
        <v>243</v>
      </c>
      <c r="C549" s="93"/>
      <c r="D549" s="93"/>
      <c r="E549" s="93"/>
      <c r="F549" s="93"/>
      <c r="G549" s="93"/>
      <c r="H549" s="94"/>
    </row>
    <row r="550" spans="1:8" x14ac:dyDescent="0.2">
      <c r="A550" s="50"/>
      <c r="B550" s="52" t="s">
        <v>426</v>
      </c>
      <c r="C550" s="55">
        <v>4.3499999999999996</v>
      </c>
      <c r="D550" s="53"/>
      <c r="E550" s="55">
        <v>0.6</v>
      </c>
      <c r="F550" s="73">
        <v>0.2</v>
      </c>
      <c r="G550" s="55">
        <v>3.48</v>
      </c>
      <c r="H550" s="53"/>
    </row>
    <row r="551" spans="1:8" x14ac:dyDescent="0.2">
      <c r="A551" s="50"/>
      <c r="B551" s="52" t="s">
        <v>426</v>
      </c>
      <c r="C551" s="55">
        <v>3.95</v>
      </c>
      <c r="D551" s="53"/>
      <c r="E551" s="55">
        <v>0.6</v>
      </c>
      <c r="F551" s="73">
        <v>0.2</v>
      </c>
      <c r="G551" s="55">
        <v>3.16</v>
      </c>
      <c r="H551" s="53"/>
    </row>
    <row r="552" spans="1:8" x14ac:dyDescent="0.2">
      <c r="A552" s="50"/>
      <c r="B552" s="52" t="s">
        <v>427</v>
      </c>
      <c r="C552" s="55">
        <v>1</v>
      </c>
      <c r="D552" s="53"/>
      <c r="E552" s="55">
        <v>0.3</v>
      </c>
      <c r="F552" s="53"/>
      <c r="G552" s="55">
        <v>0.3</v>
      </c>
      <c r="H552" s="53"/>
    </row>
    <row r="553" spans="1:8" x14ac:dyDescent="0.2">
      <c r="A553" s="50"/>
      <c r="B553" s="52" t="s">
        <v>347</v>
      </c>
      <c r="C553" s="55">
        <v>2.25</v>
      </c>
      <c r="D553" s="53"/>
      <c r="E553" s="55">
        <v>0.6</v>
      </c>
      <c r="F553" s="73">
        <v>0.2</v>
      </c>
      <c r="G553" s="55">
        <v>1.8</v>
      </c>
      <c r="H553" s="53"/>
    </row>
    <row r="554" spans="1:8" x14ac:dyDescent="0.2">
      <c r="A554" s="50"/>
      <c r="B554" s="52" t="s">
        <v>346</v>
      </c>
      <c r="C554" s="55">
        <v>2.25</v>
      </c>
      <c r="D554" s="53"/>
      <c r="E554" s="55">
        <v>0.6</v>
      </c>
      <c r="F554" s="73">
        <v>0.2</v>
      </c>
      <c r="G554" s="55">
        <v>1.8</v>
      </c>
      <c r="H554" s="53"/>
    </row>
    <row r="555" spans="1:8" x14ac:dyDescent="0.2">
      <c r="A555" s="50"/>
      <c r="B555" s="52" t="s">
        <v>428</v>
      </c>
      <c r="C555" s="55">
        <v>1</v>
      </c>
      <c r="D555" s="53"/>
      <c r="E555" s="55">
        <v>0.3</v>
      </c>
      <c r="F555" s="53"/>
      <c r="G555" s="55">
        <v>0.3</v>
      </c>
      <c r="H555" s="53"/>
    </row>
    <row r="556" spans="1:8" x14ac:dyDescent="0.2">
      <c r="A556" s="50"/>
      <c r="B556" s="95" t="s">
        <v>293</v>
      </c>
      <c r="C556" s="96"/>
      <c r="D556" s="96"/>
      <c r="E556" s="96"/>
      <c r="F556" s="97"/>
      <c r="G556" s="56">
        <v>10.84</v>
      </c>
      <c r="H556" s="67" t="s">
        <v>288</v>
      </c>
    </row>
    <row r="557" spans="1:8" x14ac:dyDescent="0.2">
      <c r="A557" s="98"/>
      <c r="B557" s="99"/>
      <c r="C557" s="99"/>
      <c r="D557" s="99"/>
      <c r="E557" s="99"/>
      <c r="F557" s="99"/>
      <c r="G557" s="99"/>
      <c r="H557" s="100"/>
    </row>
    <row r="558" spans="1:8" ht="22.5" x14ac:dyDescent="0.25">
      <c r="A558" s="61" t="s">
        <v>244</v>
      </c>
      <c r="B558" s="92" t="s">
        <v>245</v>
      </c>
      <c r="C558" s="93"/>
      <c r="D558" s="93"/>
      <c r="E558" s="93"/>
      <c r="F558" s="93"/>
      <c r="G558" s="93"/>
      <c r="H558" s="94"/>
    </row>
    <row r="559" spans="1:8" x14ac:dyDescent="0.2">
      <c r="A559" s="50"/>
      <c r="B559" s="52" t="s">
        <v>429</v>
      </c>
      <c r="C559" s="53"/>
      <c r="D559" s="53"/>
      <c r="E559" s="53"/>
      <c r="F559" s="53"/>
      <c r="G559" s="56">
        <v>8.0500000000000007</v>
      </c>
      <c r="H559" s="53"/>
    </row>
    <row r="560" spans="1:8" x14ac:dyDescent="0.2">
      <c r="A560" s="50"/>
      <c r="B560" s="50"/>
      <c r="C560" s="55">
        <v>1.93</v>
      </c>
      <c r="D560" s="53"/>
      <c r="E560" s="55">
        <v>1.8</v>
      </c>
      <c r="F560" s="53"/>
      <c r="G560" s="55">
        <v>3.47</v>
      </c>
      <c r="H560" s="53"/>
    </row>
    <row r="561" spans="1:8" x14ac:dyDescent="0.2">
      <c r="A561" s="50"/>
      <c r="B561" s="50"/>
      <c r="C561" s="55">
        <v>1.31</v>
      </c>
      <c r="D561" s="53"/>
      <c r="E561" s="55">
        <v>1.8</v>
      </c>
      <c r="F561" s="53"/>
      <c r="G561" s="55">
        <v>2.36</v>
      </c>
      <c r="H561" s="53"/>
    </row>
    <row r="562" spans="1:8" x14ac:dyDescent="0.2">
      <c r="A562" s="50"/>
      <c r="B562" s="50"/>
      <c r="C562" s="55">
        <v>0.78</v>
      </c>
      <c r="D562" s="53"/>
      <c r="E562" s="55">
        <v>1.8</v>
      </c>
      <c r="F562" s="53"/>
      <c r="G562" s="55">
        <v>1.4</v>
      </c>
      <c r="H562" s="53"/>
    </row>
    <row r="563" spans="1:8" x14ac:dyDescent="0.2">
      <c r="A563" s="50"/>
      <c r="B563" s="50"/>
      <c r="C563" s="55">
        <v>0.45</v>
      </c>
      <c r="D563" s="53"/>
      <c r="E563" s="55">
        <v>1.8</v>
      </c>
      <c r="F563" s="53"/>
      <c r="G563" s="55">
        <v>0.81</v>
      </c>
      <c r="H563" s="53"/>
    </row>
    <row r="564" spans="1:8" x14ac:dyDescent="0.2">
      <c r="A564" s="50"/>
      <c r="B564" s="52" t="s">
        <v>430</v>
      </c>
      <c r="C564" s="53"/>
      <c r="D564" s="53"/>
      <c r="E564" s="53"/>
      <c r="F564" s="53"/>
      <c r="G564" s="56">
        <v>8.0500000000000007</v>
      </c>
      <c r="H564" s="53"/>
    </row>
    <row r="565" spans="1:8" x14ac:dyDescent="0.2">
      <c r="A565" s="50"/>
      <c r="B565" s="52" t="s">
        <v>431</v>
      </c>
      <c r="C565" s="53"/>
      <c r="D565" s="53"/>
      <c r="E565" s="53"/>
      <c r="F565" s="53"/>
      <c r="G565" s="56">
        <v>0.96</v>
      </c>
      <c r="H565" s="53"/>
    </row>
    <row r="566" spans="1:8" x14ac:dyDescent="0.2">
      <c r="A566" s="50"/>
      <c r="B566" s="50"/>
      <c r="C566" s="55">
        <v>0.4</v>
      </c>
      <c r="D566" s="53"/>
      <c r="E566" s="55">
        <v>1.2</v>
      </c>
      <c r="F566" s="55">
        <v>2</v>
      </c>
      <c r="G566" s="55">
        <v>0.96</v>
      </c>
      <c r="H566" s="53"/>
    </row>
    <row r="567" spans="1:8" x14ac:dyDescent="0.2">
      <c r="A567" s="50"/>
      <c r="B567" s="95" t="s">
        <v>293</v>
      </c>
      <c r="C567" s="96"/>
      <c r="D567" s="96"/>
      <c r="E567" s="96"/>
      <c r="F567" s="97"/>
      <c r="G567" s="56">
        <v>17.05</v>
      </c>
      <c r="H567" s="67" t="s">
        <v>288</v>
      </c>
    </row>
    <row r="568" spans="1:8" x14ac:dyDescent="0.2">
      <c r="A568" s="98"/>
      <c r="B568" s="99"/>
      <c r="C568" s="99"/>
      <c r="D568" s="99"/>
      <c r="E568" s="99"/>
      <c r="F568" s="99"/>
      <c r="G568" s="99"/>
      <c r="H568" s="100"/>
    </row>
    <row r="569" spans="1:8" ht="22.5" x14ac:dyDescent="0.25">
      <c r="A569" s="49" t="s">
        <v>246</v>
      </c>
      <c r="B569" s="92" t="s">
        <v>247</v>
      </c>
      <c r="C569" s="93"/>
      <c r="D569" s="93"/>
      <c r="E569" s="93"/>
      <c r="F569" s="93"/>
      <c r="G569" s="93"/>
      <c r="H569" s="94"/>
    </row>
    <row r="570" spans="1:8" x14ac:dyDescent="0.2">
      <c r="A570" s="50"/>
      <c r="B570" s="52" t="s">
        <v>429</v>
      </c>
      <c r="C570" s="55">
        <v>1.65</v>
      </c>
      <c r="D570" s="55">
        <v>0.6</v>
      </c>
      <c r="E570" s="53"/>
      <c r="F570" s="55">
        <v>2</v>
      </c>
      <c r="G570" s="55">
        <v>1.98</v>
      </c>
      <c r="H570" s="53"/>
    </row>
    <row r="571" spans="1:8" x14ac:dyDescent="0.2">
      <c r="A571" s="50"/>
      <c r="B571" s="50"/>
      <c r="C571" s="55">
        <v>1.65</v>
      </c>
      <c r="D571" s="55">
        <v>0.9</v>
      </c>
      <c r="E571" s="53"/>
      <c r="F571" s="55">
        <v>1</v>
      </c>
      <c r="G571" s="55">
        <v>1.49</v>
      </c>
      <c r="H571" s="53"/>
    </row>
    <row r="572" spans="1:8" x14ac:dyDescent="0.2">
      <c r="A572" s="50"/>
      <c r="B572" s="52" t="s">
        <v>432</v>
      </c>
      <c r="C572" s="55">
        <v>1.65</v>
      </c>
      <c r="D572" s="55">
        <v>0.6</v>
      </c>
      <c r="E572" s="53"/>
      <c r="F572" s="55">
        <v>2</v>
      </c>
      <c r="G572" s="55">
        <v>1.98</v>
      </c>
      <c r="H572" s="53"/>
    </row>
    <row r="573" spans="1:8" x14ac:dyDescent="0.2">
      <c r="A573" s="50"/>
      <c r="B573" s="50"/>
      <c r="C573" s="55">
        <v>1.65</v>
      </c>
      <c r="D573" s="55">
        <v>0.9</v>
      </c>
      <c r="E573" s="53"/>
      <c r="F573" s="55">
        <v>1</v>
      </c>
      <c r="G573" s="55">
        <v>1.49</v>
      </c>
      <c r="H573" s="53"/>
    </row>
    <row r="574" spans="1:8" x14ac:dyDescent="0.2">
      <c r="A574" s="50"/>
      <c r="B574" s="95" t="s">
        <v>293</v>
      </c>
      <c r="C574" s="96"/>
      <c r="D574" s="96"/>
      <c r="E574" s="96"/>
      <c r="F574" s="97"/>
      <c r="G574" s="56">
        <v>6.93</v>
      </c>
      <c r="H574" s="67" t="s">
        <v>288</v>
      </c>
    </row>
    <row r="575" spans="1:8" x14ac:dyDescent="0.2">
      <c r="A575" s="98"/>
      <c r="B575" s="99"/>
      <c r="C575" s="99"/>
      <c r="D575" s="99"/>
      <c r="E575" s="99"/>
      <c r="F575" s="99"/>
      <c r="G575" s="99"/>
      <c r="H575" s="100"/>
    </row>
    <row r="576" spans="1:8" x14ac:dyDescent="0.25">
      <c r="A576" s="48">
        <v>15</v>
      </c>
      <c r="B576" s="102" t="s">
        <v>248</v>
      </c>
      <c r="C576" s="103"/>
      <c r="D576" s="103"/>
      <c r="E576" s="103"/>
      <c r="F576" s="103"/>
      <c r="G576" s="103"/>
      <c r="H576" s="104"/>
    </row>
    <row r="577" spans="1:8" x14ac:dyDescent="0.25">
      <c r="A577" s="64" t="s">
        <v>249</v>
      </c>
      <c r="B577" s="92" t="s">
        <v>250</v>
      </c>
      <c r="C577" s="93"/>
      <c r="D577" s="93"/>
      <c r="E577" s="93"/>
      <c r="F577" s="93"/>
      <c r="G577" s="93"/>
      <c r="H577" s="94"/>
    </row>
    <row r="578" spans="1:8" ht="22.5" x14ac:dyDescent="0.25">
      <c r="A578" s="53"/>
      <c r="B578" s="54" t="s">
        <v>433</v>
      </c>
      <c r="C578" s="55">
        <v>7.8</v>
      </c>
      <c r="D578" s="53"/>
      <c r="E578" s="53"/>
      <c r="F578" s="53"/>
      <c r="G578" s="55">
        <v>7.8</v>
      </c>
      <c r="H578" s="53"/>
    </row>
    <row r="579" spans="1:8" x14ac:dyDescent="0.2">
      <c r="A579" s="50"/>
      <c r="B579" s="95" t="s">
        <v>293</v>
      </c>
      <c r="C579" s="96"/>
      <c r="D579" s="96"/>
      <c r="E579" s="96"/>
      <c r="F579" s="97"/>
      <c r="G579" s="56">
        <v>7.8</v>
      </c>
      <c r="H579" s="67" t="s">
        <v>1</v>
      </c>
    </row>
    <row r="580" spans="1:8" x14ac:dyDescent="0.2">
      <c r="A580" s="98"/>
      <c r="B580" s="99"/>
      <c r="C580" s="99"/>
      <c r="D580" s="99"/>
      <c r="E580" s="99"/>
      <c r="F580" s="99"/>
      <c r="G580" s="99"/>
      <c r="H580" s="100"/>
    </row>
    <row r="581" spans="1:8" x14ac:dyDescent="0.25">
      <c r="A581" s="64" t="s">
        <v>251</v>
      </c>
      <c r="B581" s="92" t="s">
        <v>252</v>
      </c>
      <c r="C581" s="93"/>
      <c r="D581" s="93"/>
      <c r="E581" s="93"/>
      <c r="F581" s="93"/>
      <c r="G581" s="93"/>
      <c r="H581" s="94"/>
    </row>
    <row r="582" spans="1:8" ht="22.5" x14ac:dyDescent="0.25">
      <c r="A582" s="53"/>
      <c r="B582" s="65" t="s">
        <v>434</v>
      </c>
      <c r="C582" s="55">
        <v>2.9</v>
      </c>
      <c r="D582" s="53"/>
      <c r="E582" s="53"/>
      <c r="F582" s="55">
        <v>8</v>
      </c>
      <c r="G582" s="55">
        <v>23.2</v>
      </c>
      <c r="H582" s="53"/>
    </row>
    <row r="583" spans="1:8" ht="22.5" x14ac:dyDescent="0.25">
      <c r="A583" s="53"/>
      <c r="B583" s="54" t="s">
        <v>435</v>
      </c>
      <c r="C583" s="55">
        <v>24.5</v>
      </c>
      <c r="D583" s="53"/>
      <c r="E583" s="53"/>
      <c r="F583" s="53"/>
      <c r="G583" s="55">
        <v>24.5</v>
      </c>
      <c r="H583" s="53"/>
    </row>
    <row r="584" spans="1:8" x14ac:dyDescent="0.2">
      <c r="A584" s="50"/>
      <c r="B584" s="95" t="s">
        <v>293</v>
      </c>
      <c r="C584" s="96"/>
      <c r="D584" s="96"/>
      <c r="E584" s="96"/>
      <c r="F584" s="97"/>
      <c r="G584" s="56">
        <v>47.7</v>
      </c>
      <c r="H584" s="67" t="s">
        <v>1</v>
      </c>
    </row>
    <row r="585" spans="1:8" x14ac:dyDescent="0.2">
      <c r="A585" s="98"/>
      <c r="B585" s="99"/>
      <c r="C585" s="99"/>
      <c r="D585" s="99"/>
      <c r="E585" s="99"/>
      <c r="F585" s="99"/>
      <c r="G585" s="99"/>
      <c r="H585" s="100"/>
    </row>
    <row r="586" spans="1:8" x14ac:dyDescent="0.25">
      <c r="A586" s="49" t="s">
        <v>253</v>
      </c>
      <c r="B586" s="92" t="s">
        <v>254</v>
      </c>
      <c r="C586" s="93"/>
      <c r="D586" s="93"/>
      <c r="E586" s="93"/>
      <c r="F586" s="93"/>
      <c r="G586" s="93"/>
      <c r="H586" s="94"/>
    </row>
    <row r="587" spans="1:8" x14ac:dyDescent="0.2">
      <c r="A587" s="50"/>
      <c r="B587" s="52" t="s">
        <v>436</v>
      </c>
      <c r="C587" s="53"/>
      <c r="D587" s="53"/>
      <c r="E587" s="53"/>
      <c r="F587" s="53"/>
      <c r="G587" s="55">
        <v>6</v>
      </c>
      <c r="H587" s="53"/>
    </row>
    <row r="588" spans="1:8" x14ac:dyDescent="0.2">
      <c r="A588" s="50"/>
      <c r="B588" s="95" t="s">
        <v>293</v>
      </c>
      <c r="C588" s="96"/>
      <c r="D588" s="96"/>
      <c r="E588" s="96"/>
      <c r="F588" s="97"/>
      <c r="G588" s="56">
        <v>6</v>
      </c>
      <c r="H588" s="67" t="s">
        <v>2</v>
      </c>
    </row>
    <row r="589" spans="1:8" x14ac:dyDescent="0.2">
      <c r="A589" s="98"/>
      <c r="B589" s="99"/>
      <c r="C589" s="99"/>
      <c r="D589" s="99"/>
      <c r="E589" s="99"/>
      <c r="F589" s="99"/>
      <c r="G589" s="99"/>
      <c r="H589" s="100"/>
    </row>
    <row r="590" spans="1:8" x14ac:dyDescent="0.25">
      <c r="A590" s="49" t="s">
        <v>255</v>
      </c>
      <c r="B590" s="92" t="s">
        <v>256</v>
      </c>
      <c r="C590" s="93"/>
      <c r="D590" s="93"/>
      <c r="E590" s="93"/>
      <c r="F590" s="93"/>
      <c r="G590" s="93"/>
      <c r="H590" s="94"/>
    </row>
    <row r="591" spans="1:8" x14ac:dyDescent="0.2">
      <c r="A591" s="50"/>
      <c r="B591" s="52" t="s">
        <v>436</v>
      </c>
      <c r="C591" s="53"/>
      <c r="D591" s="53"/>
      <c r="E591" s="53"/>
      <c r="F591" s="53"/>
      <c r="G591" s="55">
        <v>10</v>
      </c>
      <c r="H591" s="53"/>
    </row>
    <row r="592" spans="1:8" x14ac:dyDescent="0.2">
      <c r="A592" s="50"/>
      <c r="B592" s="95" t="s">
        <v>293</v>
      </c>
      <c r="C592" s="96"/>
      <c r="D592" s="96"/>
      <c r="E592" s="96"/>
      <c r="F592" s="97"/>
      <c r="G592" s="56">
        <v>10</v>
      </c>
      <c r="H592" s="67" t="s">
        <v>2</v>
      </c>
    </row>
    <row r="593" spans="1:8" x14ac:dyDescent="0.2">
      <c r="A593" s="98"/>
      <c r="B593" s="99"/>
      <c r="C593" s="99"/>
      <c r="D593" s="99"/>
      <c r="E593" s="99"/>
      <c r="F593" s="99"/>
      <c r="G593" s="99"/>
      <c r="H593" s="100"/>
    </row>
    <row r="594" spans="1:8" x14ac:dyDescent="0.25">
      <c r="A594" s="49" t="s">
        <v>257</v>
      </c>
      <c r="B594" s="92" t="s">
        <v>258</v>
      </c>
      <c r="C594" s="93"/>
      <c r="D594" s="93"/>
      <c r="E594" s="93"/>
      <c r="F594" s="93"/>
      <c r="G594" s="93"/>
      <c r="H594" s="94"/>
    </row>
    <row r="595" spans="1:8" x14ac:dyDescent="0.2">
      <c r="A595" s="50"/>
      <c r="B595" s="52" t="s">
        <v>436</v>
      </c>
      <c r="C595" s="53"/>
      <c r="D595" s="53"/>
      <c r="E595" s="53"/>
      <c r="F595" s="53"/>
      <c r="G595" s="55">
        <v>5</v>
      </c>
      <c r="H595" s="53"/>
    </row>
    <row r="596" spans="1:8" x14ac:dyDescent="0.2">
      <c r="A596" s="50"/>
      <c r="B596" s="95" t="s">
        <v>293</v>
      </c>
      <c r="C596" s="96"/>
      <c r="D596" s="96"/>
      <c r="E596" s="96"/>
      <c r="F596" s="97"/>
      <c r="G596" s="56">
        <v>5</v>
      </c>
      <c r="H596" s="67" t="s">
        <v>2</v>
      </c>
    </row>
    <row r="597" spans="1:8" x14ac:dyDescent="0.2">
      <c r="A597" s="98"/>
      <c r="B597" s="99"/>
      <c r="C597" s="99"/>
      <c r="D597" s="99"/>
      <c r="E597" s="99"/>
      <c r="F597" s="99"/>
      <c r="G597" s="99"/>
      <c r="H597" s="100"/>
    </row>
    <row r="598" spans="1:8" x14ac:dyDescent="0.25">
      <c r="A598" s="49" t="s">
        <v>259</v>
      </c>
      <c r="B598" s="105" t="s">
        <v>460</v>
      </c>
      <c r="C598" s="106"/>
      <c r="D598" s="106"/>
      <c r="E598" s="106"/>
      <c r="F598" s="106"/>
      <c r="G598" s="106"/>
      <c r="H598" s="107"/>
    </row>
    <row r="599" spans="1:8" x14ac:dyDescent="0.2">
      <c r="A599" s="50"/>
      <c r="B599" s="52" t="s">
        <v>436</v>
      </c>
      <c r="C599" s="53"/>
      <c r="D599" s="53"/>
      <c r="E599" s="53"/>
      <c r="F599" s="53"/>
      <c r="G599" s="55">
        <v>1</v>
      </c>
      <c r="H599" s="53"/>
    </row>
    <row r="600" spans="1:8" x14ac:dyDescent="0.2">
      <c r="A600" s="50"/>
      <c r="B600" s="95" t="s">
        <v>293</v>
      </c>
      <c r="C600" s="96"/>
      <c r="D600" s="96"/>
      <c r="E600" s="96"/>
      <c r="F600" s="97"/>
      <c r="G600" s="56">
        <v>1</v>
      </c>
      <c r="H600" s="67" t="s">
        <v>2</v>
      </c>
    </row>
    <row r="601" spans="1:8" x14ac:dyDescent="0.2">
      <c r="A601" s="98"/>
      <c r="B601" s="99"/>
      <c r="C601" s="99"/>
      <c r="D601" s="99"/>
      <c r="E601" s="99"/>
      <c r="F601" s="99"/>
      <c r="G601" s="99"/>
      <c r="H601" s="100"/>
    </row>
    <row r="602" spans="1:8" x14ac:dyDescent="0.25">
      <c r="A602" s="48">
        <v>16</v>
      </c>
      <c r="B602" s="102" t="s">
        <v>52</v>
      </c>
      <c r="C602" s="103"/>
      <c r="D602" s="103"/>
      <c r="E602" s="103"/>
      <c r="F602" s="103"/>
      <c r="G602" s="103"/>
      <c r="H602" s="104"/>
    </row>
    <row r="603" spans="1:8" x14ac:dyDescent="0.25">
      <c r="A603" s="49" t="s">
        <v>262</v>
      </c>
      <c r="B603" s="105" t="s">
        <v>461</v>
      </c>
      <c r="C603" s="106"/>
      <c r="D603" s="106"/>
      <c r="E603" s="106"/>
      <c r="F603" s="106"/>
      <c r="G603" s="106"/>
      <c r="H603" s="107"/>
    </row>
    <row r="604" spans="1:8" x14ac:dyDescent="0.2">
      <c r="A604" s="50"/>
      <c r="B604" s="52" t="s">
        <v>437</v>
      </c>
      <c r="C604" s="55">
        <v>16.3</v>
      </c>
      <c r="D604" s="53"/>
      <c r="E604" s="53"/>
      <c r="F604" s="53"/>
      <c r="G604" s="55">
        <v>16.3</v>
      </c>
      <c r="H604" s="53"/>
    </row>
    <row r="605" spans="1:8" x14ac:dyDescent="0.2">
      <c r="A605" s="50"/>
      <c r="B605" s="52" t="s">
        <v>438</v>
      </c>
      <c r="C605" s="53"/>
      <c r="D605" s="53"/>
      <c r="E605" s="53"/>
      <c r="F605" s="53"/>
      <c r="G605" s="53"/>
      <c r="H605" s="53"/>
    </row>
    <row r="606" spans="1:8" x14ac:dyDescent="0.2">
      <c r="A606" s="50"/>
      <c r="B606" s="50"/>
      <c r="C606" s="55">
        <v>2.94</v>
      </c>
      <c r="D606" s="53"/>
      <c r="E606" s="53"/>
      <c r="F606" s="53"/>
      <c r="G606" s="55">
        <v>2.94</v>
      </c>
      <c r="H606" s="53"/>
    </row>
    <row r="607" spans="1:8" x14ac:dyDescent="0.2">
      <c r="A607" s="57"/>
      <c r="B607" s="50"/>
      <c r="C607" s="55">
        <v>1.74</v>
      </c>
      <c r="D607" s="53"/>
      <c r="E607" s="53"/>
      <c r="F607" s="53"/>
      <c r="G607" s="55">
        <v>1.74</v>
      </c>
      <c r="H607" s="53"/>
    </row>
    <row r="608" spans="1:8" x14ac:dyDescent="0.2">
      <c r="A608" s="50"/>
      <c r="B608" s="95" t="s">
        <v>293</v>
      </c>
      <c r="C608" s="96"/>
      <c r="D608" s="96"/>
      <c r="E608" s="96"/>
      <c r="F608" s="97"/>
      <c r="G608" s="56">
        <v>20.98</v>
      </c>
      <c r="H608" s="67" t="s">
        <v>1</v>
      </c>
    </row>
    <row r="609" spans="1:8" x14ac:dyDescent="0.2">
      <c r="A609" s="98"/>
      <c r="B609" s="99"/>
      <c r="C609" s="99"/>
      <c r="D609" s="99"/>
      <c r="E609" s="99"/>
      <c r="F609" s="99"/>
      <c r="G609" s="99"/>
      <c r="H609" s="100"/>
    </row>
    <row r="610" spans="1:8" x14ac:dyDescent="0.25">
      <c r="A610" s="49" t="s">
        <v>264</v>
      </c>
      <c r="B610" s="92" t="s">
        <v>439</v>
      </c>
      <c r="C610" s="93"/>
      <c r="D610" s="93"/>
      <c r="E610" s="93"/>
      <c r="F610" s="93"/>
      <c r="G610" s="93"/>
      <c r="H610" s="94"/>
    </row>
    <row r="611" spans="1:8" x14ac:dyDescent="0.2">
      <c r="A611" s="50"/>
      <c r="B611" s="52" t="s">
        <v>300</v>
      </c>
      <c r="C611" s="55">
        <v>55.13</v>
      </c>
      <c r="D611" s="53"/>
      <c r="E611" s="55">
        <v>1.4</v>
      </c>
      <c r="F611" s="53"/>
      <c r="G611" s="55">
        <v>77.180000000000007</v>
      </c>
      <c r="H611" s="53"/>
    </row>
    <row r="612" spans="1:8" x14ac:dyDescent="0.2">
      <c r="A612" s="50"/>
      <c r="B612" s="95" t="s">
        <v>293</v>
      </c>
      <c r="C612" s="96"/>
      <c r="D612" s="96"/>
      <c r="E612" s="96"/>
      <c r="F612" s="97"/>
      <c r="G612" s="56">
        <v>77.180000000000007</v>
      </c>
      <c r="H612" s="67" t="s">
        <v>288</v>
      </c>
    </row>
    <row r="613" spans="1:8" x14ac:dyDescent="0.2">
      <c r="A613" s="98"/>
      <c r="B613" s="99"/>
      <c r="C613" s="99"/>
      <c r="D613" s="99"/>
      <c r="E613" s="99"/>
      <c r="F613" s="99"/>
      <c r="G613" s="99"/>
      <c r="H613" s="100"/>
    </row>
    <row r="614" spans="1:8" x14ac:dyDescent="0.25">
      <c r="A614" s="49" t="s">
        <v>266</v>
      </c>
      <c r="B614" s="92" t="s">
        <v>267</v>
      </c>
      <c r="C614" s="93"/>
      <c r="D614" s="93"/>
      <c r="E614" s="93"/>
      <c r="F614" s="93"/>
      <c r="G614" s="93"/>
      <c r="H614" s="94"/>
    </row>
    <row r="615" spans="1:8" x14ac:dyDescent="0.2">
      <c r="A615" s="50"/>
      <c r="B615" s="52" t="s">
        <v>440</v>
      </c>
      <c r="C615" s="55">
        <v>2.2000000000000002</v>
      </c>
      <c r="D615" s="53"/>
      <c r="E615" s="55">
        <v>2</v>
      </c>
      <c r="F615" s="53"/>
      <c r="G615" s="55">
        <v>4.4000000000000004</v>
      </c>
      <c r="H615" s="53"/>
    </row>
    <row r="616" spans="1:8" x14ac:dyDescent="0.2">
      <c r="A616" s="50"/>
      <c r="B616" s="52" t="s">
        <v>441</v>
      </c>
      <c r="C616" s="55">
        <v>1.4</v>
      </c>
      <c r="D616" s="53"/>
      <c r="E616" s="55">
        <v>2</v>
      </c>
      <c r="F616" s="53"/>
      <c r="G616" s="55">
        <v>2.8</v>
      </c>
      <c r="H616" s="53"/>
    </row>
    <row r="617" spans="1:8" x14ac:dyDescent="0.2">
      <c r="A617" s="50"/>
      <c r="B617" s="52" t="s">
        <v>386</v>
      </c>
      <c r="C617" s="55">
        <v>1</v>
      </c>
      <c r="D617" s="53"/>
      <c r="E617" s="55">
        <v>2.1</v>
      </c>
      <c r="F617" s="53"/>
      <c r="G617" s="55">
        <v>2.1</v>
      </c>
      <c r="H617" s="53"/>
    </row>
    <row r="618" spans="1:8" x14ac:dyDescent="0.2">
      <c r="A618" s="50"/>
      <c r="B618" s="95" t="s">
        <v>293</v>
      </c>
      <c r="C618" s="96"/>
      <c r="D618" s="96"/>
      <c r="E618" s="96"/>
      <c r="F618" s="97"/>
      <c r="G618" s="56">
        <v>9.3000000000000007</v>
      </c>
      <c r="H618" s="67" t="s">
        <v>288</v>
      </c>
    </row>
    <row r="619" spans="1:8" x14ac:dyDescent="0.2">
      <c r="A619" s="98"/>
      <c r="B619" s="99"/>
      <c r="C619" s="99"/>
      <c r="D619" s="99"/>
      <c r="E619" s="99"/>
      <c r="F619" s="99"/>
      <c r="G619" s="99"/>
      <c r="H619" s="100"/>
    </row>
    <row r="620" spans="1:8" x14ac:dyDescent="0.25">
      <c r="A620" s="59">
        <v>17</v>
      </c>
      <c r="B620" s="102" t="s">
        <v>52</v>
      </c>
      <c r="C620" s="103"/>
      <c r="D620" s="103"/>
      <c r="E620" s="103"/>
      <c r="F620" s="103"/>
      <c r="G620" s="103"/>
      <c r="H620" s="104"/>
    </row>
    <row r="621" spans="1:8" x14ac:dyDescent="0.25">
      <c r="A621" s="51" t="s">
        <v>442</v>
      </c>
      <c r="B621" s="92" t="s">
        <v>269</v>
      </c>
      <c r="C621" s="93"/>
      <c r="D621" s="93"/>
      <c r="E621" s="93"/>
      <c r="F621" s="93"/>
      <c r="G621" s="93"/>
      <c r="H621" s="94"/>
    </row>
    <row r="622" spans="1:8" ht="22.5" x14ac:dyDescent="0.2">
      <c r="A622" s="50"/>
      <c r="B622" s="52" t="s">
        <v>443</v>
      </c>
      <c r="C622" s="53"/>
      <c r="D622" s="53"/>
      <c r="E622" s="53"/>
      <c r="F622" s="53"/>
      <c r="G622" s="55">
        <v>4</v>
      </c>
      <c r="H622" s="53"/>
    </row>
    <row r="623" spans="1:8" x14ac:dyDescent="0.2">
      <c r="A623" s="50"/>
      <c r="B623" s="95" t="s">
        <v>293</v>
      </c>
      <c r="C623" s="96"/>
      <c r="D623" s="96"/>
      <c r="E623" s="96"/>
      <c r="F623" s="97"/>
      <c r="G623" s="56">
        <v>4</v>
      </c>
      <c r="H623" s="67" t="s">
        <v>2</v>
      </c>
    </row>
    <row r="624" spans="1:8" x14ac:dyDescent="0.2">
      <c r="A624" s="98"/>
      <c r="B624" s="99"/>
      <c r="C624" s="99"/>
      <c r="D624" s="99"/>
      <c r="E624" s="99"/>
      <c r="F624" s="99"/>
      <c r="G624" s="99"/>
      <c r="H624" s="100"/>
    </row>
    <row r="625" spans="1:8" x14ac:dyDescent="0.25">
      <c r="A625" s="51" t="s">
        <v>444</v>
      </c>
      <c r="B625" s="92" t="s">
        <v>271</v>
      </c>
      <c r="C625" s="93"/>
      <c r="D625" s="93"/>
      <c r="E625" s="93"/>
      <c r="F625" s="93"/>
      <c r="G625" s="93"/>
      <c r="H625" s="94"/>
    </row>
    <row r="626" spans="1:8" x14ac:dyDescent="0.2">
      <c r="A626" s="50"/>
      <c r="B626" s="52" t="s">
        <v>445</v>
      </c>
      <c r="C626" s="53"/>
      <c r="D626" s="53"/>
      <c r="E626" s="53"/>
      <c r="F626" s="53"/>
      <c r="G626" s="55">
        <v>1</v>
      </c>
      <c r="H626" s="53"/>
    </row>
    <row r="627" spans="1:8" x14ac:dyDescent="0.2">
      <c r="A627" s="50"/>
      <c r="B627" s="95" t="s">
        <v>293</v>
      </c>
      <c r="C627" s="96"/>
      <c r="D627" s="96"/>
      <c r="E627" s="96"/>
      <c r="F627" s="97"/>
      <c r="G627" s="56">
        <v>1</v>
      </c>
      <c r="H627" s="67" t="s">
        <v>2</v>
      </c>
    </row>
    <row r="628" spans="1:8" x14ac:dyDescent="0.2">
      <c r="A628" s="98"/>
      <c r="B628" s="99"/>
      <c r="C628" s="99"/>
      <c r="D628" s="99"/>
      <c r="E628" s="99"/>
      <c r="F628" s="99"/>
      <c r="G628" s="99"/>
      <c r="H628" s="100"/>
    </row>
    <row r="629" spans="1:8" x14ac:dyDescent="0.25">
      <c r="A629" s="51" t="s">
        <v>446</v>
      </c>
      <c r="B629" s="92" t="s">
        <v>273</v>
      </c>
      <c r="C629" s="93"/>
      <c r="D629" s="93"/>
      <c r="E629" s="93"/>
      <c r="F629" s="93"/>
      <c r="G629" s="93"/>
      <c r="H629" s="94"/>
    </row>
    <row r="630" spans="1:8" x14ac:dyDescent="0.2">
      <c r="A630" s="50"/>
      <c r="B630" s="52" t="s">
        <v>447</v>
      </c>
      <c r="C630" s="55">
        <v>16.3</v>
      </c>
      <c r="D630" s="55">
        <v>1.2</v>
      </c>
      <c r="E630" s="53"/>
      <c r="F630" s="53"/>
      <c r="G630" s="55">
        <v>19.559999999999999</v>
      </c>
      <c r="H630" s="53"/>
    </row>
    <row r="631" spans="1:8" x14ac:dyDescent="0.2">
      <c r="A631" s="50"/>
      <c r="B631" s="95" t="s">
        <v>293</v>
      </c>
      <c r="C631" s="96"/>
      <c r="D631" s="96"/>
      <c r="E631" s="96"/>
      <c r="F631" s="97"/>
      <c r="G631" s="56">
        <v>19.559999999999999</v>
      </c>
      <c r="H631" s="67" t="s">
        <v>288</v>
      </c>
    </row>
    <row r="632" spans="1:8" x14ac:dyDescent="0.2">
      <c r="A632" s="98"/>
      <c r="B632" s="99"/>
      <c r="C632" s="99"/>
      <c r="D632" s="99"/>
      <c r="E632" s="99"/>
      <c r="F632" s="99"/>
      <c r="G632" s="99"/>
      <c r="H632" s="100"/>
    </row>
    <row r="633" spans="1:8" x14ac:dyDescent="0.25">
      <c r="A633" s="51" t="s">
        <v>448</v>
      </c>
      <c r="B633" s="92" t="s">
        <v>275</v>
      </c>
      <c r="C633" s="93"/>
      <c r="D633" s="93"/>
      <c r="E633" s="93"/>
      <c r="F633" s="93"/>
      <c r="G633" s="93"/>
      <c r="H633" s="94"/>
    </row>
    <row r="634" spans="1:8" x14ac:dyDescent="0.2">
      <c r="A634" s="50"/>
      <c r="B634" s="52" t="s">
        <v>449</v>
      </c>
      <c r="C634" s="53"/>
      <c r="D634" s="53"/>
      <c r="E634" s="53"/>
      <c r="F634" s="53"/>
      <c r="G634" s="55">
        <v>3</v>
      </c>
      <c r="H634" s="53"/>
    </row>
    <row r="635" spans="1:8" x14ac:dyDescent="0.2">
      <c r="A635" s="50"/>
      <c r="B635" s="95" t="s">
        <v>293</v>
      </c>
      <c r="C635" s="96"/>
      <c r="D635" s="96"/>
      <c r="E635" s="96"/>
      <c r="F635" s="97"/>
      <c r="G635" s="56">
        <v>3</v>
      </c>
      <c r="H635" s="67" t="s">
        <v>2</v>
      </c>
    </row>
    <row r="636" spans="1:8" x14ac:dyDescent="0.2">
      <c r="A636" s="98"/>
      <c r="B636" s="99"/>
      <c r="C636" s="99"/>
      <c r="D636" s="99"/>
      <c r="E636" s="99"/>
      <c r="F636" s="99"/>
      <c r="G636" s="99"/>
      <c r="H636" s="100"/>
    </row>
    <row r="637" spans="1:8" x14ac:dyDescent="0.25">
      <c r="A637" s="51" t="s">
        <v>450</v>
      </c>
      <c r="B637" s="92" t="s">
        <v>451</v>
      </c>
      <c r="C637" s="93"/>
      <c r="D637" s="93"/>
      <c r="E637" s="93"/>
      <c r="F637" s="93"/>
      <c r="G637" s="93"/>
      <c r="H637" s="94"/>
    </row>
    <row r="638" spans="1:8" x14ac:dyDescent="0.2">
      <c r="A638" s="50"/>
      <c r="B638" s="52" t="s">
        <v>449</v>
      </c>
      <c r="C638" s="53"/>
      <c r="D638" s="53"/>
      <c r="E638" s="53"/>
      <c r="F638" s="53"/>
      <c r="G638" s="55">
        <v>29.22</v>
      </c>
      <c r="H638" s="53"/>
    </row>
    <row r="639" spans="1:8" x14ac:dyDescent="0.2">
      <c r="A639" s="50"/>
      <c r="B639" s="95" t="s">
        <v>293</v>
      </c>
      <c r="C639" s="96"/>
      <c r="D639" s="96"/>
      <c r="E639" s="96"/>
      <c r="F639" s="97"/>
      <c r="G639" s="56">
        <v>29.22</v>
      </c>
      <c r="H639" s="67" t="s">
        <v>288</v>
      </c>
    </row>
    <row r="640" spans="1:8" x14ac:dyDescent="0.2">
      <c r="A640" s="98"/>
      <c r="B640" s="99"/>
      <c r="C640" s="99"/>
      <c r="D640" s="99"/>
      <c r="E640" s="99"/>
      <c r="F640" s="99"/>
      <c r="G640" s="99"/>
      <c r="H640" s="100"/>
    </row>
  </sheetData>
  <mergeCells count="335">
    <mergeCell ref="B15:H15"/>
    <mergeCell ref="A17:H17"/>
    <mergeCell ref="B18:H18"/>
    <mergeCell ref="B23:F23"/>
    <mergeCell ref="A24:H24"/>
    <mergeCell ref="B25:H25"/>
    <mergeCell ref="A7:H7"/>
    <mergeCell ref="A8:H8"/>
    <mergeCell ref="A9:H9"/>
    <mergeCell ref="A10:H10"/>
    <mergeCell ref="A12:H12"/>
    <mergeCell ref="B14:H14"/>
    <mergeCell ref="A36:H36"/>
    <mergeCell ref="B37:H37"/>
    <mergeCell ref="A39:H39"/>
    <mergeCell ref="B40:H40"/>
    <mergeCell ref="B41:H41"/>
    <mergeCell ref="B57:F57"/>
    <mergeCell ref="B28:F28"/>
    <mergeCell ref="A29:H29"/>
    <mergeCell ref="B30:H30"/>
    <mergeCell ref="A32:H32"/>
    <mergeCell ref="B33:H33"/>
    <mergeCell ref="B34:H34"/>
    <mergeCell ref="A71:H71"/>
    <mergeCell ref="B72:H72"/>
    <mergeCell ref="B73:H73"/>
    <mergeCell ref="F74:G74"/>
    <mergeCell ref="F75:G75"/>
    <mergeCell ref="F76:G76"/>
    <mergeCell ref="A58:H58"/>
    <mergeCell ref="B59:H59"/>
    <mergeCell ref="B65:F65"/>
    <mergeCell ref="A66:H66"/>
    <mergeCell ref="B67:H67"/>
    <mergeCell ref="B70:F70"/>
    <mergeCell ref="B83:F83"/>
    <mergeCell ref="A84:H84"/>
    <mergeCell ref="B85:H85"/>
    <mergeCell ref="B87:F87"/>
    <mergeCell ref="A88:H88"/>
    <mergeCell ref="B89:H89"/>
    <mergeCell ref="B77:F77"/>
    <mergeCell ref="A78:H78"/>
    <mergeCell ref="B79:H79"/>
    <mergeCell ref="F80:G80"/>
    <mergeCell ref="F81:G81"/>
    <mergeCell ref="F82:G82"/>
    <mergeCell ref="B102:F102"/>
    <mergeCell ref="A103:H103"/>
    <mergeCell ref="B104:H104"/>
    <mergeCell ref="B107:F107"/>
    <mergeCell ref="A108:H108"/>
    <mergeCell ref="B109:H109"/>
    <mergeCell ref="B92:F92"/>
    <mergeCell ref="A93:H93"/>
    <mergeCell ref="B94:H94"/>
    <mergeCell ref="B98:F98"/>
    <mergeCell ref="A99:H99"/>
    <mergeCell ref="B100:H100"/>
    <mergeCell ref="A119:H119"/>
    <mergeCell ref="B120:H120"/>
    <mergeCell ref="B122:F122"/>
    <mergeCell ref="A123:H123"/>
    <mergeCell ref="B124:H124"/>
    <mergeCell ref="B127:F127"/>
    <mergeCell ref="B110:H110"/>
    <mergeCell ref="B114:F114"/>
    <mergeCell ref="A115:H115"/>
    <mergeCell ref="B116:H116"/>
    <mergeCell ref="F117:G117"/>
    <mergeCell ref="B118:F118"/>
    <mergeCell ref="B136:H136"/>
    <mergeCell ref="B138:F138"/>
    <mergeCell ref="A139:H139"/>
    <mergeCell ref="B140:H140"/>
    <mergeCell ref="B142:F142"/>
    <mergeCell ref="A143:H143"/>
    <mergeCell ref="B128:F128"/>
    <mergeCell ref="B129:F129"/>
    <mergeCell ref="A130:H130"/>
    <mergeCell ref="B131:H131"/>
    <mergeCell ref="B134:F134"/>
    <mergeCell ref="A135:H135"/>
    <mergeCell ref="B152:H152"/>
    <mergeCell ref="B154:F154"/>
    <mergeCell ref="A155:H155"/>
    <mergeCell ref="B156:H156"/>
    <mergeCell ref="B158:F158"/>
    <mergeCell ref="A159:H159"/>
    <mergeCell ref="B144:H144"/>
    <mergeCell ref="B146:F146"/>
    <mergeCell ref="A147:H147"/>
    <mergeCell ref="B148:H148"/>
    <mergeCell ref="B150:F150"/>
    <mergeCell ref="A151:H151"/>
    <mergeCell ref="A172:H172"/>
    <mergeCell ref="B173:H173"/>
    <mergeCell ref="B174:H174"/>
    <mergeCell ref="B187:F187"/>
    <mergeCell ref="A188:H188"/>
    <mergeCell ref="B189:H189"/>
    <mergeCell ref="B160:H160"/>
    <mergeCell ref="B161:H161"/>
    <mergeCell ref="B167:F167"/>
    <mergeCell ref="A168:H168"/>
    <mergeCell ref="B169:H169"/>
    <mergeCell ref="B171:F171"/>
    <mergeCell ref="B221:F221"/>
    <mergeCell ref="B222:F222"/>
    <mergeCell ref="A223:H223"/>
    <mergeCell ref="B224:H224"/>
    <mergeCell ref="B231:G231"/>
    <mergeCell ref="B232:G232"/>
    <mergeCell ref="B208:F208"/>
    <mergeCell ref="A209:H209"/>
    <mergeCell ref="B210:H210"/>
    <mergeCell ref="B212:F212"/>
    <mergeCell ref="A213:H213"/>
    <mergeCell ref="B214:H214"/>
    <mergeCell ref="B241:H241"/>
    <mergeCell ref="B243:F243"/>
    <mergeCell ref="A244:H244"/>
    <mergeCell ref="B245:H245"/>
    <mergeCell ref="B247:F247"/>
    <mergeCell ref="A248:H248"/>
    <mergeCell ref="A233:H233"/>
    <mergeCell ref="B234:H234"/>
    <mergeCell ref="B235:H235"/>
    <mergeCell ref="B238:F238"/>
    <mergeCell ref="A239:H239"/>
    <mergeCell ref="B240:H240"/>
    <mergeCell ref="B257:H257"/>
    <mergeCell ref="B259:F259"/>
    <mergeCell ref="A260:H260"/>
    <mergeCell ref="B261:H261"/>
    <mergeCell ref="B263:F263"/>
    <mergeCell ref="A264:H264"/>
    <mergeCell ref="B249:H249"/>
    <mergeCell ref="B251:F251"/>
    <mergeCell ref="A252:H252"/>
    <mergeCell ref="B253:H253"/>
    <mergeCell ref="B255:F255"/>
    <mergeCell ref="A256:H256"/>
    <mergeCell ref="B273:H273"/>
    <mergeCell ref="B275:F275"/>
    <mergeCell ref="A276:H276"/>
    <mergeCell ref="B277:H277"/>
    <mergeCell ref="B279:F279"/>
    <mergeCell ref="A280:H280"/>
    <mergeCell ref="B265:H265"/>
    <mergeCell ref="B267:F267"/>
    <mergeCell ref="A268:H268"/>
    <mergeCell ref="B269:H269"/>
    <mergeCell ref="B271:F271"/>
    <mergeCell ref="A272:H272"/>
    <mergeCell ref="B289:H289"/>
    <mergeCell ref="B291:F291"/>
    <mergeCell ref="A292:H292"/>
    <mergeCell ref="B293:H293"/>
    <mergeCell ref="B295:F295"/>
    <mergeCell ref="A296:H296"/>
    <mergeCell ref="B281:H281"/>
    <mergeCell ref="B283:F283"/>
    <mergeCell ref="A284:H284"/>
    <mergeCell ref="B285:H285"/>
    <mergeCell ref="B287:F287"/>
    <mergeCell ref="A288:H288"/>
    <mergeCell ref="B305:H305"/>
    <mergeCell ref="B307:F307"/>
    <mergeCell ref="A308:H308"/>
    <mergeCell ref="B309:H309"/>
    <mergeCell ref="B311:F311"/>
    <mergeCell ref="A312:H312"/>
    <mergeCell ref="B297:H297"/>
    <mergeCell ref="B299:F299"/>
    <mergeCell ref="A300:H300"/>
    <mergeCell ref="B301:H301"/>
    <mergeCell ref="B303:F303"/>
    <mergeCell ref="A304:H304"/>
    <mergeCell ref="A321:H321"/>
    <mergeCell ref="B322:H322"/>
    <mergeCell ref="B324:F324"/>
    <mergeCell ref="A325:H325"/>
    <mergeCell ref="B326:H326"/>
    <mergeCell ref="B328:F328"/>
    <mergeCell ref="B313:H313"/>
    <mergeCell ref="B314:H314"/>
    <mergeCell ref="B316:F316"/>
    <mergeCell ref="A317:H317"/>
    <mergeCell ref="B318:H318"/>
    <mergeCell ref="B320:F320"/>
    <mergeCell ref="A337:H337"/>
    <mergeCell ref="B338:H338"/>
    <mergeCell ref="B340:F340"/>
    <mergeCell ref="A341:H341"/>
    <mergeCell ref="B342:H342"/>
    <mergeCell ref="B343:H343"/>
    <mergeCell ref="A329:H329"/>
    <mergeCell ref="B330:H330"/>
    <mergeCell ref="B332:F332"/>
    <mergeCell ref="A333:H333"/>
    <mergeCell ref="B334:H334"/>
    <mergeCell ref="B336:F336"/>
    <mergeCell ref="B366:H366"/>
    <mergeCell ref="B428:F428"/>
    <mergeCell ref="B429:F429"/>
    <mergeCell ref="B430:F430"/>
    <mergeCell ref="B431:F431"/>
    <mergeCell ref="A432:H432"/>
    <mergeCell ref="B356:F356"/>
    <mergeCell ref="B357:F357"/>
    <mergeCell ref="A358:H358"/>
    <mergeCell ref="B359:H359"/>
    <mergeCell ref="B364:F364"/>
    <mergeCell ref="A365:H365"/>
    <mergeCell ref="B441:H441"/>
    <mergeCell ref="B442:H442"/>
    <mergeCell ref="B446:F446"/>
    <mergeCell ref="A447:H447"/>
    <mergeCell ref="B448:H448"/>
    <mergeCell ref="B457:F457"/>
    <mergeCell ref="B433:H433"/>
    <mergeCell ref="B435:F435"/>
    <mergeCell ref="A436:H436"/>
    <mergeCell ref="B437:H437"/>
    <mergeCell ref="B439:F439"/>
    <mergeCell ref="A440:H440"/>
    <mergeCell ref="A480:H480"/>
    <mergeCell ref="B481:H481"/>
    <mergeCell ref="B482:H482"/>
    <mergeCell ref="B484:F484"/>
    <mergeCell ref="A485:H485"/>
    <mergeCell ref="B486:H486"/>
    <mergeCell ref="A458:H458"/>
    <mergeCell ref="B459:H459"/>
    <mergeCell ref="B461:F461"/>
    <mergeCell ref="A462:H462"/>
    <mergeCell ref="B463:H463"/>
    <mergeCell ref="B479:F479"/>
    <mergeCell ref="B496:F496"/>
    <mergeCell ref="A497:H497"/>
    <mergeCell ref="B498:H498"/>
    <mergeCell ref="B500:F500"/>
    <mergeCell ref="A501:H501"/>
    <mergeCell ref="B502:H502"/>
    <mergeCell ref="B488:F488"/>
    <mergeCell ref="A489:H489"/>
    <mergeCell ref="B490:H490"/>
    <mergeCell ref="B492:F492"/>
    <mergeCell ref="A493:H493"/>
    <mergeCell ref="B494:H494"/>
    <mergeCell ref="B514:H514"/>
    <mergeCell ref="B517:F517"/>
    <mergeCell ref="A518:H518"/>
    <mergeCell ref="B519:H519"/>
    <mergeCell ref="B522:F522"/>
    <mergeCell ref="A523:H523"/>
    <mergeCell ref="B504:F504"/>
    <mergeCell ref="A505:H505"/>
    <mergeCell ref="B506:H506"/>
    <mergeCell ref="B507:H507"/>
    <mergeCell ref="B512:F512"/>
    <mergeCell ref="A513:H513"/>
    <mergeCell ref="B535:H535"/>
    <mergeCell ref="B537:F537"/>
    <mergeCell ref="A538:H538"/>
    <mergeCell ref="B539:H539"/>
    <mergeCell ref="B542:F542"/>
    <mergeCell ref="A543:H543"/>
    <mergeCell ref="B524:H524"/>
    <mergeCell ref="B529:F529"/>
    <mergeCell ref="A530:H530"/>
    <mergeCell ref="B531:H531"/>
    <mergeCell ref="B533:F533"/>
    <mergeCell ref="A534:H534"/>
    <mergeCell ref="B558:H558"/>
    <mergeCell ref="B567:F567"/>
    <mergeCell ref="A568:H568"/>
    <mergeCell ref="B569:H569"/>
    <mergeCell ref="B574:F574"/>
    <mergeCell ref="A575:H575"/>
    <mergeCell ref="B544:H544"/>
    <mergeCell ref="B547:F547"/>
    <mergeCell ref="A548:H548"/>
    <mergeCell ref="B549:H549"/>
    <mergeCell ref="B556:F556"/>
    <mergeCell ref="A557:H557"/>
    <mergeCell ref="A585:H585"/>
    <mergeCell ref="B586:H586"/>
    <mergeCell ref="B588:F588"/>
    <mergeCell ref="A589:H589"/>
    <mergeCell ref="B590:H590"/>
    <mergeCell ref="B592:F592"/>
    <mergeCell ref="B576:H576"/>
    <mergeCell ref="B577:H577"/>
    <mergeCell ref="B579:F579"/>
    <mergeCell ref="A580:H580"/>
    <mergeCell ref="B581:H581"/>
    <mergeCell ref="B584:F584"/>
    <mergeCell ref="B602:H602"/>
    <mergeCell ref="B603:H603"/>
    <mergeCell ref="B608:F608"/>
    <mergeCell ref="A609:H609"/>
    <mergeCell ref="B610:H610"/>
    <mergeCell ref="A593:H593"/>
    <mergeCell ref="B594:H594"/>
    <mergeCell ref="B596:F596"/>
    <mergeCell ref="A597:H597"/>
    <mergeCell ref="B598:H598"/>
    <mergeCell ref="B600:F600"/>
    <mergeCell ref="B637:H637"/>
    <mergeCell ref="B639:F639"/>
    <mergeCell ref="A640:H640"/>
    <mergeCell ref="C2:H3"/>
    <mergeCell ref="C4:H5"/>
    <mergeCell ref="B629:H629"/>
    <mergeCell ref="B631:F631"/>
    <mergeCell ref="A632:H632"/>
    <mergeCell ref="B633:H633"/>
    <mergeCell ref="B635:F635"/>
    <mergeCell ref="A636:H636"/>
    <mergeCell ref="B621:H621"/>
    <mergeCell ref="B623:F623"/>
    <mergeCell ref="A624:H624"/>
    <mergeCell ref="B625:H625"/>
    <mergeCell ref="B627:F627"/>
    <mergeCell ref="A628:H628"/>
    <mergeCell ref="B612:F612"/>
    <mergeCell ref="A613:H613"/>
    <mergeCell ref="B614:H614"/>
    <mergeCell ref="B618:F618"/>
    <mergeCell ref="A619:H619"/>
    <mergeCell ref="B620:H620"/>
    <mergeCell ref="A601:H601"/>
  </mergeCells>
  <pageMargins left="0.27559055118110237" right="0.31496062992125984" top="0.39" bottom="0.74803149606299213" header="0.31496062992125984" footer="0.31496062992125984"/>
  <pageSetup paperSize="9" scale="9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65"/>
  <sheetViews>
    <sheetView view="pageBreakPreview" zoomScale="60" zoomScaleNormal="100" workbookViewId="0">
      <selection activeCell="M115" sqref="M115"/>
    </sheetView>
  </sheetViews>
  <sheetFormatPr defaultRowHeight="15" x14ac:dyDescent="0.25"/>
  <cols>
    <col min="9" max="9" width="6.28515625" customWidth="1"/>
    <col min="10" max="10" width="9.140625" customWidth="1"/>
    <col min="11" max="11" width="2" customWidth="1"/>
    <col min="12" max="12" width="4.42578125" customWidth="1"/>
    <col min="13" max="13" width="6.7109375" customWidth="1"/>
    <col min="14" max="14" width="26.42578125" customWidth="1"/>
  </cols>
  <sheetData>
    <row r="1" spans="1:14" x14ac:dyDescent="0.25">
      <c r="A1" s="126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x14ac:dyDescent="0.25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</row>
    <row r="3" spans="1:14" x14ac:dyDescent="0.25">
      <c r="A3" s="130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</row>
    <row r="4" spans="1:14" x14ac:dyDescent="0.25">
      <c r="A4" s="132" t="s">
        <v>47</v>
      </c>
      <c r="B4" s="133"/>
      <c r="C4" s="8" t="s">
        <v>48</v>
      </c>
      <c r="D4" s="134" t="s">
        <v>40</v>
      </c>
      <c r="E4" s="135"/>
      <c r="F4" s="135"/>
      <c r="G4" s="135"/>
      <c r="H4" s="135"/>
      <c r="I4" s="136"/>
      <c r="J4" s="140" t="s">
        <v>37</v>
      </c>
      <c r="K4" s="141"/>
      <c r="L4" s="141"/>
      <c r="M4" s="141"/>
      <c r="N4" s="141"/>
    </row>
    <row r="5" spans="1:14" ht="15.75" x14ac:dyDescent="0.25">
      <c r="A5" s="132" t="s">
        <v>45</v>
      </c>
      <c r="B5" s="133"/>
      <c r="C5" s="9" t="s">
        <v>46</v>
      </c>
      <c r="D5" s="137"/>
      <c r="E5" s="138"/>
      <c r="F5" s="138"/>
      <c r="G5" s="138"/>
      <c r="H5" s="138"/>
      <c r="I5" s="139"/>
      <c r="J5" s="142" t="s">
        <v>8</v>
      </c>
      <c r="K5" s="142"/>
      <c r="L5" s="142"/>
      <c r="M5" s="142"/>
      <c r="N5" s="6">
        <v>44652</v>
      </c>
    </row>
    <row r="6" spans="1:14" ht="15.75" x14ac:dyDescent="0.25">
      <c r="A6" s="143" t="s">
        <v>38</v>
      </c>
      <c r="B6" s="144"/>
      <c r="C6" s="144"/>
      <c r="D6" s="144"/>
      <c r="E6" s="144"/>
      <c r="F6" s="144"/>
      <c r="G6" s="144"/>
      <c r="H6" s="144"/>
      <c r="I6" s="145"/>
      <c r="J6" s="142" t="s">
        <v>9</v>
      </c>
      <c r="K6" s="142"/>
      <c r="L6" s="142"/>
      <c r="M6" s="142"/>
      <c r="N6" s="6">
        <v>44657</v>
      </c>
    </row>
    <row r="7" spans="1:14" ht="16.5" thickBot="1" x14ac:dyDescent="0.3">
      <c r="A7" s="146" t="s">
        <v>39</v>
      </c>
      <c r="B7" s="147"/>
      <c r="C7" s="147"/>
      <c r="D7" s="147"/>
      <c r="E7" s="147"/>
      <c r="F7" s="147"/>
      <c r="G7" s="147"/>
      <c r="H7" s="147"/>
      <c r="I7" s="148"/>
      <c r="J7" s="149" t="s">
        <v>10</v>
      </c>
      <c r="K7" s="149"/>
      <c r="L7" s="149"/>
      <c r="M7" s="149"/>
      <c r="N7" s="6">
        <v>44652</v>
      </c>
    </row>
    <row r="8" spans="1:14" x14ac:dyDescent="0.25">
      <c r="A8" s="15"/>
      <c r="B8" s="16"/>
      <c r="C8" s="16"/>
      <c r="D8" s="16"/>
      <c r="E8" s="16"/>
      <c r="F8" s="16"/>
      <c r="G8" s="16"/>
      <c r="H8" s="16"/>
      <c r="I8" s="16"/>
      <c r="J8" s="17"/>
      <c r="K8" s="17"/>
      <c r="L8" s="17"/>
      <c r="M8" s="17"/>
      <c r="N8" s="18"/>
    </row>
    <row r="9" spans="1:14" ht="15.75" thickBot="1" x14ac:dyDescent="0.3">
      <c r="A9" s="15"/>
      <c r="B9" s="16"/>
      <c r="C9" s="16"/>
      <c r="D9" s="16"/>
      <c r="E9" s="16"/>
      <c r="F9" s="16"/>
      <c r="G9" s="16"/>
      <c r="H9" s="16"/>
      <c r="I9" s="16"/>
      <c r="J9" s="17"/>
      <c r="K9" s="17"/>
      <c r="L9" s="17"/>
      <c r="M9" s="17"/>
      <c r="N9" s="18"/>
    </row>
    <row r="10" spans="1:14" x14ac:dyDescent="0.2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x14ac:dyDescent="0.25">
      <c r="A11" s="12"/>
    </row>
    <row r="12" spans="1:14" x14ac:dyDescent="0.25">
      <c r="A12" s="12"/>
    </row>
    <row r="13" spans="1:14" x14ac:dyDescent="0.25">
      <c r="A13" s="12"/>
    </row>
    <row r="14" spans="1:14" x14ac:dyDescent="0.25">
      <c r="A14" s="12"/>
    </row>
    <row r="15" spans="1:14" x14ac:dyDescent="0.25">
      <c r="A15" s="12"/>
    </row>
    <row r="16" spans="1:14" x14ac:dyDescent="0.25">
      <c r="A16" s="12"/>
    </row>
    <row r="17" spans="1:14" x14ac:dyDescent="0.25">
      <c r="A17" s="12"/>
    </row>
    <row r="18" spans="1:14" x14ac:dyDescent="0.25">
      <c r="A18" s="12"/>
    </row>
    <row r="19" spans="1:14" x14ac:dyDescent="0.25">
      <c r="F19" s="122" t="s">
        <v>44</v>
      </c>
      <c r="G19" s="123"/>
      <c r="H19" s="123"/>
      <c r="I19" s="124"/>
    </row>
    <row r="20" spans="1:14" x14ac:dyDescent="0.25">
      <c r="A20" s="12"/>
    </row>
    <row r="21" spans="1:14" x14ac:dyDescent="0.25">
      <c r="A21" s="12"/>
    </row>
    <row r="22" spans="1:14" x14ac:dyDescent="0.25">
      <c r="A22" s="12"/>
    </row>
    <row r="23" spans="1:14" x14ac:dyDescent="0.25">
      <c r="A23" s="12"/>
    </row>
    <row r="24" spans="1:14" x14ac:dyDescent="0.25">
      <c r="A24" s="12"/>
    </row>
    <row r="25" spans="1:14" x14ac:dyDescent="0.25">
      <c r="A25" s="12"/>
    </row>
    <row r="26" spans="1:14" x14ac:dyDescent="0.25">
      <c r="A26" s="12"/>
    </row>
    <row r="27" spans="1:14" x14ac:dyDescent="0.25">
      <c r="A27" s="12"/>
    </row>
    <row r="28" spans="1:14" x14ac:dyDescent="0.25">
      <c r="A28" s="12"/>
    </row>
    <row r="29" spans="1:14" x14ac:dyDescent="0.25">
      <c r="A29" s="12"/>
    </row>
    <row r="30" spans="1:14" x14ac:dyDescent="0.25">
      <c r="A30" s="12"/>
    </row>
    <row r="31" spans="1:14" x14ac:dyDescent="0.25">
      <c r="A31" s="12"/>
    </row>
    <row r="32" spans="1:14" ht="15.75" thickBot="1" x14ac:dyDescent="0.3">
      <c r="A32" s="125" t="s">
        <v>43</v>
      </c>
      <c r="B32" s="123"/>
      <c r="C32" s="123"/>
      <c r="D32" s="124"/>
      <c r="E32" s="13"/>
      <c r="F32" s="150" t="s">
        <v>41</v>
      </c>
      <c r="G32" s="151"/>
      <c r="H32" s="151"/>
      <c r="I32" s="152"/>
      <c r="J32" s="13"/>
      <c r="K32" s="150" t="s">
        <v>42</v>
      </c>
      <c r="L32" s="151"/>
      <c r="M32" s="151"/>
      <c r="N32" s="151"/>
    </row>
    <row r="33" spans="1:14" x14ac:dyDescent="0.25">
      <c r="A33" s="12"/>
    </row>
    <row r="34" spans="1:14" x14ac:dyDescent="0.25">
      <c r="A34" s="12"/>
    </row>
    <row r="35" spans="1:14" x14ac:dyDescent="0.25">
      <c r="A35" s="12"/>
    </row>
    <row r="36" spans="1:14" x14ac:dyDescent="0.25">
      <c r="A36" s="12"/>
    </row>
    <row r="37" spans="1:14" x14ac:dyDescent="0.25">
      <c r="A37" s="12"/>
    </row>
    <row r="38" spans="1:14" x14ac:dyDescent="0.25">
      <c r="A38" s="12"/>
    </row>
    <row r="39" spans="1:14" x14ac:dyDescent="0.25">
      <c r="A39" s="12"/>
    </row>
    <row r="40" spans="1:14" x14ac:dyDescent="0.25">
      <c r="A40" s="12"/>
    </row>
    <row r="41" spans="1:14" x14ac:dyDescent="0.25">
      <c r="A41" s="12"/>
    </row>
    <row r="42" spans="1:14" x14ac:dyDescent="0.25">
      <c r="A42" s="12"/>
    </row>
    <row r="43" spans="1:14" ht="15.75" thickBot="1" x14ac:dyDescent="0.3">
      <c r="A43" s="12"/>
    </row>
    <row r="44" spans="1:14" ht="15.75" thickBot="1" x14ac:dyDescent="0.3">
      <c r="A44" s="119" t="s">
        <v>33</v>
      </c>
      <c r="B44" s="120"/>
      <c r="C44" s="120"/>
      <c r="D44" s="121"/>
      <c r="E44" s="13"/>
      <c r="F44" s="119" t="s">
        <v>34</v>
      </c>
      <c r="G44" s="120"/>
      <c r="H44" s="120"/>
      <c r="I44" s="121"/>
      <c r="J44" s="13"/>
      <c r="K44" s="119" t="s">
        <v>14</v>
      </c>
      <c r="L44" s="120"/>
      <c r="M44" s="120"/>
      <c r="N44" s="120"/>
    </row>
    <row r="56" spans="1:14" ht="15.75" thickBot="1" x14ac:dyDescent="0.3"/>
    <row r="57" spans="1:14" ht="15.75" thickBot="1" x14ac:dyDescent="0.3">
      <c r="A57" s="119" t="s">
        <v>15</v>
      </c>
      <c r="B57" s="120"/>
      <c r="C57" s="120"/>
      <c r="D57" s="121"/>
      <c r="F57" s="119" t="s">
        <v>16</v>
      </c>
      <c r="G57" s="120"/>
      <c r="H57" s="120"/>
      <c r="I57" s="121"/>
      <c r="K57" s="119" t="s">
        <v>17</v>
      </c>
      <c r="L57" s="120"/>
      <c r="M57" s="120"/>
      <c r="N57" s="120"/>
    </row>
    <row r="58" spans="1:14" x14ac:dyDescent="0.25">
      <c r="A58" s="14"/>
      <c r="B58" s="14"/>
      <c r="C58" s="14"/>
      <c r="D58" s="14"/>
      <c r="F58" s="14"/>
      <c r="G58" s="14"/>
      <c r="H58" s="14"/>
      <c r="I58" s="14"/>
      <c r="K58" s="14"/>
      <c r="L58" s="14"/>
      <c r="M58" s="14"/>
      <c r="N58" s="14"/>
    </row>
    <row r="59" spans="1:14" x14ac:dyDescent="0.25">
      <c r="A59" s="14"/>
      <c r="B59" s="14"/>
      <c r="C59" s="14"/>
      <c r="D59" s="14"/>
      <c r="F59" s="14"/>
      <c r="G59" s="14"/>
      <c r="H59" s="14"/>
      <c r="I59" s="14"/>
      <c r="K59" s="14"/>
      <c r="L59" s="14"/>
      <c r="M59" s="14"/>
      <c r="N59" s="14"/>
    </row>
    <row r="60" spans="1:14" x14ac:dyDescent="0.25">
      <c r="A60" s="14"/>
      <c r="B60" s="14"/>
      <c r="C60" s="14"/>
      <c r="D60" s="14"/>
      <c r="F60" s="14"/>
      <c r="G60" s="14"/>
      <c r="H60" s="14"/>
      <c r="I60" s="14"/>
      <c r="K60" s="14"/>
      <c r="L60" s="14"/>
      <c r="M60" s="14"/>
      <c r="N60" s="14"/>
    </row>
    <row r="61" spans="1:14" x14ac:dyDescent="0.25">
      <c r="A61" s="14"/>
      <c r="B61" s="14"/>
      <c r="C61" s="14"/>
      <c r="D61" s="14"/>
      <c r="F61" s="14"/>
      <c r="G61" s="14"/>
      <c r="H61" s="14"/>
      <c r="I61" s="14"/>
      <c r="K61" s="14"/>
      <c r="L61" s="14"/>
      <c r="M61" s="14"/>
      <c r="N61" s="14"/>
    </row>
    <row r="62" spans="1:14" x14ac:dyDescent="0.25">
      <c r="A62" s="14"/>
      <c r="B62" s="14"/>
      <c r="C62" s="14"/>
      <c r="D62" s="14"/>
      <c r="F62" s="14"/>
      <c r="G62" s="14"/>
      <c r="H62" s="14"/>
      <c r="I62" s="14"/>
      <c r="K62" s="14"/>
      <c r="L62" s="14"/>
      <c r="M62" s="14"/>
      <c r="N62" s="14"/>
    </row>
    <row r="63" spans="1:14" x14ac:dyDescent="0.25">
      <c r="A63" s="14"/>
      <c r="B63" s="14"/>
      <c r="C63" s="14"/>
      <c r="D63" s="14"/>
      <c r="F63" s="14"/>
      <c r="G63" s="14"/>
      <c r="H63" s="14"/>
      <c r="I63" s="14"/>
      <c r="K63" s="14"/>
      <c r="L63" s="14"/>
      <c r="M63" s="14"/>
      <c r="N63" s="14"/>
    </row>
    <row r="64" spans="1:14" x14ac:dyDescent="0.25">
      <c r="A64" s="14"/>
      <c r="B64" s="14"/>
      <c r="C64" s="14"/>
      <c r="D64" s="14"/>
      <c r="F64" s="14"/>
      <c r="G64" s="14"/>
      <c r="H64" s="14"/>
      <c r="I64" s="14"/>
      <c r="K64" s="14"/>
      <c r="L64" s="14"/>
      <c r="M64" s="14"/>
      <c r="N64" s="14"/>
    </row>
    <row r="76" spans="1:14" ht="15.75" thickBot="1" x14ac:dyDescent="0.3"/>
    <row r="77" spans="1:14" ht="15.75" thickBot="1" x14ac:dyDescent="0.3">
      <c r="A77" s="119" t="s">
        <v>18</v>
      </c>
      <c r="B77" s="120"/>
      <c r="C77" s="120"/>
      <c r="D77" s="121"/>
      <c r="F77" s="119" t="s">
        <v>19</v>
      </c>
      <c r="G77" s="120"/>
      <c r="H77" s="120"/>
      <c r="I77" s="121"/>
      <c r="K77" s="119" t="s">
        <v>20</v>
      </c>
      <c r="L77" s="120"/>
      <c r="M77" s="120"/>
      <c r="N77" s="120"/>
    </row>
    <row r="78" spans="1:14" x14ac:dyDescent="0.25">
      <c r="A78" s="14"/>
      <c r="B78" s="14"/>
      <c r="C78" s="14"/>
      <c r="D78" s="14"/>
      <c r="F78" s="14"/>
      <c r="G78" s="14"/>
      <c r="H78" s="14"/>
      <c r="I78" s="14"/>
      <c r="K78" s="14"/>
      <c r="L78" s="14"/>
      <c r="M78" s="14"/>
      <c r="N78" s="14"/>
    </row>
    <row r="79" spans="1:14" x14ac:dyDescent="0.25">
      <c r="A79" s="14"/>
      <c r="B79" s="14"/>
      <c r="C79" s="14"/>
      <c r="D79" s="14"/>
      <c r="F79" s="14"/>
      <c r="G79" s="14"/>
      <c r="H79" s="14"/>
      <c r="I79" s="14"/>
      <c r="K79" s="14"/>
      <c r="L79" s="14"/>
      <c r="M79" s="14"/>
      <c r="N79" s="14"/>
    </row>
    <row r="80" spans="1:14" x14ac:dyDescent="0.25">
      <c r="A80" s="14"/>
      <c r="B80" s="14"/>
      <c r="C80" s="14"/>
      <c r="D80" s="14"/>
      <c r="F80" s="14"/>
      <c r="G80" s="14"/>
      <c r="H80" s="14"/>
      <c r="I80" s="14"/>
      <c r="K80" s="14"/>
      <c r="L80" s="14"/>
      <c r="M80" s="14"/>
      <c r="N80" s="14"/>
    </row>
    <row r="81" spans="1:14" x14ac:dyDescent="0.25">
      <c r="A81" s="14"/>
      <c r="B81" s="14"/>
      <c r="C81" s="14"/>
      <c r="D81" s="14"/>
      <c r="F81" s="14"/>
      <c r="G81" s="14"/>
      <c r="H81" s="14"/>
      <c r="I81" s="14"/>
      <c r="K81" s="14"/>
      <c r="L81" s="14"/>
      <c r="M81" s="14"/>
      <c r="N81" s="14"/>
    </row>
    <row r="82" spans="1:14" x14ac:dyDescent="0.25">
      <c r="A82" s="14"/>
      <c r="B82" s="14"/>
      <c r="C82" s="14"/>
      <c r="D82" s="14"/>
      <c r="F82" s="14"/>
      <c r="G82" s="14"/>
      <c r="H82" s="14"/>
      <c r="I82" s="14"/>
      <c r="K82" s="14"/>
      <c r="L82" s="14"/>
      <c r="M82" s="14"/>
      <c r="N82" s="14"/>
    </row>
    <row r="83" spans="1:14" x14ac:dyDescent="0.25">
      <c r="A83" s="14"/>
      <c r="B83" s="14"/>
      <c r="C83" s="14"/>
      <c r="D83" s="14"/>
      <c r="F83" s="14"/>
      <c r="G83" s="14"/>
      <c r="H83" s="14"/>
      <c r="I83" s="14"/>
      <c r="K83" s="14"/>
      <c r="L83" s="14"/>
      <c r="M83" s="14"/>
      <c r="N83" s="14"/>
    </row>
    <row r="95" spans="1:14" ht="15.75" thickBot="1" x14ac:dyDescent="0.3"/>
    <row r="96" spans="1:14" ht="15.75" thickBot="1" x14ac:dyDescent="0.3">
      <c r="A96" s="119" t="s">
        <v>21</v>
      </c>
      <c r="B96" s="120"/>
      <c r="C96" s="120"/>
      <c r="D96" s="121"/>
      <c r="F96" s="119" t="s">
        <v>31</v>
      </c>
      <c r="G96" s="120"/>
      <c r="H96" s="120"/>
      <c r="I96" s="121"/>
      <c r="K96" s="119" t="s">
        <v>22</v>
      </c>
      <c r="L96" s="120"/>
      <c r="M96" s="120"/>
      <c r="N96" s="120"/>
    </row>
    <row r="107" spans="1:14" ht="15.75" thickBot="1" x14ac:dyDescent="0.3"/>
    <row r="108" spans="1:14" ht="15.75" thickBot="1" x14ac:dyDescent="0.3">
      <c r="A108" s="119" t="s">
        <v>23</v>
      </c>
      <c r="B108" s="120"/>
      <c r="C108" s="120"/>
      <c r="D108" s="121"/>
      <c r="F108" s="119" t="s">
        <v>24</v>
      </c>
      <c r="G108" s="120"/>
      <c r="H108" s="120"/>
      <c r="I108" s="121"/>
      <c r="K108" s="119" t="s">
        <v>25</v>
      </c>
      <c r="L108" s="120"/>
      <c r="M108" s="120"/>
      <c r="N108" s="120"/>
    </row>
    <row r="109" spans="1:14" x14ac:dyDescent="0.25">
      <c r="A109" s="14"/>
      <c r="B109" s="14"/>
      <c r="C109" s="14"/>
      <c r="D109" s="14"/>
      <c r="F109" s="14"/>
      <c r="G109" s="14"/>
      <c r="H109" s="14"/>
      <c r="I109" s="14"/>
      <c r="K109" s="14"/>
      <c r="L109" s="14"/>
      <c r="M109" s="14"/>
      <c r="N109" s="14"/>
    </row>
    <row r="110" spans="1:14" x14ac:dyDescent="0.25">
      <c r="A110" s="14"/>
      <c r="B110" s="14"/>
      <c r="C110" s="14"/>
      <c r="D110" s="14"/>
      <c r="F110" s="14"/>
      <c r="G110" s="14"/>
      <c r="H110" s="14"/>
      <c r="I110" s="14"/>
      <c r="K110" s="14"/>
      <c r="L110" s="14"/>
      <c r="M110" s="14"/>
      <c r="N110" s="14"/>
    </row>
    <row r="111" spans="1:14" x14ac:dyDescent="0.25">
      <c r="A111" s="14"/>
      <c r="B111" s="14"/>
      <c r="C111" s="14"/>
      <c r="D111" s="14"/>
      <c r="F111" s="14"/>
      <c r="G111" s="14"/>
      <c r="H111" s="14"/>
      <c r="I111" s="14"/>
      <c r="K111" s="14"/>
      <c r="L111" s="14"/>
      <c r="M111" s="14"/>
      <c r="N111" s="14"/>
    </row>
    <row r="112" spans="1:14" x14ac:dyDescent="0.25">
      <c r="A112" s="14"/>
      <c r="B112" s="14"/>
      <c r="C112" s="14"/>
      <c r="D112" s="14"/>
      <c r="F112" s="14"/>
      <c r="G112" s="14"/>
      <c r="H112" s="14"/>
      <c r="I112" s="14"/>
      <c r="K112" s="14"/>
      <c r="L112" s="14"/>
      <c r="M112" s="14"/>
      <c r="N112" s="14"/>
    </row>
    <row r="113" spans="1:14" x14ac:dyDescent="0.25">
      <c r="A113" s="14"/>
      <c r="B113" s="14"/>
      <c r="C113" s="14"/>
      <c r="D113" s="14"/>
      <c r="F113" s="14"/>
      <c r="G113" s="14"/>
      <c r="H113" s="14"/>
      <c r="I113" s="14"/>
      <c r="K113" s="14"/>
      <c r="L113" s="14"/>
      <c r="M113" s="14"/>
      <c r="N113" s="14"/>
    </row>
    <row r="114" spans="1:14" x14ac:dyDescent="0.25">
      <c r="A114" s="14"/>
      <c r="B114" s="14"/>
      <c r="C114" s="14"/>
      <c r="D114" s="14"/>
      <c r="F114" s="14"/>
      <c r="G114" s="14"/>
      <c r="H114" s="14"/>
      <c r="I114" s="14"/>
      <c r="K114" s="14"/>
      <c r="L114" s="14"/>
      <c r="M114" s="14"/>
      <c r="N114" s="14"/>
    </row>
    <row r="115" spans="1:14" x14ac:dyDescent="0.25">
      <c r="A115" s="14"/>
      <c r="B115" s="14"/>
      <c r="C115" s="14"/>
      <c r="D115" s="14"/>
      <c r="F115" s="14"/>
      <c r="G115" s="14"/>
      <c r="H115" s="14"/>
      <c r="I115" s="14"/>
      <c r="K115" s="14"/>
      <c r="L115" s="14"/>
      <c r="M115" s="14"/>
      <c r="N115" s="14"/>
    </row>
    <row r="116" spans="1:14" x14ac:dyDescent="0.25">
      <c r="A116" s="14"/>
      <c r="B116" s="14"/>
      <c r="C116" s="14"/>
      <c r="D116" s="14"/>
      <c r="F116" s="14"/>
      <c r="G116" s="14"/>
      <c r="H116" s="14"/>
      <c r="I116" s="14"/>
      <c r="K116" s="14"/>
      <c r="L116" s="14"/>
      <c r="M116" s="14"/>
      <c r="N116" s="14"/>
    </row>
    <row r="127" spans="1:14" ht="15.75" thickBot="1" x14ac:dyDescent="0.3"/>
    <row r="128" spans="1:14" ht="15.75" thickBot="1" x14ac:dyDescent="0.3">
      <c r="A128" s="119" t="s">
        <v>26</v>
      </c>
      <c r="B128" s="120"/>
      <c r="C128" s="120"/>
      <c r="D128" s="121"/>
      <c r="F128" s="119" t="s">
        <v>27</v>
      </c>
      <c r="G128" s="120"/>
      <c r="H128" s="120"/>
      <c r="I128" s="121"/>
      <c r="K128" s="119" t="s">
        <v>28</v>
      </c>
      <c r="L128" s="120"/>
      <c r="M128" s="120"/>
      <c r="N128" s="120"/>
    </row>
    <row r="139" spans="1:14" ht="15.75" thickBot="1" x14ac:dyDescent="0.3"/>
    <row r="140" spans="1:14" ht="15.75" thickBot="1" x14ac:dyDescent="0.3">
      <c r="A140" s="119" t="s">
        <v>32</v>
      </c>
      <c r="B140" s="120"/>
      <c r="C140" s="120"/>
      <c r="D140" s="121"/>
      <c r="F140" s="119" t="s">
        <v>29</v>
      </c>
      <c r="G140" s="120"/>
      <c r="H140" s="120"/>
      <c r="I140" s="121"/>
      <c r="K140" s="119" t="s">
        <v>30</v>
      </c>
      <c r="L140" s="120"/>
      <c r="M140" s="120"/>
      <c r="N140" s="120"/>
    </row>
    <row r="151" spans="1:14" ht="15.75" thickBot="1" x14ac:dyDescent="0.3"/>
    <row r="152" spans="1:14" ht="15.75" thickBot="1" x14ac:dyDescent="0.3">
      <c r="A152" s="119"/>
      <c r="B152" s="120"/>
      <c r="C152" s="120"/>
      <c r="D152" s="121"/>
      <c r="F152" s="119"/>
      <c r="G152" s="120"/>
      <c r="H152" s="120"/>
      <c r="I152" s="121"/>
      <c r="K152" s="119"/>
      <c r="L152" s="120"/>
      <c r="M152" s="120"/>
      <c r="N152" s="120"/>
    </row>
    <row r="164" spans="1:14" ht="15.75" thickBot="1" x14ac:dyDescent="0.3"/>
    <row r="165" spans="1:14" ht="15.75" thickBot="1" x14ac:dyDescent="0.3">
      <c r="A165" s="119"/>
      <c r="B165" s="120"/>
      <c r="C165" s="120"/>
      <c r="D165" s="121"/>
      <c r="F165" s="119"/>
      <c r="G165" s="120"/>
      <c r="H165" s="120"/>
      <c r="I165" s="121"/>
      <c r="K165" s="119"/>
      <c r="L165" s="120"/>
      <c r="M165" s="120"/>
      <c r="N165" s="120"/>
    </row>
  </sheetData>
  <mergeCells count="41">
    <mergeCell ref="F19:I19"/>
    <mergeCell ref="A32:D32"/>
    <mergeCell ref="A1:N3"/>
    <mergeCell ref="A4:B4"/>
    <mergeCell ref="D4:I5"/>
    <mergeCell ref="J4:N4"/>
    <mergeCell ref="A5:B5"/>
    <mergeCell ref="J5:M5"/>
    <mergeCell ref="A6:I6"/>
    <mergeCell ref="J6:M6"/>
    <mergeCell ref="A7:I7"/>
    <mergeCell ref="J7:M7"/>
    <mergeCell ref="F32:I32"/>
    <mergeCell ref="K32:N32"/>
    <mergeCell ref="A44:D44"/>
    <mergeCell ref="F44:I44"/>
    <mergeCell ref="K44:N44"/>
    <mergeCell ref="A57:D57"/>
    <mergeCell ref="F57:I57"/>
    <mergeCell ref="K57:N57"/>
    <mergeCell ref="A77:D77"/>
    <mergeCell ref="F77:I77"/>
    <mergeCell ref="K77:N77"/>
    <mergeCell ref="A96:D96"/>
    <mergeCell ref="F96:I96"/>
    <mergeCell ref="K96:N96"/>
    <mergeCell ref="A108:D108"/>
    <mergeCell ref="F108:I108"/>
    <mergeCell ref="K108:N108"/>
    <mergeCell ref="A128:D128"/>
    <mergeCell ref="F128:I128"/>
    <mergeCell ref="K128:N128"/>
    <mergeCell ref="A165:D165"/>
    <mergeCell ref="F165:I165"/>
    <mergeCell ref="K165:N165"/>
    <mergeCell ref="A140:D140"/>
    <mergeCell ref="F140:I140"/>
    <mergeCell ref="K140:N140"/>
    <mergeCell ref="A152:D152"/>
    <mergeCell ref="F152:I152"/>
    <mergeCell ref="K152:N152"/>
  </mergeCells>
  <pageMargins left="0.51181102362204722" right="0.51181102362204722" top="0.4" bottom="1.24" header="0.31496062992125984" footer="0.31496062992125984"/>
  <pageSetup paperSize="9" orientation="landscape" horizontalDpi="4294967293" r:id="rId1"/>
  <headerFooter>
    <oddFooter>&amp;LJoão Inocêncio Guido Filho
Engenheiro fiscal
CREA/PE 60.497&amp;CPágina &amp;P de &amp;N&amp;RFrancisco Mario de Oliveira Cirilo
Engenheiro executor
CREA/PB 161905583-0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BM</vt:lpstr>
      <vt:lpstr>MEMORIA</vt:lpstr>
      <vt:lpstr>RF</vt:lpstr>
      <vt:lpstr>BM!Area_de_impressao</vt:lpstr>
      <vt:lpstr>RF!Area_de_impressao</vt:lpstr>
      <vt:lpstr>BM!Print_Area</vt:lpstr>
      <vt:lpstr>MEMORIA!Titulos_de_impressao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</dc:creator>
  <cp:lastModifiedBy>Sec. Infraestrutura</cp:lastModifiedBy>
  <cp:lastPrinted>2023-02-17T13:31:50Z</cp:lastPrinted>
  <dcterms:created xsi:type="dcterms:W3CDTF">2021-11-26T14:14:04Z</dcterms:created>
  <dcterms:modified xsi:type="dcterms:W3CDTF">2023-02-17T13:31:52Z</dcterms:modified>
</cp:coreProperties>
</file>