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7C2C5785-8FAD-474D-8477-4F3F438FD879}" xr6:coauthVersionLast="47" xr6:coauthVersionMax="47" xr10:uidLastSave="{00000000-0000-0000-0000-000000000000}"/>
  <bookViews>
    <workbookView xWindow="-120" yWindow="-120" windowWidth="20730" windowHeight="11160" tabRatio="944" firstSheet="6" activeTab="16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  <sheet name="BM 05" sheetId="31" r:id="rId9"/>
    <sheet name="Memória 05" sheetId="32" r:id="rId10"/>
    <sheet name="BM 06" sheetId="33" r:id="rId11"/>
    <sheet name="Memória 06" sheetId="34" r:id="rId12"/>
    <sheet name="BM 07" sheetId="35" r:id="rId13"/>
    <sheet name="Memória 07" sheetId="36" r:id="rId14"/>
    <sheet name="BM 08" sheetId="37" r:id="rId15"/>
    <sheet name="Memória 08" sheetId="38" r:id="rId16"/>
    <sheet name="BM 09" sheetId="39" r:id="rId17"/>
    <sheet name="Memória 09" sheetId="4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8" hidden="1">'BM 05'!#REF!</definedName>
    <definedName name="_xlnm._FilterDatabase" localSheetId="10" hidden="1">'BM 06'!#REF!</definedName>
    <definedName name="_xlnm._FilterDatabase" localSheetId="12" hidden="1">'BM 07'!#REF!</definedName>
    <definedName name="_xlnm._FilterDatabase" localSheetId="14" hidden="1">'BM 08'!#REF!</definedName>
    <definedName name="_xlnm._FilterDatabase" localSheetId="16" hidden="1">'BM 09'!#REF!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xlnm._FilterDatabase" localSheetId="9" hidden="1">'Memória 05'!#REF!</definedName>
    <definedName name="_xlnm._FilterDatabase" localSheetId="11" hidden="1">'Memória 06'!#REF!</definedName>
    <definedName name="_xlnm._FilterDatabase" localSheetId="13" hidden="1">'Memória 07'!#REF!</definedName>
    <definedName name="_xlnm._FilterDatabase" localSheetId="15" hidden="1">'Memória 08'!#REF!</definedName>
    <definedName name="_xlnm._FilterDatabase" localSheetId="17" hidden="1">'Memória 09'!#REF!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8">'BM 05'!aaa</definedName>
    <definedName name="aaa" localSheetId="10">'BM 06'!aaa</definedName>
    <definedName name="aaa" localSheetId="12">'BM 07'!aaa</definedName>
    <definedName name="aaa" localSheetId="14">'BM 08'!aaa</definedName>
    <definedName name="aaa" localSheetId="16">'BM 09'!aaa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 localSheetId="9">'Memória 05'!aaa</definedName>
    <definedName name="aaa" localSheetId="11">'Memória 06'!aaa</definedName>
    <definedName name="aaa" localSheetId="13">'Memória 07'!aaa</definedName>
    <definedName name="aaa" localSheetId="15">'Memória 08'!aaa</definedName>
    <definedName name="aaa" localSheetId="17">'Memória 09'!aaa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8">'BM 05'!$A$1:$O$312</definedName>
    <definedName name="_xlnm.Print_Area" localSheetId="10">'BM 06'!$A$1:$O$312</definedName>
    <definedName name="_xlnm.Print_Area" localSheetId="12">'BM 07'!$A$1:$O$312</definedName>
    <definedName name="_xlnm.Print_Area" localSheetId="14">'BM 08'!$A$1:$O$312</definedName>
    <definedName name="_xlnm.Print_Area" localSheetId="16">'BM 09'!$A$1:$O$312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 localSheetId="9">'Memória 05'!$A$1:$F$288</definedName>
    <definedName name="_xlnm.Print_Area" localSheetId="11">'Memória 06'!$A$1:$F$288</definedName>
    <definedName name="_xlnm.Print_Area" localSheetId="13">'Memória 07'!$A$1:$F$288</definedName>
    <definedName name="_xlnm.Print_Area" localSheetId="15">'Memória 08'!$A$1:$F$288</definedName>
    <definedName name="_xlnm.Print_Area" localSheetId="17">'Memória 09'!$A$1:$F$288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8">'BM 05'!BBBB</definedName>
    <definedName name="BBBB" localSheetId="10">'BM 06'!BBBB</definedName>
    <definedName name="BBBB" localSheetId="12">'BM 07'!BBBB</definedName>
    <definedName name="BBBB" localSheetId="14">'BM 08'!BBBB</definedName>
    <definedName name="BBBB" localSheetId="16">'BM 09'!BBBB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 localSheetId="9">'Memória 05'!BBBB</definedName>
    <definedName name="BBBB" localSheetId="11">'Memória 06'!BBBB</definedName>
    <definedName name="BBBB" localSheetId="13">'Memória 07'!BBBB</definedName>
    <definedName name="BBBB" localSheetId="15">'Memória 08'!BBBB</definedName>
    <definedName name="BBBB" localSheetId="17">'Memória 09'!BBBB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8">'BM 05'!err</definedName>
    <definedName name="err" localSheetId="10">'BM 06'!err</definedName>
    <definedName name="err" localSheetId="12">'BM 07'!err</definedName>
    <definedName name="err" localSheetId="14">'BM 08'!err</definedName>
    <definedName name="err" localSheetId="16">'BM 09'!err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 localSheetId="9">'Memória 05'!err</definedName>
    <definedName name="err" localSheetId="11">'Memória 06'!err</definedName>
    <definedName name="err" localSheetId="13">'Memória 07'!err</definedName>
    <definedName name="err" localSheetId="15">'Memória 08'!err</definedName>
    <definedName name="err" localSheetId="17">'Memória 09'!err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8">{#N/A,#N/A,FALSE,"MO (2)"}</definedName>
    <definedName name="eu" localSheetId="10">{#N/A,#N/A,FALSE,"MO (2)"}</definedName>
    <definedName name="eu" localSheetId="12">{#N/A,#N/A,FALSE,"MO (2)"}</definedName>
    <definedName name="eu" localSheetId="14">{#N/A,#N/A,FALSE,"MO (2)"}</definedName>
    <definedName name="eu" localSheetId="16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 localSheetId="9">{#N/A,#N/A,FALSE,"MO (2)"}</definedName>
    <definedName name="eu" localSheetId="11">{#N/A,#N/A,FALSE,"MO (2)"}</definedName>
    <definedName name="eu" localSheetId="13">{#N/A,#N/A,FALSE,"MO (2)"}</definedName>
    <definedName name="eu" localSheetId="15">{#N/A,#N/A,FALSE,"MO (2)"}</definedName>
    <definedName name="eu" localSheetId="17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8">'BM 05'!Extenso</definedName>
    <definedName name="Extenso" localSheetId="10">'BM 06'!Extenso</definedName>
    <definedName name="Extenso" localSheetId="12">'BM 07'!Extenso</definedName>
    <definedName name="Extenso" localSheetId="14">'BM 08'!Extenso</definedName>
    <definedName name="Extenso" localSheetId="16">'BM 09'!Extenso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 localSheetId="9">'Memória 05'!Extenso</definedName>
    <definedName name="Extenso" localSheetId="11">'Memória 06'!Extenso</definedName>
    <definedName name="Extenso" localSheetId="13">'Memória 07'!Extenso</definedName>
    <definedName name="Extenso" localSheetId="15">'Memória 08'!Extenso</definedName>
    <definedName name="Extenso" localSheetId="17">'Memória 09'!Extenso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8">{#N/A,#N/A,FALSE,"MO (2)"}</definedName>
    <definedName name="fff" localSheetId="10">{#N/A,#N/A,FALSE,"MO (2)"}</definedName>
    <definedName name="fff" localSheetId="12">{#N/A,#N/A,FALSE,"MO (2)"}</definedName>
    <definedName name="fff" localSheetId="14">{#N/A,#N/A,FALSE,"MO (2)"}</definedName>
    <definedName name="fff" localSheetId="16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 localSheetId="9">{#N/A,#N/A,FALSE,"MO (2)"}</definedName>
    <definedName name="fff" localSheetId="11">{#N/A,#N/A,FALSE,"MO (2)"}</definedName>
    <definedName name="fff" localSheetId="13">{#N/A,#N/A,FALSE,"MO (2)"}</definedName>
    <definedName name="fff" localSheetId="15">{#N/A,#N/A,FALSE,"MO (2)"}</definedName>
    <definedName name="fff" localSheetId="17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8">{"'Plan1'!$A$8:$F$68","'Plan1'!$A$8:$F$68"}</definedName>
    <definedName name="HTML_Control" localSheetId="10">{"'Plan1'!$A$8:$F$68","'Plan1'!$A$8:$F$68"}</definedName>
    <definedName name="HTML_Control" localSheetId="12">{"'Plan1'!$A$8:$F$68","'Plan1'!$A$8:$F$68"}</definedName>
    <definedName name="HTML_Control" localSheetId="14">{"'Plan1'!$A$8:$F$68","'Plan1'!$A$8:$F$68"}</definedName>
    <definedName name="HTML_Control" localSheetId="16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 localSheetId="9">{"'Plan1'!$A$8:$F$68","'Plan1'!$A$8:$F$68"}</definedName>
    <definedName name="HTML_Control" localSheetId="11">{"'Plan1'!$A$8:$F$68","'Plan1'!$A$8:$F$68"}</definedName>
    <definedName name="HTML_Control" localSheetId="13">{"'Plan1'!$A$8:$F$68","'Plan1'!$A$8:$F$68"}</definedName>
    <definedName name="HTML_Control" localSheetId="15">{"'Plan1'!$A$8:$F$68","'Plan1'!$A$8:$F$68"}</definedName>
    <definedName name="HTML_Control" localSheetId="17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8">'BM 05'!MEMÓRIACAMPO2</definedName>
    <definedName name="MEMÓRIACAMPO2" localSheetId="10">'BM 06'!MEMÓRIACAMPO2</definedName>
    <definedName name="MEMÓRIACAMPO2" localSheetId="12">'BM 07'!MEMÓRIACAMPO2</definedName>
    <definedName name="MEMÓRIACAMPO2" localSheetId="14">'BM 08'!MEMÓRIACAMPO2</definedName>
    <definedName name="MEMÓRIACAMPO2" localSheetId="16">'BM 09'!MEMÓRIACAMPO2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 localSheetId="9">'Memória 05'!MEMÓRIACAMPO2</definedName>
    <definedName name="MEMÓRIACAMPO2" localSheetId="11">'Memória 06'!MEMÓRIACAMPO2</definedName>
    <definedName name="MEMÓRIACAMPO2" localSheetId="13">'Memória 07'!MEMÓRIACAMPO2</definedName>
    <definedName name="MEMÓRIACAMPO2" localSheetId="15">'Memória 08'!MEMÓRIACAMPO2</definedName>
    <definedName name="MEMÓRIACAMPO2" localSheetId="17">'Memória 09'!MEMÓRIACAMPO2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8">{"'Plan1'!$A$8:$F$68","'Plan1'!$A$8:$F$68"}</definedName>
    <definedName name="mono" localSheetId="10">{"'Plan1'!$A$8:$F$68","'Plan1'!$A$8:$F$68"}</definedName>
    <definedName name="mono" localSheetId="12">{"'Plan1'!$A$8:$F$68","'Plan1'!$A$8:$F$68"}</definedName>
    <definedName name="mono" localSheetId="14">{"'Plan1'!$A$8:$F$68","'Plan1'!$A$8:$F$68"}</definedName>
    <definedName name="mono" localSheetId="16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 localSheetId="9">{"'Plan1'!$A$8:$F$68","'Plan1'!$A$8:$F$68"}</definedName>
    <definedName name="mono" localSheetId="11">{"'Plan1'!$A$8:$F$68","'Plan1'!$A$8:$F$68"}</definedName>
    <definedName name="mono" localSheetId="13">{"'Plan1'!$A$8:$F$68","'Plan1'!$A$8:$F$68"}</definedName>
    <definedName name="mono" localSheetId="15">{"'Plan1'!$A$8:$F$68","'Plan1'!$A$8:$F$68"}</definedName>
    <definedName name="mono" localSheetId="17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8">[29]!PassaExtenso</definedName>
    <definedName name="PassaExtenso" localSheetId="10">[29]!PassaExtenso</definedName>
    <definedName name="PassaExtenso" localSheetId="12">[29]!PassaExtenso</definedName>
    <definedName name="PassaExtenso" localSheetId="14">[29]!PassaExtenso</definedName>
    <definedName name="PassaExtenso" localSheetId="16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 localSheetId="9">[29]!PassaExtenso</definedName>
    <definedName name="PassaExtenso" localSheetId="11">[29]!PassaExtenso</definedName>
    <definedName name="PassaExtenso" localSheetId="13">[29]!PassaExtenso</definedName>
    <definedName name="PassaExtenso" localSheetId="15">[29]!PassaExtenso</definedName>
    <definedName name="PassaExtenso" localSheetId="17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8">'[31]repeated header'!$4:$4</definedName>
    <definedName name="Print_Titles_0" localSheetId="10">'[31]repeated header'!$4:$4</definedName>
    <definedName name="Print_Titles_0" localSheetId="12">'[31]repeated header'!$4:$4</definedName>
    <definedName name="Print_Titles_0" localSheetId="14">'[31]repeated header'!$4:$4</definedName>
    <definedName name="Print_Titles_0" localSheetId="16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0" localSheetId="9">'[31]repeated header'!$4:$4</definedName>
    <definedName name="Print_Titles_0" localSheetId="11">'[31]repeated header'!$4:$4</definedName>
    <definedName name="Print_Titles_0" localSheetId="13">'[31]repeated header'!$4:$4</definedName>
    <definedName name="Print_Titles_0" localSheetId="15">'[31]repeated header'!$4:$4</definedName>
    <definedName name="Print_Titles_0" localSheetId="17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8">'BM 05'!QQ</definedName>
    <definedName name="QQ" localSheetId="10">'BM 06'!QQ</definedName>
    <definedName name="QQ" localSheetId="12">'BM 07'!QQ</definedName>
    <definedName name="QQ" localSheetId="14">'BM 08'!QQ</definedName>
    <definedName name="QQ" localSheetId="16">'BM 09'!QQ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 localSheetId="9">'Memória 05'!QQ</definedName>
    <definedName name="QQ" localSheetId="11">'Memória 06'!QQ</definedName>
    <definedName name="QQ" localSheetId="13">'Memória 07'!QQ</definedName>
    <definedName name="QQ" localSheetId="15">'Memória 08'!QQ</definedName>
    <definedName name="QQ" localSheetId="17">'Memória 09'!QQ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8">'BM 05'!QQ_2</definedName>
    <definedName name="QQ_2" localSheetId="10">'BM 06'!QQ_2</definedName>
    <definedName name="QQ_2" localSheetId="12">'BM 07'!QQ_2</definedName>
    <definedName name="QQ_2" localSheetId="14">'BM 08'!QQ_2</definedName>
    <definedName name="QQ_2" localSheetId="16">'BM 09'!QQ_2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 localSheetId="9">'Memória 05'!QQ_2</definedName>
    <definedName name="QQ_2" localSheetId="11">'Memória 06'!QQ_2</definedName>
    <definedName name="QQ_2" localSheetId="13">'Memória 07'!QQ_2</definedName>
    <definedName name="QQ_2" localSheetId="15">'Memória 08'!QQ_2</definedName>
    <definedName name="QQ_2" localSheetId="17">'Memória 09'!QQ_2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8">'BM 05'!qqe</definedName>
    <definedName name="qqe" localSheetId="10">'BM 06'!qqe</definedName>
    <definedName name="qqe" localSheetId="12">'BM 07'!qqe</definedName>
    <definedName name="qqe" localSheetId="14">'BM 08'!qqe</definedName>
    <definedName name="qqe" localSheetId="16">'BM 09'!qqe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 localSheetId="9">'Memória 05'!qqe</definedName>
    <definedName name="qqe" localSheetId="11">'Memória 06'!qqe</definedName>
    <definedName name="qqe" localSheetId="13">'Memória 07'!qqe</definedName>
    <definedName name="qqe" localSheetId="15">'Memória 08'!qqe</definedName>
    <definedName name="qqe" localSheetId="17">'Memória 09'!qqe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8">{#N/A,#N/A,FALSE,"MO (2)"}</definedName>
    <definedName name="Quadra" localSheetId="10">{#N/A,#N/A,FALSE,"MO (2)"}</definedName>
    <definedName name="Quadra" localSheetId="12">{#N/A,#N/A,FALSE,"MO (2)"}</definedName>
    <definedName name="Quadra" localSheetId="14">{#N/A,#N/A,FALSE,"MO (2)"}</definedName>
    <definedName name="Quadra" localSheetId="16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 localSheetId="9">{#N/A,#N/A,FALSE,"MO (2)"}</definedName>
    <definedName name="Quadra" localSheetId="11">{#N/A,#N/A,FALSE,"MO (2)"}</definedName>
    <definedName name="Quadra" localSheetId="13">{#N/A,#N/A,FALSE,"MO (2)"}</definedName>
    <definedName name="Quadra" localSheetId="15">{#N/A,#N/A,FALSE,"MO (2)"}</definedName>
    <definedName name="Quadra" localSheetId="17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8">{#N/A,#N/A,FALSE,"MO (2)"}</definedName>
    <definedName name="Quantidades" localSheetId="10">{#N/A,#N/A,FALSE,"MO (2)"}</definedName>
    <definedName name="Quantidades" localSheetId="12">{#N/A,#N/A,FALSE,"MO (2)"}</definedName>
    <definedName name="Quantidades" localSheetId="14">{#N/A,#N/A,FALSE,"MO (2)"}</definedName>
    <definedName name="Quantidades" localSheetId="16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 localSheetId="9">{#N/A,#N/A,FALSE,"MO (2)"}</definedName>
    <definedName name="Quantidades" localSheetId="11">{#N/A,#N/A,FALSE,"MO (2)"}</definedName>
    <definedName name="Quantidades" localSheetId="13">{#N/A,#N/A,FALSE,"MO (2)"}</definedName>
    <definedName name="Quantidades" localSheetId="15">{#N/A,#N/A,FALSE,"MO (2)"}</definedName>
    <definedName name="Quantidades" localSheetId="17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8">'BM 05'!RES</definedName>
    <definedName name="RES" localSheetId="10">'BM 06'!RES</definedName>
    <definedName name="RES" localSheetId="12">'BM 07'!RES</definedName>
    <definedName name="RES" localSheetId="14">'BM 08'!RES</definedName>
    <definedName name="RES" localSheetId="16">'BM 09'!RES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 localSheetId="9">'Memória 05'!RES</definedName>
    <definedName name="RES" localSheetId="11">'Memória 06'!RES</definedName>
    <definedName name="RES" localSheetId="13">'Memória 07'!RES</definedName>
    <definedName name="RES" localSheetId="15">'Memória 08'!RES</definedName>
    <definedName name="RES" localSheetId="17">'Memória 09'!RES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8">'BM 05'!RESUMO1</definedName>
    <definedName name="RESUMO1" localSheetId="10">'BM 06'!RESUMO1</definedName>
    <definedName name="RESUMO1" localSheetId="12">'BM 07'!RESUMO1</definedName>
    <definedName name="RESUMO1" localSheetId="14">'BM 08'!RESUMO1</definedName>
    <definedName name="RESUMO1" localSheetId="16">'BM 09'!RESUMO1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 localSheetId="9">'Memória 05'!RESUMO1</definedName>
    <definedName name="RESUMO1" localSheetId="11">'Memória 06'!RESUMO1</definedName>
    <definedName name="RESUMO1" localSheetId="13">'Memória 07'!RESUMO1</definedName>
    <definedName name="RESUMO1" localSheetId="15">'Memória 08'!RESUMO1</definedName>
    <definedName name="RESUMO1" localSheetId="17">'Memória 09'!RESUMO1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8">{#N/A,#N/A,FALSE,"MO (2)"}</definedName>
    <definedName name="S" localSheetId="10">{#N/A,#N/A,FALSE,"MO (2)"}</definedName>
    <definedName name="S" localSheetId="12">{#N/A,#N/A,FALSE,"MO (2)"}</definedName>
    <definedName name="S" localSheetId="14">{#N/A,#N/A,FALSE,"MO (2)"}</definedName>
    <definedName name="S" localSheetId="16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 localSheetId="9">{#N/A,#N/A,FALSE,"MO (2)"}</definedName>
    <definedName name="S" localSheetId="11">{#N/A,#N/A,FALSE,"MO (2)"}</definedName>
    <definedName name="S" localSheetId="13">{#N/A,#N/A,FALSE,"MO (2)"}</definedName>
    <definedName name="S" localSheetId="15">{#N/A,#N/A,FALSE,"MO (2)"}</definedName>
    <definedName name="S" localSheetId="17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8">{#N/A,#N/A,FALSE,"Planilha";#N/A,#N/A,FALSE,"Resumo";#N/A,#N/A,FALSE,"Fisico";#N/A,#N/A,FALSE,"Financeiro";#N/A,#N/A,FALSE,"Financeiro"}</definedName>
    <definedName name="SAO" localSheetId="10">{#N/A,#N/A,FALSE,"Planilha";#N/A,#N/A,FALSE,"Resumo";#N/A,#N/A,FALSE,"Fisico";#N/A,#N/A,FALSE,"Financeiro";#N/A,#N/A,FALSE,"Financeiro"}</definedName>
    <definedName name="SAO" localSheetId="12">{#N/A,#N/A,FALSE,"Planilha";#N/A,#N/A,FALSE,"Resumo";#N/A,#N/A,FALSE,"Fisico";#N/A,#N/A,FALSE,"Financeiro";#N/A,#N/A,FALSE,"Financeiro"}</definedName>
    <definedName name="SAO" localSheetId="14">{#N/A,#N/A,FALSE,"Planilha";#N/A,#N/A,FALSE,"Resumo";#N/A,#N/A,FALSE,"Fisico";#N/A,#N/A,FALSE,"Financeiro";#N/A,#N/A,FALSE,"Financeiro"}</definedName>
    <definedName name="SAO" localSheetId="16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 localSheetId="9">{#N/A,#N/A,FALSE,"Planilha";#N/A,#N/A,FALSE,"Resumo";#N/A,#N/A,FALSE,"Fisico";#N/A,#N/A,FALSE,"Financeiro";#N/A,#N/A,FALSE,"Financeiro"}</definedName>
    <definedName name="SAO" localSheetId="11">{#N/A,#N/A,FALSE,"Planilha";#N/A,#N/A,FALSE,"Resumo";#N/A,#N/A,FALSE,"Fisico";#N/A,#N/A,FALSE,"Financeiro";#N/A,#N/A,FALSE,"Financeiro"}</definedName>
    <definedName name="SAO" localSheetId="13">{#N/A,#N/A,FALSE,"Planilha";#N/A,#N/A,FALSE,"Resumo";#N/A,#N/A,FALSE,"Fisico";#N/A,#N/A,FALSE,"Financeiro";#N/A,#N/A,FALSE,"Financeiro"}</definedName>
    <definedName name="SAO" localSheetId="15">{#N/A,#N/A,FALSE,"Planilha";#N/A,#N/A,FALSE,"Resumo";#N/A,#N/A,FALSE,"Fisico";#N/A,#N/A,FALSE,"Financeiro";#N/A,#N/A,FALSE,"Financeiro"}</definedName>
    <definedName name="SAO" localSheetId="17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8">{#N/A,#N/A,FALSE,"Planilha";#N/A,#N/A,FALSE,"Resumo";#N/A,#N/A,FALSE,"Fisico";#N/A,#N/A,FALSE,"Financeiro";#N/A,#N/A,FALSE,"Financeiro"}</definedName>
    <definedName name="SIN" localSheetId="10">{#N/A,#N/A,FALSE,"Planilha";#N/A,#N/A,FALSE,"Resumo";#N/A,#N/A,FALSE,"Fisico";#N/A,#N/A,FALSE,"Financeiro";#N/A,#N/A,FALSE,"Financeiro"}</definedName>
    <definedName name="SIN" localSheetId="12">{#N/A,#N/A,FALSE,"Planilha";#N/A,#N/A,FALSE,"Resumo";#N/A,#N/A,FALSE,"Fisico";#N/A,#N/A,FALSE,"Financeiro";#N/A,#N/A,FALSE,"Financeiro"}</definedName>
    <definedName name="SIN" localSheetId="14">{#N/A,#N/A,FALSE,"Planilha";#N/A,#N/A,FALSE,"Resumo";#N/A,#N/A,FALSE,"Fisico";#N/A,#N/A,FALSE,"Financeiro";#N/A,#N/A,FALSE,"Financeiro"}</definedName>
    <definedName name="SIN" localSheetId="16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 localSheetId="9">{#N/A,#N/A,FALSE,"Planilha";#N/A,#N/A,FALSE,"Resumo";#N/A,#N/A,FALSE,"Fisico";#N/A,#N/A,FALSE,"Financeiro";#N/A,#N/A,FALSE,"Financeiro"}</definedName>
    <definedName name="SIN" localSheetId="11">{#N/A,#N/A,FALSE,"Planilha";#N/A,#N/A,FALSE,"Resumo";#N/A,#N/A,FALSE,"Fisico";#N/A,#N/A,FALSE,"Financeiro";#N/A,#N/A,FALSE,"Financeiro"}</definedName>
    <definedName name="SIN" localSheetId="13">{#N/A,#N/A,FALSE,"Planilha";#N/A,#N/A,FALSE,"Resumo";#N/A,#N/A,FALSE,"Fisico";#N/A,#N/A,FALSE,"Financeiro";#N/A,#N/A,FALSE,"Financeiro"}</definedName>
    <definedName name="SIN" localSheetId="15">{#N/A,#N/A,FALSE,"Planilha";#N/A,#N/A,FALSE,"Resumo";#N/A,#N/A,FALSE,"Fisico";#N/A,#N/A,FALSE,"Financeiro";#N/A,#N/A,FALSE,"Financeiro"}</definedName>
    <definedName name="SIN" localSheetId="17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8">{#N/A,#N/A,FALSE,"Planilha";#N/A,#N/A,FALSE,"Resumo";#N/A,#N/A,FALSE,"Fisico";#N/A,#N/A,FALSE,"Financeiro";#N/A,#N/A,FALSE,"Financeiro"}</definedName>
    <definedName name="SINA" localSheetId="10">{#N/A,#N/A,FALSE,"Planilha";#N/A,#N/A,FALSE,"Resumo";#N/A,#N/A,FALSE,"Fisico";#N/A,#N/A,FALSE,"Financeiro";#N/A,#N/A,FALSE,"Financeiro"}</definedName>
    <definedName name="SINA" localSheetId="12">{#N/A,#N/A,FALSE,"Planilha";#N/A,#N/A,FALSE,"Resumo";#N/A,#N/A,FALSE,"Fisico";#N/A,#N/A,FALSE,"Financeiro";#N/A,#N/A,FALSE,"Financeiro"}</definedName>
    <definedName name="SINA" localSheetId="14">{#N/A,#N/A,FALSE,"Planilha";#N/A,#N/A,FALSE,"Resumo";#N/A,#N/A,FALSE,"Fisico";#N/A,#N/A,FALSE,"Financeiro";#N/A,#N/A,FALSE,"Financeiro"}</definedName>
    <definedName name="SINA" localSheetId="16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 localSheetId="9">{#N/A,#N/A,FALSE,"Planilha";#N/A,#N/A,FALSE,"Resumo";#N/A,#N/A,FALSE,"Fisico";#N/A,#N/A,FALSE,"Financeiro";#N/A,#N/A,FALSE,"Financeiro"}</definedName>
    <definedName name="SINA" localSheetId="11">{#N/A,#N/A,FALSE,"Planilha";#N/A,#N/A,FALSE,"Resumo";#N/A,#N/A,FALSE,"Fisico";#N/A,#N/A,FALSE,"Financeiro";#N/A,#N/A,FALSE,"Financeiro"}</definedName>
    <definedName name="SINA" localSheetId="13">{#N/A,#N/A,FALSE,"Planilha";#N/A,#N/A,FALSE,"Resumo";#N/A,#N/A,FALSE,"Fisico";#N/A,#N/A,FALSE,"Financeiro";#N/A,#N/A,FALSE,"Financeiro"}</definedName>
    <definedName name="SINA" localSheetId="15">{#N/A,#N/A,FALSE,"Planilha";#N/A,#N/A,FALSE,"Resumo";#N/A,#N/A,FALSE,"Fisico";#N/A,#N/A,FALSE,"Financeiro";#N/A,#N/A,FALSE,"Financeiro"}</definedName>
    <definedName name="SINA" localSheetId="17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8">'BM 05'!$12:$17</definedName>
    <definedName name="_xlnm.Print_Titles" localSheetId="10">'BM 06'!$12:$17</definedName>
    <definedName name="_xlnm.Print_Titles" localSheetId="12">'BM 07'!$12:$17</definedName>
    <definedName name="_xlnm.Print_Titles" localSheetId="14">'BM 08'!$12:$17</definedName>
    <definedName name="_xlnm.Print_Titles" localSheetId="16">'BM 09'!$12:$17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 localSheetId="9">'Memória 05'!$1:$5</definedName>
    <definedName name="_xlnm.Print_Titles" localSheetId="11">'Memória 06'!$1:$5</definedName>
    <definedName name="_xlnm.Print_Titles" localSheetId="13">'Memória 07'!$1:$5</definedName>
    <definedName name="_xlnm.Print_Titles" localSheetId="15">'Memória 08'!$1:$5</definedName>
    <definedName name="_xlnm.Print_Titles" localSheetId="17">'Memória 09'!$1:$5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8">'BM 05'!vv</definedName>
    <definedName name="vv" localSheetId="10">'BM 06'!vv</definedName>
    <definedName name="vv" localSheetId="12">'BM 07'!vv</definedName>
    <definedName name="vv" localSheetId="14">'BM 08'!vv</definedName>
    <definedName name="vv" localSheetId="16">'BM 09'!vv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 localSheetId="9">'Memória 05'!vv</definedName>
    <definedName name="vv" localSheetId="11">'Memória 06'!vv</definedName>
    <definedName name="vv" localSheetId="13">'Memória 07'!vv</definedName>
    <definedName name="vv" localSheetId="15">'Memória 08'!vv</definedName>
    <definedName name="vv" localSheetId="17">'Memória 09'!vv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8">'BM 05'!WEWRWR</definedName>
    <definedName name="WEWRWR" localSheetId="10">'BM 06'!WEWRWR</definedName>
    <definedName name="WEWRWR" localSheetId="12">'BM 07'!WEWRWR</definedName>
    <definedName name="WEWRWR" localSheetId="14">'BM 08'!WEWRWR</definedName>
    <definedName name="WEWRWR" localSheetId="16">'BM 09'!WEWRWR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 localSheetId="9">'Memória 05'!WEWRWR</definedName>
    <definedName name="WEWRWR" localSheetId="11">'Memória 06'!WEWRWR</definedName>
    <definedName name="WEWRWR" localSheetId="13">'Memória 07'!WEWRWR</definedName>
    <definedName name="WEWRWR" localSheetId="15">'Memória 08'!WEWRWR</definedName>
    <definedName name="WEWRWR" localSheetId="17">'Memória 09'!WEWRWR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8">'BM 05'!WEWRWRE</definedName>
    <definedName name="WEWRWRE" localSheetId="10">'BM 06'!WEWRWRE</definedName>
    <definedName name="WEWRWRE" localSheetId="12">'BM 07'!WEWRWRE</definedName>
    <definedName name="WEWRWRE" localSheetId="14">'BM 08'!WEWRWRE</definedName>
    <definedName name="WEWRWRE" localSheetId="16">'BM 09'!WEWRWRE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 localSheetId="9">'Memória 05'!WEWRWRE</definedName>
    <definedName name="WEWRWRE" localSheetId="11">'Memória 06'!WEWRWRE</definedName>
    <definedName name="WEWRWRE" localSheetId="13">'Memória 07'!WEWRWRE</definedName>
    <definedName name="WEWRWRE" localSheetId="15">'Memória 08'!WEWRWRE</definedName>
    <definedName name="WEWRWRE" localSheetId="17">'Memória 09'!WEWRWRE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8">{#N/A,#N/A,FALSE,"MO (2)"}</definedName>
    <definedName name="wrn.mo2." localSheetId="10">{#N/A,#N/A,FALSE,"MO (2)"}</definedName>
    <definedName name="wrn.mo2." localSheetId="12">{#N/A,#N/A,FALSE,"MO (2)"}</definedName>
    <definedName name="wrn.mo2." localSheetId="14">{#N/A,#N/A,FALSE,"MO (2)"}</definedName>
    <definedName name="wrn.mo2." localSheetId="16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 localSheetId="9">{#N/A,#N/A,FALSE,"MO (2)"}</definedName>
    <definedName name="wrn.mo2." localSheetId="11">{#N/A,#N/A,FALSE,"MO (2)"}</definedName>
    <definedName name="wrn.mo2." localSheetId="13">{#N/A,#N/A,FALSE,"MO (2)"}</definedName>
    <definedName name="wrn.mo2." localSheetId="15">{#N/A,#N/A,FALSE,"MO (2)"}</definedName>
    <definedName name="wrn.mo2." localSheetId="17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8">{#N/A,#N/A,FALSE,"Planilha";#N/A,#N/A,FALSE,"Resumo";#N/A,#N/A,FALSE,"Fisico";#N/A,#N/A,FALSE,"Financeiro";#N/A,#N/A,FALSE,"Financeiro"}</definedName>
    <definedName name="wrn.Orçamento." localSheetId="10">{#N/A,#N/A,FALSE,"Planilha";#N/A,#N/A,FALSE,"Resumo";#N/A,#N/A,FALSE,"Fisico";#N/A,#N/A,FALSE,"Financeiro";#N/A,#N/A,FALSE,"Financeiro"}</definedName>
    <definedName name="wrn.Orçamento." localSheetId="12">{#N/A,#N/A,FALSE,"Planilha";#N/A,#N/A,FALSE,"Resumo";#N/A,#N/A,FALSE,"Fisico";#N/A,#N/A,FALSE,"Financeiro";#N/A,#N/A,FALSE,"Financeiro"}</definedName>
    <definedName name="wrn.Orçamento." localSheetId="14">{#N/A,#N/A,FALSE,"Planilha";#N/A,#N/A,FALSE,"Resumo";#N/A,#N/A,FALSE,"Fisico";#N/A,#N/A,FALSE,"Financeiro";#N/A,#N/A,FALSE,"Financeiro"}</definedName>
    <definedName name="wrn.Orçamento." localSheetId="16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 localSheetId="9">{#N/A,#N/A,FALSE,"Planilha";#N/A,#N/A,FALSE,"Resumo";#N/A,#N/A,FALSE,"Fisico";#N/A,#N/A,FALSE,"Financeiro";#N/A,#N/A,FALSE,"Financeiro"}</definedName>
    <definedName name="wrn.Orçamento." localSheetId="11">{#N/A,#N/A,FALSE,"Planilha";#N/A,#N/A,FALSE,"Resumo";#N/A,#N/A,FALSE,"Fisico";#N/A,#N/A,FALSE,"Financeiro";#N/A,#N/A,FALSE,"Financeiro"}</definedName>
    <definedName name="wrn.Orçamento." localSheetId="13">{#N/A,#N/A,FALSE,"Planilha";#N/A,#N/A,FALSE,"Resumo";#N/A,#N/A,FALSE,"Fisico";#N/A,#N/A,FALSE,"Financeiro";#N/A,#N/A,FALSE,"Financeiro"}</definedName>
    <definedName name="wrn.Orçamento." localSheetId="15">{#N/A,#N/A,FALSE,"Planilha";#N/A,#N/A,FALSE,"Resumo";#N/A,#N/A,FALSE,"Fisico";#N/A,#N/A,FALSE,"Financeiro";#N/A,#N/A,FALSE,"Financeiro"}</definedName>
    <definedName name="wrn.Orçamento." localSheetId="17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8">{#N/A,#N/A,FALSE,"MO (2)"}</definedName>
    <definedName name="wrn_mo2_" localSheetId="10">{#N/A,#N/A,FALSE,"MO (2)"}</definedName>
    <definedName name="wrn_mo2_" localSheetId="12">{#N/A,#N/A,FALSE,"MO (2)"}</definedName>
    <definedName name="wrn_mo2_" localSheetId="14">{#N/A,#N/A,FALSE,"MO (2)"}</definedName>
    <definedName name="wrn_mo2_" localSheetId="16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 localSheetId="9">{#N/A,#N/A,FALSE,"MO (2)"}</definedName>
    <definedName name="wrn_mo2_" localSheetId="11">{#N/A,#N/A,FALSE,"MO (2)"}</definedName>
    <definedName name="wrn_mo2_" localSheetId="13">{#N/A,#N/A,FALSE,"MO (2)"}</definedName>
    <definedName name="wrn_mo2_" localSheetId="15">{#N/A,#N/A,FALSE,"MO (2)"}</definedName>
    <definedName name="wrn_mo2_" localSheetId="17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8">{#N/A,#N/A,FALSE,"Planilha";#N/A,#N/A,FALSE,"Resumo";#N/A,#N/A,FALSE,"Fisico";#N/A,#N/A,FALSE,"Financeiro";#N/A,#N/A,FALSE,"Financeiro"}</definedName>
    <definedName name="wrn_Orçamento_" localSheetId="10">{#N/A,#N/A,FALSE,"Planilha";#N/A,#N/A,FALSE,"Resumo";#N/A,#N/A,FALSE,"Fisico";#N/A,#N/A,FALSE,"Financeiro";#N/A,#N/A,FALSE,"Financeiro"}</definedName>
    <definedName name="wrn_Orçamento_" localSheetId="12">{#N/A,#N/A,FALSE,"Planilha";#N/A,#N/A,FALSE,"Resumo";#N/A,#N/A,FALSE,"Fisico";#N/A,#N/A,FALSE,"Financeiro";#N/A,#N/A,FALSE,"Financeiro"}</definedName>
    <definedName name="wrn_Orçamento_" localSheetId="14">{#N/A,#N/A,FALSE,"Planilha";#N/A,#N/A,FALSE,"Resumo";#N/A,#N/A,FALSE,"Fisico";#N/A,#N/A,FALSE,"Financeiro";#N/A,#N/A,FALSE,"Financeiro"}</definedName>
    <definedName name="wrn_Orçamento_" localSheetId="16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 localSheetId="9">{#N/A,#N/A,FALSE,"Planilha";#N/A,#N/A,FALSE,"Resumo";#N/A,#N/A,FALSE,"Fisico";#N/A,#N/A,FALSE,"Financeiro";#N/A,#N/A,FALSE,"Financeiro"}</definedName>
    <definedName name="wrn_Orçamento_" localSheetId="11">{#N/A,#N/A,FALSE,"Planilha";#N/A,#N/A,FALSE,"Resumo";#N/A,#N/A,FALSE,"Fisico";#N/A,#N/A,FALSE,"Financeiro";#N/A,#N/A,FALSE,"Financeiro"}</definedName>
    <definedName name="wrn_Orçamento_" localSheetId="13">{#N/A,#N/A,FALSE,"Planilha";#N/A,#N/A,FALSE,"Resumo";#N/A,#N/A,FALSE,"Fisico";#N/A,#N/A,FALSE,"Financeiro";#N/A,#N/A,FALSE,"Financeiro"}</definedName>
    <definedName name="wrn_Orçamento_" localSheetId="15">{#N/A,#N/A,FALSE,"Planilha";#N/A,#N/A,FALSE,"Resumo";#N/A,#N/A,FALSE,"Fisico";#N/A,#N/A,FALSE,"Financeiro";#N/A,#N/A,FALSE,"Financeiro"}</definedName>
    <definedName name="wrn_Orçamento_" localSheetId="17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8">{#N/A,#N/A,FALSE,"Planilha";#N/A,#N/A,FALSE,"Resumo";#N/A,#N/A,FALSE,"Fisico";#N/A,#N/A,FALSE,"Financeiro";#N/A,#N/A,FALSE,"Financeiro"}</definedName>
    <definedName name="X" localSheetId="10">{#N/A,#N/A,FALSE,"Planilha";#N/A,#N/A,FALSE,"Resumo";#N/A,#N/A,FALSE,"Fisico";#N/A,#N/A,FALSE,"Financeiro";#N/A,#N/A,FALSE,"Financeiro"}</definedName>
    <definedName name="X" localSheetId="12">{#N/A,#N/A,FALSE,"Planilha";#N/A,#N/A,FALSE,"Resumo";#N/A,#N/A,FALSE,"Fisico";#N/A,#N/A,FALSE,"Financeiro";#N/A,#N/A,FALSE,"Financeiro"}</definedName>
    <definedName name="X" localSheetId="14">{#N/A,#N/A,FALSE,"Planilha";#N/A,#N/A,FALSE,"Resumo";#N/A,#N/A,FALSE,"Fisico";#N/A,#N/A,FALSE,"Financeiro";#N/A,#N/A,FALSE,"Financeiro"}</definedName>
    <definedName name="X" localSheetId="16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 localSheetId="9">{#N/A,#N/A,FALSE,"Planilha";#N/A,#N/A,FALSE,"Resumo";#N/A,#N/A,FALSE,"Fisico";#N/A,#N/A,FALSE,"Financeiro";#N/A,#N/A,FALSE,"Financeiro"}</definedName>
    <definedName name="X" localSheetId="11">{#N/A,#N/A,FALSE,"Planilha";#N/A,#N/A,FALSE,"Resumo";#N/A,#N/A,FALSE,"Fisico";#N/A,#N/A,FALSE,"Financeiro";#N/A,#N/A,FALSE,"Financeiro"}</definedName>
    <definedName name="X" localSheetId="13">{#N/A,#N/A,FALSE,"Planilha";#N/A,#N/A,FALSE,"Resumo";#N/A,#N/A,FALSE,"Fisico";#N/A,#N/A,FALSE,"Financeiro";#N/A,#N/A,FALSE,"Financeiro"}</definedName>
    <definedName name="X" localSheetId="15">{#N/A,#N/A,FALSE,"Planilha";#N/A,#N/A,FALSE,"Resumo";#N/A,#N/A,FALSE,"Fisico";#N/A,#N/A,FALSE,"Financeiro";#N/A,#N/A,FALSE,"Financeiro"}</definedName>
    <definedName name="X" localSheetId="17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8">'BM 05'!XXX</definedName>
    <definedName name="XXX" localSheetId="10">'BM 06'!XXX</definedName>
    <definedName name="XXX" localSheetId="12">'BM 07'!XXX</definedName>
    <definedName name="XXX" localSheetId="14">'BM 08'!XXX</definedName>
    <definedName name="XXX" localSheetId="16">'BM 09'!XXX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 localSheetId="9">'Memória 05'!XXX</definedName>
    <definedName name="XXX" localSheetId="11">'Memória 06'!XXX</definedName>
    <definedName name="XXX" localSheetId="13">'Memória 07'!XXX</definedName>
    <definedName name="XXX" localSheetId="15">'Memória 08'!XXX</definedName>
    <definedName name="XXX" localSheetId="17">'Memória 09'!XXX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8">'BM 05'!XXXX</definedName>
    <definedName name="XXXX" localSheetId="10">'BM 06'!XXXX</definedName>
    <definedName name="XXXX" localSheetId="12">'BM 07'!XXXX</definedName>
    <definedName name="XXXX" localSheetId="14">'BM 08'!XXXX</definedName>
    <definedName name="XXXX" localSheetId="16">'BM 09'!XXXX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 localSheetId="9">'Memória 05'!XXXX</definedName>
    <definedName name="XXXX" localSheetId="11">'Memória 06'!XXXX</definedName>
    <definedName name="XXXX" localSheetId="13">'Memória 07'!XXXX</definedName>
    <definedName name="XXXX" localSheetId="15">'Memória 08'!XXXX</definedName>
    <definedName name="XXXX" localSheetId="17">'Memória 09'!XXXX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5" i="39" l="1"/>
  <c r="I294" i="39"/>
  <c r="I293" i="39"/>
  <c r="I292" i="39"/>
  <c r="M292" i="39" s="1"/>
  <c r="I291" i="39"/>
  <c r="I290" i="39"/>
  <c r="I289" i="39"/>
  <c r="I288" i="39"/>
  <c r="I287" i="39"/>
  <c r="I286" i="39"/>
  <c r="I285" i="39"/>
  <c r="I284" i="39"/>
  <c r="M284" i="39" s="1"/>
  <c r="I283" i="39"/>
  <c r="I282" i="39"/>
  <c r="I281" i="39"/>
  <c r="I280" i="39"/>
  <c r="M280" i="39" s="1"/>
  <c r="I279" i="39"/>
  <c r="I278" i="39"/>
  <c r="I277" i="39"/>
  <c r="I276" i="39"/>
  <c r="M276" i="39" s="1"/>
  <c r="I275" i="39"/>
  <c r="I274" i="39"/>
  <c r="I273" i="39"/>
  <c r="I272" i="39"/>
  <c r="I271" i="39"/>
  <c r="I270" i="39"/>
  <c r="I269" i="39"/>
  <c r="I267" i="39"/>
  <c r="M267" i="39" s="1"/>
  <c r="I266" i="39"/>
  <c r="I265" i="39"/>
  <c r="I264" i="39"/>
  <c r="I263" i="39"/>
  <c r="M263" i="39" s="1"/>
  <c r="I262" i="39"/>
  <c r="I261" i="39"/>
  <c r="I260" i="39"/>
  <c r="I259" i="39"/>
  <c r="M259" i="39" s="1"/>
  <c r="I258" i="39"/>
  <c r="I257" i="39"/>
  <c r="I256" i="39"/>
  <c r="I254" i="39"/>
  <c r="M254" i="39" s="1"/>
  <c r="I253" i="39"/>
  <c r="I252" i="39"/>
  <c r="I251" i="39"/>
  <c r="I250" i="39"/>
  <c r="I249" i="39"/>
  <c r="I248" i="39"/>
  <c r="I247" i="39"/>
  <c r="I246" i="39"/>
  <c r="J246" i="39" s="1"/>
  <c r="I245" i="39"/>
  <c r="I243" i="39"/>
  <c r="I242" i="39"/>
  <c r="I241" i="39"/>
  <c r="M241" i="39" s="1"/>
  <c r="I240" i="39"/>
  <c r="I239" i="39"/>
  <c r="I238" i="39"/>
  <c r="I237" i="39"/>
  <c r="M237" i="39" s="1"/>
  <c r="I235" i="39"/>
  <c r="I234" i="39"/>
  <c r="I233" i="39"/>
  <c r="I232" i="39"/>
  <c r="I231" i="39"/>
  <c r="I230" i="39"/>
  <c r="I229" i="39"/>
  <c r="I228" i="39"/>
  <c r="I226" i="39"/>
  <c r="I225" i="39"/>
  <c r="I224" i="39"/>
  <c r="I223" i="39"/>
  <c r="M223" i="39" s="1"/>
  <c r="I222" i="39"/>
  <c r="I220" i="39"/>
  <c r="I219" i="39"/>
  <c r="I218" i="39"/>
  <c r="I217" i="39"/>
  <c r="I216" i="39"/>
  <c r="I215" i="39"/>
  <c r="I213" i="39"/>
  <c r="M213" i="39" s="1"/>
  <c r="I212" i="39"/>
  <c r="I211" i="39"/>
  <c r="I209" i="39"/>
  <c r="I208" i="39"/>
  <c r="M208" i="39" s="1"/>
  <c r="I207" i="39"/>
  <c r="I206" i="39"/>
  <c r="I205" i="39"/>
  <c r="I204" i="39"/>
  <c r="M204" i="39" s="1"/>
  <c r="I203" i="39"/>
  <c r="I202" i="39"/>
  <c r="I201" i="39"/>
  <c r="I200" i="39"/>
  <c r="M200" i="39" s="1"/>
  <c r="I199" i="39"/>
  <c r="I197" i="39"/>
  <c r="I196" i="39"/>
  <c r="I195" i="39"/>
  <c r="I193" i="39"/>
  <c r="I192" i="39"/>
  <c r="I191" i="39"/>
  <c r="I190" i="39"/>
  <c r="M190" i="39" s="1"/>
  <c r="I189" i="39"/>
  <c r="I188" i="39"/>
  <c r="I187" i="39"/>
  <c r="I186" i="39"/>
  <c r="J186" i="39" s="1"/>
  <c r="I185" i="39"/>
  <c r="I183" i="39"/>
  <c r="I182" i="39"/>
  <c r="I181" i="39"/>
  <c r="J181" i="39" s="1"/>
  <c r="I180" i="39"/>
  <c r="I179" i="39"/>
  <c r="I178" i="39"/>
  <c r="I177" i="39"/>
  <c r="I176" i="39"/>
  <c r="I175" i="39"/>
  <c r="I174" i="39"/>
  <c r="M174" i="39" s="1"/>
  <c r="I173" i="39"/>
  <c r="I172" i="39"/>
  <c r="I171" i="39"/>
  <c r="I169" i="39"/>
  <c r="I168" i="39"/>
  <c r="M168" i="39" s="1"/>
  <c r="I167" i="39"/>
  <c r="I164" i="39"/>
  <c r="I163" i="39"/>
  <c r="J163" i="39" s="1"/>
  <c r="I162" i="39"/>
  <c r="M162" i="39" s="1"/>
  <c r="I160" i="39"/>
  <c r="I159" i="39"/>
  <c r="I158" i="39"/>
  <c r="I157" i="39"/>
  <c r="M157" i="39" s="1"/>
  <c r="I156" i="39"/>
  <c r="I155" i="39"/>
  <c r="I154" i="39"/>
  <c r="I153" i="39"/>
  <c r="I152" i="39"/>
  <c r="I151" i="39"/>
  <c r="I150" i="39"/>
  <c r="J150" i="39" s="1"/>
  <c r="I149" i="39"/>
  <c r="I148" i="39"/>
  <c r="I147" i="39"/>
  <c r="I145" i="39"/>
  <c r="I144" i="39"/>
  <c r="M144" i="39" s="1"/>
  <c r="I143" i="39"/>
  <c r="I142" i="39"/>
  <c r="I140" i="39"/>
  <c r="J140" i="39" s="1"/>
  <c r="I139" i="39"/>
  <c r="I138" i="39"/>
  <c r="I137" i="39"/>
  <c r="I136" i="39"/>
  <c r="I134" i="39"/>
  <c r="I133" i="39"/>
  <c r="I132" i="39"/>
  <c r="I130" i="39"/>
  <c r="J130" i="39" s="1"/>
  <c r="I129" i="39"/>
  <c r="J129" i="39" s="1"/>
  <c r="I128" i="39"/>
  <c r="I127" i="39"/>
  <c r="I126" i="39"/>
  <c r="I125" i="39"/>
  <c r="I124" i="39"/>
  <c r="I123" i="39"/>
  <c r="I122" i="39"/>
  <c r="I121" i="39"/>
  <c r="J121" i="39" s="1"/>
  <c r="I120" i="39"/>
  <c r="I119" i="39"/>
  <c r="I118" i="39"/>
  <c r="J118" i="39" s="1"/>
  <c r="I117" i="39"/>
  <c r="I116" i="39"/>
  <c r="I115" i="39"/>
  <c r="I114" i="39"/>
  <c r="I112" i="39"/>
  <c r="M112" i="39" s="1"/>
  <c r="I111" i="39"/>
  <c r="I110" i="39"/>
  <c r="I109" i="39"/>
  <c r="I108" i="39"/>
  <c r="J108" i="39" s="1"/>
  <c r="I106" i="39"/>
  <c r="I105" i="39"/>
  <c r="I104" i="39"/>
  <c r="M104" i="39" s="1"/>
  <c r="I103" i="39"/>
  <c r="M103" i="39" s="1"/>
  <c r="I102" i="39"/>
  <c r="I101" i="39"/>
  <c r="I100" i="39"/>
  <c r="M100" i="39" s="1"/>
  <c r="I99" i="39"/>
  <c r="I98" i="39"/>
  <c r="I96" i="39"/>
  <c r="I95" i="39"/>
  <c r="M95" i="39" s="1"/>
  <c r="N95" i="39" s="1"/>
  <c r="P95" i="39" s="1"/>
  <c r="I94" i="39"/>
  <c r="I93" i="39"/>
  <c r="I92" i="39"/>
  <c r="I91" i="39"/>
  <c r="I90" i="39"/>
  <c r="J90" i="39" s="1"/>
  <c r="I89" i="39"/>
  <c r="I88" i="39"/>
  <c r="I86" i="39"/>
  <c r="I85" i="39"/>
  <c r="J85" i="39" s="1"/>
  <c r="I83" i="39"/>
  <c r="I82" i="39"/>
  <c r="I81" i="39"/>
  <c r="I80" i="39"/>
  <c r="J80" i="39" s="1"/>
  <c r="I79" i="39"/>
  <c r="I76" i="39"/>
  <c r="I75" i="39"/>
  <c r="J75" i="39" s="1"/>
  <c r="I72" i="39"/>
  <c r="J72" i="39" s="1"/>
  <c r="I71" i="39"/>
  <c r="I70" i="39"/>
  <c r="I69" i="39"/>
  <c r="J69" i="39" s="1"/>
  <c r="I68" i="39"/>
  <c r="I66" i="39"/>
  <c r="I65" i="39"/>
  <c r="I64" i="39"/>
  <c r="I63" i="39"/>
  <c r="J63" i="39" s="1"/>
  <c r="I62" i="39"/>
  <c r="I61" i="39"/>
  <c r="I60" i="39"/>
  <c r="J60" i="39" s="1"/>
  <c r="I58" i="39"/>
  <c r="J58" i="39" s="1"/>
  <c r="I57" i="39"/>
  <c r="I56" i="39"/>
  <c r="I55" i="39"/>
  <c r="M55" i="39" s="1"/>
  <c r="I54" i="39"/>
  <c r="M54" i="39" s="1"/>
  <c r="I53" i="39"/>
  <c r="I52" i="39"/>
  <c r="I50" i="39"/>
  <c r="I49" i="39"/>
  <c r="M49" i="39" s="1"/>
  <c r="I48" i="39"/>
  <c r="I47" i="39"/>
  <c r="I46" i="39"/>
  <c r="I45" i="39"/>
  <c r="M45" i="39" s="1"/>
  <c r="I44" i="39"/>
  <c r="I41" i="39"/>
  <c r="I40" i="39"/>
  <c r="I39" i="39"/>
  <c r="J39" i="39" s="1"/>
  <c r="I38" i="39"/>
  <c r="I37" i="39"/>
  <c r="I36" i="39"/>
  <c r="J36" i="39" s="1"/>
  <c r="I35" i="39"/>
  <c r="I34" i="39"/>
  <c r="I33" i="39"/>
  <c r="I32" i="39"/>
  <c r="J32" i="39" s="1"/>
  <c r="I31" i="39"/>
  <c r="J31" i="39" s="1"/>
  <c r="I30" i="39"/>
  <c r="I29" i="39"/>
  <c r="I28" i="39"/>
  <c r="I26" i="39"/>
  <c r="I25" i="39"/>
  <c r="I24" i="39"/>
  <c r="I23" i="39"/>
  <c r="M23" i="39" s="1"/>
  <c r="I21" i="39"/>
  <c r="J21" i="39" s="1"/>
  <c r="I20" i="39"/>
  <c r="H295" i="39"/>
  <c r="H294" i="39"/>
  <c r="H293" i="39"/>
  <c r="H292" i="39"/>
  <c r="H291" i="39"/>
  <c r="H290" i="39"/>
  <c r="H289" i="39"/>
  <c r="H288" i="39"/>
  <c r="H287" i="39"/>
  <c r="H286" i="39"/>
  <c r="H285" i="39"/>
  <c r="H284" i="39"/>
  <c r="H283" i="39"/>
  <c r="H282" i="39"/>
  <c r="H281" i="39"/>
  <c r="H280" i="39"/>
  <c r="H279" i="39"/>
  <c r="H278" i="39"/>
  <c r="H277" i="39"/>
  <c r="H276" i="39"/>
  <c r="H275" i="39"/>
  <c r="H274" i="39"/>
  <c r="H273" i="39"/>
  <c r="H272" i="39"/>
  <c r="H271" i="39"/>
  <c r="H270" i="39"/>
  <c r="H269" i="39"/>
  <c r="H267" i="39"/>
  <c r="L267" i="39" s="1"/>
  <c r="H266" i="39"/>
  <c r="H265" i="39"/>
  <c r="H264" i="39"/>
  <c r="H263" i="39"/>
  <c r="H262" i="39"/>
  <c r="H261" i="39"/>
  <c r="H260" i="39"/>
  <c r="H259" i="39"/>
  <c r="H258" i="39"/>
  <c r="H257" i="39"/>
  <c r="H256" i="39"/>
  <c r="H254" i="39"/>
  <c r="H253" i="39"/>
  <c r="H252" i="39"/>
  <c r="H251" i="39"/>
  <c r="H250" i="39"/>
  <c r="H249" i="39"/>
  <c r="H248" i="39"/>
  <c r="H247" i="39"/>
  <c r="H246" i="39"/>
  <c r="L246" i="39" s="1"/>
  <c r="H245" i="39"/>
  <c r="H243" i="39"/>
  <c r="H242" i="39"/>
  <c r="H241" i="39"/>
  <c r="H240" i="39"/>
  <c r="H239" i="39"/>
  <c r="H238" i="39"/>
  <c r="H237" i="39"/>
  <c r="L237" i="39" s="1"/>
  <c r="H235" i="39"/>
  <c r="H234" i="39"/>
  <c r="H233" i="39"/>
  <c r="H232" i="39"/>
  <c r="H231" i="39"/>
  <c r="H230" i="39"/>
  <c r="H229" i="39"/>
  <c r="H228" i="39"/>
  <c r="L228" i="39" s="1"/>
  <c r="H226" i="39"/>
  <c r="H225" i="39"/>
  <c r="H224" i="39"/>
  <c r="H223" i="39"/>
  <c r="H222" i="39"/>
  <c r="H220" i="39"/>
  <c r="H219" i="39"/>
  <c r="H218" i="39"/>
  <c r="H217" i="39"/>
  <c r="H216" i="39"/>
  <c r="H215" i="39"/>
  <c r="H213" i="39"/>
  <c r="H212" i="39"/>
  <c r="H211" i="39"/>
  <c r="H209" i="39"/>
  <c r="H208" i="39"/>
  <c r="H207" i="39"/>
  <c r="H206" i="39"/>
  <c r="H205" i="39"/>
  <c r="H204" i="39"/>
  <c r="H203" i="39"/>
  <c r="H202" i="39"/>
  <c r="H201" i="39"/>
  <c r="H200" i="39"/>
  <c r="H199" i="39"/>
  <c r="H197" i="39"/>
  <c r="H196" i="39"/>
  <c r="H195" i="39"/>
  <c r="H193" i="39"/>
  <c r="H192" i="39"/>
  <c r="H191" i="39"/>
  <c r="H190" i="39"/>
  <c r="H189" i="39"/>
  <c r="H188" i="39"/>
  <c r="H187" i="39"/>
  <c r="H186" i="39"/>
  <c r="L186" i="39" s="1"/>
  <c r="H185" i="39"/>
  <c r="H183" i="39"/>
  <c r="H182" i="39"/>
  <c r="H181" i="39"/>
  <c r="L181" i="39" s="1"/>
  <c r="H180" i="39"/>
  <c r="H179" i="39"/>
  <c r="H178" i="39"/>
  <c r="H177" i="39"/>
  <c r="H176" i="39"/>
  <c r="H175" i="39"/>
  <c r="H174" i="39"/>
  <c r="H173" i="39"/>
  <c r="L173" i="39" s="1"/>
  <c r="H172" i="39"/>
  <c r="H171" i="39"/>
  <c r="H169" i="39"/>
  <c r="H168" i="39"/>
  <c r="H167" i="39"/>
  <c r="H164" i="39"/>
  <c r="H163" i="39"/>
  <c r="H162" i="39"/>
  <c r="L162" i="39" s="1"/>
  <c r="H160" i="39"/>
  <c r="H159" i="39"/>
  <c r="H158" i="39"/>
  <c r="H157" i="39"/>
  <c r="L157" i="39" s="1"/>
  <c r="H156" i="39"/>
  <c r="H155" i="39"/>
  <c r="H154" i="39"/>
  <c r="H153" i="39"/>
  <c r="L153" i="39" s="1"/>
  <c r="H152" i="39"/>
  <c r="H151" i="39"/>
  <c r="H150" i="39"/>
  <c r="H149" i="39"/>
  <c r="L149" i="39" s="1"/>
  <c r="H148" i="39"/>
  <c r="H147" i="39"/>
  <c r="H145" i="39"/>
  <c r="H144" i="39"/>
  <c r="L144" i="39" s="1"/>
  <c r="H143" i="39"/>
  <c r="H142" i="39"/>
  <c r="H140" i="39"/>
  <c r="H139" i="39"/>
  <c r="L139" i="39" s="1"/>
  <c r="H138" i="39"/>
  <c r="H137" i="39"/>
  <c r="H136" i="39"/>
  <c r="H134" i="39"/>
  <c r="H133" i="39"/>
  <c r="H132" i="39"/>
  <c r="H130" i="39"/>
  <c r="H129" i="39"/>
  <c r="L129" i="39" s="1"/>
  <c r="H128" i="39"/>
  <c r="H127" i="39"/>
  <c r="H126" i="39"/>
  <c r="H124" i="39"/>
  <c r="L124" i="39" s="1"/>
  <c r="H123" i="39"/>
  <c r="H121" i="39"/>
  <c r="H120" i="39"/>
  <c r="H119" i="39"/>
  <c r="H118" i="39"/>
  <c r="H117" i="39"/>
  <c r="H116" i="39"/>
  <c r="H115" i="39"/>
  <c r="H114" i="39"/>
  <c r="H112" i="39"/>
  <c r="H111" i="39"/>
  <c r="H110" i="39"/>
  <c r="J110" i="39" s="1"/>
  <c r="H109" i="39"/>
  <c r="H108" i="39"/>
  <c r="H106" i="39"/>
  <c r="H105" i="39"/>
  <c r="L105" i="39" s="1"/>
  <c r="H104" i="39"/>
  <c r="H103" i="39"/>
  <c r="H102" i="39"/>
  <c r="H101" i="39"/>
  <c r="L101" i="39" s="1"/>
  <c r="H100" i="39"/>
  <c r="H99" i="39"/>
  <c r="H98" i="39"/>
  <c r="H96" i="39"/>
  <c r="L96" i="39" s="1"/>
  <c r="H95" i="39"/>
  <c r="H94" i="39"/>
  <c r="H93" i="39"/>
  <c r="H92" i="39"/>
  <c r="L92" i="39" s="1"/>
  <c r="H91" i="39"/>
  <c r="H90" i="39"/>
  <c r="H89" i="39"/>
  <c r="H88" i="39"/>
  <c r="L88" i="39" s="1"/>
  <c r="H86" i="39"/>
  <c r="H85" i="39"/>
  <c r="H83" i="39"/>
  <c r="H82" i="39"/>
  <c r="L82" i="39" s="1"/>
  <c r="H81" i="39"/>
  <c r="H80" i="39"/>
  <c r="H79" i="39"/>
  <c r="H76" i="39"/>
  <c r="H75" i="39"/>
  <c r="H72" i="39"/>
  <c r="H71" i="39"/>
  <c r="H70" i="39"/>
  <c r="L70" i="39" s="1"/>
  <c r="H69" i="39"/>
  <c r="H68" i="39"/>
  <c r="H66" i="39"/>
  <c r="H65" i="39"/>
  <c r="L65" i="39" s="1"/>
  <c r="H64" i="39"/>
  <c r="H63" i="39"/>
  <c r="H62" i="39"/>
  <c r="H61" i="39"/>
  <c r="L61" i="39" s="1"/>
  <c r="H60" i="39"/>
  <c r="H58" i="39"/>
  <c r="H57" i="39"/>
  <c r="H56" i="39"/>
  <c r="J56" i="39" s="1"/>
  <c r="H55" i="39"/>
  <c r="H54" i="39"/>
  <c r="H53" i="39"/>
  <c r="H52" i="39"/>
  <c r="J52" i="39" s="1"/>
  <c r="H50" i="39"/>
  <c r="H49" i="39"/>
  <c r="H48" i="39"/>
  <c r="H47" i="39"/>
  <c r="H46" i="39"/>
  <c r="H45" i="39"/>
  <c r="H44" i="39"/>
  <c r="H41" i="39"/>
  <c r="L41" i="39" s="1"/>
  <c r="H40" i="39"/>
  <c r="H39" i="39"/>
  <c r="H38" i="39"/>
  <c r="H37" i="39"/>
  <c r="L37" i="39" s="1"/>
  <c r="H36" i="39"/>
  <c r="H35" i="39"/>
  <c r="H34" i="39"/>
  <c r="H33" i="39"/>
  <c r="L33" i="39" s="1"/>
  <c r="H32" i="39"/>
  <c r="H31" i="39"/>
  <c r="H30" i="39"/>
  <c r="H29" i="39"/>
  <c r="L29" i="39" s="1"/>
  <c r="H28" i="39"/>
  <c r="H26" i="39"/>
  <c r="H25" i="39"/>
  <c r="H24" i="39"/>
  <c r="H23" i="39"/>
  <c r="H21" i="39"/>
  <c r="H20" i="39"/>
  <c r="G257" i="40"/>
  <c r="G183" i="40"/>
  <c r="C171" i="40"/>
  <c r="B171" i="40"/>
  <c r="A171" i="40"/>
  <c r="C148" i="40"/>
  <c r="B148" i="40"/>
  <c r="A148" i="40"/>
  <c r="G146" i="40"/>
  <c r="H87" i="40"/>
  <c r="C84" i="40"/>
  <c r="B84" i="40"/>
  <c r="G82" i="40"/>
  <c r="G80" i="40"/>
  <c r="G79" i="40"/>
  <c r="H71" i="40"/>
  <c r="C54" i="40"/>
  <c r="B54" i="40"/>
  <c r="A54" i="40"/>
  <c r="G25" i="40"/>
  <c r="G23" i="40"/>
  <c r="G22" i="40"/>
  <c r="H17" i="40"/>
  <c r="G17" i="40"/>
  <c r="G14" i="40"/>
  <c r="G284" i="40" s="1"/>
  <c r="C11" i="40"/>
  <c r="B11" i="40"/>
  <c r="A11" i="40"/>
  <c r="K295" i="39"/>
  <c r="J295" i="39"/>
  <c r="M295" i="39"/>
  <c r="L295" i="39"/>
  <c r="M294" i="39"/>
  <c r="K294" i="39"/>
  <c r="J294" i="39"/>
  <c r="L294" i="39"/>
  <c r="K293" i="39"/>
  <c r="J293" i="39"/>
  <c r="M293" i="39"/>
  <c r="L293" i="39"/>
  <c r="K292" i="39"/>
  <c r="L292" i="39"/>
  <c r="K291" i="39"/>
  <c r="J291" i="39"/>
  <c r="M291" i="39"/>
  <c r="L291" i="39"/>
  <c r="M290" i="39"/>
  <c r="K290" i="39"/>
  <c r="J290" i="39"/>
  <c r="L290" i="39"/>
  <c r="K289" i="39"/>
  <c r="J289" i="39"/>
  <c r="M289" i="39"/>
  <c r="L289" i="39"/>
  <c r="M288" i="39"/>
  <c r="K288" i="39"/>
  <c r="L288" i="39"/>
  <c r="K287" i="39"/>
  <c r="J287" i="39"/>
  <c r="M287" i="39"/>
  <c r="L287" i="39"/>
  <c r="M286" i="39"/>
  <c r="K286" i="39"/>
  <c r="J286" i="39"/>
  <c r="L286" i="39"/>
  <c r="K285" i="39"/>
  <c r="J285" i="39"/>
  <c r="M285" i="39"/>
  <c r="L285" i="39"/>
  <c r="E285" i="39"/>
  <c r="D285" i="39"/>
  <c r="C285" i="39"/>
  <c r="B285" i="39"/>
  <c r="K284" i="39"/>
  <c r="L284" i="39"/>
  <c r="K283" i="39"/>
  <c r="J283" i="39"/>
  <c r="M283" i="39"/>
  <c r="L283" i="39"/>
  <c r="M282" i="39"/>
  <c r="K282" i="39"/>
  <c r="J282" i="39"/>
  <c r="L282" i="39"/>
  <c r="K281" i="39"/>
  <c r="J281" i="39"/>
  <c r="M281" i="39"/>
  <c r="L281" i="39"/>
  <c r="K280" i="39"/>
  <c r="L280" i="39"/>
  <c r="K279" i="39"/>
  <c r="J279" i="39"/>
  <c r="M279" i="39"/>
  <c r="L279" i="39"/>
  <c r="M278" i="39"/>
  <c r="K278" i="39"/>
  <c r="J278" i="39"/>
  <c r="L278" i="39"/>
  <c r="K277" i="39"/>
  <c r="J277" i="39"/>
  <c r="M277" i="39"/>
  <c r="L277" i="39"/>
  <c r="K276" i="39"/>
  <c r="L276" i="39"/>
  <c r="K275" i="39"/>
  <c r="J275" i="39"/>
  <c r="M275" i="39"/>
  <c r="L275" i="39"/>
  <c r="M274" i="39"/>
  <c r="K274" i="39"/>
  <c r="J274" i="39"/>
  <c r="L274" i="39"/>
  <c r="K273" i="39"/>
  <c r="J273" i="39"/>
  <c r="M273" i="39"/>
  <c r="L273" i="39"/>
  <c r="M272" i="39"/>
  <c r="K272" i="39"/>
  <c r="L272" i="39"/>
  <c r="K271" i="39"/>
  <c r="J271" i="39"/>
  <c r="M271" i="39"/>
  <c r="L271" i="39"/>
  <c r="M270" i="39"/>
  <c r="K270" i="39"/>
  <c r="J270" i="39"/>
  <c r="L270" i="39"/>
  <c r="K269" i="39"/>
  <c r="J269" i="39"/>
  <c r="M269" i="39"/>
  <c r="L269" i="39"/>
  <c r="P268" i="39"/>
  <c r="K267" i="39"/>
  <c r="K266" i="39"/>
  <c r="J266" i="39"/>
  <c r="M266" i="39"/>
  <c r="L266" i="39"/>
  <c r="K265" i="39"/>
  <c r="J265" i="39"/>
  <c r="M265" i="39"/>
  <c r="N265" i="39" s="1"/>
  <c r="P265" i="39" s="1"/>
  <c r="L265" i="39"/>
  <c r="K264" i="39"/>
  <c r="J264" i="39"/>
  <c r="M264" i="39"/>
  <c r="L264" i="39"/>
  <c r="K263" i="39"/>
  <c r="K262" i="39"/>
  <c r="J262" i="39"/>
  <c r="M262" i="39"/>
  <c r="L262" i="39"/>
  <c r="N262" i="39" s="1"/>
  <c r="P262" i="39" s="1"/>
  <c r="K261" i="39"/>
  <c r="J261" i="39"/>
  <c r="M261" i="39"/>
  <c r="L261" i="39"/>
  <c r="K260" i="39"/>
  <c r="J260" i="39"/>
  <c r="M260" i="39"/>
  <c r="L260" i="39"/>
  <c r="N260" i="39" s="1"/>
  <c r="P260" i="39" s="1"/>
  <c r="K259" i="39"/>
  <c r="K258" i="39"/>
  <c r="J258" i="39"/>
  <c r="M258" i="39"/>
  <c r="L258" i="39"/>
  <c r="K257" i="39"/>
  <c r="J257" i="39"/>
  <c r="M257" i="39"/>
  <c r="L257" i="39"/>
  <c r="K256" i="39"/>
  <c r="L256" i="39"/>
  <c r="P255" i="39"/>
  <c r="K254" i="39"/>
  <c r="L254" i="39"/>
  <c r="L253" i="39"/>
  <c r="K253" i="39"/>
  <c r="M253" i="39"/>
  <c r="N253" i="39" s="1"/>
  <c r="P253" i="39" s="1"/>
  <c r="J253" i="39"/>
  <c r="K252" i="39"/>
  <c r="M252" i="39"/>
  <c r="J252" i="39"/>
  <c r="K251" i="39"/>
  <c r="J251" i="39"/>
  <c r="M251" i="39"/>
  <c r="L251" i="39"/>
  <c r="K250" i="39"/>
  <c r="M250" i="39"/>
  <c r="L249" i="39"/>
  <c r="K249" i="39"/>
  <c r="M249" i="39"/>
  <c r="J249" i="39"/>
  <c r="K248" i="39"/>
  <c r="M248" i="39"/>
  <c r="J248" i="39"/>
  <c r="K247" i="39"/>
  <c r="J247" i="39"/>
  <c r="M247" i="39"/>
  <c r="L247" i="39"/>
  <c r="K246" i="39"/>
  <c r="L245" i="39"/>
  <c r="K245" i="39"/>
  <c r="M245" i="39"/>
  <c r="J245" i="39"/>
  <c r="P244" i="39"/>
  <c r="M243" i="39"/>
  <c r="L243" i="39"/>
  <c r="K243" i="39"/>
  <c r="K242" i="39"/>
  <c r="L242" i="39"/>
  <c r="L241" i="39"/>
  <c r="K241" i="39"/>
  <c r="K240" i="39"/>
  <c r="L240" i="39"/>
  <c r="M239" i="39"/>
  <c r="L239" i="39"/>
  <c r="K239" i="39"/>
  <c r="K238" i="39"/>
  <c r="L238" i="39"/>
  <c r="K237" i="39"/>
  <c r="P236" i="39"/>
  <c r="K235" i="39"/>
  <c r="M235" i="39"/>
  <c r="J235" i="39"/>
  <c r="K234" i="39"/>
  <c r="J234" i="39"/>
  <c r="M234" i="39"/>
  <c r="L234" i="39"/>
  <c r="K233" i="39"/>
  <c r="J233" i="39"/>
  <c r="L233" i="39"/>
  <c r="L232" i="39"/>
  <c r="K232" i="39"/>
  <c r="K231" i="39"/>
  <c r="M231" i="39"/>
  <c r="J231" i="39"/>
  <c r="K230" i="39"/>
  <c r="J230" i="39"/>
  <c r="M230" i="39"/>
  <c r="N230" i="39" s="1"/>
  <c r="P230" i="39" s="1"/>
  <c r="L230" i="39"/>
  <c r="K229" i="39"/>
  <c r="J229" i="39"/>
  <c r="L229" i="39"/>
  <c r="K228" i="39"/>
  <c r="P227" i="39"/>
  <c r="L226" i="39"/>
  <c r="K226" i="39"/>
  <c r="J226" i="39"/>
  <c r="L225" i="39"/>
  <c r="K225" i="39"/>
  <c r="M225" i="39"/>
  <c r="J225" i="39"/>
  <c r="K224" i="39"/>
  <c r="J224" i="39"/>
  <c r="M224" i="39"/>
  <c r="L224" i="39"/>
  <c r="N224" i="39" s="1"/>
  <c r="P224" i="39" s="1"/>
  <c r="K223" i="39"/>
  <c r="L223" i="39"/>
  <c r="L222" i="39"/>
  <c r="K222" i="39"/>
  <c r="J222" i="39"/>
  <c r="P221" i="39"/>
  <c r="K220" i="39"/>
  <c r="J220" i="39"/>
  <c r="L220" i="39"/>
  <c r="M219" i="39"/>
  <c r="K219" i="39"/>
  <c r="J219" i="39"/>
  <c r="L219" i="39"/>
  <c r="K218" i="39"/>
  <c r="M218" i="39"/>
  <c r="L218" i="39"/>
  <c r="K217" i="39"/>
  <c r="M217" i="39"/>
  <c r="L217" i="39"/>
  <c r="K216" i="39"/>
  <c r="J216" i="39"/>
  <c r="L216" i="39"/>
  <c r="M215" i="39"/>
  <c r="K215" i="39"/>
  <c r="J215" i="39"/>
  <c r="L215" i="39"/>
  <c r="P214" i="39"/>
  <c r="K213" i="39"/>
  <c r="K212" i="39"/>
  <c r="J212" i="39"/>
  <c r="M212" i="39"/>
  <c r="L212" i="39"/>
  <c r="K211" i="39"/>
  <c r="J211" i="39"/>
  <c r="M211" i="39"/>
  <c r="L211" i="39"/>
  <c r="P210" i="39"/>
  <c r="L209" i="39"/>
  <c r="K209" i="39"/>
  <c r="M209" i="39"/>
  <c r="N209" i="39" s="1"/>
  <c r="P209" i="39" s="1"/>
  <c r="J209" i="39"/>
  <c r="K208" i="39"/>
  <c r="L207" i="39"/>
  <c r="K207" i="39"/>
  <c r="M207" i="39"/>
  <c r="J207" i="39"/>
  <c r="K206" i="39"/>
  <c r="M206" i="39"/>
  <c r="J206" i="39"/>
  <c r="L205" i="39"/>
  <c r="K205" i="39"/>
  <c r="M205" i="39"/>
  <c r="J205" i="39"/>
  <c r="K204" i="39"/>
  <c r="L203" i="39"/>
  <c r="K203" i="39"/>
  <c r="M203" i="39"/>
  <c r="J203" i="39"/>
  <c r="K202" i="39"/>
  <c r="M202" i="39"/>
  <c r="J202" i="39"/>
  <c r="L201" i="39"/>
  <c r="K201" i="39"/>
  <c r="M201" i="39"/>
  <c r="N201" i="39" s="1"/>
  <c r="P201" i="39" s="1"/>
  <c r="J201" i="39"/>
  <c r="K200" i="39"/>
  <c r="L199" i="39"/>
  <c r="K199" i="39"/>
  <c r="M199" i="39"/>
  <c r="J199" i="39"/>
  <c r="P198" i="39"/>
  <c r="L197" i="39"/>
  <c r="K197" i="39"/>
  <c r="J197" i="39"/>
  <c r="M196" i="39"/>
  <c r="K196" i="39"/>
  <c r="L196" i="39"/>
  <c r="L195" i="39"/>
  <c r="K195" i="39"/>
  <c r="P194" i="39"/>
  <c r="M193" i="39"/>
  <c r="K193" i="39"/>
  <c r="J193" i="39"/>
  <c r="L193" i="39"/>
  <c r="M192" i="39"/>
  <c r="K192" i="39"/>
  <c r="J192" i="39"/>
  <c r="L192" i="39"/>
  <c r="M191" i="39"/>
  <c r="K191" i="39"/>
  <c r="J191" i="39"/>
  <c r="L191" i="39"/>
  <c r="K190" i="39"/>
  <c r="K189" i="39"/>
  <c r="J189" i="39"/>
  <c r="M189" i="39"/>
  <c r="N189" i="39" s="1"/>
  <c r="P189" i="39" s="1"/>
  <c r="L189" i="39"/>
  <c r="M188" i="39"/>
  <c r="N188" i="39" s="1"/>
  <c r="P188" i="39" s="1"/>
  <c r="K188" i="39"/>
  <c r="L188" i="39"/>
  <c r="K187" i="39"/>
  <c r="J187" i="39"/>
  <c r="L187" i="39"/>
  <c r="K186" i="39"/>
  <c r="M186" i="39"/>
  <c r="K185" i="39"/>
  <c r="M185" i="39"/>
  <c r="L185" i="39"/>
  <c r="P184" i="39"/>
  <c r="K183" i="39"/>
  <c r="M183" i="39"/>
  <c r="N183" i="39" s="1"/>
  <c r="P183" i="39" s="1"/>
  <c r="L183" i="39"/>
  <c r="M182" i="39"/>
  <c r="K182" i="39"/>
  <c r="J182" i="39"/>
  <c r="L182" i="39"/>
  <c r="K181" i="39"/>
  <c r="K180" i="39"/>
  <c r="J180" i="39"/>
  <c r="M180" i="39"/>
  <c r="N180" i="39" s="1"/>
  <c r="P180" i="39" s="1"/>
  <c r="L180" i="39"/>
  <c r="K179" i="39"/>
  <c r="M179" i="39"/>
  <c r="L179" i="39"/>
  <c r="M178" i="39"/>
  <c r="K178" i="39"/>
  <c r="J178" i="39"/>
  <c r="L178" i="39"/>
  <c r="K177" i="39"/>
  <c r="L177" i="39"/>
  <c r="K176" i="39"/>
  <c r="J176" i="39"/>
  <c r="M176" i="39"/>
  <c r="L176" i="39"/>
  <c r="K175" i="39"/>
  <c r="M175" i="39"/>
  <c r="N175" i="39" s="1"/>
  <c r="P175" i="39" s="1"/>
  <c r="L175" i="39"/>
  <c r="K174" i="39"/>
  <c r="J174" i="39"/>
  <c r="L174" i="39"/>
  <c r="K173" i="39"/>
  <c r="K172" i="39"/>
  <c r="J172" i="39"/>
  <c r="M172" i="39"/>
  <c r="L172" i="39"/>
  <c r="K171" i="39"/>
  <c r="L171" i="39"/>
  <c r="P170" i="39"/>
  <c r="K169" i="39"/>
  <c r="M169" i="39"/>
  <c r="N169" i="39" s="1"/>
  <c r="P169" i="39" s="1"/>
  <c r="L169" i="39"/>
  <c r="K168" i="39"/>
  <c r="K167" i="39"/>
  <c r="J167" i="39"/>
  <c r="M167" i="39"/>
  <c r="L167" i="39"/>
  <c r="P166" i="39"/>
  <c r="P165" i="39"/>
  <c r="K164" i="39"/>
  <c r="M164" i="39"/>
  <c r="J164" i="39"/>
  <c r="K163" i="39"/>
  <c r="L163" i="39"/>
  <c r="K162" i="39"/>
  <c r="J162" i="39"/>
  <c r="P161" i="39"/>
  <c r="K160" i="39"/>
  <c r="J160" i="39"/>
  <c r="M160" i="39"/>
  <c r="L160" i="39"/>
  <c r="K159" i="39"/>
  <c r="J159" i="39"/>
  <c r="L159" i="39"/>
  <c r="K158" i="39"/>
  <c r="M158" i="39"/>
  <c r="J158" i="39"/>
  <c r="K157" i="39"/>
  <c r="K156" i="39"/>
  <c r="J156" i="39"/>
  <c r="M156" i="39"/>
  <c r="N156" i="39" s="1"/>
  <c r="P156" i="39" s="1"/>
  <c r="L156" i="39"/>
  <c r="K155" i="39"/>
  <c r="J155" i="39"/>
  <c r="L155" i="39"/>
  <c r="K154" i="39"/>
  <c r="J154" i="39"/>
  <c r="L154" i="39"/>
  <c r="K153" i="39"/>
  <c r="K152" i="39"/>
  <c r="J152" i="39"/>
  <c r="L152" i="39"/>
  <c r="M151" i="39"/>
  <c r="N151" i="39" s="1"/>
  <c r="P151" i="39" s="1"/>
  <c r="K151" i="39"/>
  <c r="J151" i="39"/>
  <c r="L151" i="39"/>
  <c r="K150" i="39"/>
  <c r="L150" i="39"/>
  <c r="K149" i="39"/>
  <c r="M148" i="39"/>
  <c r="N148" i="39" s="1"/>
  <c r="P148" i="39" s="1"/>
  <c r="K148" i="39"/>
  <c r="J148" i="39"/>
  <c r="L148" i="39"/>
  <c r="M147" i="39"/>
  <c r="K147" i="39"/>
  <c r="J147" i="39"/>
  <c r="L147" i="39"/>
  <c r="P146" i="39"/>
  <c r="K145" i="39"/>
  <c r="J145" i="39"/>
  <c r="M145" i="39"/>
  <c r="L145" i="39"/>
  <c r="K144" i="39"/>
  <c r="K143" i="39"/>
  <c r="J143" i="39"/>
  <c r="M143" i="39"/>
  <c r="N143" i="39" s="1"/>
  <c r="P143" i="39" s="1"/>
  <c r="L143" i="39"/>
  <c r="K142" i="39"/>
  <c r="M142" i="39"/>
  <c r="L142" i="39"/>
  <c r="P141" i="39"/>
  <c r="K140" i="39"/>
  <c r="L140" i="39"/>
  <c r="K139" i="39"/>
  <c r="J139" i="39"/>
  <c r="K138" i="39"/>
  <c r="J138" i="39"/>
  <c r="L138" i="39"/>
  <c r="K137" i="39"/>
  <c r="J137" i="39"/>
  <c r="L137" i="39"/>
  <c r="K136" i="39"/>
  <c r="J136" i="39"/>
  <c r="L136" i="39"/>
  <c r="P135" i="39"/>
  <c r="K134" i="39"/>
  <c r="M134" i="39"/>
  <c r="K133" i="39"/>
  <c r="J133" i="39"/>
  <c r="M133" i="39"/>
  <c r="L133" i="39"/>
  <c r="K132" i="39"/>
  <c r="J132" i="39"/>
  <c r="L132" i="39"/>
  <c r="P131" i="39"/>
  <c r="K130" i="39"/>
  <c r="L130" i="39"/>
  <c r="M129" i="39"/>
  <c r="K129" i="39"/>
  <c r="K128" i="39"/>
  <c r="M128" i="39"/>
  <c r="L128" i="39"/>
  <c r="M127" i="39"/>
  <c r="K127" i="39"/>
  <c r="J127" i="39"/>
  <c r="L127" i="39"/>
  <c r="K126" i="39"/>
  <c r="J126" i="39"/>
  <c r="M126" i="39"/>
  <c r="L126" i="39"/>
  <c r="P125" i="39"/>
  <c r="K124" i="39"/>
  <c r="K123" i="39"/>
  <c r="J123" i="39"/>
  <c r="L123" i="39"/>
  <c r="P122" i="39"/>
  <c r="K121" i="39"/>
  <c r="L121" i="39"/>
  <c r="K120" i="39"/>
  <c r="J120" i="39"/>
  <c r="L120" i="39"/>
  <c r="K119" i="39"/>
  <c r="L119" i="39"/>
  <c r="K118" i="39"/>
  <c r="L118" i="39"/>
  <c r="K117" i="39"/>
  <c r="J117" i="39"/>
  <c r="L117" i="39"/>
  <c r="K116" i="39"/>
  <c r="J116" i="39"/>
  <c r="L116" i="39"/>
  <c r="K115" i="39"/>
  <c r="L115" i="39"/>
  <c r="K114" i="39"/>
  <c r="J114" i="39"/>
  <c r="L114" i="39"/>
  <c r="P113" i="39"/>
  <c r="K112" i="39"/>
  <c r="J112" i="39"/>
  <c r="L112" i="39"/>
  <c r="K111" i="39"/>
  <c r="J111" i="39"/>
  <c r="M111" i="39"/>
  <c r="L111" i="39"/>
  <c r="K110" i="39"/>
  <c r="M110" i="39"/>
  <c r="L110" i="39"/>
  <c r="K109" i="39"/>
  <c r="J109" i="39"/>
  <c r="M109" i="39"/>
  <c r="L109" i="39"/>
  <c r="K108" i="39"/>
  <c r="M108" i="39"/>
  <c r="L108" i="39"/>
  <c r="P107" i="39"/>
  <c r="K106" i="39"/>
  <c r="J106" i="39"/>
  <c r="M106" i="39"/>
  <c r="N106" i="39" s="1"/>
  <c r="P106" i="39" s="1"/>
  <c r="L106" i="39"/>
  <c r="K105" i="39"/>
  <c r="M105" i="39"/>
  <c r="K104" i="39"/>
  <c r="L104" i="39"/>
  <c r="K103" i="39"/>
  <c r="L103" i="39"/>
  <c r="K102" i="39"/>
  <c r="M102" i="39"/>
  <c r="L102" i="39"/>
  <c r="K101" i="39"/>
  <c r="M101" i="39"/>
  <c r="K100" i="39"/>
  <c r="L100" i="39"/>
  <c r="K99" i="39"/>
  <c r="M99" i="39"/>
  <c r="L99" i="39"/>
  <c r="K98" i="39"/>
  <c r="M98" i="39"/>
  <c r="L98" i="39"/>
  <c r="P97" i="39"/>
  <c r="K96" i="39"/>
  <c r="M96" i="39"/>
  <c r="K95" i="39"/>
  <c r="L95" i="39"/>
  <c r="K94" i="39"/>
  <c r="M94" i="39"/>
  <c r="L94" i="39"/>
  <c r="K93" i="39"/>
  <c r="M93" i="39"/>
  <c r="L93" i="39"/>
  <c r="K92" i="39"/>
  <c r="M92" i="39"/>
  <c r="K91" i="39"/>
  <c r="J91" i="39"/>
  <c r="L91" i="39"/>
  <c r="K90" i="39"/>
  <c r="L90" i="39"/>
  <c r="K89" i="39"/>
  <c r="M89" i="39"/>
  <c r="L89" i="39"/>
  <c r="K88" i="39"/>
  <c r="P87" i="39"/>
  <c r="K86" i="39"/>
  <c r="J86" i="39"/>
  <c r="M86" i="39"/>
  <c r="N86" i="39" s="1"/>
  <c r="P86" i="39" s="1"/>
  <c r="L86" i="39"/>
  <c r="K85" i="39"/>
  <c r="M85" i="39"/>
  <c r="N85" i="39" s="1"/>
  <c r="P85" i="39" s="1"/>
  <c r="L85" i="39"/>
  <c r="P84" i="39"/>
  <c r="K83" i="39"/>
  <c r="J83" i="39"/>
  <c r="L83" i="39"/>
  <c r="K82" i="39"/>
  <c r="K81" i="39"/>
  <c r="J81" i="39"/>
  <c r="L81" i="39"/>
  <c r="K80" i="39"/>
  <c r="L80" i="39"/>
  <c r="K79" i="39"/>
  <c r="J79" i="39"/>
  <c r="L79" i="39"/>
  <c r="P78" i="39"/>
  <c r="P77" i="39"/>
  <c r="K76" i="39"/>
  <c r="L76" i="39"/>
  <c r="K75" i="39"/>
  <c r="L75" i="39"/>
  <c r="P74" i="39"/>
  <c r="P73" i="39"/>
  <c r="K72" i="39"/>
  <c r="L72" i="39"/>
  <c r="K71" i="39"/>
  <c r="J71" i="39"/>
  <c r="L71" i="39"/>
  <c r="K70" i="39"/>
  <c r="K69" i="39"/>
  <c r="L69" i="39"/>
  <c r="K68" i="39"/>
  <c r="J68" i="39"/>
  <c r="L68" i="39"/>
  <c r="P67" i="39"/>
  <c r="K66" i="39"/>
  <c r="J66" i="39"/>
  <c r="L66" i="39"/>
  <c r="K65" i="39"/>
  <c r="K64" i="39"/>
  <c r="J64" i="39"/>
  <c r="L64" i="39"/>
  <c r="K63" i="39"/>
  <c r="L63" i="39"/>
  <c r="K62" i="39"/>
  <c r="J62" i="39"/>
  <c r="L62" i="39"/>
  <c r="K61" i="39"/>
  <c r="K60" i="39"/>
  <c r="L60" i="39"/>
  <c r="P59" i="39"/>
  <c r="K58" i="39"/>
  <c r="L58" i="39"/>
  <c r="K57" i="39"/>
  <c r="J57" i="39"/>
  <c r="M57" i="39"/>
  <c r="L57" i="39"/>
  <c r="K56" i="39"/>
  <c r="M56" i="39"/>
  <c r="K55" i="39"/>
  <c r="J55" i="39"/>
  <c r="L55" i="39"/>
  <c r="K54" i="39"/>
  <c r="J54" i="39"/>
  <c r="L54" i="39"/>
  <c r="K53" i="39"/>
  <c r="J53" i="39"/>
  <c r="M53" i="39"/>
  <c r="L53" i="39"/>
  <c r="K52" i="39"/>
  <c r="M52" i="39"/>
  <c r="P51" i="39"/>
  <c r="K50" i="39"/>
  <c r="M50" i="39"/>
  <c r="L50" i="39"/>
  <c r="K49" i="39"/>
  <c r="L49" i="39"/>
  <c r="K48" i="39"/>
  <c r="J48" i="39"/>
  <c r="L48" i="39"/>
  <c r="K47" i="39"/>
  <c r="M47" i="39"/>
  <c r="L47" i="39"/>
  <c r="K46" i="39"/>
  <c r="J46" i="39"/>
  <c r="L46" i="39"/>
  <c r="K45" i="39"/>
  <c r="L45" i="39"/>
  <c r="K44" i="39"/>
  <c r="J44" i="39"/>
  <c r="L44" i="39"/>
  <c r="P43" i="39"/>
  <c r="P42" i="39"/>
  <c r="K41" i="39"/>
  <c r="K40" i="39"/>
  <c r="J40" i="39"/>
  <c r="L40" i="39"/>
  <c r="K39" i="39"/>
  <c r="L39" i="39"/>
  <c r="K38" i="39"/>
  <c r="J38" i="39"/>
  <c r="L38" i="39"/>
  <c r="K37" i="39"/>
  <c r="K36" i="39"/>
  <c r="L36" i="39"/>
  <c r="K35" i="39"/>
  <c r="L35" i="39"/>
  <c r="K34" i="39"/>
  <c r="J34" i="39"/>
  <c r="L34" i="39"/>
  <c r="K33" i="39"/>
  <c r="K32" i="39"/>
  <c r="L32" i="39"/>
  <c r="K31" i="39"/>
  <c r="L31" i="39"/>
  <c r="K30" i="39"/>
  <c r="J30" i="39"/>
  <c r="L30" i="39"/>
  <c r="K29" i="39"/>
  <c r="K28" i="39"/>
  <c r="J28" i="39"/>
  <c r="L28" i="39"/>
  <c r="P27" i="39"/>
  <c r="K26" i="39"/>
  <c r="M26" i="39"/>
  <c r="L26" i="39"/>
  <c r="K25" i="39"/>
  <c r="J25" i="39"/>
  <c r="M25" i="39"/>
  <c r="L25" i="39"/>
  <c r="K24" i="39"/>
  <c r="M24" i="39"/>
  <c r="L24" i="39"/>
  <c r="K23" i="39"/>
  <c r="J23" i="39"/>
  <c r="L23" i="39"/>
  <c r="P22" i="39"/>
  <c r="K21" i="39"/>
  <c r="M21" i="39"/>
  <c r="L21" i="39"/>
  <c r="K20" i="39"/>
  <c r="M20" i="39"/>
  <c r="L20" i="39"/>
  <c r="S298" i="37"/>
  <c r="R298" i="37"/>
  <c r="Q298" i="37"/>
  <c r="E92" i="38"/>
  <c r="I295" i="37"/>
  <c r="I294" i="37"/>
  <c r="I293" i="37"/>
  <c r="I292" i="37"/>
  <c r="I291" i="37"/>
  <c r="I290" i="37"/>
  <c r="I289" i="37"/>
  <c r="M289" i="37" s="1"/>
  <c r="I288" i="37"/>
  <c r="I287" i="37"/>
  <c r="I286" i="37"/>
  <c r="I285" i="37"/>
  <c r="I284" i="37"/>
  <c r="M284" i="37" s="1"/>
  <c r="I283" i="37"/>
  <c r="I282" i="37"/>
  <c r="I281" i="37"/>
  <c r="M281" i="37" s="1"/>
  <c r="I280" i="37"/>
  <c r="I279" i="37"/>
  <c r="I278" i="37"/>
  <c r="I277" i="37"/>
  <c r="M277" i="37" s="1"/>
  <c r="I276" i="37"/>
  <c r="I275" i="37"/>
  <c r="I274" i="37"/>
  <c r="I273" i="37"/>
  <c r="I272" i="37"/>
  <c r="M272" i="37" s="1"/>
  <c r="I271" i="37"/>
  <c r="I270" i="37"/>
  <c r="I269" i="37"/>
  <c r="M269" i="37" s="1"/>
  <c r="I267" i="37"/>
  <c r="M267" i="37" s="1"/>
  <c r="I266" i="37"/>
  <c r="I265" i="37"/>
  <c r="I264" i="37"/>
  <c r="M264" i="37" s="1"/>
  <c r="I263" i="37"/>
  <c r="M263" i="37" s="1"/>
  <c r="I262" i="37"/>
  <c r="I261" i="37"/>
  <c r="I260" i="37"/>
  <c r="M260" i="37" s="1"/>
  <c r="I259" i="37"/>
  <c r="I258" i="37"/>
  <c r="I257" i="37"/>
  <c r="I256" i="37"/>
  <c r="M256" i="37" s="1"/>
  <c r="I254" i="37"/>
  <c r="I253" i="37"/>
  <c r="I252" i="37"/>
  <c r="I251" i="37"/>
  <c r="M251" i="37" s="1"/>
  <c r="I250" i="37"/>
  <c r="I249" i="37"/>
  <c r="I248" i="37"/>
  <c r="I247" i="37"/>
  <c r="M247" i="37" s="1"/>
  <c r="I246" i="37"/>
  <c r="I245" i="37"/>
  <c r="I243" i="37"/>
  <c r="I242" i="37"/>
  <c r="M242" i="37" s="1"/>
  <c r="I241" i="37"/>
  <c r="I240" i="37"/>
  <c r="I239" i="37"/>
  <c r="I238" i="37"/>
  <c r="M238" i="37" s="1"/>
  <c r="I237" i="37"/>
  <c r="I235" i="37"/>
  <c r="I234" i="37"/>
  <c r="I233" i="37"/>
  <c r="M233" i="37" s="1"/>
  <c r="I232" i="37"/>
  <c r="I231" i="37"/>
  <c r="I230" i="37"/>
  <c r="I229" i="37"/>
  <c r="I228" i="37"/>
  <c r="M228" i="37" s="1"/>
  <c r="I226" i="37"/>
  <c r="I225" i="37"/>
  <c r="I224" i="37"/>
  <c r="M224" i="37" s="1"/>
  <c r="I223" i="37"/>
  <c r="M223" i="37" s="1"/>
  <c r="I222" i="37"/>
  <c r="I220" i="37"/>
  <c r="I219" i="37"/>
  <c r="M219" i="37" s="1"/>
  <c r="I218" i="37"/>
  <c r="M218" i="37" s="1"/>
  <c r="I217" i="37"/>
  <c r="I216" i="37"/>
  <c r="I215" i="37"/>
  <c r="M215" i="37" s="1"/>
  <c r="I213" i="37"/>
  <c r="I212" i="37"/>
  <c r="I211" i="37"/>
  <c r="I209" i="37"/>
  <c r="I208" i="37"/>
  <c r="I207" i="37"/>
  <c r="I206" i="37"/>
  <c r="I205" i="37"/>
  <c r="I204" i="37"/>
  <c r="I203" i="37"/>
  <c r="I202" i="37"/>
  <c r="I201" i="37"/>
  <c r="I200" i="37"/>
  <c r="I199" i="37"/>
  <c r="I197" i="37"/>
  <c r="I196" i="37"/>
  <c r="I195" i="37"/>
  <c r="I193" i="37"/>
  <c r="I192" i="37"/>
  <c r="I191" i="37"/>
  <c r="M191" i="37" s="1"/>
  <c r="I190" i="37"/>
  <c r="M190" i="37" s="1"/>
  <c r="I189" i="37"/>
  <c r="I188" i="37"/>
  <c r="I187" i="37"/>
  <c r="I186" i="37"/>
  <c r="M186" i="37" s="1"/>
  <c r="I185" i="37"/>
  <c r="I183" i="37"/>
  <c r="I182" i="37"/>
  <c r="M182" i="37" s="1"/>
  <c r="I181" i="37"/>
  <c r="M181" i="37" s="1"/>
  <c r="I180" i="37"/>
  <c r="I179" i="37"/>
  <c r="I178" i="37"/>
  <c r="M178" i="37" s="1"/>
  <c r="I177" i="37"/>
  <c r="M177" i="37" s="1"/>
  <c r="I176" i="37"/>
  <c r="I175" i="37"/>
  <c r="I174" i="37"/>
  <c r="M174" i="37" s="1"/>
  <c r="I173" i="37"/>
  <c r="M173" i="37" s="1"/>
  <c r="I172" i="37"/>
  <c r="I171" i="37"/>
  <c r="I169" i="37"/>
  <c r="M169" i="37" s="1"/>
  <c r="I168" i="37"/>
  <c r="M168" i="37" s="1"/>
  <c r="I167" i="37"/>
  <c r="I164" i="37"/>
  <c r="I163" i="37"/>
  <c r="M163" i="37" s="1"/>
  <c r="I162" i="37"/>
  <c r="I160" i="37"/>
  <c r="I159" i="37"/>
  <c r="I158" i="37"/>
  <c r="M158" i="37" s="1"/>
  <c r="I157" i="37"/>
  <c r="I156" i="37"/>
  <c r="I155" i="37"/>
  <c r="I154" i="37"/>
  <c r="M154" i="37" s="1"/>
  <c r="I153" i="37"/>
  <c r="M153" i="37" s="1"/>
  <c r="I152" i="37"/>
  <c r="I151" i="37"/>
  <c r="I150" i="37"/>
  <c r="M150" i="37" s="1"/>
  <c r="I149" i="37"/>
  <c r="M149" i="37" s="1"/>
  <c r="I148" i="37"/>
  <c r="I147" i="37"/>
  <c r="I145" i="37"/>
  <c r="M145" i="37" s="1"/>
  <c r="I144" i="37"/>
  <c r="M144" i="37" s="1"/>
  <c r="I143" i="37"/>
  <c r="I142" i="37"/>
  <c r="I140" i="37"/>
  <c r="I139" i="37"/>
  <c r="I138" i="37"/>
  <c r="I137" i="37"/>
  <c r="I136" i="37"/>
  <c r="I134" i="37"/>
  <c r="M134" i="37" s="1"/>
  <c r="I133" i="37"/>
  <c r="I132" i="37"/>
  <c r="I130" i="37"/>
  <c r="M130" i="37" s="1"/>
  <c r="I129" i="37"/>
  <c r="M129" i="37" s="1"/>
  <c r="I128" i="37"/>
  <c r="I127" i="37"/>
  <c r="I126" i="37"/>
  <c r="M126" i="37" s="1"/>
  <c r="I125" i="37"/>
  <c r="I124" i="37"/>
  <c r="I123" i="37"/>
  <c r="I122" i="37"/>
  <c r="I121" i="37"/>
  <c r="I120" i="37"/>
  <c r="I119" i="37"/>
  <c r="I118" i="37"/>
  <c r="I117" i="37"/>
  <c r="I116" i="37"/>
  <c r="I115" i="37"/>
  <c r="I114" i="37"/>
  <c r="I112" i="37"/>
  <c r="M112" i="37" s="1"/>
  <c r="I111" i="37"/>
  <c r="I110" i="37"/>
  <c r="I109" i="37"/>
  <c r="I108" i="37"/>
  <c r="M108" i="37" s="1"/>
  <c r="I106" i="37"/>
  <c r="I105" i="37"/>
  <c r="I104" i="37"/>
  <c r="I103" i="37"/>
  <c r="I102" i="37"/>
  <c r="I101" i="37"/>
  <c r="I100" i="37"/>
  <c r="M100" i="37" s="1"/>
  <c r="I99" i="37"/>
  <c r="I98" i="37"/>
  <c r="I96" i="37"/>
  <c r="I95" i="37"/>
  <c r="M95" i="37" s="1"/>
  <c r="I94" i="37"/>
  <c r="I93" i="37"/>
  <c r="I92" i="37"/>
  <c r="I91" i="37"/>
  <c r="I90" i="37"/>
  <c r="I89" i="37"/>
  <c r="I88" i="37"/>
  <c r="I86" i="37"/>
  <c r="M86" i="37" s="1"/>
  <c r="I85" i="37"/>
  <c r="M85" i="37" s="1"/>
  <c r="I83" i="37"/>
  <c r="I82" i="37"/>
  <c r="I81" i="37"/>
  <c r="I80" i="37"/>
  <c r="I79" i="37"/>
  <c r="I76" i="37"/>
  <c r="I75" i="37"/>
  <c r="I72" i="37"/>
  <c r="M72" i="37" s="1"/>
  <c r="I71" i="37"/>
  <c r="I70" i="37"/>
  <c r="I69" i="37"/>
  <c r="I68" i="37"/>
  <c r="M68" i="37" s="1"/>
  <c r="I66" i="37"/>
  <c r="I65" i="37"/>
  <c r="I64" i="37"/>
  <c r="I63" i="37"/>
  <c r="M63" i="37" s="1"/>
  <c r="I62" i="37"/>
  <c r="I61" i="37"/>
  <c r="I60" i="37"/>
  <c r="I58" i="37"/>
  <c r="I57" i="37"/>
  <c r="I56" i="37"/>
  <c r="I55" i="37"/>
  <c r="M55" i="37" s="1"/>
  <c r="I54" i="37"/>
  <c r="I53" i="37"/>
  <c r="I52" i="37"/>
  <c r="I50" i="37"/>
  <c r="M50" i="37" s="1"/>
  <c r="I49" i="37"/>
  <c r="I48" i="37"/>
  <c r="I47" i="37"/>
  <c r="I46" i="37"/>
  <c r="M46" i="37" s="1"/>
  <c r="I45" i="37"/>
  <c r="I44" i="37"/>
  <c r="I41" i="37"/>
  <c r="I40" i="37"/>
  <c r="I39" i="37"/>
  <c r="I38" i="37"/>
  <c r="I37" i="37"/>
  <c r="I36" i="37"/>
  <c r="I35" i="37"/>
  <c r="I34" i="37"/>
  <c r="I33" i="37"/>
  <c r="I32" i="37"/>
  <c r="I31" i="37"/>
  <c r="I30" i="37"/>
  <c r="I29" i="37"/>
  <c r="I28" i="37"/>
  <c r="I26" i="37"/>
  <c r="I25" i="37"/>
  <c r="I24" i="37"/>
  <c r="I23" i="37"/>
  <c r="I21" i="37"/>
  <c r="I20" i="37"/>
  <c r="G257" i="38"/>
  <c r="G183" i="38"/>
  <c r="C171" i="38"/>
  <c r="B171" i="38"/>
  <c r="A171" i="38"/>
  <c r="C148" i="38"/>
  <c r="B148" i="38"/>
  <c r="A148" i="38"/>
  <c r="G146" i="38"/>
  <c r="H87" i="38"/>
  <c r="C84" i="38"/>
  <c r="B84" i="38"/>
  <c r="G82" i="38"/>
  <c r="G80" i="38"/>
  <c r="G79" i="38"/>
  <c r="H71" i="38"/>
  <c r="C54" i="38"/>
  <c r="B54" i="38"/>
  <c r="A54" i="38"/>
  <c r="G25" i="38"/>
  <c r="G23" i="38"/>
  <c r="G22" i="38"/>
  <c r="G17" i="38"/>
  <c r="H17" i="38" s="1"/>
  <c r="G14" i="38"/>
  <c r="G284" i="38" s="1"/>
  <c r="C11" i="38"/>
  <c r="B11" i="38"/>
  <c r="A11" i="38"/>
  <c r="K295" i="37"/>
  <c r="M295" i="37"/>
  <c r="K294" i="37"/>
  <c r="M294" i="37"/>
  <c r="K293" i="37"/>
  <c r="K292" i="37"/>
  <c r="M292" i="37"/>
  <c r="K291" i="37"/>
  <c r="M291" i="37"/>
  <c r="K290" i="37"/>
  <c r="M290" i="37"/>
  <c r="K289" i="37"/>
  <c r="K288" i="37"/>
  <c r="M288" i="37"/>
  <c r="K287" i="37"/>
  <c r="M287" i="37"/>
  <c r="K286" i="37"/>
  <c r="M286" i="37"/>
  <c r="K285" i="37"/>
  <c r="M285" i="37"/>
  <c r="E285" i="37"/>
  <c r="D285" i="37"/>
  <c r="C285" i="37"/>
  <c r="B285" i="37"/>
  <c r="K284" i="37"/>
  <c r="K283" i="37"/>
  <c r="M283" i="37"/>
  <c r="K282" i="37"/>
  <c r="M282" i="37"/>
  <c r="K281" i="37"/>
  <c r="K280" i="37"/>
  <c r="M279" i="37"/>
  <c r="K279" i="37"/>
  <c r="M278" i="37"/>
  <c r="K278" i="37"/>
  <c r="K277" i="37"/>
  <c r="K276" i="37"/>
  <c r="M275" i="37"/>
  <c r="K275" i="37"/>
  <c r="M274" i="37"/>
  <c r="K274" i="37"/>
  <c r="K273" i="37"/>
  <c r="K272" i="37"/>
  <c r="M271" i="37"/>
  <c r="K271" i="37"/>
  <c r="M270" i="37"/>
  <c r="K270" i="37"/>
  <c r="K269" i="37"/>
  <c r="P268" i="37"/>
  <c r="K267" i="37"/>
  <c r="K266" i="37"/>
  <c r="M266" i="37"/>
  <c r="K265" i="37"/>
  <c r="M265" i="37"/>
  <c r="K264" i="37"/>
  <c r="K263" i="37"/>
  <c r="K262" i="37"/>
  <c r="M262" i="37"/>
  <c r="K261" i="37"/>
  <c r="M261" i="37"/>
  <c r="K260" i="37"/>
  <c r="K259" i="37"/>
  <c r="M259" i="37"/>
  <c r="K258" i="37"/>
  <c r="M258" i="37"/>
  <c r="K257" i="37"/>
  <c r="M257" i="37"/>
  <c r="K256" i="37"/>
  <c r="P255" i="37"/>
  <c r="K254" i="37"/>
  <c r="M253" i="37"/>
  <c r="K253" i="37"/>
  <c r="K252" i="37"/>
  <c r="K251" i="37"/>
  <c r="K250" i="37"/>
  <c r="M249" i="37"/>
  <c r="K249" i="37"/>
  <c r="K248" i="37"/>
  <c r="K247" i="37"/>
  <c r="K246" i="37"/>
  <c r="M245" i="37"/>
  <c r="K245" i="37"/>
  <c r="P244" i="37"/>
  <c r="K243" i="37"/>
  <c r="K242" i="37"/>
  <c r="K241" i="37"/>
  <c r="K240" i="37"/>
  <c r="K239" i="37"/>
  <c r="K238" i="37"/>
  <c r="K237" i="37"/>
  <c r="P236" i="37"/>
  <c r="K235" i="37"/>
  <c r="M235" i="37"/>
  <c r="K234" i="37"/>
  <c r="K233" i="37"/>
  <c r="K232" i="37"/>
  <c r="K231" i="37"/>
  <c r="M230" i="37"/>
  <c r="K230" i="37"/>
  <c r="K229" i="37"/>
  <c r="K228" i="37"/>
  <c r="P227" i="37"/>
  <c r="K226" i="37"/>
  <c r="M226" i="37"/>
  <c r="M225" i="37"/>
  <c r="K225" i="37"/>
  <c r="K224" i="37"/>
  <c r="K223" i="37"/>
  <c r="K222" i="37"/>
  <c r="M222" i="37"/>
  <c r="P221" i="37"/>
  <c r="K220" i="37"/>
  <c r="M220" i="37"/>
  <c r="K219" i="37"/>
  <c r="K218" i="37"/>
  <c r="K217" i="37"/>
  <c r="M217" i="37"/>
  <c r="K216" i="37"/>
  <c r="M216" i="37"/>
  <c r="K215" i="37"/>
  <c r="P214" i="37"/>
  <c r="K213" i="37"/>
  <c r="M212" i="37"/>
  <c r="K212" i="37"/>
  <c r="K211" i="37"/>
  <c r="P210" i="37"/>
  <c r="K209" i="37"/>
  <c r="K208" i="37"/>
  <c r="K207" i="37"/>
  <c r="M207" i="37"/>
  <c r="K206" i="37"/>
  <c r="M206" i="37"/>
  <c r="K205" i="37"/>
  <c r="K204" i="37"/>
  <c r="K203" i="37"/>
  <c r="M203" i="37"/>
  <c r="K202" i="37"/>
  <c r="M202" i="37"/>
  <c r="K201" i="37"/>
  <c r="K200" i="37"/>
  <c r="K199" i="37"/>
  <c r="M199" i="37"/>
  <c r="P198" i="37"/>
  <c r="M197" i="37"/>
  <c r="K197" i="37"/>
  <c r="K196" i="37"/>
  <c r="K195" i="37"/>
  <c r="P194" i="37"/>
  <c r="K193" i="37"/>
  <c r="M193" i="37"/>
  <c r="K192" i="37"/>
  <c r="M192" i="37"/>
  <c r="K191" i="37"/>
  <c r="K190" i="37"/>
  <c r="K189" i="37"/>
  <c r="M189" i="37"/>
  <c r="K188" i="37"/>
  <c r="M188" i="37"/>
  <c r="K187" i="37"/>
  <c r="K186" i="37"/>
  <c r="K185" i="37"/>
  <c r="M185" i="37"/>
  <c r="P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P170" i="37"/>
  <c r="K169" i="37"/>
  <c r="K168" i="37"/>
  <c r="K167" i="37"/>
  <c r="P166" i="37"/>
  <c r="P165" i="37"/>
  <c r="K164" i="37"/>
  <c r="M164" i="37"/>
  <c r="K163" i="37"/>
  <c r="K162" i="37"/>
  <c r="P161" i="37"/>
  <c r="M160" i="37"/>
  <c r="K160" i="37"/>
  <c r="M159" i="37"/>
  <c r="K159" i="37"/>
  <c r="K158" i="37"/>
  <c r="K157" i="37"/>
  <c r="M156" i="37"/>
  <c r="K156" i="37"/>
  <c r="M155" i="37"/>
  <c r="K155" i="37"/>
  <c r="K154" i="37"/>
  <c r="K153" i="37"/>
  <c r="K152" i="37"/>
  <c r="M152" i="37"/>
  <c r="M151" i="37"/>
  <c r="K151" i="37"/>
  <c r="K150" i="37"/>
  <c r="K149" i="37"/>
  <c r="K148" i="37"/>
  <c r="M148" i="37"/>
  <c r="M147" i="37"/>
  <c r="K147" i="37"/>
  <c r="P146" i="37"/>
  <c r="K145" i="37"/>
  <c r="K144" i="37"/>
  <c r="M143" i="37"/>
  <c r="K143" i="37"/>
  <c r="M142" i="37"/>
  <c r="K142" i="37"/>
  <c r="P141" i="37"/>
  <c r="K140" i="37"/>
  <c r="K139" i="37"/>
  <c r="K138" i="37"/>
  <c r="K137" i="37"/>
  <c r="K136" i="37"/>
  <c r="P135" i="37"/>
  <c r="K134" i="37"/>
  <c r="K133" i="37"/>
  <c r="K132" i="37"/>
  <c r="P131" i="37"/>
  <c r="K130" i="37"/>
  <c r="K129" i="37"/>
  <c r="K128" i="37"/>
  <c r="M128" i="37"/>
  <c r="K127" i="37"/>
  <c r="M127" i="37"/>
  <c r="K126" i="37"/>
  <c r="P125" i="37"/>
  <c r="K124" i="37"/>
  <c r="K123" i="37"/>
  <c r="P122" i="37"/>
  <c r="K121" i="37"/>
  <c r="K120" i="37"/>
  <c r="K119" i="37"/>
  <c r="K118" i="37"/>
  <c r="K117" i="37"/>
  <c r="K116" i="37"/>
  <c r="K115" i="37"/>
  <c r="K114" i="37"/>
  <c r="P113" i="37"/>
  <c r="K112" i="37"/>
  <c r="K111" i="37"/>
  <c r="M111" i="37"/>
  <c r="K110" i="37"/>
  <c r="M110" i="37"/>
  <c r="K109" i="37"/>
  <c r="K108" i="37"/>
  <c r="P107" i="37"/>
  <c r="K106" i="37"/>
  <c r="M106" i="37"/>
  <c r="K105" i="37"/>
  <c r="M105" i="37"/>
  <c r="K104" i="37"/>
  <c r="K103" i="37"/>
  <c r="K102" i="37"/>
  <c r="M102" i="37"/>
  <c r="K101" i="37"/>
  <c r="M101" i="37"/>
  <c r="K100" i="37"/>
  <c r="K99" i="37"/>
  <c r="K98" i="37"/>
  <c r="M98" i="37"/>
  <c r="P97" i="37"/>
  <c r="K96" i="37"/>
  <c r="M96" i="37"/>
  <c r="K95" i="37"/>
  <c r="K94" i="37"/>
  <c r="K93" i="37"/>
  <c r="K92" i="37"/>
  <c r="K91" i="37"/>
  <c r="K90" i="37"/>
  <c r="K89" i="37"/>
  <c r="K88" i="37"/>
  <c r="P87" i="37"/>
  <c r="K86" i="37"/>
  <c r="K85" i="37"/>
  <c r="P84" i="37"/>
  <c r="M83" i="37"/>
  <c r="K83" i="37"/>
  <c r="M82" i="37"/>
  <c r="K82" i="37"/>
  <c r="K81" i="37"/>
  <c r="K80" i="37"/>
  <c r="K79" i="37"/>
  <c r="P78" i="37"/>
  <c r="P77" i="37"/>
  <c r="M76" i="37"/>
  <c r="K76" i="37"/>
  <c r="K75" i="37"/>
  <c r="P74" i="37"/>
  <c r="P73" i="37"/>
  <c r="K72" i="37"/>
  <c r="K71" i="37"/>
  <c r="K70" i="37"/>
  <c r="K69" i="37"/>
  <c r="K68" i="37"/>
  <c r="P67" i="37"/>
  <c r="K66" i="37"/>
  <c r="K65" i="37"/>
  <c r="K64" i="37"/>
  <c r="K63" i="37"/>
  <c r="K62" i="37"/>
  <c r="K61" i="37"/>
  <c r="K60" i="37"/>
  <c r="P59" i="37"/>
  <c r="K58" i="37"/>
  <c r="K57" i="37"/>
  <c r="M57" i="37"/>
  <c r="K56" i="37"/>
  <c r="M56" i="37"/>
  <c r="K55" i="37"/>
  <c r="K54" i="37"/>
  <c r="K53" i="37"/>
  <c r="M53" i="37"/>
  <c r="K52" i="37"/>
  <c r="P51" i="37"/>
  <c r="K50" i="37"/>
  <c r="M49" i="37"/>
  <c r="K49" i="37"/>
  <c r="K48" i="37"/>
  <c r="M47" i="37"/>
  <c r="K47" i="37"/>
  <c r="K46" i="37"/>
  <c r="K45" i="37"/>
  <c r="K44" i="37"/>
  <c r="P43" i="37"/>
  <c r="P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P27" i="37"/>
  <c r="K26" i="37"/>
  <c r="K25" i="37"/>
  <c r="M25" i="37"/>
  <c r="K24" i="37"/>
  <c r="M24" i="37"/>
  <c r="K23" i="37"/>
  <c r="P22" i="37"/>
  <c r="K21" i="37"/>
  <c r="K20" i="37"/>
  <c r="M20" i="37"/>
  <c r="G80" i="36"/>
  <c r="G284" i="36"/>
  <c r="E278" i="36"/>
  <c r="E274" i="36"/>
  <c r="E273" i="36"/>
  <c r="E271" i="36"/>
  <c r="H71" i="36"/>
  <c r="E270" i="36"/>
  <c r="E268" i="36"/>
  <c r="E267" i="36"/>
  <c r="E257" i="36"/>
  <c r="E210" i="36"/>
  <c r="E211" i="36" s="1"/>
  <c r="D211" i="36"/>
  <c r="E208" i="36"/>
  <c r="K209" i="35"/>
  <c r="E193" i="36"/>
  <c r="E192" i="36"/>
  <c r="E191" i="36"/>
  <c r="E87" i="36"/>
  <c r="G146" i="36"/>
  <c r="E135" i="36"/>
  <c r="E88" i="36"/>
  <c r="H87" i="36"/>
  <c r="M58" i="39" l="1"/>
  <c r="N160" i="39"/>
  <c r="M246" i="39"/>
  <c r="N246" i="39" s="1"/>
  <c r="P246" i="39" s="1"/>
  <c r="N258" i="39"/>
  <c r="P258" i="39" s="1"/>
  <c r="N264" i="39"/>
  <c r="N266" i="39"/>
  <c r="J134" i="39"/>
  <c r="N162" i="39"/>
  <c r="P162" i="39" s="1"/>
  <c r="J168" i="39"/>
  <c r="J190" i="39"/>
  <c r="J200" i="39"/>
  <c r="J204" i="39"/>
  <c r="J208" i="39"/>
  <c r="J213" i="39"/>
  <c r="J218" i="39"/>
  <c r="J223" i="39"/>
  <c r="J250" i="39"/>
  <c r="J254" i="39"/>
  <c r="J259" i="39"/>
  <c r="J263" i="39"/>
  <c r="J76" i="39"/>
  <c r="J105" i="39"/>
  <c r="J115" i="39"/>
  <c r="J119" i="39"/>
  <c r="N128" i="39"/>
  <c r="P128" i="39" s="1"/>
  <c r="J157" i="39"/>
  <c r="N172" i="39"/>
  <c r="P172" i="39" s="1"/>
  <c r="N176" i="39"/>
  <c r="P176" i="39" s="1"/>
  <c r="J177" i="39"/>
  <c r="N179" i="39"/>
  <c r="P179" i="39" s="1"/>
  <c r="L190" i="39"/>
  <c r="N190" i="39"/>
  <c r="P190" i="39" s="1"/>
  <c r="N218" i="39"/>
  <c r="P218" i="39" s="1"/>
  <c r="J228" i="39"/>
  <c r="N234" i="39"/>
  <c r="P234" i="39" s="1"/>
  <c r="L250" i="39"/>
  <c r="N250" i="39" s="1"/>
  <c r="P250" i="39" s="1"/>
  <c r="N254" i="39"/>
  <c r="P254" i="39" s="1"/>
  <c r="N257" i="39"/>
  <c r="P257" i="39" s="1"/>
  <c r="L259" i="39"/>
  <c r="L263" i="39"/>
  <c r="J267" i="39"/>
  <c r="N269" i="39"/>
  <c r="P269" i="39" s="1"/>
  <c r="N271" i="39"/>
  <c r="P271" i="39" s="1"/>
  <c r="J272" i="39"/>
  <c r="N273" i="39"/>
  <c r="P273" i="39" s="1"/>
  <c r="N275" i="39"/>
  <c r="P275" i="39" s="1"/>
  <c r="J276" i="39"/>
  <c r="N277" i="39"/>
  <c r="P277" i="39" s="1"/>
  <c r="N279" i="39"/>
  <c r="P279" i="39" s="1"/>
  <c r="J280" i="39"/>
  <c r="N281" i="39"/>
  <c r="P281" i="39" s="1"/>
  <c r="N283" i="39"/>
  <c r="P283" i="39" s="1"/>
  <c r="J284" i="39"/>
  <c r="N285" i="39"/>
  <c r="P285" i="39" s="1"/>
  <c r="N287" i="39"/>
  <c r="P287" i="39" s="1"/>
  <c r="J288" i="39"/>
  <c r="N289" i="39"/>
  <c r="P289" i="39" s="1"/>
  <c r="N291" i="39"/>
  <c r="P291" i="39" s="1"/>
  <c r="J292" i="39"/>
  <c r="N293" i="39"/>
  <c r="P293" i="39" s="1"/>
  <c r="N295" i="39"/>
  <c r="P295" i="39" s="1"/>
  <c r="N157" i="39"/>
  <c r="P157" i="39" s="1"/>
  <c r="N223" i="39"/>
  <c r="P223" i="39" s="1"/>
  <c r="J61" i="39"/>
  <c r="J65" i="39"/>
  <c r="N129" i="39"/>
  <c r="P129" i="39" s="1"/>
  <c r="N144" i="39"/>
  <c r="P144" i="39" s="1"/>
  <c r="J149" i="39"/>
  <c r="J173" i="39"/>
  <c r="N182" i="39"/>
  <c r="P182" i="39" s="1"/>
  <c r="N191" i="39"/>
  <c r="P191" i="39" s="1"/>
  <c r="J195" i="39"/>
  <c r="N211" i="39"/>
  <c r="P211" i="39" s="1"/>
  <c r="N212" i="39"/>
  <c r="P212" i="39" s="1"/>
  <c r="N217" i="39"/>
  <c r="P217" i="39" s="1"/>
  <c r="J232" i="39"/>
  <c r="N251" i="39"/>
  <c r="P251" i="39" s="1"/>
  <c r="N259" i="39"/>
  <c r="P259" i="39" s="1"/>
  <c r="N261" i="39"/>
  <c r="P261" i="39" s="1"/>
  <c r="N263" i="39"/>
  <c r="P263" i="39" s="1"/>
  <c r="N101" i="39"/>
  <c r="P101" i="39" s="1"/>
  <c r="N105" i="39"/>
  <c r="P105" i="39" s="1"/>
  <c r="N193" i="39"/>
  <c r="P193" i="39" s="1"/>
  <c r="N267" i="39"/>
  <c r="P267" i="39" s="1"/>
  <c r="L52" i="39"/>
  <c r="L56" i="39"/>
  <c r="J29" i="39"/>
  <c r="J33" i="39"/>
  <c r="J37" i="39"/>
  <c r="J41" i="39"/>
  <c r="N45" i="39"/>
  <c r="P45" i="39" s="1"/>
  <c r="J70" i="39"/>
  <c r="J82" i="39"/>
  <c r="J88" i="39"/>
  <c r="N92" i="39"/>
  <c r="P92" i="39" s="1"/>
  <c r="N96" i="39"/>
  <c r="N98" i="39"/>
  <c r="P98" i="39" s="1"/>
  <c r="N102" i="39"/>
  <c r="P102" i="39" s="1"/>
  <c r="J124" i="39"/>
  <c r="N127" i="39"/>
  <c r="P127" i="39" s="1"/>
  <c r="J153" i="39"/>
  <c r="N178" i="39"/>
  <c r="P178" i="39" s="1"/>
  <c r="N186" i="39"/>
  <c r="P186" i="39" s="1"/>
  <c r="N192" i="39"/>
  <c r="P192" i="39" s="1"/>
  <c r="N205" i="39"/>
  <c r="P205" i="39" s="1"/>
  <c r="N21" i="39"/>
  <c r="P21" i="39" s="1"/>
  <c r="N25" i="39"/>
  <c r="P25" i="39" s="1"/>
  <c r="N26" i="39"/>
  <c r="P26" i="39" s="1"/>
  <c r="N24" i="39"/>
  <c r="P24" i="39" s="1"/>
  <c r="J20" i="39"/>
  <c r="N50" i="39"/>
  <c r="P50" i="39" s="1"/>
  <c r="N52" i="39"/>
  <c r="P52" i="39" s="1"/>
  <c r="N53" i="39"/>
  <c r="P53" i="39" s="1"/>
  <c r="N54" i="39"/>
  <c r="P54" i="39" s="1"/>
  <c r="N55" i="39"/>
  <c r="P55" i="39" s="1"/>
  <c r="N56" i="39"/>
  <c r="P56" i="39" s="1"/>
  <c r="N57" i="39"/>
  <c r="P57" i="39" s="1"/>
  <c r="N58" i="39"/>
  <c r="P58" i="39" s="1"/>
  <c r="N89" i="39"/>
  <c r="P89" i="39" s="1"/>
  <c r="N93" i="39"/>
  <c r="P93" i="39" s="1"/>
  <c r="N99" i="39"/>
  <c r="P99" i="39" s="1"/>
  <c r="N103" i="39"/>
  <c r="P103" i="39" s="1"/>
  <c r="J24" i="39"/>
  <c r="J26" i="39"/>
  <c r="M28" i="39"/>
  <c r="N28" i="39" s="1"/>
  <c r="P28" i="39" s="1"/>
  <c r="M29" i="39"/>
  <c r="N29" i="39" s="1"/>
  <c r="P29" i="39" s="1"/>
  <c r="M30" i="39"/>
  <c r="N30" i="39" s="1"/>
  <c r="P30" i="39" s="1"/>
  <c r="M31" i="39"/>
  <c r="N31" i="39" s="1"/>
  <c r="P31" i="39" s="1"/>
  <c r="M32" i="39"/>
  <c r="N32" i="39" s="1"/>
  <c r="P32" i="39" s="1"/>
  <c r="M33" i="39"/>
  <c r="N33" i="39" s="1"/>
  <c r="P33" i="39" s="1"/>
  <c r="M34" i="39"/>
  <c r="N34" i="39" s="1"/>
  <c r="P34" i="39" s="1"/>
  <c r="N49" i="39"/>
  <c r="P49" i="39" s="1"/>
  <c r="N133" i="39"/>
  <c r="P133" i="39" s="1"/>
  <c r="N142" i="39"/>
  <c r="P142" i="39" s="1"/>
  <c r="N23" i="39"/>
  <c r="N126" i="39"/>
  <c r="P126" i="39" s="1"/>
  <c r="N20" i="39"/>
  <c r="J35" i="39"/>
  <c r="M35" i="39"/>
  <c r="N35" i="39" s="1"/>
  <c r="P35" i="39" s="1"/>
  <c r="N47" i="39"/>
  <c r="P47" i="39" s="1"/>
  <c r="N94" i="39"/>
  <c r="P94" i="39" s="1"/>
  <c r="N100" i="39"/>
  <c r="P100" i="39" s="1"/>
  <c r="N104" i="39"/>
  <c r="P104" i="39" s="1"/>
  <c r="N108" i="39"/>
  <c r="P108" i="39" s="1"/>
  <c r="N109" i="39"/>
  <c r="P109" i="39" s="1"/>
  <c r="N110" i="39"/>
  <c r="P110" i="39" s="1"/>
  <c r="N111" i="39"/>
  <c r="P111" i="39" s="1"/>
  <c r="N112" i="39"/>
  <c r="P112" i="39" s="1"/>
  <c r="N145" i="39"/>
  <c r="P145" i="39" s="1"/>
  <c r="M44" i="39"/>
  <c r="N44" i="39" s="1"/>
  <c r="P44" i="39" s="1"/>
  <c r="M46" i="39"/>
  <c r="N46" i="39" s="1"/>
  <c r="P46" i="39" s="1"/>
  <c r="M48" i="39"/>
  <c r="N48" i="39" s="1"/>
  <c r="P48" i="39" s="1"/>
  <c r="M75" i="39"/>
  <c r="N75" i="39" s="1"/>
  <c r="P75" i="39" s="1"/>
  <c r="M76" i="39"/>
  <c r="N76" i="39" s="1"/>
  <c r="P76" i="39" s="1"/>
  <c r="M88" i="39"/>
  <c r="N88" i="39" s="1"/>
  <c r="P88" i="39" s="1"/>
  <c r="M90" i="39"/>
  <c r="N90" i="39" s="1"/>
  <c r="P90" i="39" s="1"/>
  <c r="M91" i="39"/>
  <c r="N91" i="39" s="1"/>
  <c r="P91" i="39" s="1"/>
  <c r="J45" i="39"/>
  <c r="J47" i="39"/>
  <c r="J49" i="39"/>
  <c r="J50" i="39"/>
  <c r="J89" i="39"/>
  <c r="J92" i="39"/>
  <c r="J93" i="39"/>
  <c r="J94" i="39"/>
  <c r="J95" i="39"/>
  <c r="J96" i="39"/>
  <c r="J98" i="39"/>
  <c r="J99" i="39"/>
  <c r="J100" i="39"/>
  <c r="J101" i="39"/>
  <c r="J102" i="39"/>
  <c r="J103" i="39"/>
  <c r="J104" i="39"/>
  <c r="J128" i="39"/>
  <c r="M130" i="39"/>
  <c r="N130" i="39" s="1"/>
  <c r="P130" i="39" s="1"/>
  <c r="M137" i="39"/>
  <c r="N137" i="39" s="1"/>
  <c r="P137" i="39" s="1"/>
  <c r="J142" i="39"/>
  <c r="J144" i="39"/>
  <c r="M149" i="39"/>
  <c r="N149" i="39" s="1"/>
  <c r="P149" i="39" s="1"/>
  <c r="L158" i="39"/>
  <c r="M159" i="39"/>
  <c r="N159" i="39" s="1"/>
  <c r="P159" i="39" s="1"/>
  <c r="L168" i="39"/>
  <c r="M36" i="39"/>
  <c r="N36" i="39" s="1"/>
  <c r="P36" i="39" s="1"/>
  <c r="M38" i="39"/>
  <c r="N38" i="39" s="1"/>
  <c r="P38" i="39" s="1"/>
  <c r="M40" i="39"/>
  <c r="N40" i="39" s="1"/>
  <c r="P40" i="39" s="1"/>
  <c r="M60" i="39"/>
  <c r="N60" i="39" s="1"/>
  <c r="P60" i="39" s="1"/>
  <c r="M62" i="39"/>
  <c r="N62" i="39" s="1"/>
  <c r="P62" i="39" s="1"/>
  <c r="M64" i="39"/>
  <c r="N64" i="39" s="1"/>
  <c r="P64" i="39" s="1"/>
  <c r="M66" i="39"/>
  <c r="N66" i="39" s="1"/>
  <c r="M69" i="39"/>
  <c r="N69" i="39" s="1"/>
  <c r="P69" i="39" s="1"/>
  <c r="M71" i="39"/>
  <c r="N71" i="39" s="1"/>
  <c r="P71" i="39" s="1"/>
  <c r="M72" i="39"/>
  <c r="N72" i="39" s="1"/>
  <c r="P72" i="39" s="1"/>
  <c r="M80" i="39"/>
  <c r="N80" i="39" s="1"/>
  <c r="P80" i="39" s="1"/>
  <c r="M83" i="39"/>
  <c r="N83" i="39" s="1"/>
  <c r="P83" i="39" s="1"/>
  <c r="M114" i="39"/>
  <c r="N114" i="39" s="1"/>
  <c r="P114" i="39" s="1"/>
  <c r="M115" i="39"/>
  <c r="N115" i="39" s="1"/>
  <c r="P115" i="39" s="1"/>
  <c r="M116" i="39"/>
  <c r="N116" i="39" s="1"/>
  <c r="P116" i="39" s="1"/>
  <c r="M117" i="39"/>
  <c r="N117" i="39" s="1"/>
  <c r="P117" i="39" s="1"/>
  <c r="M118" i="39"/>
  <c r="N118" i="39" s="1"/>
  <c r="P118" i="39" s="1"/>
  <c r="M119" i="39"/>
  <c r="N119" i="39" s="1"/>
  <c r="P119" i="39" s="1"/>
  <c r="M120" i="39"/>
  <c r="N120" i="39" s="1"/>
  <c r="P120" i="39" s="1"/>
  <c r="M121" i="39"/>
  <c r="N121" i="39" s="1"/>
  <c r="M132" i="39"/>
  <c r="N132" i="39" s="1"/>
  <c r="P132" i="39" s="1"/>
  <c r="L134" i="39"/>
  <c r="M138" i="39"/>
  <c r="N138" i="39" s="1"/>
  <c r="P138" i="39" s="1"/>
  <c r="M150" i="39"/>
  <c r="N150" i="39" s="1"/>
  <c r="P150" i="39" s="1"/>
  <c r="M37" i="39"/>
  <c r="N37" i="39" s="1"/>
  <c r="P37" i="39" s="1"/>
  <c r="M39" i="39"/>
  <c r="N39" i="39" s="1"/>
  <c r="P39" i="39" s="1"/>
  <c r="M41" i="39"/>
  <c r="N41" i="39" s="1"/>
  <c r="P41" i="39" s="1"/>
  <c r="M61" i="39"/>
  <c r="N61" i="39" s="1"/>
  <c r="P61" i="39" s="1"/>
  <c r="M63" i="39"/>
  <c r="N63" i="39" s="1"/>
  <c r="P63" i="39" s="1"/>
  <c r="M65" i="39"/>
  <c r="N65" i="39" s="1"/>
  <c r="P65" i="39" s="1"/>
  <c r="M68" i="39"/>
  <c r="N68" i="39" s="1"/>
  <c r="P68" i="39" s="1"/>
  <c r="M70" i="39"/>
  <c r="N70" i="39" s="1"/>
  <c r="P70" i="39" s="1"/>
  <c r="M79" i="39"/>
  <c r="N79" i="39" s="1"/>
  <c r="P79" i="39" s="1"/>
  <c r="M81" i="39"/>
  <c r="N81" i="39" s="1"/>
  <c r="P81" i="39" s="1"/>
  <c r="M82" i="39"/>
  <c r="N82" i="39" s="1"/>
  <c r="P82" i="39" s="1"/>
  <c r="K296" i="39"/>
  <c r="M123" i="39"/>
  <c r="N123" i="39" s="1"/>
  <c r="P123" i="39" s="1"/>
  <c r="M124" i="39"/>
  <c r="N124" i="39" s="1"/>
  <c r="P124" i="39" s="1"/>
  <c r="M139" i="39"/>
  <c r="N139" i="39" s="1"/>
  <c r="P139" i="39" s="1"/>
  <c r="N147" i="39"/>
  <c r="P147" i="39" s="1"/>
  <c r="N158" i="39"/>
  <c r="P158" i="39" s="1"/>
  <c r="L164" i="39"/>
  <c r="N164" i="39" s="1"/>
  <c r="P164" i="39" s="1"/>
  <c r="N167" i="39"/>
  <c r="P167" i="39" s="1"/>
  <c r="N168" i="39"/>
  <c r="P168" i="39" s="1"/>
  <c r="N174" i="39"/>
  <c r="P174" i="39" s="1"/>
  <c r="N185" i="39"/>
  <c r="P185" i="39" s="1"/>
  <c r="M136" i="39"/>
  <c r="N136" i="39" s="1"/>
  <c r="P136" i="39" s="1"/>
  <c r="M140" i="39"/>
  <c r="N140" i="39" s="1"/>
  <c r="P140" i="39" s="1"/>
  <c r="M171" i="39"/>
  <c r="N171" i="39" s="1"/>
  <c r="P171" i="39" s="1"/>
  <c r="J171" i="39"/>
  <c r="J169" i="39"/>
  <c r="M173" i="39"/>
  <c r="N173" i="39" s="1"/>
  <c r="P173" i="39" s="1"/>
  <c r="J175" i="39"/>
  <c r="M177" i="39"/>
  <c r="N177" i="39" s="1"/>
  <c r="P177" i="39" s="1"/>
  <c r="J179" i="39"/>
  <c r="M181" i="39"/>
  <c r="N181" i="39" s="1"/>
  <c r="P181" i="39" s="1"/>
  <c r="J183" i="39"/>
  <c r="J185" i="39"/>
  <c r="M195" i="39"/>
  <c r="N195" i="39" s="1"/>
  <c r="P195" i="39" s="1"/>
  <c r="L200" i="39"/>
  <c r="L204" i="39"/>
  <c r="N204" i="39" s="1"/>
  <c r="P204" i="39" s="1"/>
  <c r="L208" i="39"/>
  <c r="N208" i="39" s="1"/>
  <c r="P208" i="39" s="1"/>
  <c r="N215" i="39"/>
  <c r="P215" i="39" s="1"/>
  <c r="M216" i="39"/>
  <c r="N216" i="39" s="1"/>
  <c r="P216" i="39" s="1"/>
  <c r="J217" i="39"/>
  <c r="M222" i="39"/>
  <c r="N222" i="39" s="1"/>
  <c r="P222" i="39" s="1"/>
  <c r="M226" i="39"/>
  <c r="N226" i="39" s="1"/>
  <c r="N252" i="39"/>
  <c r="P252" i="39" s="1"/>
  <c r="P264" i="39"/>
  <c r="M152" i="39"/>
  <c r="N152" i="39" s="1"/>
  <c r="P152" i="39" s="1"/>
  <c r="M153" i="39"/>
  <c r="N153" i="39" s="1"/>
  <c r="P153" i="39" s="1"/>
  <c r="M154" i="39"/>
  <c r="N154" i="39" s="1"/>
  <c r="P154" i="39" s="1"/>
  <c r="M155" i="39"/>
  <c r="N155" i="39" s="1"/>
  <c r="P155" i="39" s="1"/>
  <c r="M163" i="39"/>
  <c r="N163" i="39" s="1"/>
  <c r="P163" i="39" s="1"/>
  <c r="M187" i="39"/>
  <c r="N187" i="39" s="1"/>
  <c r="P187" i="39" s="1"/>
  <c r="J188" i="39"/>
  <c r="N196" i="39"/>
  <c r="P196" i="39" s="1"/>
  <c r="N199" i="39"/>
  <c r="P199" i="39" s="1"/>
  <c r="N203" i="39"/>
  <c r="P203" i="39" s="1"/>
  <c r="N207" i="39"/>
  <c r="P207" i="39" s="1"/>
  <c r="N219" i="39"/>
  <c r="P219" i="39" s="1"/>
  <c r="M220" i="39"/>
  <c r="N220" i="39" s="1"/>
  <c r="P220" i="39" s="1"/>
  <c r="N225" i="39"/>
  <c r="P225" i="39" s="1"/>
  <c r="M229" i="39"/>
  <c r="N229" i="39" s="1"/>
  <c r="P229" i="39" s="1"/>
  <c r="M233" i="39"/>
  <c r="N233" i="39" s="1"/>
  <c r="P233" i="39" s="1"/>
  <c r="J238" i="39"/>
  <c r="M238" i="39"/>
  <c r="N238" i="39" s="1"/>
  <c r="P238" i="39" s="1"/>
  <c r="N245" i="39"/>
  <c r="P245" i="39" s="1"/>
  <c r="M256" i="39"/>
  <c r="N256" i="39" s="1"/>
  <c r="P256" i="39" s="1"/>
  <c r="J256" i="39"/>
  <c r="P266" i="39"/>
  <c r="J196" i="39"/>
  <c r="M197" i="39"/>
  <c r="N197" i="39" s="1"/>
  <c r="P197" i="39" s="1"/>
  <c r="N200" i="39"/>
  <c r="P200" i="39" s="1"/>
  <c r="L202" i="39"/>
  <c r="N202" i="39" s="1"/>
  <c r="P202" i="39" s="1"/>
  <c r="L206" i="39"/>
  <c r="N206" i="39" s="1"/>
  <c r="P206" i="39" s="1"/>
  <c r="L213" i="39"/>
  <c r="N213" i="39" s="1"/>
  <c r="P213" i="39" s="1"/>
  <c r="J240" i="39"/>
  <c r="M240" i="39"/>
  <c r="N240" i="39" s="1"/>
  <c r="P240" i="39" s="1"/>
  <c r="N247" i="39"/>
  <c r="P247" i="39" s="1"/>
  <c r="N249" i="39"/>
  <c r="P249" i="39" s="1"/>
  <c r="N270" i="39"/>
  <c r="P270" i="39" s="1"/>
  <c r="N272" i="39"/>
  <c r="P272" i="39" s="1"/>
  <c r="N274" i="39"/>
  <c r="P274" i="39" s="1"/>
  <c r="N276" i="39"/>
  <c r="P276" i="39" s="1"/>
  <c r="N278" i="39"/>
  <c r="P278" i="39" s="1"/>
  <c r="N280" i="39"/>
  <c r="P280" i="39" s="1"/>
  <c r="N282" i="39"/>
  <c r="P282" i="39" s="1"/>
  <c r="N284" i="39"/>
  <c r="P284" i="39" s="1"/>
  <c r="N286" i="39"/>
  <c r="P286" i="39" s="1"/>
  <c r="N288" i="39"/>
  <c r="P288" i="39" s="1"/>
  <c r="N290" i="39"/>
  <c r="P290" i="39" s="1"/>
  <c r="N292" i="39"/>
  <c r="P292" i="39" s="1"/>
  <c r="N294" i="39"/>
  <c r="P294" i="39" s="1"/>
  <c r="J242" i="39"/>
  <c r="M242" i="39"/>
  <c r="N242" i="39" s="1"/>
  <c r="P242" i="39" s="1"/>
  <c r="M228" i="39"/>
  <c r="N228" i="39" s="1"/>
  <c r="P228" i="39" s="1"/>
  <c r="L231" i="39"/>
  <c r="N231" i="39" s="1"/>
  <c r="P231" i="39" s="1"/>
  <c r="M232" i="39"/>
  <c r="N232" i="39" s="1"/>
  <c r="P232" i="39" s="1"/>
  <c r="L235" i="39"/>
  <c r="N235" i="39" s="1"/>
  <c r="P235" i="39" s="1"/>
  <c r="N237" i="39"/>
  <c r="P237" i="39" s="1"/>
  <c r="N239" i="39"/>
  <c r="P239" i="39" s="1"/>
  <c r="N241" i="39"/>
  <c r="P241" i="39" s="1"/>
  <c r="N243" i="39"/>
  <c r="P243" i="39" s="1"/>
  <c r="L248" i="39"/>
  <c r="N248" i="39" s="1"/>
  <c r="P248" i="39" s="1"/>
  <c r="L252" i="39"/>
  <c r="J237" i="39"/>
  <c r="J239" i="39"/>
  <c r="J241" i="39"/>
  <c r="J243" i="39"/>
  <c r="J26" i="37"/>
  <c r="J45" i="37"/>
  <c r="M69" i="37"/>
  <c r="M60" i="37"/>
  <c r="M64" i="37"/>
  <c r="M81" i="37"/>
  <c r="M187" i="37"/>
  <c r="M196" i="37"/>
  <c r="M229" i="37"/>
  <c r="M293" i="37"/>
  <c r="M104" i="37"/>
  <c r="M109" i="37"/>
  <c r="M26" i="37"/>
  <c r="N26" i="37" s="1"/>
  <c r="P26" i="37" s="1"/>
  <c r="M232" i="37"/>
  <c r="M21" i="37"/>
  <c r="M157" i="37"/>
  <c r="M80" i="37"/>
  <c r="M99" i="37"/>
  <c r="M45" i="37"/>
  <c r="M58" i="37"/>
  <c r="M103" i="37"/>
  <c r="M54" i="37"/>
  <c r="L145" i="37"/>
  <c r="N145" i="37" s="1"/>
  <c r="P145" i="37" s="1"/>
  <c r="M23" i="37"/>
  <c r="M52" i="37"/>
  <c r="J53" i="37"/>
  <c r="M62" i="37"/>
  <c r="M66" i="37"/>
  <c r="M71" i="37"/>
  <c r="M75" i="37"/>
  <c r="M79" i="37"/>
  <c r="K296" i="37"/>
  <c r="M29" i="37"/>
  <c r="M31" i="37"/>
  <c r="M33" i="37"/>
  <c r="M35" i="37"/>
  <c r="M37" i="37"/>
  <c r="M39" i="37"/>
  <c r="M41" i="37"/>
  <c r="M44" i="37"/>
  <c r="M48" i="37"/>
  <c r="M28" i="37"/>
  <c r="M30" i="37"/>
  <c r="M32" i="37"/>
  <c r="M34" i="37"/>
  <c r="M36" i="37"/>
  <c r="M38" i="37"/>
  <c r="M40" i="37"/>
  <c r="M61" i="37"/>
  <c r="M65" i="37"/>
  <c r="M70" i="37"/>
  <c r="M114" i="37"/>
  <c r="M115" i="37"/>
  <c r="M116" i="37"/>
  <c r="M117" i="37"/>
  <c r="M118" i="37"/>
  <c r="M119" i="37"/>
  <c r="M120" i="37"/>
  <c r="M121" i="37"/>
  <c r="M132" i="37"/>
  <c r="M133" i="37"/>
  <c r="M123" i="37"/>
  <c r="M124" i="37"/>
  <c r="M136" i="37"/>
  <c r="M137" i="37"/>
  <c r="M138" i="37"/>
  <c r="M139" i="37"/>
  <c r="M140" i="37"/>
  <c r="M162" i="37"/>
  <c r="M211" i="37"/>
  <c r="M273" i="37"/>
  <c r="M88" i="37"/>
  <c r="M89" i="37"/>
  <c r="M90" i="37"/>
  <c r="M91" i="37"/>
  <c r="M92" i="37"/>
  <c r="M93" i="37"/>
  <c r="M94" i="37"/>
  <c r="M195" i="37"/>
  <c r="M201" i="37"/>
  <c r="M205" i="37"/>
  <c r="M209" i="37"/>
  <c r="M213" i="37"/>
  <c r="M231" i="37"/>
  <c r="M276" i="37"/>
  <c r="M234" i="37"/>
  <c r="M237" i="37"/>
  <c r="M241" i="37"/>
  <c r="M167" i="37"/>
  <c r="M200" i="37"/>
  <c r="M204" i="37"/>
  <c r="M208" i="37"/>
  <c r="M246" i="37"/>
  <c r="M250" i="37"/>
  <c r="M254" i="37"/>
  <c r="M240" i="37"/>
  <c r="M248" i="37"/>
  <c r="M252" i="37"/>
  <c r="M280" i="37"/>
  <c r="M239" i="37"/>
  <c r="M243" i="37"/>
  <c r="J245" i="37"/>
  <c r="E64" i="36"/>
  <c r="H295" i="35"/>
  <c r="H294" i="35"/>
  <c r="H293" i="35"/>
  <c r="H292" i="35"/>
  <c r="L292" i="35" s="1"/>
  <c r="H291" i="35"/>
  <c r="H290" i="35"/>
  <c r="H289" i="35"/>
  <c r="H288" i="35"/>
  <c r="L288" i="35" s="1"/>
  <c r="H287" i="35"/>
  <c r="H286" i="35"/>
  <c r="H285" i="35"/>
  <c r="H284" i="35"/>
  <c r="L284" i="35" s="1"/>
  <c r="H283" i="35"/>
  <c r="H282" i="35"/>
  <c r="H281" i="35"/>
  <c r="H280" i="35"/>
  <c r="L280" i="35" s="1"/>
  <c r="H279" i="35"/>
  <c r="H278" i="35"/>
  <c r="H277" i="35"/>
  <c r="H276" i="35"/>
  <c r="L276" i="35" s="1"/>
  <c r="H275" i="35"/>
  <c r="H274" i="35"/>
  <c r="H273" i="35"/>
  <c r="H272" i="35"/>
  <c r="L272" i="35" s="1"/>
  <c r="H271" i="35"/>
  <c r="H270" i="35"/>
  <c r="H269" i="35"/>
  <c r="H267" i="35"/>
  <c r="H266" i="35"/>
  <c r="H265" i="35"/>
  <c r="H264" i="35"/>
  <c r="H263" i="35"/>
  <c r="H262" i="35"/>
  <c r="H261" i="35"/>
  <c r="H260" i="35"/>
  <c r="H259" i="35"/>
  <c r="H258" i="35"/>
  <c r="H257" i="35"/>
  <c r="H256" i="35"/>
  <c r="H254" i="35"/>
  <c r="L254" i="35" s="1"/>
  <c r="H253" i="35"/>
  <c r="H252" i="35"/>
  <c r="H251" i="35"/>
  <c r="H250" i="35"/>
  <c r="H249" i="35"/>
  <c r="H248" i="35"/>
  <c r="H247" i="35"/>
  <c r="H246" i="35"/>
  <c r="H245" i="35"/>
  <c r="H243" i="35"/>
  <c r="H242" i="35"/>
  <c r="H241" i="35"/>
  <c r="L241" i="35" s="1"/>
  <c r="H240" i="35"/>
  <c r="H239" i="35"/>
  <c r="H238" i="35"/>
  <c r="H237" i="35"/>
  <c r="H235" i="35"/>
  <c r="H234" i="35"/>
  <c r="H233" i="35"/>
  <c r="H232" i="35"/>
  <c r="H231" i="35"/>
  <c r="H230" i="35"/>
  <c r="H229" i="35"/>
  <c r="H228" i="35"/>
  <c r="H226" i="35"/>
  <c r="H225" i="35"/>
  <c r="H224" i="35"/>
  <c r="H223" i="35"/>
  <c r="L223" i="35" s="1"/>
  <c r="H222" i="35"/>
  <c r="H220" i="35"/>
  <c r="H219" i="35"/>
  <c r="H218" i="35"/>
  <c r="L218" i="35" s="1"/>
  <c r="H217" i="35"/>
  <c r="H216" i="35"/>
  <c r="H215" i="35"/>
  <c r="H213" i="35"/>
  <c r="L213" i="35" s="1"/>
  <c r="H212" i="35"/>
  <c r="H211" i="35"/>
  <c r="H209" i="35"/>
  <c r="H208" i="35"/>
  <c r="H207" i="35"/>
  <c r="H206" i="35"/>
  <c r="H205" i="35"/>
  <c r="H204" i="35"/>
  <c r="H203" i="35"/>
  <c r="H202" i="35"/>
  <c r="H201" i="35"/>
  <c r="H200" i="35"/>
  <c r="H199" i="35"/>
  <c r="H197" i="35"/>
  <c r="H196" i="35"/>
  <c r="H195" i="35"/>
  <c r="L195" i="35" s="1"/>
  <c r="H193" i="35"/>
  <c r="H192" i="35"/>
  <c r="H191" i="35"/>
  <c r="H190" i="35"/>
  <c r="H189" i="35"/>
  <c r="H188" i="35"/>
  <c r="H187" i="35"/>
  <c r="H186" i="35"/>
  <c r="H185" i="35"/>
  <c r="H183" i="35"/>
  <c r="H182" i="35"/>
  <c r="H181" i="35"/>
  <c r="L181" i="35" s="1"/>
  <c r="H180" i="35"/>
  <c r="H179" i="35"/>
  <c r="H178" i="35"/>
  <c r="H177" i="35"/>
  <c r="H176" i="35"/>
  <c r="H175" i="35"/>
  <c r="H174" i="35"/>
  <c r="H173" i="35"/>
  <c r="L173" i="35" s="1"/>
  <c r="H172" i="35"/>
  <c r="H171" i="35"/>
  <c r="H169" i="35"/>
  <c r="H168" i="35"/>
  <c r="L168" i="35" s="1"/>
  <c r="H167" i="35"/>
  <c r="H164" i="35"/>
  <c r="H163" i="35"/>
  <c r="H162" i="35"/>
  <c r="H160" i="35"/>
  <c r="H159" i="35"/>
  <c r="H158" i="35"/>
  <c r="H157" i="35"/>
  <c r="L157" i="35" s="1"/>
  <c r="H156" i="35"/>
  <c r="H155" i="35"/>
  <c r="H154" i="35"/>
  <c r="H153" i="35"/>
  <c r="L153" i="35" s="1"/>
  <c r="H152" i="35"/>
  <c r="H151" i="35"/>
  <c r="H150" i="35"/>
  <c r="H149" i="35"/>
  <c r="H148" i="35"/>
  <c r="H147" i="35"/>
  <c r="H145" i="35"/>
  <c r="H144" i="35"/>
  <c r="H143" i="35"/>
  <c r="H142" i="35"/>
  <c r="H140" i="35"/>
  <c r="H139" i="35"/>
  <c r="L139" i="35" s="1"/>
  <c r="H138" i="35"/>
  <c r="H137" i="35"/>
  <c r="H136" i="35"/>
  <c r="H134" i="35"/>
  <c r="L134" i="35" s="1"/>
  <c r="H133" i="35"/>
  <c r="H132" i="35"/>
  <c r="H130" i="35"/>
  <c r="H129" i="35"/>
  <c r="H128" i="35"/>
  <c r="H127" i="35"/>
  <c r="H126" i="35"/>
  <c r="H124" i="35"/>
  <c r="L124" i="35" s="1"/>
  <c r="H123" i="35"/>
  <c r="H121" i="35"/>
  <c r="H120" i="35"/>
  <c r="H119" i="35"/>
  <c r="H118" i="35"/>
  <c r="H117" i="35"/>
  <c r="H116" i="35"/>
  <c r="H115" i="35"/>
  <c r="H114" i="35"/>
  <c r="H112" i="35"/>
  <c r="H111" i="35"/>
  <c r="H110" i="35"/>
  <c r="H109" i="35"/>
  <c r="H108" i="35"/>
  <c r="H106" i="35"/>
  <c r="H105" i="35"/>
  <c r="H104" i="35"/>
  <c r="H103" i="35"/>
  <c r="H102" i="35"/>
  <c r="H101" i="35"/>
  <c r="H100" i="35"/>
  <c r="H99" i="35"/>
  <c r="H98" i="35"/>
  <c r="H96" i="35"/>
  <c r="H95" i="35"/>
  <c r="H94" i="35"/>
  <c r="H93" i="35"/>
  <c r="H92" i="35"/>
  <c r="H91" i="35"/>
  <c r="H90" i="35"/>
  <c r="H89" i="35"/>
  <c r="H88" i="35"/>
  <c r="H86" i="35"/>
  <c r="H85" i="35"/>
  <c r="H83" i="35"/>
  <c r="H82" i="35"/>
  <c r="L82" i="35" s="1"/>
  <c r="H81" i="35"/>
  <c r="H80" i="35"/>
  <c r="H79" i="35"/>
  <c r="H76" i="35"/>
  <c r="H75" i="35"/>
  <c r="H72" i="35"/>
  <c r="H71" i="35"/>
  <c r="H70" i="35"/>
  <c r="H69" i="35"/>
  <c r="H68" i="35"/>
  <c r="H66" i="35"/>
  <c r="H65" i="35"/>
  <c r="L65" i="35" s="1"/>
  <c r="H64" i="35"/>
  <c r="H63" i="35"/>
  <c r="H62" i="35"/>
  <c r="H61" i="35"/>
  <c r="L61" i="35" s="1"/>
  <c r="H60" i="35"/>
  <c r="H58" i="35"/>
  <c r="H57" i="35"/>
  <c r="H56" i="35"/>
  <c r="H55" i="35"/>
  <c r="H54" i="35"/>
  <c r="H53" i="35"/>
  <c r="H52" i="35"/>
  <c r="H50" i="35"/>
  <c r="H49" i="35"/>
  <c r="H48" i="35"/>
  <c r="H47" i="35"/>
  <c r="L47" i="35" s="1"/>
  <c r="H46" i="35"/>
  <c r="H45" i="35"/>
  <c r="H44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6" i="35"/>
  <c r="H25" i="35"/>
  <c r="H24" i="35"/>
  <c r="H23" i="35"/>
  <c r="H21" i="35"/>
  <c r="H20" i="35"/>
  <c r="I295" i="35"/>
  <c r="I294" i="35"/>
  <c r="I293" i="35"/>
  <c r="I292" i="35"/>
  <c r="I291" i="35"/>
  <c r="I290" i="35"/>
  <c r="I289" i="35"/>
  <c r="I288" i="35"/>
  <c r="I287" i="35"/>
  <c r="I286" i="35"/>
  <c r="I285" i="35"/>
  <c r="I284" i="35"/>
  <c r="I283" i="35"/>
  <c r="I282" i="35"/>
  <c r="I281" i="35"/>
  <c r="I280" i="35"/>
  <c r="I279" i="35"/>
  <c r="I278" i="35"/>
  <c r="I277" i="35"/>
  <c r="I276" i="35"/>
  <c r="I275" i="35"/>
  <c r="I274" i="35"/>
  <c r="I273" i="35"/>
  <c r="I272" i="35"/>
  <c r="I271" i="35"/>
  <c r="I270" i="35"/>
  <c r="I269" i="35"/>
  <c r="I267" i="35"/>
  <c r="M267" i="35" s="1"/>
  <c r="I266" i="35"/>
  <c r="M266" i="35" s="1"/>
  <c r="I265" i="35"/>
  <c r="J265" i="35" s="1"/>
  <c r="H265" i="37" s="1"/>
  <c r="I264" i="35"/>
  <c r="J264" i="35" s="1"/>
  <c r="H264" i="37" s="1"/>
  <c r="L264" i="37" s="1"/>
  <c r="N264" i="37" s="1"/>
  <c r="P264" i="37" s="1"/>
  <c r="I263" i="35"/>
  <c r="M263" i="35" s="1"/>
  <c r="I262" i="35"/>
  <c r="J262" i="35" s="1"/>
  <c r="H262" i="37" s="1"/>
  <c r="I261" i="35"/>
  <c r="J261" i="35" s="1"/>
  <c r="H261" i="37" s="1"/>
  <c r="I260" i="35"/>
  <c r="M260" i="35" s="1"/>
  <c r="I259" i="35"/>
  <c r="M259" i="35" s="1"/>
  <c r="I258" i="35"/>
  <c r="J258" i="35" s="1"/>
  <c r="H258" i="37" s="1"/>
  <c r="I257" i="35"/>
  <c r="J257" i="35" s="1"/>
  <c r="H257" i="37" s="1"/>
  <c r="I256" i="35"/>
  <c r="J256" i="35" s="1"/>
  <c r="H256" i="37" s="1"/>
  <c r="I254" i="35"/>
  <c r="M254" i="35" s="1"/>
  <c r="I253" i="35"/>
  <c r="J253" i="35" s="1"/>
  <c r="H253" i="37" s="1"/>
  <c r="L253" i="37" s="1"/>
  <c r="N253" i="37" s="1"/>
  <c r="P253" i="37" s="1"/>
  <c r="I252" i="35"/>
  <c r="M252" i="35" s="1"/>
  <c r="N252" i="35" s="1"/>
  <c r="P252" i="35" s="1"/>
  <c r="I251" i="35"/>
  <c r="M251" i="35" s="1"/>
  <c r="N251" i="35" s="1"/>
  <c r="P251" i="35" s="1"/>
  <c r="I250" i="35"/>
  <c r="M250" i="35" s="1"/>
  <c r="I249" i="35"/>
  <c r="J249" i="35" s="1"/>
  <c r="H249" i="37" s="1"/>
  <c r="I248" i="35"/>
  <c r="J248" i="35" s="1"/>
  <c r="H248" i="37" s="1"/>
  <c r="I247" i="35"/>
  <c r="M247" i="35" s="1"/>
  <c r="N247" i="35" s="1"/>
  <c r="P247" i="35" s="1"/>
  <c r="I246" i="35"/>
  <c r="M246" i="35" s="1"/>
  <c r="I245" i="35"/>
  <c r="J245" i="35" s="1"/>
  <c r="H245" i="37" s="1"/>
  <c r="L245" i="37" s="1"/>
  <c r="N245" i="37" s="1"/>
  <c r="P245" i="37" s="1"/>
  <c r="I243" i="35"/>
  <c r="M243" i="35" s="1"/>
  <c r="I242" i="35"/>
  <c r="M242" i="35" s="1"/>
  <c r="I241" i="35"/>
  <c r="M241" i="35" s="1"/>
  <c r="I240" i="35"/>
  <c r="M240" i="35" s="1"/>
  <c r="I239" i="35"/>
  <c r="J239" i="35" s="1"/>
  <c r="H239" i="37" s="1"/>
  <c r="I238" i="35"/>
  <c r="M238" i="35" s="1"/>
  <c r="I237" i="35"/>
  <c r="M237" i="35" s="1"/>
  <c r="I235" i="35"/>
  <c r="I234" i="35"/>
  <c r="J234" i="35" s="1"/>
  <c r="H234" i="37" s="1"/>
  <c r="I233" i="35"/>
  <c r="I232" i="35"/>
  <c r="I231" i="35"/>
  <c r="J231" i="35" s="1"/>
  <c r="H231" i="37" s="1"/>
  <c r="I230" i="35"/>
  <c r="J230" i="35" s="1"/>
  <c r="H230" i="37" s="1"/>
  <c r="I229" i="35"/>
  <c r="M229" i="35" s="1"/>
  <c r="N229" i="35" s="1"/>
  <c r="P229" i="35" s="1"/>
  <c r="I228" i="35"/>
  <c r="I226" i="35"/>
  <c r="I225" i="35"/>
  <c r="I224" i="35"/>
  <c r="M224" i="35" s="1"/>
  <c r="I223" i="35"/>
  <c r="I222" i="35"/>
  <c r="M222" i="35" s="1"/>
  <c r="I220" i="35"/>
  <c r="I219" i="35"/>
  <c r="M219" i="35" s="1"/>
  <c r="I218" i="35"/>
  <c r="I217" i="35"/>
  <c r="J217" i="35" s="1"/>
  <c r="H217" i="37" s="1"/>
  <c r="I216" i="35"/>
  <c r="I215" i="35"/>
  <c r="J215" i="35" s="1"/>
  <c r="H215" i="37" s="1"/>
  <c r="L215" i="37" s="1"/>
  <c r="N215" i="37" s="1"/>
  <c r="P215" i="37" s="1"/>
  <c r="I213" i="35"/>
  <c r="M213" i="35" s="1"/>
  <c r="I212" i="35"/>
  <c r="M212" i="35" s="1"/>
  <c r="I211" i="35"/>
  <c r="M211" i="35" s="1"/>
  <c r="I209" i="35"/>
  <c r="J209" i="35" s="1"/>
  <c r="H209" i="37" s="1"/>
  <c r="I208" i="35"/>
  <c r="M208" i="35" s="1"/>
  <c r="I207" i="35"/>
  <c r="J207" i="35" s="1"/>
  <c r="H207" i="37" s="1"/>
  <c r="J207" i="37" s="1"/>
  <c r="I206" i="35"/>
  <c r="M206" i="35" s="1"/>
  <c r="I205" i="35"/>
  <c r="M205" i="35" s="1"/>
  <c r="I204" i="35"/>
  <c r="M204" i="35" s="1"/>
  <c r="I203" i="35"/>
  <c r="J203" i="35" s="1"/>
  <c r="H203" i="37" s="1"/>
  <c r="I202" i="35"/>
  <c r="M202" i="35" s="1"/>
  <c r="I201" i="35"/>
  <c r="M201" i="35" s="1"/>
  <c r="I200" i="35"/>
  <c r="M200" i="35" s="1"/>
  <c r="I199" i="35"/>
  <c r="J199" i="35" s="1"/>
  <c r="H199" i="37" s="1"/>
  <c r="J199" i="37" s="1"/>
  <c r="I197" i="35"/>
  <c r="I196" i="35"/>
  <c r="M196" i="35" s="1"/>
  <c r="I195" i="35"/>
  <c r="I193" i="35"/>
  <c r="M193" i="35" s="1"/>
  <c r="N193" i="35" s="1"/>
  <c r="P193" i="35" s="1"/>
  <c r="I192" i="35"/>
  <c r="J192" i="35" s="1"/>
  <c r="H192" i="37" s="1"/>
  <c r="I191" i="35"/>
  <c r="M191" i="35" s="1"/>
  <c r="I190" i="35"/>
  <c r="M190" i="35" s="1"/>
  <c r="I189" i="35"/>
  <c r="J189" i="35" s="1"/>
  <c r="H189" i="37" s="1"/>
  <c r="I188" i="35"/>
  <c r="J188" i="35" s="1"/>
  <c r="H188" i="37" s="1"/>
  <c r="I187" i="35"/>
  <c r="J187" i="35" s="1"/>
  <c r="H187" i="37" s="1"/>
  <c r="I186" i="35"/>
  <c r="M186" i="35" s="1"/>
  <c r="I185" i="35"/>
  <c r="M185" i="35" s="1"/>
  <c r="I183" i="35"/>
  <c r="J183" i="35" s="1"/>
  <c r="H183" i="37" s="1"/>
  <c r="I182" i="35"/>
  <c r="M182" i="35" s="1"/>
  <c r="I181" i="35"/>
  <c r="I180" i="35"/>
  <c r="M180" i="35" s="1"/>
  <c r="I179" i="35"/>
  <c r="J179" i="35" s="1"/>
  <c r="H179" i="37" s="1"/>
  <c r="I178" i="35"/>
  <c r="M178" i="35" s="1"/>
  <c r="I177" i="35"/>
  <c r="I176" i="35"/>
  <c r="M176" i="35" s="1"/>
  <c r="I175" i="35"/>
  <c r="J175" i="35" s="1"/>
  <c r="H175" i="37" s="1"/>
  <c r="I174" i="35"/>
  <c r="M174" i="35" s="1"/>
  <c r="I173" i="35"/>
  <c r="I172" i="35"/>
  <c r="J172" i="35" s="1"/>
  <c r="H172" i="37" s="1"/>
  <c r="I171" i="35"/>
  <c r="J171" i="35" s="1"/>
  <c r="H171" i="37" s="1"/>
  <c r="I169" i="35"/>
  <c r="J169" i="35" s="1"/>
  <c r="H169" i="37" s="1"/>
  <c r="I168" i="35"/>
  <c r="M168" i="35" s="1"/>
  <c r="I167" i="35"/>
  <c r="J167" i="35" s="1"/>
  <c r="H167" i="37" s="1"/>
  <c r="I164" i="35"/>
  <c r="M164" i="35" s="1"/>
  <c r="I163" i="35"/>
  <c r="M163" i="35" s="1"/>
  <c r="I162" i="35"/>
  <c r="M162" i="35" s="1"/>
  <c r="I160" i="35"/>
  <c r="J160" i="35" s="1"/>
  <c r="H160" i="37" s="1"/>
  <c r="I159" i="35"/>
  <c r="J159" i="35" s="1"/>
  <c r="H159" i="37" s="1"/>
  <c r="I158" i="35"/>
  <c r="M158" i="35" s="1"/>
  <c r="N158" i="35" s="1"/>
  <c r="P158" i="35" s="1"/>
  <c r="I157" i="35"/>
  <c r="M157" i="35" s="1"/>
  <c r="I156" i="35"/>
  <c r="J156" i="35" s="1"/>
  <c r="H156" i="37" s="1"/>
  <c r="I155" i="35"/>
  <c r="J155" i="35" s="1"/>
  <c r="H155" i="37" s="1"/>
  <c r="I154" i="35"/>
  <c r="M154" i="35" s="1"/>
  <c r="N154" i="35" s="1"/>
  <c r="P154" i="35" s="1"/>
  <c r="I153" i="35"/>
  <c r="M153" i="35" s="1"/>
  <c r="I152" i="35"/>
  <c r="M152" i="35" s="1"/>
  <c r="I151" i="35"/>
  <c r="J151" i="35" s="1"/>
  <c r="H151" i="37" s="1"/>
  <c r="I150" i="35"/>
  <c r="M150" i="35" s="1"/>
  <c r="I149" i="35"/>
  <c r="M149" i="35" s="1"/>
  <c r="I148" i="35"/>
  <c r="J148" i="35" s="1"/>
  <c r="H148" i="37" s="1"/>
  <c r="I147" i="35"/>
  <c r="J147" i="35" s="1"/>
  <c r="H147" i="37" s="1"/>
  <c r="I145" i="35"/>
  <c r="J145" i="35" s="1"/>
  <c r="H145" i="37" s="1"/>
  <c r="J145" i="37" s="1"/>
  <c r="I144" i="35"/>
  <c r="M144" i="35" s="1"/>
  <c r="I143" i="35"/>
  <c r="M143" i="35" s="1"/>
  <c r="I142" i="35"/>
  <c r="J142" i="35" s="1"/>
  <c r="H142" i="37" s="1"/>
  <c r="I140" i="35"/>
  <c r="J140" i="35" s="1"/>
  <c r="H140" i="37" s="1"/>
  <c r="I139" i="35"/>
  <c r="M139" i="35" s="1"/>
  <c r="I138" i="35"/>
  <c r="M138" i="35" s="1"/>
  <c r="I137" i="35"/>
  <c r="M137" i="35" s="1"/>
  <c r="I136" i="35"/>
  <c r="M136" i="35" s="1"/>
  <c r="I134" i="35"/>
  <c r="M134" i="35" s="1"/>
  <c r="I133" i="35"/>
  <c r="M133" i="35" s="1"/>
  <c r="I132" i="35"/>
  <c r="J132" i="35" s="1"/>
  <c r="H132" i="37" s="1"/>
  <c r="I130" i="35"/>
  <c r="J130" i="35" s="1"/>
  <c r="H130" i="37" s="1"/>
  <c r="I129" i="35"/>
  <c r="M129" i="35" s="1"/>
  <c r="I128" i="35"/>
  <c r="M128" i="35" s="1"/>
  <c r="I127" i="35"/>
  <c r="J127" i="35" s="1"/>
  <c r="H127" i="37" s="1"/>
  <c r="I126" i="35"/>
  <c r="J126" i="35" s="1"/>
  <c r="H126" i="37" s="1"/>
  <c r="I125" i="35"/>
  <c r="I124" i="35"/>
  <c r="M124" i="35" s="1"/>
  <c r="I123" i="35"/>
  <c r="J123" i="35" s="1"/>
  <c r="H123" i="37" s="1"/>
  <c r="I122" i="35"/>
  <c r="I121" i="35"/>
  <c r="M121" i="35" s="1"/>
  <c r="N121" i="35" s="1"/>
  <c r="I120" i="35"/>
  <c r="J120" i="35" s="1"/>
  <c r="H120" i="37" s="1"/>
  <c r="I119" i="35"/>
  <c r="M119" i="35" s="1"/>
  <c r="I118" i="35"/>
  <c r="I117" i="35"/>
  <c r="M117" i="35" s="1"/>
  <c r="N117" i="35" s="1"/>
  <c r="P117" i="35" s="1"/>
  <c r="I116" i="35"/>
  <c r="M116" i="35" s="1"/>
  <c r="I115" i="35"/>
  <c r="M115" i="35" s="1"/>
  <c r="I114" i="35"/>
  <c r="M114" i="35" s="1"/>
  <c r="I112" i="35"/>
  <c r="J112" i="35" s="1"/>
  <c r="H112" i="37" s="1"/>
  <c r="L112" i="37" s="1"/>
  <c r="N112" i="37" s="1"/>
  <c r="P112" i="37" s="1"/>
  <c r="I111" i="35"/>
  <c r="J111" i="35" s="1"/>
  <c r="H111" i="37" s="1"/>
  <c r="I110" i="35"/>
  <c r="M110" i="35" s="1"/>
  <c r="I109" i="35"/>
  <c r="M109" i="35" s="1"/>
  <c r="I108" i="35"/>
  <c r="M108" i="35" s="1"/>
  <c r="N108" i="35" s="1"/>
  <c r="P108" i="35" s="1"/>
  <c r="I106" i="35"/>
  <c r="M106" i="35" s="1"/>
  <c r="I105" i="35"/>
  <c r="M105" i="35" s="1"/>
  <c r="I104" i="35"/>
  <c r="M104" i="35" s="1"/>
  <c r="I103" i="35"/>
  <c r="M103" i="35" s="1"/>
  <c r="I102" i="35"/>
  <c r="M102" i="35" s="1"/>
  <c r="I101" i="35"/>
  <c r="M101" i="35" s="1"/>
  <c r="I100" i="35"/>
  <c r="M100" i="35" s="1"/>
  <c r="I99" i="35"/>
  <c r="J99" i="35" s="1"/>
  <c r="H99" i="37" s="1"/>
  <c r="I98" i="35"/>
  <c r="M98" i="35" s="1"/>
  <c r="I96" i="35"/>
  <c r="M96" i="35" s="1"/>
  <c r="I95" i="35"/>
  <c r="M95" i="35" s="1"/>
  <c r="I94" i="35"/>
  <c r="J94" i="35" s="1"/>
  <c r="H94" i="37" s="1"/>
  <c r="I93" i="35"/>
  <c r="M93" i="35" s="1"/>
  <c r="I92" i="35"/>
  <c r="M92" i="35" s="1"/>
  <c r="I91" i="35"/>
  <c r="M91" i="35" s="1"/>
  <c r="I90" i="35"/>
  <c r="M90" i="35" s="1"/>
  <c r="I89" i="35"/>
  <c r="M89" i="35" s="1"/>
  <c r="I88" i="35"/>
  <c r="M88" i="35" s="1"/>
  <c r="I86" i="35"/>
  <c r="M86" i="35" s="1"/>
  <c r="I85" i="35"/>
  <c r="M85" i="35" s="1"/>
  <c r="N85" i="35" s="1"/>
  <c r="P85" i="35" s="1"/>
  <c r="I83" i="35"/>
  <c r="M83" i="35" s="1"/>
  <c r="N83" i="35" s="1"/>
  <c r="P83" i="35" s="1"/>
  <c r="I82" i="35"/>
  <c r="I81" i="35"/>
  <c r="M81" i="35" s="1"/>
  <c r="I80" i="35"/>
  <c r="I79" i="35"/>
  <c r="J79" i="35" s="1"/>
  <c r="H79" i="37" s="1"/>
  <c r="L79" i="37" s="1"/>
  <c r="I76" i="35"/>
  <c r="I75" i="35"/>
  <c r="I72" i="35"/>
  <c r="M72" i="35" s="1"/>
  <c r="I71" i="35"/>
  <c r="I70" i="35"/>
  <c r="M70" i="35" s="1"/>
  <c r="I69" i="35"/>
  <c r="I68" i="35"/>
  <c r="J68" i="35" s="1"/>
  <c r="H68" i="37" s="1"/>
  <c r="I66" i="35"/>
  <c r="J66" i="35" s="1"/>
  <c r="H66" i="37" s="1"/>
  <c r="I65" i="35"/>
  <c r="I64" i="35"/>
  <c r="M64" i="35" s="1"/>
  <c r="I63" i="35"/>
  <c r="J63" i="35" s="1"/>
  <c r="H63" i="37" s="1"/>
  <c r="I62" i="35"/>
  <c r="M62" i="35" s="1"/>
  <c r="I61" i="35"/>
  <c r="I60" i="35"/>
  <c r="I58" i="35"/>
  <c r="J58" i="35" s="1"/>
  <c r="H58" i="37" s="1"/>
  <c r="I57" i="35"/>
  <c r="M57" i="35" s="1"/>
  <c r="I56" i="35"/>
  <c r="M56" i="35" s="1"/>
  <c r="I55" i="35"/>
  <c r="M55" i="35" s="1"/>
  <c r="N55" i="35" s="1"/>
  <c r="P55" i="35" s="1"/>
  <c r="I54" i="35"/>
  <c r="M54" i="35" s="1"/>
  <c r="N54" i="35" s="1"/>
  <c r="P54" i="35" s="1"/>
  <c r="I53" i="35"/>
  <c r="J53" i="35" s="1"/>
  <c r="H53" i="37" s="1"/>
  <c r="L53" i="37" s="1"/>
  <c r="N53" i="37" s="1"/>
  <c r="P53" i="37" s="1"/>
  <c r="I52" i="35"/>
  <c r="M52" i="35" s="1"/>
  <c r="I50" i="35"/>
  <c r="I49" i="35"/>
  <c r="M49" i="35" s="1"/>
  <c r="N49" i="35" s="1"/>
  <c r="P49" i="35" s="1"/>
  <c r="I48" i="35"/>
  <c r="M48" i="35" s="1"/>
  <c r="N48" i="35" s="1"/>
  <c r="P48" i="35" s="1"/>
  <c r="I47" i="35"/>
  <c r="J47" i="35" s="1"/>
  <c r="H47" i="37" s="1"/>
  <c r="I46" i="35"/>
  <c r="I45" i="35"/>
  <c r="J45" i="35" s="1"/>
  <c r="H45" i="37" s="1"/>
  <c r="L45" i="37" s="1"/>
  <c r="I44" i="35"/>
  <c r="J44" i="35" s="1"/>
  <c r="H44" i="37" s="1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6" i="35"/>
  <c r="J26" i="35" s="1"/>
  <c r="H26" i="37" s="1"/>
  <c r="L26" i="37" s="1"/>
  <c r="I25" i="35"/>
  <c r="J25" i="35" s="1"/>
  <c r="H25" i="37" s="1"/>
  <c r="I24" i="35"/>
  <c r="I23" i="35"/>
  <c r="I21" i="35"/>
  <c r="J21" i="35" s="1"/>
  <c r="H21" i="37" s="1"/>
  <c r="I20" i="35"/>
  <c r="J20" i="35" s="1"/>
  <c r="H20" i="37" s="1"/>
  <c r="G257" i="36"/>
  <c r="G183" i="36"/>
  <c r="C171" i="36"/>
  <c r="B171" i="36"/>
  <c r="A171" i="36"/>
  <c r="C148" i="36"/>
  <c r="B148" i="36"/>
  <c r="A148" i="36"/>
  <c r="C84" i="36"/>
  <c r="B84" i="36"/>
  <c r="G82" i="36"/>
  <c r="G79" i="36"/>
  <c r="C54" i="36"/>
  <c r="B54" i="36"/>
  <c r="A54" i="36"/>
  <c r="G25" i="36"/>
  <c r="G23" i="36"/>
  <c r="G22" i="36"/>
  <c r="G17" i="36"/>
  <c r="H17" i="36" s="1"/>
  <c r="G14" i="36"/>
  <c r="C11" i="36"/>
  <c r="B11" i="36"/>
  <c r="A11" i="36"/>
  <c r="K295" i="35"/>
  <c r="L295" i="35"/>
  <c r="K294" i="35"/>
  <c r="L294" i="35"/>
  <c r="K293" i="35"/>
  <c r="L293" i="35"/>
  <c r="K292" i="35"/>
  <c r="K291" i="35"/>
  <c r="L291" i="35"/>
  <c r="K290" i="35"/>
  <c r="L290" i="35"/>
  <c r="K289" i="35"/>
  <c r="L289" i="35"/>
  <c r="K288" i="35"/>
  <c r="K287" i="35"/>
  <c r="L287" i="35"/>
  <c r="K286" i="35"/>
  <c r="L286" i="35"/>
  <c r="K285" i="35"/>
  <c r="L285" i="35"/>
  <c r="E285" i="35"/>
  <c r="D285" i="35"/>
  <c r="C285" i="35"/>
  <c r="B285" i="35"/>
  <c r="K284" i="35"/>
  <c r="K283" i="35"/>
  <c r="L283" i="35"/>
  <c r="K282" i="35"/>
  <c r="L282" i="35"/>
  <c r="K281" i="35"/>
  <c r="L281" i="35"/>
  <c r="K280" i="35"/>
  <c r="K279" i="35"/>
  <c r="L279" i="35"/>
  <c r="K278" i="35"/>
  <c r="L278" i="35"/>
  <c r="K277" i="35"/>
  <c r="L277" i="35"/>
  <c r="K276" i="35"/>
  <c r="K275" i="35"/>
  <c r="L275" i="35"/>
  <c r="K274" i="35"/>
  <c r="L274" i="35"/>
  <c r="K273" i="35"/>
  <c r="L273" i="35"/>
  <c r="K272" i="35"/>
  <c r="K271" i="35"/>
  <c r="L271" i="35"/>
  <c r="K270" i="35"/>
  <c r="L270" i="35"/>
  <c r="K269" i="35"/>
  <c r="L269" i="35"/>
  <c r="P268" i="35"/>
  <c r="K267" i="35"/>
  <c r="L267" i="35"/>
  <c r="K266" i="35"/>
  <c r="L266" i="35"/>
  <c r="K265" i="35"/>
  <c r="L265" i="35"/>
  <c r="K264" i="35"/>
  <c r="L264" i="35"/>
  <c r="K263" i="35"/>
  <c r="L263" i="35"/>
  <c r="K262" i="35"/>
  <c r="L262" i="35"/>
  <c r="K261" i="35"/>
  <c r="L261" i="35"/>
  <c r="K260" i="35"/>
  <c r="L260" i="35"/>
  <c r="K259" i="35"/>
  <c r="L259" i="35"/>
  <c r="K258" i="35"/>
  <c r="L258" i="35"/>
  <c r="K257" i="35"/>
  <c r="L257" i="35"/>
  <c r="K256" i="35"/>
  <c r="L256" i="35"/>
  <c r="P255" i="35"/>
  <c r="K254" i="35"/>
  <c r="K253" i="35"/>
  <c r="L253" i="35"/>
  <c r="K252" i="35"/>
  <c r="L252" i="35"/>
  <c r="K251" i="35"/>
  <c r="L251" i="35"/>
  <c r="K250" i="35"/>
  <c r="K249" i="35"/>
  <c r="L249" i="35"/>
  <c r="K248" i="35"/>
  <c r="L248" i="35"/>
  <c r="K247" i="35"/>
  <c r="L247" i="35"/>
  <c r="K246" i="35"/>
  <c r="K245" i="35"/>
  <c r="L245" i="35"/>
  <c r="P244" i="35"/>
  <c r="K243" i="35"/>
  <c r="L243" i="35"/>
  <c r="K242" i="35"/>
  <c r="L242" i="35"/>
  <c r="K241" i="35"/>
  <c r="L240" i="35"/>
  <c r="K240" i="35"/>
  <c r="K239" i="35"/>
  <c r="L239" i="35"/>
  <c r="K238" i="35"/>
  <c r="L238" i="35"/>
  <c r="L237" i="35"/>
  <c r="K237" i="35"/>
  <c r="P236" i="35"/>
  <c r="K235" i="35"/>
  <c r="L235" i="35"/>
  <c r="L234" i="35"/>
  <c r="K234" i="35"/>
  <c r="K233" i="35"/>
  <c r="L233" i="35"/>
  <c r="K232" i="35"/>
  <c r="K231" i="35"/>
  <c r="L231" i="35"/>
  <c r="L230" i="35"/>
  <c r="K230" i="35"/>
  <c r="K229" i="35"/>
  <c r="L229" i="35"/>
  <c r="L228" i="35"/>
  <c r="K228" i="35"/>
  <c r="P227" i="35"/>
  <c r="L226" i="35"/>
  <c r="K226" i="35"/>
  <c r="L225" i="35"/>
  <c r="K225" i="35"/>
  <c r="K224" i="35"/>
  <c r="L224" i="35"/>
  <c r="K223" i="35"/>
  <c r="L222" i="35"/>
  <c r="K222" i="35"/>
  <c r="P221" i="35"/>
  <c r="L220" i="35"/>
  <c r="K220" i="35"/>
  <c r="K219" i="35"/>
  <c r="K218" i="35"/>
  <c r="L217" i="35"/>
  <c r="K217" i="35"/>
  <c r="L216" i="35"/>
  <c r="K216" i="35"/>
  <c r="K215" i="35"/>
  <c r="P214" i="35"/>
  <c r="K213" i="35"/>
  <c r="K212" i="35"/>
  <c r="L212" i="35"/>
  <c r="K211" i="35"/>
  <c r="L211" i="35"/>
  <c r="P210" i="35"/>
  <c r="K208" i="35"/>
  <c r="K207" i="35"/>
  <c r="L207" i="35"/>
  <c r="K206" i="35"/>
  <c r="L206" i="35"/>
  <c r="K205" i="35"/>
  <c r="K204" i="35"/>
  <c r="K203" i="35"/>
  <c r="L203" i="35"/>
  <c r="K202" i="35"/>
  <c r="L202" i="35"/>
  <c r="K201" i="35"/>
  <c r="K200" i="35"/>
  <c r="K199" i="35"/>
  <c r="L199" i="35"/>
  <c r="P198" i="35"/>
  <c r="L197" i="35"/>
  <c r="K197" i="35"/>
  <c r="L196" i="35"/>
  <c r="K196" i="35"/>
  <c r="K195" i="35"/>
  <c r="P194" i="35"/>
  <c r="K193" i="35"/>
  <c r="L193" i="35"/>
  <c r="K192" i="35"/>
  <c r="L192" i="35"/>
  <c r="L191" i="35"/>
  <c r="K191" i="35"/>
  <c r="K190" i="35"/>
  <c r="K189" i="35"/>
  <c r="L189" i="35"/>
  <c r="K188" i="35"/>
  <c r="L188" i="35"/>
  <c r="L187" i="35"/>
  <c r="K187" i="35"/>
  <c r="K186" i="35"/>
  <c r="K185" i="35"/>
  <c r="P184" i="35"/>
  <c r="L183" i="35"/>
  <c r="K183" i="35"/>
  <c r="K182" i="35"/>
  <c r="L182" i="35"/>
  <c r="K181" i="35"/>
  <c r="K180" i="35"/>
  <c r="L180" i="35"/>
  <c r="L179" i="35"/>
  <c r="K179" i="35"/>
  <c r="K178" i="35"/>
  <c r="L178" i="35"/>
  <c r="L177" i="35"/>
  <c r="K177" i="35"/>
  <c r="K176" i="35"/>
  <c r="L176" i="35"/>
  <c r="L175" i="35"/>
  <c r="K175" i="35"/>
  <c r="K174" i="35"/>
  <c r="L174" i="35"/>
  <c r="K173" i="35"/>
  <c r="K172" i="35"/>
  <c r="L172" i="35"/>
  <c r="L171" i="35"/>
  <c r="K171" i="35"/>
  <c r="P170" i="35"/>
  <c r="K169" i="35"/>
  <c r="L169" i="35"/>
  <c r="K168" i="35"/>
  <c r="L167" i="35"/>
  <c r="K167" i="35"/>
  <c r="P166" i="35"/>
  <c r="P165" i="35"/>
  <c r="K164" i="35"/>
  <c r="L164" i="35"/>
  <c r="L163" i="35"/>
  <c r="K163" i="35"/>
  <c r="L162" i="35"/>
  <c r="K162" i="35"/>
  <c r="P161" i="35"/>
  <c r="K160" i="35"/>
  <c r="L160" i="35"/>
  <c r="K159" i="35"/>
  <c r="L159" i="35"/>
  <c r="K158" i="35"/>
  <c r="L158" i="35"/>
  <c r="K157" i="35"/>
  <c r="K156" i="35"/>
  <c r="L156" i="35"/>
  <c r="K155" i="35"/>
  <c r="L155" i="35"/>
  <c r="K154" i="35"/>
  <c r="L154" i="35"/>
  <c r="K153" i="35"/>
  <c r="K152" i="35"/>
  <c r="L152" i="35"/>
  <c r="K151" i="35"/>
  <c r="L151" i="35"/>
  <c r="K150" i="35"/>
  <c r="L150" i="35"/>
  <c r="K149" i="35"/>
  <c r="L149" i="35"/>
  <c r="K148" i="35"/>
  <c r="L148" i="35"/>
  <c r="K147" i="35"/>
  <c r="L147" i="35"/>
  <c r="P146" i="35"/>
  <c r="K145" i="35"/>
  <c r="L145" i="35"/>
  <c r="K144" i="35"/>
  <c r="L144" i="35"/>
  <c r="K143" i="35"/>
  <c r="L143" i="35"/>
  <c r="K142" i="35"/>
  <c r="L142" i="35"/>
  <c r="P141" i="35"/>
  <c r="K140" i="35"/>
  <c r="K139" i="35"/>
  <c r="L138" i="35"/>
  <c r="K138" i="35"/>
  <c r="K137" i="35"/>
  <c r="K136" i="35"/>
  <c r="P135" i="35"/>
  <c r="K134" i="35"/>
  <c r="K133" i="35"/>
  <c r="L133" i="35"/>
  <c r="K132" i="35"/>
  <c r="L132" i="35"/>
  <c r="P131" i="35"/>
  <c r="K130" i="35"/>
  <c r="L130" i="35"/>
  <c r="K129" i="35"/>
  <c r="L129" i="35"/>
  <c r="K128" i="35"/>
  <c r="L128" i="35"/>
  <c r="K127" i="35"/>
  <c r="L127" i="35"/>
  <c r="K126" i="35"/>
  <c r="L126" i="35"/>
  <c r="P125" i="35"/>
  <c r="K124" i="35"/>
  <c r="K123" i="35"/>
  <c r="L123" i="35"/>
  <c r="P122" i="35"/>
  <c r="K121" i="35"/>
  <c r="L121" i="35"/>
  <c r="K120" i="35"/>
  <c r="L120" i="35"/>
  <c r="K119" i="35"/>
  <c r="L119" i="35"/>
  <c r="K118" i="35"/>
  <c r="L118" i="35"/>
  <c r="K117" i="35"/>
  <c r="L117" i="35"/>
  <c r="K116" i="35"/>
  <c r="L116" i="35"/>
  <c r="K115" i="35"/>
  <c r="L115" i="35"/>
  <c r="K114" i="35"/>
  <c r="L114" i="35"/>
  <c r="P113" i="35"/>
  <c r="K112" i="35"/>
  <c r="L112" i="35"/>
  <c r="K111" i="35"/>
  <c r="L111" i="35"/>
  <c r="K110" i="35"/>
  <c r="K109" i="35"/>
  <c r="L109" i="35"/>
  <c r="K108" i="35"/>
  <c r="L108" i="35"/>
  <c r="P107" i="35"/>
  <c r="K106" i="35"/>
  <c r="K105" i="35"/>
  <c r="L104" i="35"/>
  <c r="K104" i="35"/>
  <c r="L103" i="35"/>
  <c r="K103" i="35"/>
  <c r="K102" i="35"/>
  <c r="K101" i="35"/>
  <c r="L100" i="35"/>
  <c r="K100" i="35"/>
  <c r="L99" i="35"/>
  <c r="K99" i="35"/>
  <c r="K98" i="35"/>
  <c r="P97" i="35"/>
  <c r="K96" i="35"/>
  <c r="L95" i="35"/>
  <c r="K95" i="35"/>
  <c r="L94" i="35"/>
  <c r="K94" i="35"/>
  <c r="K93" i="35"/>
  <c r="K92" i="35"/>
  <c r="L91" i="35"/>
  <c r="K91" i="35"/>
  <c r="L90" i="35"/>
  <c r="K90" i="35"/>
  <c r="K89" i="35"/>
  <c r="K88" i="35"/>
  <c r="P87" i="35"/>
  <c r="L86" i="35"/>
  <c r="K86" i="35"/>
  <c r="K85" i="35"/>
  <c r="L85" i="35"/>
  <c r="P84" i="35"/>
  <c r="K83" i="35"/>
  <c r="L83" i="35"/>
  <c r="K82" i="35"/>
  <c r="K81" i="35"/>
  <c r="L81" i="35"/>
  <c r="K80" i="35"/>
  <c r="L80" i="35"/>
  <c r="K79" i="35"/>
  <c r="L79" i="35"/>
  <c r="P78" i="35"/>
  <c r="P77" i="35"/>
  <c r="L76" i="35"/>
  <c r="K76" i="35"/>
  <c r="L75" i="35"/>
  <c r="K75" i="35"/>
  <c r="P74" i="35"/>
  <c r="P73" i="35"/>
  <c r="K72" i="35"/>
  <c r="L72" i="35"/>
  <c r="K71" i="35"/>
  <c r="L71" i="35"/>
  <c r="K70" i="35"/>
  <c r="L70" i="35"/>
  <c r="K69" i="35"/>
  <c r="L69" i="35"/>
  <c r="K68" i="35"/>
  <c r="L68" i="35"/>
  <c r="P67" i="35"/>
  <c r="K66" i="35"/>
  <c r="L66" i="35"/>
  <c r="K65" i="35"/>
  <c r="K64" i="35"/>
  <c r="L64" i="35"/>
  <c r="K63" i="35"/>
  <c r="L63" i="35"/>
  <c r="K62" i="35"/>
  <c r="L62" i="35"/>
  <c r="K61" i="35"/>
  <c r="K60" i="35"/>
  <c r="L60" i="35"/>
  <c r="P59" i="35"/>
  <c r="K58" i="35"/>
  <c r="L58" i="35"/>
  <c r="K57" i="35"/>
  <c r="L57" i="35"/>
  <c r="K56" i="35"/>
  <c r="L56" i="35"/>
  <c r="K55" i="35"/>
  <c r="L55" i="35"/>
  <c r="K54" i="35"/>
  <c r="L54" i="35"/>
  <c r="K53" i="35"/>
  <c r="L53" i="35"/>
  <c r="K52" i="35"/>
  <c r="P51" i="35"/>
  <c r="K50" i="35"/>
  <c r="L50" i="35"/>
  <c r="K49" i="35"/>
  <c r="L49" i="35"/>
  <c r="K48" i="35"/>
  <c r="L48" i="35"/>
  <c r="K47" i="35"/>
  <c r="K46" i="35"/>
  <c r="L46" i="35"/>
  <c r="K45" i="35"/>
  <c r="L45" i="35"/>
  <c r="K44" i="35"/>
  <c r="L44" i="35"/>
  <c r="P43" i="35"/>
  <c r="P42" i="35"/>
  <c r="K41" i="35"/>
  <c r="L41" i="35"/>
  <c r="K40" i="35"/>
  <c r="L40" i="35"/>
  <c r="K39" i="35"/>
  <c r="L39" i="35"/>
  <c r="K38" i="35"/>
  <c r="L38" i="35"/>
  <c r="K37" i="35"/>
  <c r="L37" i="35"/>
  <c r="K36" i="35"/>
  <c r="L36" i="35"/>
  <c r="K35" i="35"/>
  <c r="L35" i="35"/>
  <c r="K34" i="35"/>
  <c r="L34" i="35"/>
  <c r="K33" i="35"/>
  <c r="L33" i="35"/>
  <c r="K32" i="35"/>
  <c r="L32" i="35"/>
  <c r="K31" i="35"/>
  <c r="L31" i="35"/>
  <c r="K30" i="35"/>
  <c r="L30" i="35"/>
  <c r="K29" i="35"/>
  <c r="L29" i="35"/>
  <c r="K28" i="35"/>
  <c r="L28" i="35"/>
  <c r="P27" i="35"/>
  <c r="K26" i="35"/>
  <c r="L26" i="35"/>
  <c r="K25" i="35"/>
  <c r="L25" i="35"/>
  <c r="K24" i="35"/>
  <c r="L24" i="35"/>
  <c r="K23" i="35"/>
  <c r="L23" i="35"/>
  <c r="P22" i="35"/>
  <c r="K21" i="35"/>
  <c r="L21" i="35"/>
  <c r="K20" i="35"/>
  <c r="L20" i="35"/>
  <c r="E274" i="34"/>
  <c r="E266" i="34"/>
  <c r="L296" i="39" l="1"/>
  <c r="P20" i="39"/>
  <c r="M296" i="39"/>
  <c r="M7" i="39" s="1"/>
  <c r="N134" i="39"/>
  <c r="P134" i="39" s="1"/>
  <c r="J132" i="37"/>
  <c r="L132" i="37"/>
  <c r="L142" i="37"/>
  <c r="N142" i="37" s="1"/>
  <c r="P142" i="37" s="1"/>
  <c r="J142" i="37"/>
  <c r="J151" i="37"/>
  <c r="L151" i="37"/>
  <c r="N151" i="37" s="1"/>
  <c r="P151" i="37" s="1"/>
  <c r="L175" i="37"/>
  <c r="N175" i="37" s="1"/>
  <c r="P175" i="37" s="1"/>
  <c r="J175" i="37"/>
  <c r="L183" i="37"/>
  <c r="N183" i="37" s="1"/>
  <c r="P183" i="37" s="1"/>
  <c r="J183" i="37"/>
  <c r="J230" i="37"/>
  <c r="L230" i="37"/>
  <c r="N230" i="37" s="1"/>
  <c r="P230" i="37" s="1"/>
  <c r="J239" i="37"/>
  <c r="L239" i="37"/>
  <c r="L248" i="37"/>
  <c r="N248" i="37" s="1"/>
  <c r="P248" i="37" s="1"/>
  <c r="J248" i="37"/>
  <c r="L261" i="37"/>
  <c r="N261" i="37" s="1"/>
  <c r="P261" i="37" s="1"/>
  <c r="J261" i="37"/>
  <c r="J20" i="37"/>
  <c r="L20" i="37"/>
  <c r="N20" i="37" s="1"/>
  <c r="L120" i="37"/>
  <c r="J120" i="37"/>
  <c r="J160" i="37"/>
  <c r="L160" i="37"/>
  <c r="N160" i="37" s="1"/>
  <c r="L172" i="37"/>
  <c r="N172" i="37" s="1"/>
  <c r="P172" i="37" s="1"/>
  <c r="J172" i="37"/>
  <c r="J203" i="37"/>
  <c r="L203" i="37"/>
  <c r="N203" i="37" s="1"/>
  <c r="P203" i="37" s="1"/>
  <c r="L231" i="37"/>
  <c r="J231" i="37"/>
  <c r="L249" i="37"/>
  <c r="N249" i="37" s="1"/>
  <c r="P249" i="37" s="1"/>
  <c r="J249" i="37"/>
  <c r="L262" i="37"/>
  <c r="N262" i="37" s="1"/>
  <c r="P262" i="37" s="1"/>
  <c r="J262" i="37"/>
  <c r="L199" i="37"/>
  <c r="N199" i="37" s="1"/>
  <c r="P199" i="37" s="1"/>
  <c r="N94" i="37"/>
  <c r="P94" i="37" s="1"/>
  <c r="L21" i="37"/>
  <c r="J21" i="37"/>
  <c r="J63" i="37"/>
  <c r="L63" i="37"/>
  <c r="N63" i="37" s="1"/>
  <c r="P63" i="37" s="1"/>
  <c r="L94" i="37"/>
  <c r="J94" i="37"/>
  <c r="L99" i="37"/>
  <c r="N99" i="37" s="1"/>
  <c r="P99" i="37" s="1"/>
  <c r="J99" i="37"/>
  <c r="J253" i="37"/>
  <c r="L207" i="37"/>
  <c r="N207" i="37" s="1"/>
  <c r="P207" i="37" s="1"/>
  <c r="J112" i="37"/>
  <c r="J264" i="37"/>
  <c r="J47" i="37"/>
  <c r="L47" i="37"/>
  <c r="N47" i="37" s="1"/>
  <c r="P47" i="37" s="1"/>
  <c r="J123" i="37"/>
  <c r="L123" i="37"/>
  <c r="J127" i="37"/>
  <c r="L127" i="37"/>
  <c r="N127" i="37" s="1"/>
  <c r="P127" i="37" s="1"/>
  <c r="L147" i="37"/>
  <c r="N147" i="37" s="1"/>
  <c r="P147" i="37" s="1"/>
  <c r="J147" i="37"/>
  <c r="L155" i="37"/>
  <c r="N155" i="37" s="1"/>
  <c r="P155" i="37" s="1"/>
  <c r="J155" i="37"/>
  <c r="J159" i="37"/>
  <c r="L159" i="37"/>
  <c r="N159" i="37" s="1"/>
  <c r="P159" i="37" s="1"/>
  <c r="L171" i="37"/>
  <c r="N171" i="37" s="1"/>
  <c r="P171" i="37" s="1"/>
  <c r="J171" i="37"/>
  <c r="J179" i="37"/>
  <c r="L179" i="37"/>
  <c r="N179" i="37" s="1"/>
  <c r="P179" i="37" s="1"/>
  <c r="L188" i="37"/>
  <c r="N188" i="37" s="1"/>
  <c r="P188" i="37" s="1"/>
  <c r="J188" i="37"/>
  <c r="J192" i="37"/>
  <c r="L192" i="37"/>
  <c r="N192" i="37" s="1"/>
  <c r="P192" i="37" s="1"/>
  <c r="L234" i="37"/>
  <c r="J234" i="37"/>
  <c r="L257" i="37"/>
  <c r="N257" i="37" s="1"/>
  <c r="P257" i="37" s="1"/>
  <c r="J257" i="37"/>
  <c r="L265" i="37"/>
  <c r="N265" i="37" s="1"/>
  <c r="P265" i="37" s="1"/>
  <c r="J265" i="37"/>
  <c r="J25" i="37"/>
  <c r="L25" i="37"/>
  <c r="N25" i="37" s="1"/>
  <c r="P25" i="37" s="1"/>
  <c r="L44" i="37"/>
  <c r="J44" i="37"/>
  <c r="L66" i="37"/>
  <c r="N66" i="37" s="1"/>
  <c r="J66" i="37"/>
  <c r="J111" i="37"/>
  <c r="L111" i="37"/>
  <c r="N111" i="37" s="1"/>
  <c r="P111" i="37" s="1"/>
  <c r="L148" i="37"/>
  <c r="N148" i="37" s="1"/>
  <c r="P148" i="37" s="1"/>
  <c r="J148" i="37"/>
  <c r="L156" i="37"/>
  <c r="N156" i="37" s="1"/>
  <c r="P156" i="37" s="1"/>
  <c r="J156" i="37"/>
  <c r="L167" i="37"/>
  <c r="N167" i="37" s="1"/>
  <c r="P167" i="37" s="1"/>
  <c r="J167" i="37"/>
  <c r="L189" i="37"/>
  <c r="N189" i="37" s="1"/>
  <c r="P189" i="37" s="1"/>
  <c r="J189" i="37"/>
  <c r="J217" i="37"/>
  <c r="L217" i="37"/>
  <c r="N217" i="37" s="1"/>
  <c r="P217" i="37" s="1"/>
  <c r="L258" i="37"/>
  <c r="N258" i="37" s="1"/>
  <c r="P258" i="37" s="1"/>
  <c r="J258" i="37"/>
  <c r="N58" i="37"/>
  <c r="P58" i="37" s="1"/>
  <c r="L58" i="37"/>
  <c r="J58" i="37"/>
  <c r="L68" i="37"/>
  <c r="N68" i="37" s="1"/>
  <c r="P68" i="37" s="1"/>
  <c r="J68" i="37"/>
  <c r="J126" i="37"/>
  <c r="L126" i="37"/>
  <c r="N126" i="37" s="1"/>
  <c r="P126" i="37" s="1"/>
  <c r="L130" i="37"/>
  <c r="N130" i="37" s="1"/>
  <c r="P130" i="37" s="1"/>
  <c r="J130" i="37"/>
  <c r="L140" i="37"/>
  <c r="J140" i="37"/>
  <c r="J169" i="37"/>
  <c r="L169" i="37"/>
  <c r="N169" i="37" s="1"/>
  <c r="P169" i="37" s="1"/>
  <c r="L187" i="37"/>
  <c r="N187" i="37" s="1"/>
  <c r="P187" i="37" s="1"/>
  <c r="J187" i="37"/>
  <c r="L209" i="37"/>
  <c r="N209" i="37" s="1"/>
  <c r="P209" i="37" s="1"/>
  <c r="J209" i="37"/>
  <c r="J256" i="37"/>
  <c r="L256" i="37"/>
  <c r="N256" i="37" s="1"/>
  <c r="P256" i="37" s="1"/>
  <c r="N231" i="37"/>
  <c r="P231" i="37" s="1"/>
  <c r="J79" i="37"/>
  <c r="J215" i="37"/>
  <c r="N140" i="37"/>
  <c r="P140" i="37" s="1"/>
  <c r="N132" i="37"/>
  <c r="P132" i="37" s="1"/>
  <c r="N44" i="37"/>
  <c r="P44" i="37" s="1"/>
  <c r="N45" i="37"/>
  <c r="P45" i="37" s="1"/>
  <c r="N21" i="37"/>
  <c r="P21" i="37" s="1"/>
  <c r="N239" i="37"/>
  <c r="P239" i="37" s="1"/>
  <c r="N234" i="37"/>
  <c r="P234" i="37" s="1"/>
  <c r="N79" i="37"/>
  <c r="P79" i="37" s="1"/>
  <c r="N123" i="37"/>
  <c r="P123" i="37" s="1"/>
  <c r="N120" i="37"/>
  <c r="P120" i="37" s="1"/>
  <c r="P20" i="37"/>
  <c r="M296" i="37"/>
  <c r="M7" i="37" s="1"/>
  <c r="J143" i="35"/>
  <c r="H143" i="37" s="1"/>
  <c r="M253" i="35"/>
  <c r="N253" i="35" s="1"/>
  <c r="P253" i="35" s="1"/>
  <c r="M58" i="35"/>
  <c r="N58" i="35" s="1"/>
  <c r="P58" i="35" s="1"/>
  <c r="M112" i="35"/>
  <c r="N112" i="35" s="1"/>
  <c r="P112" i="35" s="1"/>
  <c r="M257" i="35"/>
  <c r="N257" i="35" s="1"/>
  <c r="P257" i="35" s="1"/>
  <c r="J202" i="35"/>
  <c r="H202" i="37" s="1"/>
  <c r="M53" i="35"/>
  <c r="N53" i="35" s="1"/>
  <c r="P53" i="35" s="1"/>
  <c r="J57" i="35"/>
  <c r="H57" i="37" s="1"/>
  <c r="M265" i="35"/>
  <c r="N265" i="35" s="1"/>
  <c r="P265" i="35" s="1"/>
  <c r="J48" i="35"/>
  <c r="H48" i="37" s="1"/>
  <c r="J62" i="35"/>
  <c r="H62" i="37" s="1"/>
  <c r="M66" i="35"/>
  <c r="N66" i="35" s="1"/>
  <c r="M151" i="35"/>
  <c r="N151" i="35" s="1"/>
  <c r="P151" i="35" s="1"/>
  <c r="J83" i="35"/>
  <c r="H83" i="37" s="1"/>
  <c r="M94" i="35"/>
  <c r="N94" i="35" s="1"/>
  <c r="P94" i="35" s="1"/>
  <c r="M99" i="35"/>
  <c r="N99" i="35" s="1"/>
  <c r="P99" i="35" s="1"/>
  <c r="J128" i="35"/>
  <c r="H128" i="37" s="1"/>
  <c r="J137" i="35"/>
  <c r="H137" i="37" s="1"/>
  <c r="M172" i="35"/>
  <c r="N172" i="35" s="1"/>
  <c r="P172" i="35" s="1"/>
  <c r="J206" i="35"/>
  <c r="H206" i="37" s="1"/>
  <c r="J211" i="35"/>
  <c r="H211" i="37" s="1"/>
  <c r="M239" i="35"/>
  <c r="N239" i="35" s="1"/>
  <c r="P239" i="35" s="1"/>
  <c r="M248" i="35"/>
  <c r="N248" i="35" s="1"/>
  <c r="P248" i="35" s="1"/>
  <c r="M79" i="35"/>
  <c r="N79" i="35" s="1"/>
  <c r="P79" i="35" s="1"/>
  <c r="M111" i="35"/>
  <c r="N111" i="35" s="1"/>
  <c r="P111" i="35" s="1"/>
  <c r="J116" i="35"/>
  <c r="H116" i="37" s="1"/>
  <c r="M147" i="35"/>
  <c r="N147" i="35" s="1"/>
  <c r="P147" i="35" s="1"/>
  <c r="M155" i="35"/>
  <c r="N155" i="35" s="1"/>
  <c r="P155" i="35" s="1"/>
  <c r="M142" i="35"/>
  <c r="N142" i="35" s="1"/>
  <c r="P142" i="35" s="1"/>
  <c r="M44" i="35"/>
  <c r="N44" i="35" s="1"/>
  <c r="P44" i="35" s="1"/>
  <c r="J106" i="35"/>
  <c r="H106" i="37" s="1"/>
  <c r="M148" i="35"/>
  <c r="N148" i="35" s="1"/>
  <c r="P148" i="35" s="1"/>
  <c r="M159" i="35"/>
  <c r="N159" i="35" s="1"/>
  <c r="P159" i="35" s="1"/>
  <c r="J164" i="35"/>
  <c r="H164" i="37" s="1"/>
  <c r="J243" i="35"/>
  <c r="H243" i="37" s="1"/>
  <c r="M245" i="35"/>
  <c r="N245" i="35" s="1"/>
  <c r="P245" i="35" s="1"/>
  <c r="J252" i="35"/>
  <c r="H252" i="37" s="1"/>
  <c r="M261" i="35"/>
  <c r="N261" i="35" s="1"/>
  <c r="P261" i="35" s="1"/>
  <c r="M120" i="35"/>
  <c r="N120" i="35" s="1"/>
  <c r="P120" i="35" s="1"/>
  <c r="J49" i="35"/>
  <c r="H49" i="37" s="1"/>
  <c r="J108" i="35"/>
  <c r="H108" i="37" s="1"/>
  <c r="J205" i="35"/>
  <c r="H205" i="37" s="1"/>
  <c r="J238" i="35"/>
  <c r="H238" i="37" s="1"/>
  <c r="M145" i="35"/>
  <c r="N145" i="35" s="1"/>
  <c r="P145" i="35" s="1"/>
  <c r="J163" i="35"/>
  <c r="H163" i="37" s="1"/>
  <c r="M215" i="35"/>
  <c r="J219" i="35"/>
  <c r="H219" i="37" s="1"/>
  <c r="J251" i="35"/>
  <c r="H251" i="37" s="1"/>
  <c r="J150" i="35"/>
  <c r="H150" i="37" s="1"/>
  <c r="J158" i="35"/>
  <c r="H158" i="37" s="1"/>
  <c r="M209" i="35"/>
  <c r="M256" i="35"/>
  <c r="N256" i="35" s="1"/>
  <c r="P256" i="35" s="1"/>
  <c r="M47" i="35"/>
  <c r="N47" i="35" s="1"/>
  <c r="P47" i="35" s="1"/>
  <c r="J242" i="35"/>
  <c r="H242" i="37" s="1"/>
  <c r="J247" i="35"/>
  <c r="H247" i="37" s="1"/>
  <c r="M264" i="35"/>
  <c r="N264" i="35" s="1"/>
  <c r="P264" i="35" s="1"/>
  <c r="M140" i="35"/>
  <c r="J154" i="35"/>
  <c r="H154" i="37" s="1"/>
  <c r="J260" i="35"/>
  <c r="H260" i="37" s="1"/>
  <c r="M68" i="35"/>
  <c r="N68" i="35" s="1"/>
  <c r="P68" i="35" s="1"/>
  <c r="J54" i="35"/>
  <c r="H54" i="37" s="1"/>
  <c r="M63" i="35"/>
  <c r="N63" i="35" s="1"/>
  <c r="P63" i="35" s="1"/>
  <c r="J104" i="35"/>
  <c r="H104" i="37" s="1"/>
  <c r="J88" i="35"/>
  <c r="H88" i="37" s="1"/>
  <c r="M127" i="35"/>
  <c r="N127" i="35" s="1"/>
  <c r="P127" i="35" s="1"/>
  <c r="J136" i="35"/>
  <c r="H136" i="37" s="1"/>
  <c r="M169" i="35"/>
  <c r="N169" i="35" s="1"/>
  <c r="P169" i="35" s="1"/>
  <c r="J201" i="35"/>
  <c r="H201" i="37" s="1"/>
  <c r="J24" i="35"/>
  <c r="H24" i="37" s="1"/>
  <c r="J52" i="35"/>
  <c r="H52" i="37" s="1"/>
  <c r="J56" i="35"/>
  <c r="H56" i="37" s="1"/>
  <c r="J70" i="35"/>
  <c r="H70" i="37" s="1"/>
  <c r="J76" i="35"/>
  <c r="H76" i="37" s="1"/>
  <c r="J92" i="35"/>
  <c r="H92" i="37" s="1"/>
  <c r="J96" i="35"/>
  <c r="H96" i="37" s="1"/>
  <c r="J101" i="35"/>
  <c r="H101" i="37" s="1"/>
  <c r="J105" i="35"/>
  <c r="H105" i="37" s="1"/>
  <c r="J110" i="35"/>
  <c r="H110" i="37" s="1"/>
  <c r="J144" i="35"/>
  <c r="H144" i="37" s="1"/>
  <c r="J162" i="35"/>
  <c r="H162" i="37" s="1"/>
  <c r="J232" i="35"/>
  <c r="H232" i="37" s="1"/>
  <c r="J237" i="35"/>
  <c r="H237" i="37" s="1"/>
  <c r="J246" i="35"/>
  <c r="H246" i="37" s="1"/>
  <c r="J250" i="35"/>
  <c r="H250" i="37" s="1"/>
  <c r="J259" i="35"/>
  <c r="H259" i="37" s="1"/>
  <c r="J263" i="35"/>
  <c r="H263" i="37" s="1"/>
  <c r="J267" i="35"/>
  <c r="H267" i="37" s="1"/>
  <c r="J72" i="35"/>
  <c r="H72" i="37" s="1"/>
  <c r="J90" i="35"/>
  <c r="H90" i="37" s="1"/>
  <c r="J103" i="35"/>
  <c r="H103" i="37" s="1"/>
  <c r="N129" i="35"/>
  <c r="P129" i="35" s="1"/>
  <c r="J138" i="35"/>
  <c r="H138" i="37" s="1"/>
  <c r="J152" i="35"/>
  <c r="H152" i="37" s="1"/>
  <c r="M156" i="35"/>
  <c r="N156" i="35" s="1"/>
  <c r="P156" i="35" s="1"/>
  <c r="M160" i="35"/>
  <c r="N160" i="35" s="1"/>
  <c r="M189" i="35"/>
  <c r="N189" i="35" s="1"/>
  <c r="P189" i="35" s="1"/>
  <c r="J193" i="35"/>
  <c r="H193" i="37" s="1"/>
  <c r="M199" i="35"/>
  <c r="N199" i="35" s="1"/>
  <c r="P199" i="35" s="1"/>
  <c r="M203" i="35"/>
  <c r="N203" i="35" s="1"/>
  <c r="P203" i="35" s="1"/>
  <c r="M231" i="35"/>
  <c r="N231" i="35" s="1"/>
  <c r="P231" i="35" s="1"/>
  <c r="N238" i="35"/>
  <c r="P238" i="35" s="1"/>
  <c r="J240" i="35"/>
  <c r="H240" i="37" s="1"/>
  <c r="M258" i="35"/>
  <c r="N258" i="35" s="1"/>
  <c r="P258" i="35" s="1"/>
  <c r="J129" i="35"/>
  <c r="H129" i="37" s="1"/>
  <c r="M45" i="35"/>
  <c r="N45" i="35" s="1"/>
  <c r="P45" i="35" s="1"/>
  <c r="J185" i="35"/>
  <c r="H185" i="37" s="1"/>
  <c r="M207" i="35"/>
  <c r="N207" i="35" s="1"/>
  <c r="P207" i="35" s="1"/>
  <c r="N242" i="35"/>
  <c r="P242" i="35" s="1"/>
  <c r="M249" i="35"/>
  <c r="N249" i="35" s="1"/>
  <c r="P249" i="35" s="1"/>
  <c r="M262" i="35"/>
  <c r="N262" i="35" s="1"/>
  <c r="P262" i="35" s="1"/>
  <c r="J266" i="35"/>
  <c r="H266" i="37" s="1"/>
  <c r="L52" i="35"/>
  <c r="N72" i="35"/>
  <c r="P72" i="35" s="1"/>
  <c r="L110" i="35"/>
  <c r="N115" i="35"/>
  <c r="P115" i="35" s="1"/>
  <c r="N119" i="35"/>
  <c r="P119" i="35" s="1"/>
  <c r="N128" i="35"/>
  <c r="P128" i="35" s="1"/>
  <c r="N143" i="35"/>
  <c r="P143" i="35" s="1"/>
  <c r="N149" i="35"/>
  <c r="P149" i="35" s="1"/>
  <c r="N212" i="35"/>
  <c r="P212" i="35" s="1"/>
  <c r="L232" i="35"/>
  <c r="J241" i="35"/>
  <c r="H241" i="37" s="1"/>
  <c r="N243" i="35"/>
  <c r="P243" i="35" s="1"/>
  <c r="L246" i="35"/>
  <c r="J254" i="35"/>
  <c r="H254" i="37" s="1"/>
  <c r="N259" i="35"/>
  <c r="P259" i="35" s="1"/>
  <c r="J23" i="35"/>
  <c r="H23" i="37" s="1"/>
  <c r="J46" i="35"/>
  <c r="H46" i="37" s="1"/>
  <c r="J50" i="35"/>
  <c r="H50" i="37" s="1"/>
  <c r="J55" i="35"/>
  <c r="H55" i="37" s="1"/>
  <c r="J60" i="35"/>
  <c r="H60" i="37" s="1"/>
  <c r="N64" i="35"/>
  <c r="P64" i="35" s="1"/>
  <c r="N81" i="35"/>
  <c r="P81" i="35" s="1"/>
  <c r="J109" i="35"/>
  <c r="H109" i="37" s="1"/>
  <c r="N114" i="35"/>
  <c r="P114" i="35" s="1"/>
  <c r="J118" i="35"/>
  <c r="H118" i="37" s="1"/>
  <c r="J149" i="35"/>
  <c r="H149" i="37" s="1"/>
  <c r="J153" i="35"/>
  <c r="H153" i="37" s="1"/>
  <c r="J157" i="35"/>
  <c r="H157" i="37" s="1"/>
  <c r="N168" i="35"/>
  <c r="P168" i="35" s="1"/>
  <c r="J173" i="35"/>
  <c r="H173" i="37" s="1"/>
  <c r="J177" i="35"/>
  <c r="H177" i="37" s="1"/>
  <c r="J181" i="35"/>
  <c r="H181" i="37" s="1"/>
  <c r="N241" i="35"/>
  <c r="P241" i="35" s="1"/>
  <c r="N153" i="35"/>
  <c r="P153" i="35" s="1"/>
  <c r="N62" i="35"/>
  <c r="P62" i="35" s="1"/>
  <c r="N110" i="35"/>
  <c r="P110" i="35" s="1"/>
  <c r="N116" i="35"/>
  <c r="P116" i="35" s="1"/>
  <c r="N150" i="35"/>
  <c r="P150" i="35" s="1"/>
  <c r="N152" i="35"/>
  <c r="P152" i="35" s="1"/>
  <c r="N164" i="35"/>
  <c r="P164" i="35" s="1"/>
  <c r="N240" i="35"/>
  <c r="P240" i="35" s="1"/>
  <c r="L250" i="35"/>
  <c r="N52" i="35"/>
  <c r="P52" i="35" s="1"/>
  <c r="N56" i="35"/>
  <c r="P56" i="35" s="1"/>
  <c r="N57" i="35"/>
  <c r="P57" i="35" s="1"/>
  <c r="N70" i="35"/>
  <c r="P70" i="35" s="1"/>
  <c r="N157" i="35"/>
  <c r="P157" i="35" s="1"/>
  <c r="N211" i="35"/>
  <c r="P211" i="35" s="1"/>
  <c r="M46" i="35"/>
  <c r="N46" i="35" s="1"/>
  <c r="P46" i="35" s="1"/>
  <c r="M50" i="35"/>
  <c r="N50" i="35" s="1"/>
  <c r="P50" i="35" s="1"/>
  <c r="M60" i="35"/>
  <c r="N60" i="35" s="1"/>
  <c r="P60" i="35" s="1"/>
  <c r="J64" i="35"/>
  <c r="H64" i="37" s="1"/>
  <c r="J81" i="35"/>
  <c r="H81" i="37" s="1"/>
  <c r="J91" i="35"/>
  <c r="H91" i="37" s="1"/>
  <c r="J114" i="35"/>
  <c r="H114" i="37" s="1"/>
  <c r="M118" i="35"/>
  <c r="N118" i="35" s="1"/>
  <c r="P118" i="35" s="1"/>
  <c r="M126" i="35"/>
  <c r="N126" i="35" s="1"/>
  <c r="P126" i="35" s="1"/>
  <c r="M130" i="35"/>
  <c r="N130" i="35" s="1"/>
  <c r="P130" i="35" s="1"/>
  <c r="J186" i="35"/>
  <c r="H186" i="37" s="1"/>
  <c r="N206" i="35"/>
  <c r="P206" i="35" s="1"/>
  <c r="J213" i="35"/>
  <c r="H213" i="37" s="1"/>
  <c r="N254" i="35"/>
  <c r="P254" i="35" s="1"/>
  <c r="J100" i="35"/>
  <c r="H100" i="37" s="1"/>
  <c r="J139" i="35"/>
  <c r="H139" i="37" s="1"/>
  <c r="N144" i="35"/>
  <c r="P144" i="35" s="1"/>
  <c r="J95" i="35"/>
  <c r="H95" i="37" s="1"/>
  <c r="N109" i="35"/>
  <c r="P109" i="35" s="1"/>
  <c r="N163" i="35"/>
  <c r="P163" i="35" s="1"/>
  <c r="J190" i="35"/>
  <c r="H190" i="37" s="1"/>
  <c r="N202" i="35"/>
  <c r="P202" i="35" s="1"/>
  <c r="N263" i="35"/>
  <c r="P263" i="35" s="1"/>
  <c r="N266" i="35"/>
  <c r="P266" i="35" s="1"/>
  <c r="N267" i="35"/>
  <c r="P267" i="35" s="1"/>
  <c r="M69" i="35"/>
  <c r="N69" i="35" s="1"/>
  <c r="P69" i="35" s="1"/>
  <c r="J69" i="35"/>
  <c r="H69" i="37" s="1"/>
  <c r="M21" i="35"/>
  <c r="N21" i="35" s="1"/>
  <c r="P21" i="35" s="1"/>
  <c r="J29" i="35"/>
  <c r="H29" i="37" s="1"/>
  <c r="J31" i="35"/>
  <c r="H31" i="37" s="1"/>
  <c r="J33" i="35"/>
  <c r="H33" i="37" s="1"/>
  <c r="J35" i="35"/>
  <c r="H35" i="37" s="1"/>
  <c r="J37" i="35"/>
  <c r="H37" i="37" s="1"/>
  <c r="J39" i="35"/>
  <c r="H39" i="37" s="1"/>
  <c r="J41" i="35"/>
  <c r="H41" i="37" s="1"/>
  <c r="M71" i="35"/>
  <c r="N71" i="35" s="1"/>
  <c r="P71" i="35" s="1"/>
  <c r="J71" i="35"/>
  <c r="H71" i="37" s="1"/>
  <c r="J93" i="35"/>
  <c r="H93" i="37" s="1"/>
  <c r="L93" i="35"/>
  <c r="J98" i="35"/>
  <c r="H98" i="37" s="1"/>
  <c r="L98" i="35"/>
  <c r="M61" i="35"/>
  <c r="N61" i="35" s="1"/>
  <c r="P61" i="35" s="1"/>
  <c r="J61" i="35"/>
  <c r="H61" i="37" s="1"/>
  <c r="M82" i="35"/>
  <c r="N82" i="35" s="1"/>
  <c r="P82" i="35" s="1"/>
  <c r="J82" i="35"/>
  <c r="H82" i="37" s="1"/>
  <c r="J102" i="35"/>
  <c r="H102" i="37" s="1"/>
  <c r="L102" i="35"/>
  <c r="M20" i="35"/>
  <c r="J28" i="35"/>
  <c r="H28" i="37" s="1"/>
  <c r="J30" i="35"/>
  <c r="H30" i="37" s="1"/>
  <c r="J32" i="35"/>
  <c r="H32" i="37" s="1"/>
  <c r="J34" i="35"/>
  <c r="H34" i="37" s="1"/>
  <c r="J36" i="35"/>
  <c r="H36" i="37" s="1"/>
  <c r="J38" i="35"/>
  <c r="H38" i="37" s="1"/>
  <c r="J40" i="35"/>
  <c r="H40" i="37" s="1"/>
  <c r="M24" i="35"/>
  <c r="N24" i="35" s="1"/>
  <c r="P24" i="35" s="1"/>
  <c r="M25" i="35"/>
  <c r="N25" i="35" s="1"/>
  <c r="P25" i="35" s="1"/>
  <c r="M26" i="35"/>
  <c r="N26" i="35" s="1"/>
  <c r="P26" i="35" s="1"/>
  <c r="M65" i="35"/>
  <c r="N65" i="35" s="1"/>
  <c r="P65" i="35" s="1"/>
  <c r="J65" i="35"/>
  <c r="H65" i="37" s="1"/>
  <c r="J89" i="35"/>
  <c r="H89" i="37" s="1"/>
  <c r="L89" i="35"/>
  <c r="M80" i="35"/>
  <c r="N80" i="35" s="1"/>
  <c r="P80" i="35" s="1"/>
  <c r="J80" i="35"/>
  <c r="H80" i="37" s="1"/>
  <c r="J273" i="35"/>
  <c r="H273" i="37" s="1"/>
  <c r="M273" i="35"/>
  <c r="N273" i="35" s="1"/>
  <c r="P273" i="35" s="1"/>
  <c r="J285" i="35"/>
  <c r="H285" i="37" s="1"/>
  <c r="M285" i="35"/>
  <c r="N285" i="35" s="1"/>
  <c r="P285" i="35" s="1"/>
  <c r="J289" i="35"/>
  <c r="H289" i="37" s="1"/>
  <c r="M289" i="35"/>
  <c r="N289" i="35" s="1"/>
  <c r="P289" i="35" s="1"/>
  <c r="M30" i="35"/>
  <c r="N30" i="35" s="1"/>
  <c r="P30" i="35" s="1"/>
  <c r="M31" i="35"/>
  <c r="N31" i="35" s="1"/>
  <c r="P31" i="35" s="1"/>
  <c r="M33" i="35"/>
  <c r="N33" i="35" s="1"/>
  <c r="P33" i="35" s="1"/>
  <c r="M35" i="35"/>
  <c r="N35" i="35" s="1"/>
  <c r="P35" i="35" s="1"/>
  <c r="M38" i="35"/>
  <c r="N38" i="35" s="1"/>
  <c r="P38" i="35" s="1"/>
  <c r="M39" i="35"/>
  <c r="N39" i="35" s="1"/>
  <c r="P39" i="35" s="1"/>
  <c r="N98" i="35"/>
  <c r="P98" i="35" s="1"/>
  <c r="N102" i="35"/>
  <c r="P102" i="35" s="1"/>
  <c r="J115" i="35"/>
  <c r="H115" i="37" s="1"/>
  <c r="J117" i="35"/>
  <c r="H117" i="37" s="1"/>
  <c r="J119" i="35"/>
  <c r="H119" i="37" s="1"/>
  <c r="J121" i="35"/>
  <c r="H121" i="37" s="1"/>
  <c r="J124" i="35"/>
  <c r="H124" i="37" s="1"/>
  <c r="J133" i="35"/>
  <c r="H133" i="37" s="1"/>
  <c r="N134" i="35"/>
  <c r="P134" i="35" s="1"/>
  <c r="J168" i="35"/>
  <c r="H168" i="37" s="1"/>
  <c r="J200" i="35"/>
  <c r="H200" i="37" s="1"/>
  <c r="L200" i="35"/>
  <c r="N200" i="35" s="1"/>
  <c r="P200" i="35" s="1"/>
  <c r="J204" i="35"/>
  <c r="H204" i="37" s="1"/>
  <c r="L204" i="35"/>
  <c r="N204" i="35" s="1"/>
  <c r="P204" i="35" s="1"/>
  <c r="J208" i="35"/>
  <c r="H208" i="37" s="1"/>
  <c r="L208" i="35"/>
  <c r="N208" i="35" s="1"/>
  <c r="P208" i="35" s="1"/>
  <c r="J233" i="35"/>
  <c r="H233" i="37" s="1"/>
  <c r="M233" i="35"/>
  <c r="N233" i="35" s="1"/>
  <c r="P233" i="35" s="1"/>
  <c r="N124" i="35"/>
  <c r="P124" i="35" s="1"/>
  <c r="N133" i="35"/>
  <c r="P133" i="35" s="1"/>
  <c r="J223" i="35"/>
  <c r="H223" i="37" s="1"/>
  <c r="M223" i="35"/>
  <c r="N223" i="35" s="1"/>
  <c r="P223" i="35" s="1"/>
  <c r="J269" i="35"/>
  <c r="H269" i="37" s="1"/>
  <c r="M269" i="35"/>
  <c r="N269" i="35" s="1"/>
  <c r="P269" i="35" s="1"/>
  <c r="J277" i="35"/>
  <c r="H277" i="37" s="1"/>
  <c r="M277" i="35"/>
  <c r="N277" i="35" s="1"/>
  <c r="P277" i="35" s="1"/>
  <c r="J293" i="35"/>
  <c r="H293" i="37" s="1"/>
  <c r="M293" i="35"/>
  <c r="N293" i="35" s="1"/>
  <c r="P293" i="35" s="1"/>
  <c r="M23" i="35"/>
  <c r="N23" i="35" s="1"/>
  <c r="M28" i="35"/>
  <c r="N28" i="35" s="1"/>
  <c r="P28" i="35" s="1"/>
  <c r="M29" i="35"/>
  <c r="N29" i="35" s="1"/>
  <c r="P29" i="35" s="1"/>
  <c r="M32" i="35"/>
  <c r="N32" i="35" s="1"/>
  <c r="P32" i="35" s="1"/>
  <c r="M34" i="35"/>
  <c r="N34" i="35" s="1"/>
  <c r="P34" i="35" s="1"/>
  <c r="M36" i="35"/>
  <c r="N36" i="35" s="1"/>
  <c r="P36" i="35" s="1"/>
  <c r="M37" i="35"/>
  <c r="N37" i="35" s="1"/>
  <c r="P37" i="35" s="1"/>
  <c r="M40" i="35"/>
  <c r="N40" i="35" s="1"/>
  <c r="P40" i="35" s="1"/>
  <c r="M41" i="35"/>
  <c r="N41" i="35" s="1"/>
  <c r="P41" i="35" s="1"/>
  <c r="J85" i="35"/>
  <c r="H85" i="37" s="1"/>
  <c r="N86" i="35"/>
  <c r="P86" i="35" s="1"/>
  <c r="N89" i="35"/>
  <c r="P89" i="35" s="1"/>
  <c r="N93" i="35"/>
  <c r="P93" i="35" s="1"/>
  <c r="K296" i="35"/>
  <c r="J75" i="35"/>
  <c r="H75" i="37" s="1"/>
  <c r="J86" i="35"/>
  <c r="H86" i="37" s="1"/>
  <c r="L88" i="35"/>
  <c r="N90" i="35"/>
  <c r="P90" i="35" s="1"/>
  <c r="L92" i="35"/>
  <c r="N92" i="35" s="1"/>
  <c r="P92" i="35" s="1"/>
  <c r="L96" i="35"/>
  <c r="N96" i="35" s="1"/>
  <c r="L101" i="35"/>
  <c r="N101" i="35" s="1"/>
  <c r="P101" i="35" s="1"/>
  <c r="N103" i="35"/>
  <c r="P103" i="35" s="1"/>
  <c r="L105" i="35"/>
  <c r="N105" i="35" s="1"/>
  <c r="P105" i="35" s="1"/>
  <c r="J134" i="35"/>
  <c r="H134" i="37" s="1"/>
  <c r="L136" i="35"/>
  <c r="N136" i="35" s="1"/>
  <c r="P136" i="35" s="1"/>
  <c r="N138" i="35"/>
  <c r="P138" i="35" s="1"/>
  <c r="L140" i="35"/>
  <c r="N162" i="35"/>
  <c r="P162" i="35" s="1"/>
  <c r="M167" i="35"/>
  <c r="N167" i="35" s="1"/>
  <c r="P167" i="35" s="1"/>
  <c r="N174" i="35"/>
  <c r="P174" i="35" s="1"/>
  <c r="N176" i="35"/>
  <c r="P176" i="35" s="1"/>
  <c r="N178" i="35"/>
  <c r="P178" i="35" s="1"/>
  <c r="N180" i="35"/>
  <c r="P180" i="35" s="1"/>
  <c r="N182" i="35"/>
  <c r="P182" i="35" s="1"/>
  <c r="L186" i="35"/>
  <c r="M188" i="35"/>
  <c r="N188" i="35" s="1"/>
  <c r="P188" i="35" s="1"/>
  <c r="L190" i="35"/>
  <c r="N190" i="35" s="1"/>
  <c r="P190" i="35" s="1"/>
  <c r="J220" i="35"/>
  <c r="H220" i="37" s="1"/>
  <c r="M220" i="35"/>
  <c r="N220" i="35" s="1"/>
  <c r="P220" i="35" s="1"/>
  <c r="N224" i="35"/>
  <c r="P224" i="35" s="1"/>
  <c r="N186" i="35"/>
  <c r="P186" i="35" s="1"/>
  <c r="J226" i="35"/>
  <c r="H226" i="37" s="1"/>
  <c r="M226" i="35"/>
  <c r="N226" i="35" s="1"/>
  <c r="J281" i="35"/>
  <c r="H281" i="37" s="1"/>
  <c r="M281" i="35"/>
  <c r="N281" i="35" s="1"/>
  <c r="P281" i="35" s="1"/>
  <c r="N91" i="35"/>
  <c r="P91" i="35" s="1"/>
  <c r="N95" i="35"/>
  <c r="P95" i="35" s="1"/>
  <c r="N100" i="35"/>
  <c r="P100" i="35" s="1"/>
  <c r="N104" i="35"/>
  <c r="P104" i="35" s="1"/>
  <c r="L106" i="35"/>
  <c r="N106" i="35" s="1"/>
  <c r="P106" i="35" s="1"/>
  <c r="M123" i="35"/>
  <c r="N123" i="35" s="1"/>
  <c r="P123" i="35" s="1"/>
  <c r="M132" i="35"/>
  <c r="N132" i="35" s="1"/>
  <c r="P132" i="35" s="1"/>
  <c r="L137" i="35"/>
  <c r="N137" i="35" s="1"/>
  <c r="P137" i="35" s="1"/>
  <c r="N139" i="35"/>
  <c r="P139" i="35" s="1"/>
  <c r="M192" i="35"/>
  <c r="N192" i="35" s="1"/>
  <c r="P192" i="35" s="1"/>
  <c r="J216" i="35"/>
  <c r="H216" i="37" s="1"/>
  <c r="M216" i="35"/>
  <c r="N216" i="35" s="1"/>
  <c r="P216" i="35" s="1"/>
  <c r="M218" i="35"/>
  <c r="N218" i="35" s="1"/>
  <c r="P218" i="35" s="1"/>
  <c r="J218" i="35"/>
  <c r="H218" i="37" s="1"/>
  <c r="J174" i="35"/>
  <c r="H174" i="37" s="1"/>
  <c r="J176" i="35"/>
  <c r="H176" i="37" s="1"/>
  <c r="J178" i="35"/>
  <c r="H178" i="37" s="1"/>
  <c r="J180" i="35"/>
  <c r="H180" i="37" s="1"/>
  <c r="J182" i="35"/>
  <c r="H182" i="37" s="1"/>
  <c r="L185" i="35"/>
  <c r="N185" i="35" s="1"/>
  <c r="P185" i="35" s="1"/>
  <c r="J197" i="35"/>
  <c r="H197" i="37" s="1"/>
  <c r="M197" i="35"/>
  <c r="N197" i="35" s="1"/>
  <c r="P197" i="35" s="1"/>
  <c r="L201" i="35"/>
  <c r="N201" i="35" s="1"/>
  <c r="P201" i="35" s="1"/>
  <c r="L205" i="35"/>
  <c r="N205" i="35" s="1"/>
  <c r="P205" i="35" s="1"/>
  <c r="L209" i="35"/>
  <c r="L215" i="35"/>
  <c r="M217" i="35"/>
  <c r="N217" i="35" s="1"/>
  <c r="P217" i="35" s="1"/>
  <c r="L219" i="35"/>
  <c r="N219" i="35" s="1"/>
  <c r="P219" i="35" s="1"/>
  <c r="N222" i="35"/>
  <c r="P222" i="35" s="1"/>
  <c r="J224" i="35"/>
  <c r="H224" i="37" s="1"/>
  <c r="J235" i="35"/>
  <c r="H235" i="37" s="1"/>
  <c r="J272" i="35"/>
  <c r="H272" i="37" s="1"/>
  <c r="M272" i="35"/>
  <c r="N272" i="35" s="1"/>
  <c r="P272" i="35" s="1"/>
  <c r="J276" i="35"/>
  <c r="H276" i="37" s="1"/>
  <c r="M276" i="35"/>
  <c r="N276" i="35" s="1"/>
  <c r="P276" i="35" s="1"/>
  <c r="J280" i="35"/>
  <c r="H280" i="37" s="1"/>
  <c r="M280" i="35"/>
  <c r="N280" i="35" s="1"/>
  <c r="P280" i="35" s="1"/>
  <c r="J284" i="35"/>
  <c r="H284" i="37" s="1"/>
  <c r="M284" i="35"/>
  <c r="N284" i="35" s="1"/>
  <c r="P284" i="35" s="1"/>
  <c r="J288" i="35"/>
  <c r="H288" i="37" s="1"/>
  <c r="M288" i="35"/>
  <c r="N288" i="35" s="1"/>
  <c r="P288" i="35" s="1"/>
  <c r="J292" i="35"/>
  <c r="H292" i="37" s="1"/>
  <c r="M292" i="35"/>
  <c r="N292" i="35" s="1"/>
  <c r="P292" i="35" s="1"/>
  <c r="M75" i="35"/>
  <c r="N75" i="35" s="1"/>
  <c r="P75" i="35" s="1"/>
  <c r="M76" i="35"/>
  <c r="N76" i="35" s="1"/>
  <c r="P76" i="35" s="1"/>
  <c r="M171" i="35"/>
  <c r="N171" i="35" s="1"/>
  <c r="P171" i="35" s="1"/>
  <c r="M173" i="35"/>
  <c r="N173" i="35" s="1"/>
  <c r="P173" i="35" s="1"/>
  <c r="M175" i="35"/>
  <c r="N175" i="35" s="1"/>
  <c r="P175" i="35" s="1"/>
  <c r="M177" i="35"/>
  <c r="N177" i="35" s="1"/>
  <c r="P177" i="35" s="1"/>
  <c r="M179" i="35"/>
  <c r="N179" i="35" s="1"/>
  <c r="P179" i="35" s="1"/>
  <c r="M181" i="35"/>
  <c r="N181" i="35" s="1"/>
  <c r="P181" i="35" s="1"/>
  <c r="M183" i="35"/>
  <c r="N183" i="35" s="1"/>
  <c r="P183" i="35" s="1"/>
  <c r="M187" i="35"/>
  <c r="N187" i="35" s="1"/>
  <c r="P187" i="35" s="1"/>
  <c r="N191" i="35"/>
  <c r="P191" i="35" s="1"/>
  <c r="J195" i="35"/>
  <c r="H195" i="37" s="1"/>
  <c r="M195" i="35"/>
  <c r="N195" i="35" s="1"/>
  <c r="P195" i="35" s="1"/>
  <c r="N196" i="35"/>
  <c r="P196" i="35" s="1"/>
  <c r="J212" i="35"/>
  <c r="H212" i="37" s="1"/>
  <c r="N213" i="35"/>
  <c r="P213" i="35" s="1"/>
  <c r="J222" i="35"/>
  <c r="H222" i="37" s="1"/>
  <c r="J228" i="35"/>
  <c r="H228" i="37" s="1"/>
  <c r="M228" i="35"/>
  <c r="N228" i="35" s="1"/>
  <c r="P228" i="35" s="1"/>
  <c r="J229" i="35"/>
  <c r="H229" i="37" s="1"/>
  <c r="N237" i="35"/>
  <c r="P237" i="35" s="1"/>
  <c r="J191" i="35"/>
  <c r="H191" i="37" s="1"/>
  <c r="J196" i="35"/>
  <c r="H196" i="37" s="1"/>
  <c r="J225" i="35"/>
  <c r="H225" i="37" s="1"/>
  <c r="M225" i="35"/>
  <c r="N225" i="35" s="1"/>
  <c r="P225" i="35" s="1"/>
  <c r="M235" i="35"/>
  <c r="N235" i="35" s="1"/>
  <c r="P235" i="35" s="1"/>
  <c r="M230" i="35"/>
  <c r="N230" i="35" s="1"/>
  <c r="P230" i="35" s="1"/>
  <c r="M232" i="35"/>
  <c r="N232" i="35" s="1"/>
  <c r="P232" i="35" s="1"/>
  <c r="M234" i="35"/>
  <c r="N234" i="35" s="1"/>
  <c r="P234" i="35" s="1"/>
  <c r="N260" i="35"/>
  <c r="P260" i="35" s="1"/>
  <c r="J271" i="35"/>
  <c r="H271" i="37" s="1"/>
  <c r="M271" i="35"/>
  <c r="N271" i="35" s="1"/>
  <c r="P271" i="35" s="1"/>
  <c r="J275" i="35"/>
  <c r="H275" i="37" s="1"/>
  <c r="M275" i="35"/>
  <c r="N275" i="35" s="1"/>
  <c r="P275" i="35" s="1"/>
  <c r="J279" i="35"/>
  <c r="H279" i="37" s="1"/>
  <c r="M279" i="35"/>
  <c r="N279" i="35" s="1"/>
  <c r="P279" i="35" s="1"/>
  <c r="J283" i="35"/>
  <c r="H283" i="37" s="1"/>
  <c r="M283" i="35"/>
  <c r="N283" i="35" s="1"/>
  <c r="P283" i="35" s="1"/>
  <c r="J287" i="35"/>
  <c r="H287" i="37" s="1"/>
  <c r="M287" i="35"/>
  <c r="N287" i="35" s="1"/>
  <c r="P287" i="35" s="1"/>
  <c r="J291" i="35"/>
  <c r="H291" i="37" s="1"/>
  <c r="M291" i="35"/>
  <c r="N291" i="35" s="1"/>
  <c r="P291" i="35" s="1"/>
  <c r="J295" i="35"/>
  <c r="H295" i="37" s="1"/>
  <c r="M295" i="35"/>
  <c r="N295" i="35" s="1"/>
  <c r="P295" i="35" s="1"/>
  <c r="N246" i="35"/>
  <c r="P246" i="35" s="1"/>
  <c r="N250" i="35"/>
  <c r="P250" i="35" s="1"/>
  <c r="J270" i="35"/>
  <c r="H270" i="37" s="1"/>
  <c r="M270" i="35"/>
  <c r="N270" i="35" s="1"/>
  <c r="P270" i="35" s="1"/>
  <c r="J274" i="35"/>
  <c r="H274" i="37" s="1"/>
  <c r="M274" i="35"/>
  <c r="N274" i="35" s="1"/>
  <c r="P274" i="35" s="1"/>
  <c r="J278" i="35"/>
  <c r="H278" i="37" s="1"/>
  <c r="M278" i="35"/>
  <c r="N278" i="35" s="1"/>
  <c r="P278" i="35" s="1"/>
  <c r="J282" i="35"/>
  <c r="H282" i="37" s="1"/>
  <c r="M282" i="35"/>
  <c r="N282" i="35" s="1"/>
  <c r="P282" i="35" s="1"/>
  <c r="J286" i="35"/>
  <c r="H286" i="37" s="1"/>
  <c r="M286" i="35"/>
  <c r="N286" i="35" s="1"/>
  <c r="P286" i="35" s="1"/>
  <c r="J290" i="35"/>
  <c r="H290" i="37" s="1"/>
  <c r="M290" i="35"/>
  <c r="N290" i="35" s="1"/>
  <c r="P290" i="35" s="1"/>
  <c r="J294" i="35"/>
  <c r="H294" i="37" s="1"/>
  <c r="M294" i="35"/>
  <c r="N294" i="35" s="1"/>
  <c r="P294" i="35" s="1"/>
  <c r="I269" i="33"/>
  <c r="J269" i="33" s="1"/>
  <c r="E257" i="34"/>
  <c r="G257" i="34"/>
  <c r="P268" i="33"/>
  <c r="E238" i="34"/>
  <c r="E237" i="34"/>
  <c r="E236" i="34"/>
  <c r="G79" i="34"/>
  <c r="L296" i="33"/>
  <c r="H21" i="33"/>
  <c r="H23" i="33"/>
  <c r="H24" i="33"/>
  <c r="L24" i="33" s="1"/>
  <c r="H25" i="33"/>
  <c r="H26" i="33"/>
  <c r="H28" i="33"/>
  <c r="H29" i="33"/>
  <c r="H30" i="33"/>
  <c r="H31" i="33"/>
  <c r="H32" i="33"/>
  <c r="H33" i="33"/>
  <c r="H34" i="33"/>
  <c r="H35" i="33"/>
  <c r="H36" i="33"/>
  <c r="L36" i="33" s="1"/>
  <c r="H37" i="33"/>
  <c r="H38" i="33"/>
  <c r="H39" i="33"/>
  <c r="H40" i="33"/>
  <c r="H41" i="33"/>
  <c r="H44" i="33"/>
  <c r="H45" i="33"/>
  <c r="H46" i="33"/>
  <c r="H47" i="33"/>
  <c r="H48" i="33"/>
  <c r="H49" i="33"/>
  <c r="H50" i="33"/>
  <c r="H52" i="33"/>
  <c r="L52" i="33" s="1"/>
  <c r="H53" i="33"/>
  <c r="H54" i="33"/>
  <c r="H55" i="33"/>
  <c r="H56" i="33"/>
  <c r="H57" i="33"/>
  <c r="H58" i="33"/>
  <c r="H60" i="33"/>
  <c r="L60" i="33" s="1"/>
  <c r="H61" i="33"/>
  <c r="H62" i="33"/>
  <c r="H63" i="33"/>
  <c r="H64" i="33"/>
  <c r="H65" i="33"/>
  <c r="H66" i="33"/>
  <c r="H68" i="33"/>
  <c r="L68" i="33" s="1"/>
  <c r="H69" i="33"/>
  <c r="H70" i="33"/>
  <c r="H71" i="33"/>
  <c r="H72" i="33"/>
  <c r="H75" i="33"/>
  <c r="H76" i="33"/>
  <c r="H79" i="33"/>
  <c r="H80" i="33"/>
  <c r="H81" i="33"/>
  <c r="H82" i="33"/>
  <c r="H83" i="33"/>
  <c r="H85" i="33"/>
  <c r="H86" i="33"/>
  <c r="H88" i="33"/>
  <c r="H89" i="33"/>
  <c r="H90" i="33"/>
  <c r="H91" i="33"/>
  <c r="H92" i="33"/>
  <c r="H93" i="33"/>
  <c r="H94" i="33"/>
  <c r="H95" i="33"/>
  <c r="H96" i="33"/>
  <c r="L96" i="33" s="1"/>
  <c r="H98" i="33"/>
  <c r="H99" i="33"/>
  <c r="H100" i="33"/>
  <c r="L100" i="33" s="1"/>
  <c r="H101" i="33"/>
  <c r="H102" i="33"/>
  <c r="H103" i="33"/>
  <c r="H104" i="33"/>
  <c r="L104" i="33" s="1"/>
  <c r="H105" i="33"/>
  <c r="H106" i="33"/>
  <c r="H108" i="33"/>
  <c r="H109" i="33"/>
  <c r="H110" i="33"/>
  <c r="H111" i="33"/>
  <c r="H112" i="33"/>
  <c r="L112" i="33" s="1"/>
  <c r="H114" i="33"/>
  <c r="H115" i="33"/>
  <c r="H116" i="33"/>
  <c r="L116" i="33" s="1"/>
  <c r="H117" i="33"/>
  <c r="H118" i="33"/>
  <c r="H119" i="33"/>
  <c r="H120" i="33"/>
  <c r="L120" i="33" s="1"/>
  <c r="H121" i="33"/>
  <c r="H123" i="33"/>
  <c r="H124" i="33"/>
  <c r="H126" i="33"/>
  <c r="H127" i="33"/>
  <c r="H128" i="33"/>
  <c r="H129" i="33"/>
  <c r="H130" i="33"/>
  <c r="H132" i="33"/>
  <c r="H133" i="33"/>
  <c r="H134" i="33"/>
  <c r="H136" i="33"/>
  <c r="H137" i="33"/>
  <c r="H138" i="33"/>
  <c r="H139" i="33"/>
  <c r="H140" i="33"/>
  <c r="L140" i="33" s="1"/>
  <c r="H142" i="33"/>
  <c r="H143" i="33"/>
  <c r="H144" i="33"/>
  <c r="H145" i="33"/>
  <c r="H147" i="33"/>
  <c r="H148" i="33"/>
  <c r="H149" i="33"/>
  <c r="H150" i="33"/>
  <c r="H151" i="33"/>
  <c r="H152" i="33"/>
  <c r="H153" i="33"/>
  <c r="H154" i="33"/>
  <c r="H155" i="33"/>
  <c r="H156" i="33"/>
  <c r="L156" i="33" s="1"/>
  <c r="H157" i="33"/>
  <c r="H158" i="33"/>
  <c r="H159" i="33"/>
  <c r="H160" i="33"/>
  <c r="L160" i="33" s="1"/>
  <c r="H162" i="33"/>
  <c r="H163" i="33"/>
  <c r="H164" i="33"/>
  <c r="H167" i="33"/>
  <c r="H168" i="33"/>
  <c r="L168" i="33" s="1"/>
  <c r="H169" i="33"/>
  <c r="H171" i="33"/>
  <c r="H172" i="33"/>
  <c r="H173" i="33"/>
  <c r="H174" i="33"/>
  <c r="H175" i="33"/>
  <c r="H176" i="33"/>
  <c r="L176" i="33" s="1"/>
  <c r="H177" i="33"/>
  <c r="H178" i="33"/>
  <c r="H179" i="33"/>
  <c r="H180" i="33"/>
  <c r="H181" i="33"/>
  <c r="H182" i="33"/>
  <c r="H183" i="33"/>
  <c r="H185" i="33"/>
  <c r="H186" i="33"/>
  <c r="H187" i="33"/>
  <c r="H188" i="33"/>
  <c r="H189" i="33"/>
  <c r="H190" i="33"/>
  <c r="H191" i="33"/>
  <c r="H192" i="33"/>
  <c r="H193" i="33"/>
  <c r="H195" i="33"/>
  <c r="H196" i="33"/>
  <c r="L196" i="33" s="1"/>
  <c r="H197" i="33"/>
  <c r="H199" i="33"/>
  <c r="H200" i="33"/>
  <c r="L200" i="33" s="1"/>
  <c r="H201" i="33"/>
  <c r="H202" i="33"/>
  <c r="H203" i="33"/>
  <c r="H204" i="33"/>
  <c r="L204" i="33" s="1"/>
  <c r="H205" i="33"/>
  <c r="H206" i="33"/>
  <c r="H207" i="33"/>
  <c r="H208" i="33"/>
  <c r="H209" i="33"/>
  <c r="H211" i="33"/>
  <c r="H212" i="33"/>
  <c r="L212" i="33" s="1"/>
  <c r="H213" i="33"/>
  <c r="H215" i="33"/>
  <c r="H216" i="33"/>
  <c r="L216" i="33" s="1"/>
  <c r="H217" i="33"/>
  <c r="H218" i="33"/>
  <c r="H219" i="33"/>
  <c r="H220" i="33"/>
  <c r="L220" i="33" s="1"/>
  <c r="H222" i="33"/>
  <c r="H223" i="33"/>
  <c r="H224" i="33"/>
  <c r="L224" i="33" s="1"/>
  <c r="H225" i="33"/>
  <c r="H226" i="33"/>
  <c r="H228" i="33"/>
  <c r="L228" i="33" s="1"/>
  <c r="H229" i="33"/>
  <c r="H230" i="33"/>
  <c r="H231" i="33"/>
  <c r="H232" i="33"/>
  <c r="L232" i="33" s="1"/>
  <c r="H233" i="33"/>
  <c r="H234" i="33"/>
  <c r="H235" i="33"/>
  <c r="H237" i="33"/>
  <c r="H238" i="33"/>
  <c r="H239" i="33"/>
  <c r="H240" i="33"/>
  <c r="H241" i="33"/>
  <c r="H242" i="33"/>
  <c r="H243" i="33"/>
  <c r="H245" i="33"/>
  <c r="H246" i="33"/>
  <c r="H247" i="33"/>
  <c r="H248" i="33"/>
  <c r="L248" i="33" s="1"/>
  <c r="H249" i="33"/>
  <c r="H250" i="33"/>
  <c r="H251" i="33"/>
  <c r="H252" i="33"/>
  <c r="H253" i="33"/>
  <c r="H254" i="33"/>
  <c r="H256" i="33"/>
  <c r="H257" i="33"/>
  <c r="H258" i="33"/>
  <c r="H259" i="33"/>
  <c r="H260" i="33"/>
  <c r="L260" i="33" s="1"/>
  <c r="H261" i="33"/>
  <c r="H262" i="33"/>
  <c r="H263" i="33"/>
  <c r="H264" i="33"/>
  <c r="L264" i="33" s="1"/>
  <c r="H265" i="33"/>
  <c r="H266" i="33"/>
  <c r="H267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L280" i="33" s="1"/>
  <c r="H281" i="33"/>
  <c r="H282" i="33"/>
  <c r="H283" i="33"/>
  <c r="H284" i="33"/>
  <c r="L284" i="33" s="1"/>
  <c r="H285" i="33"/>
  <c r="H286" i="33"/>
  <c r="H287" i="33"/>
  <c r="H288" i="33"/>
  <c r="L288" i="33" s="1"/>
  <c r="H289" i="33"/>
  <c r="H290" i="33"/>
  <c r="H291" i="33"/>
  <c r="H292" i="33"/>
  <c r="L292" i="33" s="1"/>
  <c r="H293" i="33"/>
  <c r="H294" i="33"/>
  <c r="H295" i="33"/>
  <c r="H20" i="33"/>
  <c r="I295" i="33"/>
  <c r="M295" i="33" s="1"/>
  <c r="I294" i="33"/>
  <c r="M294" i="33" s="1"/>
  <c r="I293" i="33"/>
  <c r="J293" i="33" s="1"/>
  <c r="I292" i="33"/>
  <c r="J292" i="33" s="1"/>
  <c r="I291" i="33"/>
  <c r="M291" i="33" s="1"/>
  <c r="I290" i="33"/>
  <c r="M290" i="33" s="1"/>
  <c r="I289" i="33"/>
  <c r="J289" i="33" s="1"/>
  <c r="I288" i="33"/>
  <c r="J288" i="33" s="1"/>
  <c r="I287" i="33"/>
  <c r="M287" i="33" s="1"/>
  <c r="I286" i="33"/>
  <c r="J286" i="33" s="1"/>
  <c r="I285" i="33"/>
  <c r="M285" i="33" s="1"/>
  <c r="I284" i="33"/>
  <c r="J284" i="33" s="1"/>
  <c r="I283" i="33"/>
  <c r="J283" i="33" s="1"/>
  <c r="I282" i="33"/>
  <c r="J282" i="33" s="1"/>
  <c r="I281" i="33"/>
  <c r="M281" i="33" s="1"/>
  <c r="I280" i="33"/>
  <c r="J280" i="33" s="1"/>
  <c r="I279" i="33"/>
  <c r="M279" i="33" s="1"/>
  <c r="I278" i="33"/>
  <c r="J278" i="33" s="1"/>
  <c r="I277" i="33"/>
  <c r="M277" i="33" s="1"/>
  <c r="I276" i="33"/>
  <c r="I275" i="33"/>
  <c r="J275" i="33" s="1"/>
  <c r="I274" i="33"/>
  <c r="J274" i="33" s="1"/>
  <c r="I273" i="33"/>
  <c r="J273" i="33" s="1"/>
  <c r="I272" i="33"/>
  <c r="I271" i="33"/>
  <c r="J271" i="33" s="1"/>
  <c r="I270" i="33"/>
  <c r="J270" i="33" s="1"/>
  <c r="I267" i="33"/>
  <c r="M267" i="33" s="1"/>
  <c r="I266" i="33"/>
  <c r="M266" i="33" s="1"/>
  <c r="N266" i="33" s="1"/>
  <c r="P266" i="33" s="1"/>
  <c r="I265" i="33"/>
  <c r="J265" i="33" s="1"/>
  <c r="I264" i="33"/>
  <c r="J264" i="33" s="1"/>
  <c r="I263" i="33"/>
  <c r="M263" i="33" s="1"/>
  <c r="I262" i="33"/>
  <c r="I261" i="33"/>
  <c r="M261" i="33" s="1"/>
  <c r="I260" i="33"/>
  <c r="J260" i="33" s="1"/>
  <c r="I259" i="33"/>
  <c r="M259" i="33" s="1"/>
  <c r="I258" i="33"/>
  <c r="I257" i="33"/>
  <c r="M257" i="33" s="1"/>
  <c r="I256" i="33"/>
  <c r="I254" i="33"/>
  <c r="J254" i="33" s="1"/>
  <c r="I253" i="33"/>
  <c r="J253" i="33" s="1"/>
  <c r="I252" i="33"/>
  <c r="M252" i="33" s="1"/>
  <c r="I251" i="33"/>
  <c r="J251" i="33" s="1"/>
  <c r="I250" i="33"/>
  <c r="J250" i="33" s="1"/>
  <c r="I249" i="33"/>
  <c r="J249" i="33" s="1"/>
  <c r="I248" i="33"/>
  <c r="M248" i="33" s="1"/>
  <c r="I247" i="33"/>
  <c r="J247" i="33" s="1"/>
  <c r="I246" i="33"/>
  <c r="M246" i="33" s="1"/>
  <c r="I245" i="33"/>
  <c r="M245" i="33" s="1"/>
  <c r="I243" i="33"/>
  <c r="J243" i="33" s="1"/>
  <c r="I242" i="33"/>
  <c r="J242" i="33" s="1"/>
  <c r="I241" i="33"/>
  <c r="I240" i="33"/>
  <c r="I239" i="33"/>
  <c r="I238" i="33"/>
  <c r="J238" i="33" s="1"/>
  <c r="I237" i="33"/>
  <c r="I235" i="33"/>
  <c r="I234" i="33"/>
  <c r="M234" i="33" s="1"/>
  <c r="I233" i="33"/>
  <c r="J233" i="33" s="1"/>
  <c r="I232" i="33"/>
  <c r="M232" i="33" s="1"/>
  <c r="I231" i="33"/>
  <c r="I230" i="33"/>
  <c r="J230" i="33" s="1"/>
  <c r="I229" i="33"/>
  <c r="J229" i="33" s="1"/>
  <c r="I228" i="33"/>
  <c r="J228" i="33" s="1"/>
  <c r="I226" i="33"/>
  <c r="J226" i="33" s="1"/>
  <c r="I225" i="33"/>
  <c r="J225" i="33" s="1"/>
  <c r="I224" i="33"/>
  <c r="I223" i="33"/>
  <c r="I222" i="33"/>
  <c r="I220" i="33"/>
  <c r="I219" i="33"/>
  <c r="M219" i="33" s="1"/>
  <c r="I218" i="33"/>
  <c r="M218" i="33" s="1"/>
  <c r="I217" i="33"/>
  <c r="J217" i="33" s="1"/>
  <c r="I216" i="33"/>
  <c r="J216" i="33" s="1"/>
  <c r="I215" i="33"/>
  <c r="J215" i="33" s="1"/>
  <c r="I213" i="33"/>
  <c r="I212" i="33"/>
  <c r="J212" i="33" s="1"/>
  <c r="I211" i="33"/>
  <c r="I209" i="33"/>
  <c r="M209" i="33" s="1"/>
  <c r="I208" i="33"/>
  <c r="M208" i="33" s="1"/>
  <c r="I207" i="33"/>
  <c r="M207" i="33" s="1"/>
  <c r="I206" i="33"/>
  <c r="J206" i="33" s="1"/>
  <c r="I205" i="33"/>
  <c r="M205" i="33" s="1"/>
  <c r="I204" i="33"/>
  <c r="J204" i="33" s="1"/>
  <c r="I203" i="33"/>
  <c r="M203" i="33" s="1"/>
  <c r="I202" i="33"/>
  <c r="J202" i="33" s="1"/>
  <c r="I201" i="33"/>
  <c r="M201" i="33" s="1"/>
  <c r="I200" i="33"/>
  <c r="M200" i="33" s="1"/>
  <c r="I199" i="33"/>
  <c r="M199" i="33" s="1"/>
  <c r="I197" i="33"/>
  <c r="J197" i="33" s="1"/>
  <c r="I196" i="33"/>
  <c r="M196" i="33" s="1"/>
  <c r="I195" i="33"/>
  <c r="J195" i="33" s="1"/>
  <c r="I193" i="33"/>
  <c r="M193" i="33" s="1"/>
  <c r="I192" i="33"/>
  <c r="M192" i="33" s="1"/>
  <c r="I191" i="33"/>
  <c r="M191" i="33" s="1"/>
  <c r="I190" i="33"/>
  <c r="J190" i="33" s="1"/>
  <c r="I189" i="33"/>
  <c r="J189" i="33" s="1"/>
  <c r="I188" i="33"/>
  <c r="M188" i="33" s="1"/>
  <c r="I187" i="33"/>
  <c r="M187" i="33" s="1"/>
  <c r="I186" i="33"/>
  <c r="M186" i="33" s="1"/>
  <c r="I185" i="33"/>
  <c r="J185" i="33" s="1"/>
  <c r="I183" i="33"/>
  <c r="M183" i="33" s="1"/>
  <c r="I182" i="33"/>
  <c r="J182" i="33" s="1"/>
  <c r="I181" i="33"/>
  <c r="J181" i="33" s="1"/>
  <c r="I180" i="33"/>
  <c r="M180" i="33" s="1"/>
  <c r="I179" i="33"/>
  <c r="J179" i="33" s="1"/>
  <c r="I178" i="33"/>
  <c r="J178" i="33" s="1"/>
  <c r="I177" i="33"/>
  <c r="J177" i="33" s="1"/>
  <c r="I176" i="33"/>
  <c r="J176" i="33" s="1"/>
  <c r="I175" i="33"/>
  <c r="M175" i="33" s="1"/>
  <c r="I174" i="33"/>
  <c r="M174" i="33" s="1"/>
  <c r="I173" i="33"/>
  <c r="M173" i="33" s="1"/>
  <c r="I172" i="33"/>
  <c r="M172" i="33" s="1"/>
  <c r="I171" i="33"/>
  <c r="M171" i="33" s="1"/>
  <c r="I169" i="33"/>
  <c r="J169" i="33" s="1"/>
  <c r="I168" i="33"/>
  <c r="M168" i="33" s="1"/>
  <c r="I167" i="33"/>
  <c r="J167" i="33" s="1"/>
  <c r="I164" i="33"/>
  <c r="M164" i="33" s="1"/>
  <c r="I163" i="33"/>
  <c r="J163" i="33" s="1"/>
  <c r="I162" i="33"/>
  <c r="I160" i="33"/>
  <c r="M160" i="33" s="1"/>
  <c r="I159" i="33"/>
  <c r="J159" i="33" s="1"/>
  <c r="I158" i="33"/>
  <c r="J158" i="33" s="1"/>
  <c r="I157" i="33"/>
  <c r="I156" i="33"/>
  <c r="M156" i="33" s="1"/>
  <c r="I155" i="33"/>
  <c r="M155" i="33" s="1"/>
  <c r="N155" i="33" s="1"/>
  <c r="P155" i="33" s="1"/>
  <c r="I154" i="33"/>
  <c r="J154" i="33" s="1"/>
  <c r="I153" i="33"/>
  <c r="I152" i="33"/>
  <c r="M152" i="33" s="1"/>
  <c r="I151" i="33"/>
  <c r="J151" i="33" s="1"/>
  <c r="I150" i="33"/>
  <c r="J150" i="33" s="1"/>
  <c r="I149" i="33"/>
  <c r="I148" i="33"/>
  <c r="M148" i="33" s="1"/>
  <c r="I147" i="33"/>
  <c r="M147" i="33" s="1"/>
  <c r="I145" i="33"/>
  <c r="M145" i="33" s="1"/>
  <c r="I144" i="33"/>
  <c r="M144" i="33" s="1"/>
  <c r="I143" i="33"/>
  <c r="J143" i="33" s="1"/>
  <c r="I142" i="33"/>
  <c r="J142" i="33" s="1"/>
  <c r="I140" i="33"/>
  <c r="M140" i="33" s="1"/>
  <c r="I139" i="33"/>
  <c r="I138" i="33"/>
  <c r="M138" i="33" s="1"/>
  <c r="I137" i="33"/>
  <c r="I136" i="33"/>
  <c r="M136" i="33" s="1"/>
  <c r="I134" i="33"/>
  <c r="J134" i="33" s="1"/>
  <c r="I133" i="33"/>
  <c r="J133" i="33" s="1"/>
  <c r="I132" i="33"/>
  <c r="I131" i="33"/>
  <c r="I130" i="33"/>
  <c r="M130" i="33" s="1"/>
  <c r="I129" i="33"/>
  <c r="M129" i="33" s="1"/>
  <c r="N129" i="33" s="1"/>
  <c r="P129" i="33" s="1"/>
  <c r="I128" i="33"/>
  <c r="J128" i="33" s="1"/>
  <c r="I127" i="33"/>
  <c r="M127" i="33" s="1"/>
  <c r="I126" i="33"/>
  <c r="M126" i="33" s="1"/>
  <c r="N126" i="33" s="1"/>
  <c r="P126" i="33" s="1"/>
  <c r="I125" i="33"/>
  <c r="I124" i="33"/>
  <c r="I123" i="33"/>
  <c r="J123" i="33" s="1"/>
  <c r="I122" i="33"/>
  <c r="I121" i="33"/>
  <c r="J121" i="33" s="1"/>
  <c r="I120" i="33"/>
  <c r="M120" i="33" s="1"/>
  <c r="I119" i="33"/>
  <c r="M119" i="33" s="1"/>
  <c r="I118" i="33"/>
  <c r="I117" i="33"/>
  <c r="M117" i="33" s="1"/>
  <c r="I116" i="33"/>
  <c r="J116" i="33" s="1"/>
  <c r="I115" i="33"/>
  <c r="M115" i="33" s="1"/>
  <c r="I114" i="33"/>
  <c r="J114" i="33" s="1"/>
  <c r="I112" i="33"/>
  <c r="I111" i="33"/>
  <c r="J111" i="33" s="1"/>
  <c r="I110" i="33"/>
  <c r="M110" i="33" s="1"/>
  <c r="I109" i="33"/>
  <c r="J109" i="33" s="1"/>
  <c r="I108" i="33"/>
  <c r="I106" i="33"/>
  <c r="M106" i="33" s="1"/>
  <c r="N106" i="33" s="1"/>
  <c r="P106" i="33" s="1"/>
  <c r="I105" i="33"/>
  <c r="M105" i="33" s="1"/>
  <c r="I104" i="33"/>
  <c r="M104" i="33" s="1"/>
  <c r="I103" i="33"/>
  <c r="J103" i="33" s="1"/>
  <c r="I102" i="33"/>
  <c r="J102" i="33" s="1"/>
  <c r="I101" i="33"/>
  <c r="J101" i="33" s="1"/>
  <c r="I100" i="33"/>
  <c r="J100" i="33" s="1"/>
  <c r="I99" i="33"/>
  <c r="M99" i="33" s="1"/>
  <c r="I98" i="33"/>
  <c r="M98" i="33" s="1"/>
  <c r="I96" i="33"/>
  <c r="J96" i="33" s="1"/>
  <c r="I95" i="33"/>
  <c r="J95" i="33" s="1"/>
  <c r="I94" i="33"/>
  <c r="J94" i="33" s="1"/>
  <c r="I93" i="33"/>
  <c r="J93" i="33" s="1"/>
  <c r="I92" i="33"/>
  <c r="I91" i="33"/>
  <c r="J91" i="33" s="1"/>
  <c r="I90" i="33"/>
  <c r="J90" i="33" s="1"/>
  <c r="I89" i="33"/>
  <c r="J89" i="33" s="1"/>
  <c r="I88" i="33"/>
  <c r="I86" i="33"/>
  <c r="M86" i="33" s="1"/>
  <c r="I85" i="33"/>
  <c r="M85" i="33" s="1"/>
  <c r="I83" i="33"/>
  <c r="J83" i="33" s="1"/>
  <c r="I82" i="33"/>
  <c r="M82" i="33" s="1"/>
  <c r="I81" i="33"/>
  <c r="M81" i="33" s="1"/>
  <c r="I80" i="33"/>
  <c r="M80" i="33" s="1"/>
  <c r="I79" i="33"/>
  <c r="M79" i="33" s="1"/>
  <c r="N79" i="33" s="1"/>
  <c r="P79" i="33" s="1"/>
  <c r="I76" i="33"/>
  <c r="I75" i="33"/>
  <c r="J75" i="33" s="1"/>
  <c r="I72" i="33"/>
  <c r="I71" i="33"/>
  <c r="M71" i="33" s="1"/>
  <c r="N71" i="33" s="1"/>
  <c r="P71" i="33" s="1"/>
  <c r="I70" i="33"/>
  <c r="M70" i="33" s="1"/>
  <c r="I69" i="33"/>
  <c r="M69" i="33" s="1"/>
  <c r="I68" i="33"/>
  <c r="M68" i="33" s="1"/>
  <c r="I66" i="33"/>
  <c r="M66" i="33" s="1"/>
  <c r="I65" i="33"/>
  <c r="M65" i="33" s="1"/>
  <c r="N65" i="33" s="1"/>
  <c r="P65" i="33" s="1"/>
  <c r="I64" i="33"/>
  <c r="M64" i="33" s="1"/>
  <c r="I63" i="33"/>
  <c r="M63" i="33" s="1"/>
  <c r="I62" i="33"/>
  <c r="J62" i="33" s="1"/>
  <c r="I61" i="33"/>
  <c r="J61" i="33" s="1"/>
  <c r="I60" i="33"/>
  <c r="M60" i="33" s="1"/>
  <c r="I58" i="33"/>
  <c r="M58" i="33" s="1"/>
  <c r="I57" i="33"/>
  <c r="J57" i="33" s="1"/>
  <c r="I56" i="33"/>
  <c r="J56" i="33" s="1"/>
  <c r="I55" i="33"/>
  <c r="J55" i="33" s="1"/>
  <c r="I54" i="33"/>
  <c r="M54" i="33" s="1"/>
  <c r="I53" i="33"/>
  <c r="J53" i="33" s="1"/>
  <c r="I52" i="33"/>
  <c r="J52" i="33" s="1"/>
  <c r="I50" i="33"/>
  <c r="J50" i="33" s="1"/>
  <c r="I49" i="33"/>
  <c r="J49" i="33" s="1"/>
  <c r="I48" i="33"/>
  <c r="I47" i="33"/>
  <c r="J47" i="33" s="1"/>
  <c r="I46" i="33"/>
  <c r="J46" i="33" s="1"/>
  <c r="I45" i="33"/>
  <c r="J45" i="33" s="1"/>
  <c r="I44" i="33"/>
  <c r="I41" i="33"/>
  <c r="J41" i="33" s="1"/>
  <c r="I40" i="33"/>
  <c r="I39" i="33"/>
  <c r="J39" i="33" s="1"/>
  <c r="I38" i="33"/>
  <c r="M38" i="33" s="1"/>
  <c r="I37" i="33"/>
  <c r="M37" i="33" s="1"/>
  <c r="I36" i="33"/>
  <c r="M36" i="33" s="1"/>
  <c r="I35" i="33"/>
  <c r="J35" i="33" s="1"/>
  <c r="I34" i="33"/>
  <c r="M34" i="33" s="1"/>
  <c r="N34" i="33" s="1"/>
  <c r="P34" i="33" s="1"/>
  <c r="I33" i="33"/>
  <c r="M33" i="33" s="1"/>
  <c r="I32" i="33"/>
  <c r="I31" i="33"/>
  <c r="J31" i="33" s="1"/>
  <c r="I30" i="33"/>
  <c r="M30" i="33" s="1"/>
  <c r="I29" i="33"/>
  <c r="M29" i="33" s="1"/>
  <c r="I28" i="33"/>
  <c r="I26" i="33"/>
  <c r="J26" i="33" s="1"/>
  <c r="I25" i="33"/>
  <c r="M25" i="33" s="1"/>
  <c r="I24" i="33"/>
  <c r="J24" i="33" s="1"/>
  <c r="I23" i="33"/>
  <c r="M23" i="33" s="1"/>
  <c r="I21" i="33"/>
  <c r="J21" i="33" s="1"/>
  <c r="I20" i="33"/>
  <c r="J20" i="33" s="1"/>
  <c r="G210" i="34"/>
  <c r="G183" i="34"/>
  <c r="C171" i="34"/>
  <c r="B171" i="34"/>
  <c r="A171" i="34"/>
  <c r="C148" i="34"/>
  <c r="B148" i="34"/>
  <c r="A148" i="34"/>
  <c r="C84" i="34"/>
  <c r="B84" i="34"/>
  <c r="G82" i="34"/>
  <c r="C54" i="34"/>
  <c r="B54" i="34"/>
  <c r="A54" i="34"/>
  <c r="G25" i="34"/>
  <c r="G23" i="34"/>
  <c r="G22" i="34"/>
  <c r="H17" i="34"/>
  <c r="G17" i="34"/>
  <c r="G14" i="34"/>
  <c r="C11" i="34"/>
  <c r="B11" i="34"/>
  <c r="A11" i="34"/>
  <c r="K295" i="33"/>
  <c r="L295" i="33"/>
  <c r="L294" i="33"/>
  <c r="K294" i="33"/>
  <c r="K293" i="33"/>
  <c r="L293" i="33"/>
  <c r="K292" i="33"/>
  <c r="K291" i="33"/>
  <c r="L291" i="33"/>
  <c r="L290" i="33"/>
  <c r="K290" i="33"/>
  <c r="K289" i="33"/>
  <c r="L289" i="33"/>
  <c r="K288" i="33"/>
  <c r="K287" i="33"/>
  <c r="L287" i="33"/>
  <c r="L286" i="33"/>
  <c r="K286" i="33"/>
  <c r="K285" i="33"/>
  <c r="L285" i="33"/>
  <c r="E285" i="33"/>
  <c r="D285" i="33"/>
  <c r="C285" i="33"/>
  <c r="B285" i="33"/>
  <c r="K284" i="33"/>
  <c r="K283" i="33"/>
  <c r="L283" i="33"/>
  <c r="L282" i="33"/>
  <c r="K282" i="33"/>
  <c r="K281" i="33"/>
  <c r="L281" i="33"/>
  <c r="K280" i="33"/>
  <c r="K279" i="33"/>
  <c r="L279" i="33"/>
  <c r="L278" i="33"/>
  <c r="K278" i="33"/>
  <c r="K277" i="33"/>
  <c r="L277" i="33"/>
  <c r="K276" i="33"/>
  <c r="L276" i="33"/>
  <c r="K275" i="33"/>
  <c r="L275" i="33"/>
  <c r="L274" i="33"/>
  <c r="K274" i="33"/>
  <c r="K273" i="33"/>
  <c r="L273" i="33"/>
  <c r="K272" i="33"/>
  <c r="K271" i="33"/>
  <c r="L271" i="33"/>
  <c r="L270" i="33"/>
  <c r="K270" i="33"/>
  <c r="K269" i="33"/>
  <c r="L269" i="33"/>
  <c r="K267" i="33"/>
  <c r="L267" i="33"/>
  <c r="L266" i="33"/>
  <c r="K266" i="33"/>
  <c r="K265" i="33"/>
  <c r="L265" i="33"/>
  <c r="K264" i="33"/>
  <c r="K263" i="33"/>
  <c r="L263" i="33"/>
  <c r="K262" i="33"/>
  <c r="L262" i="33"/>
  <c r="K261" i="33"/>
  <c r="L261" i="33"/>
  <c r="K260" i="33"/>
  <c r="K259" i="33"/>
  <c r="L259" i="33"/>
  <c r="K258" i="33"/>
  <c r="L258" i="33"/>
  <c r="K257" i="33"/>
  <c r="L257" i="33"/>
  <c r="K256" i="33"/>
  <c r="P255" i="33"/>
  <c r="L254" i="33"/>
  <c r="K254" i="33"/>
  <c r="L253" i="33"/>
  <c r="K253" i="33"/>
  <c r="L252" i="33"/>
  <c r="K252" i="33"/>
  <c r="K251" i="33"/>
  <c r="L251" i="33"/>
  <c r="K250" i="33"/>
  <c r="L250" i="33"/>
  <c r="K249" i="33"/>
  <c r="L249" i="33"/>
  <c r="K248" i="33"/>
  <c r="K247" i="33"/>
  <c r="L247" i="33"/>
  <c r="K246" i="33"/>
  <c r="L246" i="33"/>
  <c r="K245" i="33"/>
  <c r="L245" i="33"/>
  <c r="P244" i="33"/>
  <c r="L243" i="33"/>
  <c r="K243" i="33"/>
  <c r="L242" i="33"/>
  <c r="K242" i="33"/>
  <c r="L241" i="33"/>
  <c r="K241" i="33"/>
  <c r="L240" i="33"/>
  <c r="K240" i="33"/>
  <c r="L239" i="33"/>
  <c r="K239" i="33"/>
  <c r="L238" i="33"/>
  <c r="K238" i="33"/>
  <c r="L237" i="33"/>
  <c r="K237" i="33"/>
  <c r="P236" i="33"/>
  <c r="K235" i="33"/>
  <c r="L235" i="33"/>
  <c r="L234" i="33"/>
  <c r="K234" i="33"/>
  <c r="K233" i="33"/>
  <c r="L233" i="33"/>
  <c r="K232" i="33"/>
  <c r="K231" i="33"/>
  <c r="L231" i="33"/>
  <c r="L230" i="33"/>
  <c r="K230" i="33"/>
  <c r="K229" i="33"/>
  <c r="L229" i="33"/>
  <c r="K228" i="33"/>
  <c r="P227" i="33"/>
  <c r="L226" i="33"/>
  <c r="K226" i="33"/>
  <c r="L225" i="33"/>
  <c r="K225" i="33"/>
  <c r="K224" i="33"/>
  <c r="L223" i="33"/>
  <c r="K223" i="33"/>
  <c r="L222" i="33"/>
  <c r="K222" i="33"/>
  <c r="P221" i="33"/>
  <c r="K220" i="33"/>
  <c r="L219" i="33"/>
  <c r="K219" i="33"/>
  <c r="K218" i="33"/>
  <c r="L218" i="33"/>
  <c r="L217" i="33"/>
  <c r="K217" i="33"/>
  <c r="K216" i="33"/>
  <c r="K215" i="33"/>
  <c r="L215" i="33"/>
  <c r="P214" i="33"/>
  <c r="L213" i="33"/>
  <c r="K213" i="33"/>
  <c r="K212" i="33"/>
  <c r="K211" i="33"/>
  <c r="L211" i="33"/>
  <c r="P210" i="33"/>
  <c r="L209" i="33"/>
  <c r="K209" i="33"/>
  <c r="K208" i="33"/>
  <c r="L207" i="33"/>
  <c r="K207" i="33"/>
  <c r="K206" i="33"/>
  <c r="L206" i="33"/>
  <c r="L205" i="33"/>
  <c r="K205" i="33"/>
  <c r="K204" i="33"/>
  <c r="L203" i="33"/>
  <c r="K203" i="33"/>
  <c r="K202" i="33"/>
  <c r="L202" i="33"/>
  <c r="L201" i="33"/>
  <c r="K201" i="33"/>
  <c r="K200" i="33"/>
  <c r="L199" i="33"/>
  <c r="K199" i="33"/>
  <c r="P198" i="33"/>
  <c r="K197" i="33"/>
  <c r="L197" i="33"/>
  <c r="K196" i="33"/>
  <c r="K195" i="33"/>
  <c r="L195" i="33"/>
  <c r="P194" i="33"/>
  <c r="K193" i="33"/>
  <c r="J193" i="33"/>
  <c r="K192" i="33"/>
  <c r="L192" i="33"/>
  <c r="K191" i="33"/>
  <c r="K190" i="33"/>
  <c r="L190" i="33"/>
  <c r="K189" i="33"/>
  <c r="K188" i="33"/>
  <c r="L188" i="33"/>
  <c r="K187" i="33"/>
  <c r="K186" i="33"/>
  <c r="L186" i="33"/>
  <c r="K185" i="33"/>
  <c r="P184" i="33"/>
  <c r="K183" i="33"/>
  <c r="K182" i="33"/>
  <c r="L182" i="33"/>
  <c r="K181" i="33"/>
  <c r="L181" i="33"/>
  <c r="L180" i="33"/>
  <c r="K180" i="33"/>
  <c r="K179" i="33"/>
  <c r="K178" i="33"/>
  <c r="L178" i="33"/>
  <c r="K177" i="33"/>
  <c r="L177" i="33"/>
  <c r="K176" i="33"/>
  <c r="K175" i="33"/>
  <c r="K174" i="33"/>
  <c r="L174" i="33"/>
  <c r="K173" i="33"/>
  <c r="L173" i="33"/>
  <c r="K172" i="33"/>
  <c r="K171" i="33"/>
  <c r="P170" i="33"/>
  <c r="L169" i="33"/>
  <c r="K169" i="33"/>
  <c r="K168" i="33"/>
  <c r="L167" i="33"/>
  <c r="K167" i="33"/>
  <c r="P166" i="33"/>
  <c r="P165" i="33"/>
  <c r="K164" i="33"/>
  <c r="L164" i="33"/>
  <c r="K163" i="33"/>
  <c r="L163" i="33"/>
  <c r="K162" i="33"/>
  <c r="L162" i="33"/>
  <c r="P161" i="33"/>
  <c r="K160" i="33"/>
  <c r="K159" i="33"/>
  <c r="L159" i="33"/>
  <c r="K158" i="33"/>
  <c r="L158" i="33"/>
  <c r="K157" i="33"/>
  <c r="L157" i="33"/>
  <c r="K156" i="33"/>
  <c r="K155" i="33"/>
  <c r="L155" i="33"/>
  <c r="K154" i="33"/>
  <c r="L154" i="33"/>
  <c r="K153" i="33"/>
  <c r="L153" i="33"/>
  <c r="K152" i="33"/>
  <c r="K151" i="33"/>
  <c r="L151" i="33"/>
  <c r="K150" i="33"/>
  <c r="L150" i="33"/>
  <c r="K149" i="33"/>
  <c r="L149" i="33"/>
  <c r="K148" i="33"/>
  <c r="K147" i="33"/>
  <c r="L147" i="33"/>
  <c r="P146" i="33"/>
  <c r="K145" i="33"/>
  <c r="K144" i="33"/>
  <c r="L144" i="33"/>
  <c r="K143" i="33"/>
  <c r="L143" i="33"/>
  <c r="L142" i="33"/>
  <c r="K142" i="33"/>
  <c r="P141" i="33"/>
  <c r="K140" i="33"/>
  <c r="L139" i="33"/>
  <c r="K139" i="33"/>
  <c r="L138" i="33"/>
  <c r="K138" i="33"/>
  <c r="L137" i="33"/>
  <c r="K137" i="33"/>
  <c r="L136" i="33"/>
  <c r="K136" i="33"/>
  <c r="P135" i="33"/>
  <c r="K134" i="33"/>
  <c r="L134" i="33"/>
  <c r="K133" i="33"/>
  <c r="L133" i="33"/>
  <c r="K132" i="33"/>
  <c r="L132" i="33"/>
  <c r="P131" i="33"/>
  <c r="K130" i="33"/>
  <c r="L130" i="33"/>
  <c r="K129" i="33"/>
  <c r="L129" i="33"/>
  <c r="K128" i="33"/>
  <c r="K127" i="33"/>
  <c r="K126" i="33"/>
  <c r="L126" i="33"/>
  <c r="P125" i="33"/>
  <c r="K124" i="33"/>
  <c r="K123" i="33"/>
  <c r="L123" i="33"/>
  <c r="P122" i="33"/>
  <c r="L121" i="33"/>
  <c r="K121" i="33"/>
  <c r="K120" i="33"/>
  <c r="K119" i="33"/>
  <c r="L119" i="33"/>
  <c r="K118" i="33"/>
  <c r="L118" i="33"/>
  <c r="K117" i="33"/>
  <c r="L117" i="33"/>
  <c r="K116" i="33"/>
  <c r="K115" i="33"/>
  <c r="L115" i="33"/>
  <c r="K114" i="33"/>
  <c r="L114" i="33"/>
  <c r="P113" i="33"/>
  <c r="K112" i="33"/>
  <c r="K111" i="33"/>
  <c r="L111" i="33"/>
  <c r="K110" i="33"/>
  <c r="L110" i="33"/>
  <c r="K109" i="33"/>
  <c r="L109" i="33"/>
  <c r="K108" i="33"/>
  <c r="P107" i="33"/>
  <c r="L106" i="33"/>
  <c r="K106" i="33"/>
  <c r="K105" i="33"/>
  <c r="K104" i="33"/>
  <c r="K103" i="33"/>
  <c r="L103" i="33"/>
  <c r="K102" i="33"/>
  <c r="L102" i="33"/>
  <c r="K101" i="33"/>
  <c r="L101" i="33"/>
  <c r="K100" i="33"/>
  <c r="K99" i="33"/>
  <c r="L99" i="33"/>
  <c r="K98" i="33"/>
  <c r="L98" i="33"/>
  <c r="P97" i="33"/>
  <c r="K96" i="33"/>
  <c r="K95" i="33"/>
  <c r="L95" i="33"/>
  <c r="K94" i="33"/>
  <c r="L94" i="33"/>
  <c r="K93" i="33"/>
  <c r="L93" i="33"/>
  <c r="K92" i="33"/>
  <c r="K91" i="33"/>
  <c r="L91" i="33"/>
  <c r="K90" i="33"/>
  <c r="L90" i="33"/>
  <c r="K89" i="33"/>
  <c r="L89" i="33"/>
  <c r="K88" i="33"/>
  <c r="P87" i="33"/>
  <c r="K86" i="33"/>
  <c r="K85" i="33"/>
  <c r="L85" i="33"/>
  <c r="P84" i="33"/>
  <c r="K83" i="33"/>
  <c r="L83" i="33"/>
  <c r="K82" i="33"/>
  <c r="L82" i="33"/>
  <c r="K81" i="33"/>
  <c r="L81" i="33"/>
  <c r="K80" i="33"/>
  <c r="L80" i="33"/>
  <c r="K79" i="33"/>
  <c r="L79" i="33"/>
  <c r="P78" i="33"/>
  <c r="P77" i="33"/>
  <c r="K76" i="33"/>
  <c r="L76" i="33"/>
  <c r="K75" i="33"/>
  <c r="L75" i="33"/>
  <c r="P74" i="33"/>
  <c r="P73" i="33"/>
  <c r="K72" i="33"/>
  <c r="L72" i="33"/>
  <c r="K71" i="33"/>
  <c r="L71" i="33"/>
  <c r="K70" i="33"/>
  <c r="L70" i="33"/>
  <c r="K69" i="33"/>
  <c r="L69" i="33"/>
  <c r="K68" i="33"/>
  <c r="P67" i="33"/>
  <c r="K66" i="33"/>
  <c r="L66" i="33"/>
  <c r="K65" i="33"/>
  <c r="L65" i="33"/>
  <c r="K64" i="33"/>
  <c r="L64" i="33"/>
  <c r="K63" i="33"/>
  <c r="L63" i="33"/>
  <c r="K62" i="33"/>
  <c r="L62" i="33"/>
  <c r="K61" i="33"/>
  <c r="L61" i="33"/>
  <c r="K60" i="33"/>
  <c r="P59" i="33"/>
  <c r="K58" i="33"/>
  <c r="L58" i="33"/>
  <c r="K57" i="33"/>
  <c r="L57" i="33"/>
  <c r="K56" i="33"/>
  <c r="L56" i="33"/>
  <c r="K55" i="33"/>
  <c r="L55" i="33"/>
  <c r="K54" i="33"/>
  <c r="L54" i="33"/>
  <c r="K53" i="33"/>
  <c r="L53" i="33"/>
  <c r="K52" i="33"/>
  <c r="P51" i="33"/>
  <c r="K50" i="33"/>
  <c r="L50" i="33"/>
  <c r="K49" i="33"/>
  <c r="L49" i="33"/>
  <c r="K48" i="33"/>
  <c r="K47" i="33"/>
  <c r="L47" i="33"/>
  <c r="K46" i="33"/>
  <c r="L46" i="33"/>
  <c r="K45" i="33"/>
  <c r="L45" i="33"/>
  <c r="K44" i="33"/>
  <c r="P43" i="33"/>
  <c r="P42" i="33"/>
  <c r="K41" i="33"/>
  <c r="L41" i="33"/>
  <c r="K40" i="33"/>
  <c r="K39" i="33"/>
  <c r="L39" i="33"/>
  <c r="K38" i="33"/>
  <c r="L38" i="33"/>
  <c r="K37" i="33"/>
  <c r="L37" i="33"/>
  <c r="K36" i="33"/>
  <c r="K35" i="33"/>
  <c r="L35" i="33"/>
  <c r="K34" i="33"/>
  <c r="L34" i="33"/>
  <c r="K33" i="33"/>
  <c r="L33" i="33"/>
  <c r="K32" i="33"/>
  <c r="L32" i="33"/>
  <c r="K31" i="33"/>
  <c r="L31" i="33"/>
  <c r="K30" i="33"/>
  <c r="L30" i="33"/>
  <c r="K29" i="33"/>
  <c r="L29" i="33"/>
  <c r="K28" i="33"/>
  <c r="P27" i="33"/>
  <c r="K26" i="33"/>
  <c r="L26" i="33"/>
  <c r="K25" i="33"/>
  <c r="L25" i="33"/>
  <c r="K24" i="33"/>
  <c r="K23" i="33"/>
  <c r="L23" i="33"/>
  <c r="P22" i="33"/>
  <c r="K21" i="33"/>
  <c r="L21" i="33"/>
  <c r="K20" i="33"/>
  <c r="L20" i="33"/>
  <c r="E228" i="32"/>
  <c r="E211" i="32"/>
  <c r="E210" i="32"/>
  <c r="G210" i="32"/>
  <c r="E201" i="32"/>
  <c r="E200" i="32"/>
  <c r="E199" i="32"/>
  <c r="E190" i="32"/>
  <c r="E189" i="32"/>
  <c r="E187" i="32"/>
  <c r="E183" i="32"/>
  <c r="E175" i="32"/>
  <c r="E74" i="32"/>
  <c r="E73" i="32"/>
  <c r="K96" i="31"/>
  <c r="L96" i="31"/>
  <c r="K121" i="31"/>
  <c r="L121" i="31"/>
  <c r="K266" i="31"/>
  <c r="L266" i="31"/>
  <c r="K213" i="31"/>
  <c r="L213" i="31"/>
  <c r="K219" i="31"/>
  <c r="L219" i="31"/>
  <c r="K220" i="31"/>
  <c r="L220" i="31"/>
  <c r="K226" i="31"/>
  <c r="L226" i="31"/>
  <c r="I242" i="31"/>
  <c r="J242" i="31" s="1"/>
  <c r="K242" i="31"/>
  <c r="L242" i="31"/>
  <c r="I243" i="31"/>
  <c r="J243" i="31" s="1"/>
  <c r="K243" i="31"/>
  <c r="L243" i="31"/>
  <c r="I21" i="31"/>
  <c r="I23" i="31"/>
  <c r="I24" i="31"/>
  <c r="I25" i="31"/>
  <c r="I26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4" i="31"/>
  <c r="I45" i="31"/>
  <c r="I46" i="31"/>
  <c r="I47" i="31"/>
  <c r="I48" i="31"/>
  <c r="I49" i="31"/>
  <c r="I50" i="31"/>
  <c r="I52" i="31"/>
  <c r="I53" i="31"/>
  <c r="I54" i="31"/>
  <c r="I55" i="31"/>
  <c r="I56" i="31"/>
  <c r="I57" i="31"/>
  <c r="I58" i="31"/>
  <c r="I60" i="31"/>
  <c r="I61" i="31"/>
  <c r="I62" i="31"/>
  <c r="I63" i="31"/>
  <c r="I64" i="31"/>
  <c r="I65" i="31"/>
  <c r="I66" i="31"/>
  <c r="I68" i="31"/>
  <c r="I69" i="31"/>
  <c r="I70" i="31"/>
  <c r="I71" i="31"/>
  <c r="I72" i="31"/>
  <c r="I75" i="31"/>
  <c r="I76" i="31"/>
  <c r="I79" i="31"/>
  <c r="I80" i="31"/>
  <c r="I81" i="31"/>
  <c r="I82" i="31"/>
  <c r="I83" i="31"/>
  <c r="I85" i="31"/>
  <c r="I86" i="31"/>
  <c r="I88" i="31"/>
  <c r="I89" i="31"/>
  <c r="I90" i="31"/>
  <c r="I91" i="31"/>
  <c r="I92" i="31"/>
  <c r="I93" i="31"/>
  <c r="I94" i="31"/>
  <c r="I95" i="31"/>
  <c r="I96" i="31"/>
  <c r="M96" i="31" s="1"/>
  <c r="I98" i="31"/>
  <c r="I99" i="31"/>
  <c r="I100" i="31"/>
  <c r="I101" i="31"/>
  <c r="I102" i="31"/>
  <c r="I103" i="31"/>
  <c r="I104" i="31"/>
  <c r="I105" i="31"/>
  <c r="I106" i="31"/>
  <c r="I108" i="31"/>
  <c r="I109" i="31"/>
  <c r="I110" i="31"/>
  <c r="I111" i="31"/>
  <c r="I112" i="31"/>
  <c r="I114" i="31"/>
  <c r="I115" i="31"/>
  <c r="I116" i="31"/>
  <c r="I117" i="31"/>
  <c r="I118" i="31"/>
  <c r="I119" i="31"/>
  <c r="I120" i="31"/>
  <c r="I121" i="31"/>
  <c r="J121" i="31" s="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6" i="31"/>
  <c r="I137" i="31"/>
  <c r="I138" i="31"/>
  <c r="I139" i="31"/>
  <c r="I140" i="31"/>
  <c r="I142" i="31"/>
  <c r="I143" i="31"/>
  <c r="I144" i="31"/>
  <c r="I145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2" i="31"/>
  <c r="I163" i="31"/>
  <c r="I164" i="31"/>
  <c r="I167" i="31"/>
  <c r="I168" i="31"/>
  <c r="I169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5" i="31"/>
  <c r="I186" i="31"/>
  <c r="I187" i="31"/>
  <c r="I188" i="31"/>
  <c r="I189" i="31"/>
  <c r="I190" i="31"/>
  <c r="I191" i="31"/>
  <c r="I192" i="31"/>
  <c r="I193" i="31"/>
  <c r="I195" i="31"/>
  <c r="I196" i="31"/>
  <c r="I197" i="31"/>
  <c r="I199" i="31"/>
  <c r="I200" i="31"/>
  <c r="I201" i="31"/>
  <c r="I202" i="31"/>
  <c r="I203" i="31"/>
  <c r="I204" i="31"/>
  <c r="I205" i="31"/>
  <c r="I206" i="31"/>
  <c r="I207" i="31"/>
  <c r="I208" i="31"/>
  <c r="I209" i="31"/>
  <c r="I211" i="31"/>
  <c r="I212" i="31"/>
  <c r="I213" i="31"/>
  <c r="J213" i="31" s="1"/>
  <c r="I215" i="31"/>
  <c r="I216" i="31"/>
  <c r="I217" i="31"/>
  <c r="I218" i="31"/>
  <c r="I219" i="31"/>
  <c r="J219" i="31" s="1"/>
  <c r="I220" i="31"/>
  <c r="J220" i="31" s="1"/>
  <c r="I222" i="31"/>
  <c r="I223" i="31"/>
  <c r="I224" i="31"/>
  <c r="I225" i="31"/>
  <c r="I226" i="31"/>
  <c r="J226" i="31" s="1"/>
  <c r="I228" i="31"/>
  <c r="I229" i="31"/>
  <c r="I230" i="31"/>
  <c r="I231" i="31"/>
  <c r="I232" i="31"/>
  <c r="I233" i="31"/>
  <c r="I234" i="31"/>
  <c r="I235" i="31"/>
  <c r="I237" i="31"/>
  <c r="I238" i="31"/>
  <c r="I239" i="31"/>
  <c r="I240" i="31"/>
  <c r="I241" i="31"/>
  <c r="I245" i="31"/>
  <c r="I246" i="31"/>
  <c r="I247" i="31"/>
  <c r="I248" i="31"/>
  <c r="I249" i="31"/>
  <c r="I250" i="31"/>
  <c r="I251" i="31"/>
  <c r="I252" i="31"/>
  <c r="M252" i="31" s="1"/>
  <c r="I253" i="31"/>
  <c r="M253" i="31" s="1"/>
  <c r="I254" i="31"/>
  <c r="J254" i="31" s="1"/>
  <c r="I256" i="31"/>
  <c r="I257" i="31"/>
  <c r="I258" i="31"/>
  <c r="I259" i="31"/>
  <c r="I260" i="31"/>
  <c r="I261" i="31"/>
  <c r="I262" i="31"/>
  <c r="I263" i="31"/>
  <c r="I264" i="31"/>
  <c r="I265" i="31"/>
  <c r="I266" i="31"/>
  <c r="J266" i="31" s="1"/>
  <c r="I267" i="31"/>
  <c r="I268" i="31"/>
  <c r="I269" i="31"/>
  <c r="I270" i="31"/>
  <c r="M270" i="31" s="1"/>
  <c r="I271" i="31"/>
  <c r="M271" i="31" s="1"/>
  <c r="I272" i="31"/>
  <c r="M272" i="31" s="1"/>
  <c r="I273" i="31"/>
  <c r="I274" i="31"/>
  <c r="M274" i="31" s="1"/>
  <c r="I275" i="31"/>
  <c r="M275" i="31" s="1"/>
  <c r="I276" i="31"/>
  <c r="J276" i="31" s="1"/>
  <c r="I277" i="31"/>
  <c r="M277" i="31" s="1"/>
  <c r="I278" i="31"/>
  <c r="M278" i="31" s="1"/>
  <c r="I279" i="31"/>
  <c r="I280" i="31"/>
  <c r="J280" i="31" s="1"/>
  <c r="I281" i="31"/>
  <c r="M281" i="31" s="1"/>
  <c r="I282" i="31"/>
  <c r="M282" i="31" s="1"/>
  <c r="I283" i="31"/>
  <c r="I284" i="31"/>
  <c r="J284" i="31" s="1"/>
  <c r="I285" i="31"/>
  <c r="M285" i="31" s="1"/>
  <c r="I286" i="31"/>
  <c r="I287" i="31"/>
  <c r="I288" i="31"/>
  <c r="J288" i="31" s="1"/>
  <c r="I289" i="31"/>
  <c r="I290" i="31"/>
  <c r="I291" i="31"/>
  <c r="M291" i="31" s="1"/>
  <c r="I292" i="31"/>
  <c r="J292" i="31" s="1"/>
  <c r="I293" i="31"/>
  <c r="M293" i="31" s="1"/>
  <c r="I294" i="31"/>
  <c r="M294" i="31" s="1"/>
  <c r="I295" i="31"/>
  <c r="I20" i="31"/>
  <c r="K252" i="31"/>
  <c r="L252" i="31"/>
  <c r="K253" i="31"/>
  <c r="L253" i="31"/>
  <c r="K254" i="31"/>
  <c r="L254" i="31"/>
  <c r="H270" i="31"/>
  <c r="K270" i="31"/>
  <c r="L270" i="31"/>
  <c r="H271" i="31"/>
  <c r="J271" i="31" s="1"/>
  <c r="K271" i="31"/>
  <c r="L271" i="31"/>
  <c r="H272" i="31"/>
  <c r="K272" i="31"/>
  <c r="L272" i="31"/>
  <c r="H273" i="31"/>
  <c r="L273" i="31" s="1"/>
  <c r="K273" i="31"/>
  <c r="H274" i="31"/>
  <c r="L274" i="31" s="1"/>
  <c r="K274" i="31"/>
  <c r="H275" i="31"/>
  <c r="K275" i="31"/>
  <c r="L275" i="31"/>
  <c r="H276" i="31"/>
  <c r="K276" i="31"/>
  <c r="L276" i="31"/>
  <c r="H277" i="31"/>
  <c r="L277" i="31" s="1"/>
  <c r="K277" i="31"/>
  <c r="H278" i="31"/>
  <c r="L278" i="31" s="1"/>
  <c r="K278" i="31"/>
  <c r="H279" i="31"/>
  <c r="K279" i="31"/>
  <c r="L279" i="31"/>
  <c r="H280" i="31"/>
  <c r="K280" i="31"/>
  <c r="L280" i="31"/>
  <c r="H281" i="31"/>
  <c r="L281" i="31" s="1"/>
  <c r="K281" i="31"/>
  <c r="H282" i="31"/>
  <c r="L282" i="31" s="1"/>
  <c r="K282" i="31"/>
  <c r="H283" i="31"/>
  <c r="K283" i="31"/>
  <c r="L283" i="31"/>
  <c r="H284" i="31"/>
  <c r="K284" i="31"/>
  <c r="L284" i="31"/>
  <c r="H285" i="31"/>
  <c r="L285" i="31" s="1"/>
  <c r="K285" i="31"/>
  <c r="H286" i="31"/>
  <c r="L286" i="31" s="1"/>
  <c r="K286" i="31"/>
  <c r="H287" i="31"/>
  <c r="K287" i="31"/>
  <c r="L287" i="31"/>
  <c r="H288" i="31"/>
  <c r="K288" i="31"/>
  <c r="L288" i="31"/>
  <c r="H289" i="31"/>
  <c r="L289" i="31" s="1"/>
  <c r="K289" i="31"/>
  <c r="H290" i="31"/>
  <c r="L290" i="31" s="1"/>
  <c r="K290" i="31"/>
  <c r="H291" i="31"/>
  <c r="K291" i="31"/>
  <c r="L291" i="31"/>
  <c r="H292" i="31"/>
  <c r="K292" i="31"/>
  <c r="L292" i="31"/>
  <c r="H293" i="31"/>
  <c r="L293" i="31" s="1"/>
  <c r="K293" i="31"/>
  <c r="H294" i="31"/>
  <c r="L294" i="31" s="1"/>
  <c r="K294" i="31"/>
  <c r="H295" i="31"/>
  <c r="K295" i="31"/>
  <c r="L295" i="31"/>
  <c r="K269" i="31"/>
  <c r="H269" i="31"/>
  <c r="L269" i="31" s="1"/>
  <c r="E285" i="31"/>
  <c r="D285" i="31"/>
  <c r="C285" i="31"/>
  <c r="B285" i="31"/>
  <c r="C84" i="32"/>
  <c r="B84" i="32"/>
  <c r="N296" i="39" l="1"/>
  <c r="L228" i="37"/>
  <c r="N228" i="37" s="1"/>
  <c r="P228" i="37" s="1"/>
  <c r="J228" i="37"/>
  <c r="L197" i="37"/>
  <c r="N197" i="37" s="1"/>
  <c r="P197" i="37" s="1"/>
  <c r="J197" i="37"/>
  <c r="J178" i="37"/>
  <c r="L178" i="37"/>
  <c r="N178" i="37" s="1"/>
  <c r="P178" i="37" s="1"/>
  <c r="L220" i="37"/>
  <c r="N220" i="37" s="1"/>
  <c r="P220" i="37" s="1"/>
  <c r="J220" i="37"/>
  <c r="L85" i="37"/>
  <c r="N85" i="37" s="1"/>
  <c r="P85" i="37" s="1"/>
  <c r="J85" i="37"/>
  <c r="L121" i="37"/>
  <c r="N121" i="37" s="1"/>
  <c r="J121" i="37"/>
  <c r="L38" i="37"/>
  <c r="N38" i="37" s="1"/>
  <c r="P38" i="37" s="1"/>
  <c r="J38" i="37"/>
  <c r="J102" i="37"/>
  <c r="L102" i="37"/>
  <c r="N102" i="37" s="1"/>
  <c r="P102" i="37" s="1"/>
  <c r="L39" i="37"/>
  <c r="N39" i="37" s="1"/>
  <c r="P39" i="37" s="1"/>
  <c r="J39" i="37"/>
  <c r="L95" i="37"/>
  <c r="N95" i="37" s="1"/>
  <c r="P95" i="37" s="1"/>
  <c r="J95" i="37"/>
  <c r="L91" i="37"/>
  <c r="N91" i="37" s="1"/>
  <c r="P91" i="37" s="1"/>
  <c r="J91" i="37"/>
  <c r="J173" i="37"/>
  <c r="L173" i="37"/>
  <c r="N173" i="37" s="1"/>
  <c r="P173" i="37" s="1"/>
  <c r="L254" i="37"/>
  <c r="N254" i="37" s="1"/>
  <c r="P254" i="37" s="1"/>
  <c r="J254" i="37"/>
  <c r="L90" i="37"/>
  <c r="N90" i="37" s="1"/>
  <c r="P90" i="37" s="1"/>
  <c r="J90" i="37"/>
  <c r="L232" i="37"/>
  <c r="N232" i="37" s="1"/>
  <c r="P232" i="37" s="1"/>
  <c r="J232" i="37"/>
  <c r="J105" i="37"/>
  <c r="L105" i="37"/>
  <c r="N105" i="37" s="1"/>
  <c r="P105" i="37" s="1"/>
  <c r="L54" i="37"/>
  <c r="N54" i="37" s="1"/>
  <c r="P54" i="37" s="1"/>
  <c r="J54" i="37"/>
  <c r="L163" i="37"/>
  <c r="N163" i="37" s="1"/>
  <c r="P163" i="37" s="1"/>
  <c r="J163" i="37"/>
  <c r="L252" i="37"/>
  <c r="N252" i="37" s="1"/>
  <c r="P252" i="37" s="1"/>
  <c r="J252" i="37"/>
  <c r="L211" i="37"/>
  <c r="N211" i="37" s="1"/>
  <c r="P211" i="37" s="1"/>
  <c r="J211" i="37"/>
  <c r="L143" i="37"/>
  <c r="N143" i="37" s="1"/>
  <c r="P143" i="37" s="1"/>
  <c r="J143" i="37"/>
  <c r="J282" i="37"/>
  <c r="L282" i="37"/>
  <c r="N282" i="37" s="1"/>
  <c r="P282" i="37" s="1"/>
  <c r="J283" i="37"/>
  <c r="L283" i="37"/>
  <c r="N283" i="37" s="1"/>
  <c r="P283" i="37" s="1"/>
  <c r="J222" i="37"/>
  <c r="L222" i="37"/>
  <c r="N222" i="37" s="1"/>
  <c r="P222" i="37" s="1"/>
  <c r="L288" i="37"/>
  <c r="N288" i="37" s="1"/>
  <c r="P288" i="37" s="1"/>
  <c r="J288" i="37"/>
  <c r="L272" i="37"/>
  <c r="N272" i="37" s="1"/>
  <c r="P272" i="37" s="1"/>
  <c r="J272" i="37"/>
  <c r="L277" i="37"/>
  <c r="N277" i="37" s="1"/>
  <c r="P277" i="37" s="1"/>
  <c r="J277" i="37"/>
  <c r="L233" i="37"/>
  <c r="N233" i="37" s="1"/>
  <c r="P233" i="37" s="1"/>
  <c r="J233" i="37"/>
  <c r="L119" i="37"/>
  <c r="N119" i="37" s="1"/>
  <c r="P119" i="37" s="1"/>
  <c r="J119" i="37"/>
  <c r="L289" i="37"/>
  <c r="N289" i="37" s="1"/>
  <c r="P289" i="37" s="1"/>
  <c r="J289" i="37"/>
  <c r="L273" i="37"/>
  <c r="N273" i="37" s="1"/>
  <c r="P273" i="37" s="1"/>
  <c r="J273" i="37"/>
  <c r="L36" i="37"/>
  <c r="N36" i="37" s="1"/>
  <c r="P36" i="37" s="1"/>
  <c r="J36" i="37"/>
  <c r="L28" i="37"/>
  <c r="N28" i="37" s="1"/>
  <c r="P28" i="37" s="1"/>
  <c r="J28" i="37"/>
  <c r="L82" i="37"/>
  <c r="N82" i="37" s="1"/>
  <c r="P82" i="37" s="1"/>
  <c r="J82" i="37"/>
  <c r="L71" i="37"/>
  <c r="N71" i="37" s="1"/>
  <c r="P71" i="37" s="1"/>
  <c r="J71" i="37"/>
  <c r="L37" i="37"/>
  <c r="N37" i="37" s="1"/>
  <c r="P37" i="37" s="1"/>
  <c r="J37" i="37"/>
  <c r="L29" i="37"/>
  <c r="N29" i="37" s="1"/>
  <c r="P29" i="37" s="1"/>
  <c r="J29" i="37"/>
  <c r="L190" i="37"/>
  <c r="N190" i="37" s="1"/>
  <c r="P190" i="37" s="1"/>
  <c r="J190" i="37"/>
  <c r="L213" i="37"/>
  <c r="N213" i="37" s="1"/>
  <c r="P213" i="37" s="1"/>
  <c r="J213" i="37"/>
  <c r="L81" i="37"/>
  <c r="N81" i="37" s="1"/>
  <c r="P81" i="37" s="1"/>
  <c r="J81" i="37"/>
  <c r="L118" i="37"/>
  <c r="N118" i="37" s="1"/>
  <c r="P118" i="37" s="1"/>
  <c r="J118" i="37"/>
  <c r="L46" i="37"/>
  <c r="N46" i="37" s="1"/>
  <c r="P46" i="37" s="1"/>
  <c r="J46" i="37"/>
  <c r="J129" i="37"/>
  <c r="L129" i="37"/>
  <c r="N129" i="37" s="1"/>
  <c r="P129" i="37" s="1"/>
  <c r="J138" i="37"/>
  <c r="L138" i="37"/>
  <c r="N138" i="37" s="1"/>
  <c r="P138" i="37" s="1"/>
  <c r="L72" i="37"/>
  <c r="N72" i="37" s="1"/>
  <c r="P72" i="37" s="1"/>
  <c r="J72" i="37"/>
  <c r="L250" i="37"/>
  <c r="N250" i="37" s="1"/>
  <c r="P250" i="37" s="1"/>
  <c r="J250" i="37"/>
  <c r="L162" i="37"/>
  <c r="N162" i="37" s="1"/>
  <c r="P162" i="37" s="1"/>
  <c r="J162" i="37"/>
  <c r="J101" i="37"/>
  <c r="L101" i="37"/>
  <c r="N101" i="37" s="1"/>
  <c r="P101" i="37" s="1"/>
  <c r="L70" i="37"/>
  <c r="N70" i="37" s="1"/>
  <c r="P70" i="37" s="1"/>
  <c r="J70" i="37"/>
  <c r="L201" i="37"/>
  <c r="N201" i="37" s="1"/>
  <c r="P201" i="37" s="1"/>
  <c r="J201" i="37"/>
  <c r="L88" i="37"/>
  <c r="N88" i="37" s="1"/>
  <c r="P88" i="37" s="1"/>
  <c r="J88" i="37"/>
  <c r="L251" i="37"/>
  <c r="N251" i="37" s="1"/>
  <c r="P251" i="37" s="1"/>
  <c r="J251" i="37"/>
  <c r="L49" i="37"/>
  <c r="N49" i="37" s="1"/>
  <c r="P49" i="37" s="1"/>
  <c r="J49" i="37"/>
  <c r="L206" i="37"/>
  <c r="N206" i="37" s="1"/>
  <c r="P206" i="37" s="1"/>
  <c r="J206" i="37"/>
  <c r="J57" i="37"/>
  <c r="L57" i="37"/>
  <c r="N57" i="37" s="1"/>
  <c r="P57" i="37" s="1"/>
  <c r="J225" i="37"/>
  <c r="L225" i="37"/>
  <c r="N225" i="37" s="1"/>
  <c r="P225" i="37" s="1"/>
  <c r="L229" i="37"/>
  <c r="N229" i="37" s="1"/>
  <c r="P229" i="37" s="1"/>
  <c r="J229" i="37"/>
  <c r="L195" i="37"/>
  <c r="N195" i="37" s="1"/>
  <c r="P195" i="37" s="1"/>
  <c r="J195" i="37"/>
  <c r="L235" i="37"/>
  <c r="N235" i="37" s="1"/>
  <c r="P235" i="37" s="1"/>
  <c r="J235" i="37"/>
  <c r="L182" i="37"/>
  <c r="N182" i="37" s="1"/>
  <c r="P182" i="37" s="1"/>
  <c r="J182" i="37"/>
  <c r="L174" i="37"/>
  <c r="N174" i="37" s="1"/>
  <c r="P174" i="37" s="1"/>
  <c r="J174" i="37"/>
  <c r="J216" i="37"/>
  <c r="L216" i="37"/>
  <c r="N216" i="37" s="1"/>
  <c r="P216" i="37" s="1"/>
  <c r="L281" i="37"/>
  <c r="N281" i="37" s="1"/>
  <c r="P281" i="37" s="1"/>
  <c r="J281" i="37"/>
  <c r="L134" i="37"/>
  <c r="N134" i="37" s="1"/>
  <c r="P134" i="37" s="1"/>
  <c r="J134" i="37"/>
  <c r="L86" i="37"/>
  <c r="N86" i="37" s="1"/>
  <c r="P86" i="37" s="1"/>
  <c r="J86" i="37"/>
  <c r="L133" i="37"/>
  <c r="N133" i="37" s="1"/>
  <c r="P133" i="37" s="1"/>
  <c r="J133" i="37"/>
  <c r="L117" i="37"/>
  <c r="N117" i="37" s="1"/>
  <c r="P117" i="37" s="1"/>
  <c r="J117" i="37"/>
  <c r="L80" i="37"/>
  <c r="N80" i="37" s="1"/>
  <c r="P80" i="37" s="1"/>
  <c r="J80" i="37"/>
  <c r="L65" i="37"/>
  <c r="N65" i="37" s="1"/>
  <c r="P65" i="37" s="1"/>
  <c r="J65" i="37"/>
  <c r="L34" i="37"/>
  <c r="N34" i="37" s="1"/>
  <c r="P34" i="37" s="1"/>
  <c r="J34" i="37"/>
  <c r="J98" i="37"/>
  <c r="L98" i="37"/>
  <c r="N98" i="37" s="1"/>
  <c r="P98" i="37" s="1"/>
  <c r="L35" i="37"/>
  <c r="N35" i="37" s="1"/>
  <c r="P35" i="37" s="1"/>
  <c r="J35" i="37"/>
  <c r="L139" i="37"/>
  <c r="N139" i="37" s="1"/>
  <c r="P139" i="37" s="1"/>
  <c r="J139" i="37"/>
  <c r="L64" i="37"/>
  <c r="N64" i="37" s="1"/>
  <c r="P64" i="37" s="1"/>
  <c r="J64" i="37"/>
  <c r="J181" i="37"/>
  <c r="L181" i="37"/>
  <c r="N181" i="37" s="1"/>
  <c r="P181" i="37" s="1"/>
  <c r="L157" i="37"/>
  <c r="N157" i="37" s="1"/>
  <c r="P157" i="37" s="1"/>
  <c r="J157" i="37"/>
  <c r="L60" i="37"/>
  <c r="N60" i="37" s="1"/>
  <c r="P60" i="37" s="1"/>
  <c r="J60" i="37"/>
  <c r="L23" i="37"/>
  <c r="N23" i="37" s="1"/>
  <c r="J23" i="37"/>
  <c r="L266" i="37"/>
  <c r="N266" i="37" s="1"/>
  <c r="P266" i="37" s="1"/>
  <c r="J266" i="37"/>
  <c r="L267" i="37"/>
  <c r="N267" i="37" s="1"/>
  <c r="P267" i="37" s="1"/>
  <c r="J267" i="37"/>
  <c r="L246" i="37"/>
  <c r="N246" i="37" s="1"/>
  <c r="P246" i="37" s="1"/>
  <c r="J246" i="37"/>
  <c r="L144" i="37"/>
  <c r="N144" i="37" s="1"/>
  <c r="P144" i="37" s="1"/>
  <c r="J144" i="37"/>
  <c r="L96" i="37"/>
  <c r="N96" i="37" s="1"/>
  <c r="J96" i="37"/>
  <c r="L56" i="37"/>
  <c r="N56" i="37" s="1"/>
  <c r="P56" i="37" s="1"/>
  <c r="J56" i="37"/>
  <c r="L104" i="37"/>
  <c r="N104" i="37" s="1"/>
  <c r="P104" i="37" s="1"/>
  <c r="J104" i="37"/>
  <c r="L260" i="37"/>
  <c r="N260" i="37" s="1"/>
  <c r="P260" i="37" s="1"/>
  <c r="J260" i="37"/>
  <c r="L247" i="37"/>
  <c r="N247" i="37" s="1"/>
  <c r="P247" i="37" s="1"/>
  <c r="J247" i="37"/>
  <c r="L219" i="37"/>
  <c r="N219" i="37" s="1"/>
  <c r="P219" i="37" s="1"/>
  <c r="J219" i="37"/>
  <c r="L238" i="37"/>
  <c r="N238" i="37" s="1"/>
  <c r="P238" i="37" s="1"/>
  <c r="J238" i="37"/>
  <c r="J243" i="37"/>
  <c r="L243" i="37"/>
  <c r="N243" i="37" s="1"/>
  <c r="P243" i="37" s="1"/>
  <c r="J106" i="37"/>
  <c r="L106" i="37"/>
  <c r="N106" i="37" s="1"/>
  <c r="P106" i="37" s="1"/>
  <c r="L62" i="37"/>
  <c r="N62" i="37" s="1"/>
  <c r="P62" i="37" s="1"/>
  <c r="J62" i="37"/>
  <c r="L191" i="37"/>
  <c r="N191" i="37" s="1"/>
  <c r="P191" i="37" s="1"/>
  <c r="J191" i="37"/>
  <c r="L226" i="37"/>
  <c r="N226" i="37" s="1"/>
  <c r="J226" i="37"/>
  <c r="J168" i="37"/>
  <c r="L168" i="37"/>
  <c r="L30" i="37"/>
  <c r="N30" i="37" s="1"/>
  <c r="P30" i="37" s="1"/>
  <c r="J30" i="37"/>
  <c r="L93" i="37"/>
  <c r="N93" i="37" s="1"/>
  <c r="P93" i="37" s="1"/>
  <c r="J93" i="37"/>
  <c r="L31" i="37"/>
  <c r="N31" i="37" s="1"/>
  <c r="P31" i="37" s="1"/>
  <c r="J31" i="37"/>
  <c r="L149" i="37"/>
  <c r="N149" i="37" s="1"/>
  <c r="P149" i="37" s="1"/>
  <c r="J149" i="37"/>
  <c r="L50" i="37"/>
  <c r="N50" i="37" s="1"/>
  <c r="P50" i="37" s="1"/>
  <c r="J50" i="37"/>
  <c r="J193" i="37"/>
  <c r="L193" i="37"/>
  <c r="N193" i="37" s="1"/>
  <c r="P193" i="37" s="1"/>
  <c r="J152" i="37"/>
  <c r="L152" i="37"/>
  <c r="N152" i="37" s="1"/>
  <c r="P152" i="37" s="1"/>
  <c r="J259" i="37"/>
  <c r="L259" i="37"/>
  <c r="N259" i="37" s="1"/>
  <c r="P259" i="37" s="1"/>
  <c r="L76" i="37"/>
  <c r="N76" i="37" s="1"/>
  <c r="P76" i="37" s="1"/>
  <c r="J76" i="37"/>
  <c r="J24" i="37"/>
  <c r="L24" i="37"/>
  <c r="N24" i="37" s="1"/>
  <c r="P24" i="37" s="1"/>
  <c r="L150" i="37"/>
  <c r="N150" i="37" s="1"/>
  <c r="P150" i="37" s="1"/>
  <c r="J150" i="37"/>
  <c r="L108" i="37"/>
  <c r="N108" i="37" s="1"/>
  <c r="P108" i="37" s="1"/>
  <c r="J108" i="37"/>
  <c r="J128" i="37"/>
  <c r="L128" i="37"/>
  <c r="N128" i="37" s="1"/>
  <c r="P128" i="37" s="1"/>
  <c r="L290" i="37"/>
  <c r="N290" i="37" s="1"/>
  <c r="P290" i="37" s="1"/>
  <c r="J290" i="37"/>
  <c r="J274" i="37"/>
  <c r="L274" i="37"/>
  <c r="N274" i="37" s="1"/>
  <c r="P274" i="37" s="1"/>
  <c r="L291" i="37"/>
  <c r="N291" i="37" s="1"/>
  <c r="P291" i="37" s="1"/>
  <c r="J291" i="37"/>
  <c r="J275" i="37"/>
  <c r="L275" i="37"/>
  <c r="N275" i="37" s="1"/>
  <c r="P275" i="37" s="1"/>
  <c r="L280" i="37"/>
  <c r="N280" i="37" s="1"/>
  <c r="P280" i="37" s="1"/>
  <c r="J280" i="37"/>
  <c r="L176" i="37"/>
  <c r="N176" i="37" s="1"/>
  <c r="P176" i="37" s="1"/>
  <c r="J176" i="37"/>
  <c r="L223" i="37"/>
  <c r="N223" i="37" s="1"/>
  <c r="P223" i="37" s="1"/>
  <c r="J223" i="37"/>
  <c r="L204" i="37"/>
  <c r="N204" i="37" s="1"/>
  <c r="P204" i="37" s="1"/>
  <c r="J204" i="37"/>
  <c r="L89" i="37"/>
  <c r="N89" i="37" s="1"/>
  <c r="P89" i="37" s="1"/>
  <c r="J89" i="37"/>
  <c r="L294" i="37"/>
  <c r="N294" i="37" s="1"/>
  <c r="P294" i="37" s="1"/>
  <c r="J294" i="37"/>
  <c r="J286" i="37"/>
  <c r="L286" i="37"/>
  <c r="N286" i="37" s="1"/>
  <c r="P286" i="37" s="1"/>
  <c r="L278" i="37"/>
  <c r="N278" i="37" s="1"/>
  <c r="P278" i="37" s="1"/>
  <c r="J278" i="37"/>
  <c r="L270" i="37"/>
  <c r="N270" i="37" s="1"/>
  <c r="P270" i="37" s="1"/>
  <c r="J270" i="37"/>
  <c r="L295" i="37"/>
  <c r="N295" i="37" s="1"/>
  <c r="P295" i="37" s="1"/>
  <c r="J295" i="37"/>
  <c r="J287" i="37"/>
  <c r="L287" i="37"/>
  <c r="N287" i="37" s="1"/>
  <c r="P287" i="37" s="1"/>
  <c r="L279" i="37"/>
  <c r="N279" i="37" s="1"/>
  <c r="P279" i="37" s="1"/>
  <c r="J279" i="37"/>
  <c r="L271" i="37"/>
  <c r="N271" i="37" s="1"/>
  <c r="P271" i="37" s="1"/>
  <c r="J271" i="37"/>
  <c r="L196" i="37"/>
  <c r="N196" i="37" s="1"/>
  <c r="P196" i="37" s="1"/>
  <c r="J196" i="37"/>
  <c r="L212" i="37"/>
  <c r="N212" i="37" s="1"/>
  <c r="P212" i="37" s="1"/>
  <c r="J212" i="37"/>
  <c r="L292" i="37"/>
  <c r="N292" i="37" s="1"/>
  <c r="P292" i="37" s="1"/>
  <c r="J292" i="37"/>
  <c r="L284" i="37"/>
  <c r="N284" i="37" s="1"/>
  <c r="P284" i="37" s="1"/>
  <c r="J284" i="37"/>
  <c r="L276" i="37"/>
  <c r="N276" i="37" s="1"/>
  <c r="P276" i="37" s="1"/>
  <c r="J276" i="37"/>
  <c r="L224" i="37"/>
  <c r="N224" i="37" s="1"/>
  <c r="P224" i="37" s="1"/>
  <c r="J224" i="37"/>
  <c r="J180" i="37"/>
  <c r="L180" i="37"/>
  <c r="N180" i="37" s="1"/>
  <c r="P180" i="37" s="1"/>
  <c r="J218" i="37"/>
  <c r="L218" i="37"/>
  <c r="N218" i="37" s="1"/>
  <c r="P218" i="37" s="1"/>
  <c r="L75" i="37"/>
  <c r="N75" i="37" s="1"/>
  <c r="P75" i="37" s="1"/>
  <c r="J75" i="37"/>
  <c r="L293" i="37"/>
  <c r="N293" i="37" s="1"/>
  <c r="P293" i="37" s="1"/>
  <c r="J293" i="37"/>
  <c r="L269" i="37"/>
  <c r="N269" i="37" s="1"/>
  <c r="P269" i="37" s="1"/>
  <c r="J269" i="37"/>
  <c r="L208" i="37"/>
  <c r="N208" i="37" s="1"/>
  <c r="P208" i="37" s="1"/>
  <c r="J208" i="37"/>
  <c r="L200" i="37"/>
  <c r="N200" i="37" s="1"/>
  <c r="P200" i="37" s="1"/>
  <c r="J200" i="37"/>
  <c r="L124" i="37"/>
  <c r="N124" i="37" s="1"/>
  <c r="P124" i="37" s="1"/>
  <c r="J124" i="37"/>
  <c r="L115" i="37"/>
  <c r="N115" i="37" s="1"/>
  <c r="P115" i="37" s="1"/>
  <c r="J115" i="37"/>
  <c r="L285" i="37"/>
  <c r="N285" i="37" s="1"/>
  <c r="P285" i="37" s="1"/>
  <c r="J285" i="37"/>
  <c r="L40" i="37"/>
  <c r="N40" i="37" s="1"/>
  <c r="P40" i="37" s="1"/>
  <c r="J40" i="37"/>
  <c r="L32" i="37"/>
  <c r="N32" i="37" s="1"/>
  <c r="P32" i="37" s="1"/>
  <c r="J32" i="37"/>
  <c r="L61" i="37"/>
  <c r="N61" i="37" s="1"/>
  <c r="P61" i="37" s="1"/>
  <c r="J61" i="37"/>
  <c r="L41" i="37"/>
  <c r="N41" i="37" s="1"/>
  <c r="P41" i="37" s="1"/>
  <c r="J41" i="37"/>
  <c r="L33" i="37"/>
  <c r="N33" i="37" s="1"/>
  <c r="P33" i="37" s="1"/>
  <c r="J33" i="37"/>
  <c r="L69" i="37"/>
  <c r="N69" i="37" s="1"/>
  <c r="P69" i="37" s="1"/>
  <c r="J69" i="37"/>
  <c r="L100" i="37"/>
  <c r="N100" i="37" s="1"/>
  <c r="P100" i="37" s="1"/>
  <c r="J100" i="37"/>
  <c r="L186" i="37"/>
  <c r="N186" i="37" s="1"/>
  <c r="P186" i="37" s="1"/>
  <c r="J186" i="37"/>
  <c r="L114" i="37"/>
  <c r="N114" i="37" s="1"/>
  <c r="P114" i="37" s="1"/>
  <c r="J114" i="37"/>
  <c r="L177" i="37"/>
  <c r="N177" i="37" s="1"/>
  <c r="P177" i="37" s="1"/>
  <c r="J177" i="37"/>
  <c r="L153" i="37"/>
  <c r="N153" i="37" s="1"/>
  <c r="P153" i="37" s="1"/>
  <c r="J153" i="37"/>
  <c r="L109" i="37"/>
  <c r="N109" i="37" s="1"/>
  <c r="P109" i="37" s="1"/>
  <c r="J109" i="37"/>
  <c r="L55" i="37"/>
  <c r="N55" i="37" s="1"/>
  <c r="P55" i="37" s="1"/>
  <c r="J55" i="37"/>
  <c r="L241" i="37"/>
  <c r="N241" i="37" s="1"/>
  <c r="P241" i="37" s="1"/>
  <c r="J241" i="37"/>
  <c r="J185" i="37"/>
  <c r="L185" i="37"/>
  <c r="N185" i="37" s="1"/>
  <c r="P185" i="37" s="1"/>
  <c r="L240" i="37"/>
  <c r="N240" i="37" s="1"/>
  <c r="P240" i="37" s="1"/>
  <c r="J240" i="37"/>
  <c r="L103" i="37"/>
  <c r="N103" i="37" s="1"/>
  <c r="P103" i="37" s="1"/>
  <c r="J103" i="37"/>
  <c r="L263" i="37"/>
  <c r="N263" i="37" s="1"/>
  <c r="P263" i="37" s="1"/>
  <c r="J263" i="37"/>
  <c r="L237" i="37"/>
  <c r="N237" i="37" s="1"/>
  <c r="P237" i="37" s="1"/>
  <c r="J237" i="37"/>
  <c r="J110" i="37"/>
  <c r="L110" i="37"/>
  <c r="N110" i="37" s="1"/>
  <c r="P110" i="37" s="1"/>
  <c r="L92" i="37"/>
  <c r="N92" i="37" s="1"/>
  <c r="P92" i="37" s="1"/>
  <c r="J92" i="37"/>
  <c r="L52" i="37"/>
  <c r="N52" i="37" s="1"/>
  <c r="P52" i="37" s="1"/>
  <c r="J52" i="37"/>
  <c r="L136" i="37"/>
  <c r="N136" i="37" s="1"/>
  <c r="P136" i="37" s="1"/>
  <c r="J136" i="37"/>
  <c r="L154" i="37"/>
  <c r="N154" i="37" s="1"/>
  <c r="P154" i="37" s="1"/>
  <c r="J154" i="37"/>
  <c r="J242" i="37"/>
  <c r="L242" i="37"/>
  <c r="N242" i="37" s="1"/>
  <c r="P242" i="37" s="1"/>
  <c r="L158" i="37"/>
  <c r="N158" i="37" s="1"/>
  <c r="P158" i="37" s="1"/>
  <c r="J158" i="37"/>
  <c r="L205" i="37"/>
  <c r="N205" i="37" s="1"/>
  <c r="P205" i="37" s="1"/>
  <c r="J205" i="37"/>
  <c r="J164" i="37"/>
  <c r="L164" i="37"/>
  <c r="N164" i="37" s="1"/>
  <c r="P164" i="37" s="1"/>
  <c r="J116" i="37"/>
  <c r="L116" i="37"/>
  <c r="N116" i="37" s="1"/>
  <c r="P116" i="37" s="1"/>
  <c r="J137" i="37"/>
  <c r="L137" i="37"/>
  <c r="N137" i="37" s="1"/>
  <c r="P137" i="37" s="1"/>
  <c r="L83" i="37"/>
  <c r="N83" i="37" s="1"/>
  <c r="P83" i="37" s="1"/>
  <c r="J83" i="37"/>
  <c r="L48" i="37"/>
  <c r="N48" i="37" s="1"/>
  <c r="P48" i="37" s="1"/>
  <c r="J48" i="37"/>
  <c r="J202" i="37"/>
  <c r="L202" i="37"/>
  <c r="N202" i="37" s="1"/>
  <c r="P202" i="37" s="1"/>
  <c r="N209" i="35"/>
  <c r="P209" i="35" s="1"/>
  <c r="N140" i="35"/>
  <c r="P140" i="35" s="1"/>
  <c r="N215" i="35"/>
  <c r="P215" i="35" s="1"/>
  <c r="L296" i="35"/>
  <c r="N88" i="35"/>
  <c r="P88" i="35" s="1"/>
  <c r="M296" i="35"/>
  <c r="M7" i="35" s="1"/>
  <c r="N20" i="35"/>
  <c r="M103" i="33"/>
  <c r="J156" i="33"/>
  <c r="M176" i="33"/>
  <c r="N176" i="33" s="1"/>
  <c r="P176" i="33" s="1"/>
  <c r="J266" i="33"/>
  <c r="M143" i="33"/>
  <c r="M217" i="33"/>
  <c r="N217" i="33" s="1"/>
  <c r="P217" i="33" s="1"/>
  <c r="M226" i="33"/>
  <c r="J279" i="33"/>
  <c r="M283" i="33"/>
  <c r="N283" i="33" s="1"/>
  <c r="P283" i="33" s="1"/>
  <c r="J287" i="33"/>
  <c r="J291" i="33"/>
  <c r="J295" i="33"/>
  <c r="M21" i="33"/>
  <c r="N21" i="33" s="1"/>
  <c r="P21" i="33" s="1"/>
  <c r="M133" i="33"/>
  <c r="N133" i="33" s="1"/>
  <c r="P133" i="33" s="1"/>
  <c r="J160" i="33"/>
  <c r="M189" i="33"/>
  <c r="J199" i="33"/>
  <c r="M271" i="33"/>
  <c r="N271" i="33" s="1"/>
  <c r="P271" i="33" s="1"/>
  <c r="J203" i="33"/>
  <c r="M249" i="33"/>
  <c r="N249" i="33" s="1"/>
  <c r="P249" i="33" s="1"/>
  <c r="J263" i="33"/>
  <c r="J173" i="33"/>
  <c r="M177" i="33"/>
  <c r="N177" i="33" s="1"/>
  <c r="P177" i="33" s="1"/>
  <c r="M190" i="33"/>
  <c r="N190" i="33" s="1"/>
  <c r="P190" i="33" s="1"/>
  <c r="J104" i="33"/>
  <c r="J126" i="33"/>
  <c r="M181" i="33"/>
  <c r="N181" i="33" s="1"/>
  <c r="P181" i="33" s="1"/>
  <c r="J218" i="33"/>
  <c r="M228" i="33"/>
  <c r="J232" i="33"/>
  <c r="M55" i="33"/>
  <c r="N55" i="33" s="1"/>
  <c r="P55" i="33" s="1"/>
  <c r="M100" i="33"/>
  <c r="N100" i="33" s="1"/>
  <c r="P100" i="33" s="1"/>
  <c r="J130" i="33"/>
  <c r="M128" i="33"/>
  <c r="J240" i="33"/>
  <c r="J180" i="33"/>
  <c r="J172" i="33"/>
  <c r="J152" i="33"/>
  <c r="J148" i="33"/>
  <c r="J25" i="33"/>
  <c r="J54" i="33"/>
  <c r="M116" i="33"/>
  <c r="N116" i="33" s="1"/>
  <c r="P116" i="33" s="1"/>
  <c r="J129" i="33"/>
  <c r="M185" i="33"/>
  <c r="J207" i="33"/>
  <c r="J245" i="33"/>
  <c r="M275" i="33"/>
  <c r="N275" i="33" s="1"/>
  <c r="P275" i="33" s="1"/>
  <c r="M159" i="33"/>
  <c r="N159" i="33" s="1"/>
  <c r="P159" i="33" s="1"/>
  <c r="J175" i="33"/>
  <c r="J155" i="33"/>
  <c r="M20" i="33"/>
  <c r="N20" i="33" s="1"/>
  <c r="M151" i="33"/>
  <c r="N151" i="33" s="1"/>
  <c r="P151" i="33" s="1"/>
  <c r="M197" i="33"/>
  <c r="N197" i="33" s="1"/>
  <c r="P197" i="33" s="1"/>
  <c r="M179" i="33"/>
  <c r="M230" i="33"/>
  <c r="N230" i="33" s="1"/>
  <c r="P230" i="33" s="1"/>
  <c r="J257" i="33"/>
  <c r="J261" i="33"/>
  <c r="J106" i="33"/>
  <c r="M111" i="33"/>
  <c r="N111" i="33" s="1"/>
  <c r="P111" i="33" s="1"/>
  <c r="M243" i="33"/>
  <c r="N243" i="33" s="1"/>
  <c r="P243" i="33" s="1"/>
  <c r="M26" i="33"/>
  <c r="N26" i="33" s="1"/>
  <c r="P26" i="33" s="1"/>
  <c r="J58" i="33"/>
  <c r="M142" i="33"/>
  <c r="N142" i="33" s="1"/>
  <c r="P142" i="33" s="1"/>
  <c r="J147" i="33"/>
  <c r="M206" i="33"/>
  <c r="N206" i="33" s="1"/>
  <c r="P206" i="33" s="1"/>
  <c r="M265" i="33"/>
  <c r="N265" i="33" s="1"/>
  <c r="P265" i="33" s="1"/>
  <c r="J209" i="33"/>
  <c r="J281" i="33"/>
  <c r="M293" i="33"/>
  <c r="N293" i="33" s="1"/>
  <c r="P293" i="33" s="1"/>
  <c r="M53" i="33"/>
  <c r="N53" i="33" s="1"/>
  <c r="P53" i="33" s="1"/>
  <c r="M57" i="33"/>
  <c r="N57" i="33" s="1"/>
  <c r="P57" i="33" s="1"/>
  <c r="J171" i="33"/>
  <c r="J183" i="33"/>
  <c r="N192" i="33"/>
  <c r="P192" i="33" s="1"/>
  <c r="M202" i="33"/>
  <c r="N202" i="33" s="1"/>
  <c r="P202" i="33" s="1"/>
  <c r="J234" i="33"/>
  <c r="J248" i="33"/>
  <c r="J277" i="33"/>
  <c r="N291" i="33"/>
  <c r="P291" i="33" s="1"/>
  <c r="N246" i="33"/>
  <c r="P246" i="33" s="1"/>
  <c r="J86" i="33"/>
  <c r="M204" i="33"/>
  <c r="N204" i="33" s="1"/>
  <c r="P204" i="33" s="1"/>
  <c r="J259" i="33"/>
  <c r="J40" i="33"/>
  <c r="J32" i="33"/>
  <c r="J28" i="33"/>
  <c r="M109" i="33"/>
  <c r="N109" i="33" s="1"/>
  <c r="P109" i="33" s="1"/>
  <c r="J186" i="33"/>
  <c r="J196" i="33"/>
  <c r="J246" i="33"/>
  <c r="M250" i="33"/>
  <c r="N250" i="33" s="1"/>
  <c r="P250" i="33" s="1"/>
  <c r="J174" i="33"/>
  <c r="J285" i="33"/>
  <c r="M289" i="33"/>
  <c r="N289" i="33" s="1"/>
  <c r="P289" i="33" s="1"/>
  <c r="J201" i="33"/>
  <c r="J252" i="33"/>
  <c r="J192" i="33"/>
  <c r="J188" i="33"/>
  <c r="J164" i="33"/>
  <c r="J132" i="33"/>
  <c r="J108" i="33"/>
  <c r="J72" i="33"/>
  <c r="M269" i="33"/>
  <c r="N269" i="33" s="1"/>
  <c r="P269" i="33" s="1"/>
  <c r="M273" i="33"/>
  <c r="N273" i="33" s="1"/>
  <c r="P273" i="33" s="1"/>
  <c r="N281" i="33"/>
  <c r="P281" i="33" s="1"/>
  <c r="J256" i="33"/>
  <c r="J48" i="33"/>
  <c r="J44" i="33"/>
  <c r="N143" i="33"/>
  <c r="P143" i="33" s="1"/>
  <c r="M154" i="33"/>
  <c r="N154" i="33" s="1"/>
  <c r="P154" i="33" s="1"/>
  <c r="N173" i="33"/>
  <c r="P173" i="33" s="1"/>
  <c r="N188" i="33"/>
  <c r="P188" i="33" s="1"/>
  <c r="J205" i="33"/>
  <c r="J219" i="33"/>
  <c r="J272" i="33"/>
  <c r="J208" i="33"/>
  <c r="J144" i="33"/>
  <c r="J124" i="33"/>
  <c r="J92" i="33"/>
  <c r="J88" i="33"/>
  <c r="J76" i="33"/>
  <c r="N110" i="33"/>
  <c r="P110" i="33" s="1"/>
  <c r="N196" i="33"/>
  <c r="P196" i="33" s="1"/>
  <c r="L28" i="33"/>
  <c r="N38" i="33"/>
  <c r="P38" i="33" s="1"/>
  <c r="L44" i="33"/>
  <c r="L48" i="33"/>
  <c r="L108" i="33"/>
  <c r="L124" i="33"/>
  <c r="N144" i="33"/>
  <c r="P144" i="33" s="1"/>
  <c r="N147" i="33"/>
  <c r="P147" i="33" s="1"/>
  <c r="J200" i="33"/>
  <c r="L208" i="33"/>
  <c r="N218" i="33"/>
  <c r="P218" i="33" s="1"/>
  <c r="N226" i="33"/>
  <c r="N234" i="33"/>
  <c r="P234" i="33" s="1"/>
  <c r="N245" i="33"/>
  <c r="P245" i="33" s="1"/>
  <c r="N252" i="33"/>
  <c r="P252" i="33" s="1"/>
  <c r="L256" i="33"/>
  <c r="N259" i="33"/>
  <c r="P259" i="33" s="1"/>
  <c r="N263" i="33"/>
  <c r="P263" i="33" s="1"/>
  <c r="N219" i="33"/>
  <c r="P219" i="33" s="1"/>
  <c r="J276" i="33"/>
  <c r="L40" i="33"/>
  <c r="L88" i="33"/>
  <c r="L92" i="33"/>
  <c r="L148" i="33"/>
  <c r="N148" i="33" s="1"/>
  <c r="P148" i="33" s="1"/>
  <c r="L152" i="33"/>
  <c r="N152" i="33" s="1"/>
  <c r="P152" i="33" s="1"/>
  <c r="N156" i="33"/>
  <c r="P156" i="33" s="1"/>
  <c r="N160" i="33"/>
  <c r="L272" i="33"/>
  <c r="N54" i="33"/>
  <c r="P54" i="33" s="1"/>
  <c r="N58" i="33"/>
  <c r="P58" i="33" s="1"/>
  <c r="N85" i="33"/>
  <c r="P85" i="33" s="1"/>
  <c r="J112" i="33"/>
  <c r="N30" i="33"/>
  <c r="P30" i="33" s="1"/>
  <c r="N104" i="33"/>
  <c r="P104" i="33" s="1"/>
  <c r="N120" i="33"/>
  <c r="P120" i="33" s="1"/>
  <c r="N164" i="33"/>
  <c r="P164" i="33" s="1"/>
  <c r="N228" i="33"/>
  <c r="P228" i="33" s="1"/>
  <c r="N232" i="33"/>
  <c r="P232" i="33" s="1"/>
  <c r="N277" i="33"/>
  <c r="P277" i="33" s="1"/>
  <c r="N295" i="33"/>
  <c r="P295" i="33" s="1"/>
  <c r="M52" i="33"/>
  <c r="N52" i="33" s="1"/>
  <c r="P52" i="33" s="1"/>
  <c r="M56" i="33"/>
  <c r="N56" i="33" s="1"/>
  <c r="P56" i="33" s="1"/>
  <c r="M112" i="33"/>
  <c r="N112" i="33" s="1"/>
  <c r="P112" i="33" s="1"/>
  <c r="M123" i="33"/>
  <c r="N123" i="33" s="1"/>
  <c r="P123" i="33" s="1"/>
  <c r="J127" i="33"/>
  <c r="M150" i="33"/>
  <c r="N150" i="33" s="1"/>
  <c r="P150" i="33" s="1"/>
  <c r="M182" i="33"/>
  <c r="N182" i="33" s="1"/>
  <c r="P182" i="33" s="1"/>
  <c r="J191" i="33"/>
  <c r="M242" i="33"/>
  <c r="N242" i="33" s="1"/>
  <c r="P242" i="33" s="1"/>
  <c r="N279" i="33"/>
  <c r="P279" i="33" s="1"/>
  <c r="M292" i="33"/>
  <c r="N292" i="33" s="1"/>
  <c r="P292" i="33" s="1"/>
  <c r="M24" i="33"/>
  <c r="N24" i="33" s="1"/>
  <c r="P24" i="33" s="1"/>
  <c r="J145" i="33"/>
  <c r="M158" i="33"/>
  <c r="N158" i="33" s="1"/>
  <c r="P158" i="33" s="1"/>
  <c r="M163" i="33"/>
  <c r="N163" i="33" s="1"/>
  <c r="P163" i="33" s="1"/>
  <c r="M178" i="33"/>
  <c r="N178" i="33" s="1"/>
  <c r="P178" i="33" s="1"/>
  <c r="M215" i="33"/>
  <c r="N215" i="33" s="1"/>
  <c r="P215" i="33" s="1"/>
  <c r="J105" i="33"/>
  <c r="N186" i="33"/>
  <c r="P186" i="33" s="1"/>
  <c r="J187" i="33"/>
  <c r="N285" i="33"/>
  <c r="P285" i="33" s="1"/>
  <c r="N287" i="33"/>
  <c r="P287" i="33" s="1"/>
  <c r="N33" i="33"/>
  <c r="P33" i="33" s="1"/>
  <c r="N60" i="33"/>
  <c r="P60" i="33" s="1"/>
  <c r="N25" i="33"/>
  <c r="P25" i="33" s="1"/>
  <c r="N29" i="33"/>
  <c r="P29" i="33" s="1"/>
  <c r="N23" i="33"/>
  <c r="N36" i="33"/>
  <c r="P36" i="33" s="1"/>
  <c r="N63" i="33"/>
  <c r="P63" i="33" s="1"/>
  <c r="N69" i="33"/>
  <c r="P69" i="33" s="1"/>
  <c r="N81" i="33"/>
  <c r="P81" i="33" s="1"/>
  <c r="N99" i="33"/>
  <c r="P99" i="33" s="1"/>
  <c r="N117" i="33"/>
  <c r="P117" i="33" s="1"/>
  <c r="N37" i="33"/>
  <c r="P37" i="33" s="1"/>
  <c r="N64" i="33"/>
  <c r="P64" i="33" s="1"/>
  <c r="N70" i="33"/>
  <c r="P70" i="33" s="1"/>
  <c r="N82" i="33"/>
  <c r="P82" i="33" s="1"/>
  <c r="N66" i="33"/>
  <c r="N68" i="33"/>
  <c r="P68" i="33" s="1"/>
  <c r="N80" i="33"/>
  <c r="P80" i="33" s="1"/>
  <c r="N98" i="33"/>
  <c r="P98" i="33" s="1"/>
  <c r="N103" i="33"/>
  <c r="P103" i="33" s="1"/>
  <c r="N115" i="33"/>
  <c r="P115" i="33" s="1"/>
  <c r="M28" i="33"/>
  <c r="N28" i="33" s="1"/>
  <c r="P28" i="33" s="1"/>
  <c r="M31" i="33"/>
  <c r="N31" i="33" s="1"/>
  <c r="P31" i="33" s="1"/>
  <c r="M32" i="33"/>
  <c r="N32" i="33" s="1"/>
  <c r="P32" i="33" s="1"/>
  <c r="M35" i="33"/>
  <c r="N35" i="33" s="1"/>
  <c r="P35" i="33" s="1"/>
  <c r="M39" i="33"/>
  <c r="N39" i="33" s="1"/>
  <c r="P39" i="33" s="1"/>
  <c r="M40" i="33"/>
  <c r="N40" i="33" s="1"/>
  <c r="P40" i="33" s="1"/>
  <c r="M41" i="33"/>
  <c r="N41" i="33" s="1"/>
  <c r="P41" i="33" s="1"/>
  <c r="M61" i="33"/>
  <c r="N61" i="33" s="1"/>
  <c r="P61" i="33" s="1"/>
  <c r="M62" i="33"/>
  <c r="N62" i="33" s="1"/>
  <c r="P62" i="33" s="1"/>
  <c r="M72" i="33"/>
  <c r="N72" i="33" s="1"/>
  <c r="P72" i="33" s="1"/>
  <c r="M83" i="33"/>
  <c r="N83" i="33" s="1"/>
  <c r="P83" i="33" s="1"/>
  <c r="L105" i="33"/>
  <c r="J211" i="33"/>
  <c r="M211" i="33"/>
  <c r="N211" i="33" s="1"/>
  <c r="P211" i="33" s="1"/>
  <c r="K296" i="33"/>
  <c r="J23" i="33"/>
  <c r="J29" i="33"/>
  <c r="J30" i="33"/>
  <c r="J33" i="33"/>
  <c r="J34" i="33"/>
  <c r="J36" i="33"/>
  <c r="J37" i="33"/>
  <c r="J38" i="33"/>
  <c r="J60" i="33"/>
  <c r="J63" i="33"/>
  <c r="J64" i="33"/>
  <c r="J65" i="33"/>
  <c r="J66" i="33"/>
  <c r="J68" i="33"/>
  <c r="J69" i="33"/>
  <c r="J70" i="33"/>
  <c r="J71" i="33"/>
  <c r="J79" i="33"/>
  <c r="J80" i="33"/>
  <c r="J81" i="33"/>
  <c r="J82" i="33"/>
  <c r="M96" i="33"/>
  <c r="N96" i="33" s="1"/>
  <c r="J99" i="33"/>
  <c r="M102" i="33"/>
  <c r="N102" i="33" s="1"/>
  <c r="P102" i="33" s="1"/>
  <c r="N105" i="33"/>
  <c r="P105" i="33" s="1"/>
  <c r="J115" i="33"/>
  <c r="J120" i="33"/>
  <c r="L127" i="33"/>
  <c r="L128" i="33"/>
  <c r="N130" i="33"/>
  <c r="P130" i="33" s="1"/>
  <c r="M162" i="33"/>
  <c r="N162" i="33" s="1"/>
  <c r="P162" i="33" s="1"/>
  <c r="J162" i="33"/>
  <c r="J213" i="33"/>
  <c r="M213" i="33"/>
  <c r="N213" i="33" s="1"/>
  <c r="P213" i="33" s="1"/>
  <c r="J235" i="33"/>
  <c r="M235" i="33"/>
  <c r="N235" i="33" s="1"/>
  <c r="P235" i="33" s="1"/>
  <c r="L86" i="33"/>
  <c r="M153" i="33"/>
  <c r="N153" i="33" s="1"/>
  <c r="P153" i="33" s="1"/>
  <c r="J153" i="33"/>
  <c r="M44" i="33"/>
  <c r="N44" i="33" s="1"/>
  <c r="P44" i="33" s="1"/>
  <c r="M46" i="33"/>
  <c r="N46" i="33" s="1"/>
  <c r="P46" i="33" s="1"/>
  <c r="M48" i="33"/>
  <c r="N48" i="33" s="1"/>
  <c r="P48" i="33" s="1"/>
  <c r="M50" i="33"/>
  <c r="N50" i="33" s="1"/>
  <c r="P50" i="33" s="1"/>
  <c r="M75" i="33"/>
  <c r="N75" i="33" s="1"/>
  <c r="P75" i="33" s="1"/>
  <c r="M76" i="33"/>
  <c r="N76" i="33" s="1"/>
  <c r="P76" i="33" s="1"/>
  <c r="J85" i="33"/>
  <c r="M88" i="33"/>
  <c r="N88" i="33" s="1"/>
  <c r="P88" i="33" s="1"/>
  <c r="M89" i="33"/>
  <c r="N89" i="33" s="1"/>
  <c r="P89" i="33" s="1"/>
  <c r="M90" i="33"/>
  <c r="N90" i="33" s="1"/>
  <c r="P90" i="33" s="1"/>
  <c r="M91" i="33"/>
  <c r="N91" i="33" s="1"/>
  <c r="P91" i="33" s="1"/>
  <c r="M92" i="33"/>
  <c r="N92" i="33" s="1"/>
  <c r="P92" i="33" s="1"/>
  <c r="M93" i="33"/>
  <c r="N93" i="33" s="1"/>
  <c r="P93" i="33" s="1"/>
  <c r="M94" i="33"/>
  <c r="N94" i="33" s="1"/>
  <c r="P94" i="33" s="1"/>
  <c r="M95" i="33"/>
  <c r="N95" i="33" s="1"/>
  <c r="P95" i="33" s="1"/>
  <c r="J98" i="33"/>
  <c r="M101" i="33"/>
  <c r="N101" i="33" s="1"/>
  <c r="P101" i="33" s="1"/>
  <c r="J110" i="33"/>
  <c r="M114" i="33"/>
  <c r="N114" i="33" s="1"/>
  <c r="P114" i="33" s="1"/>
  <c r="J117" i="33"/>
  <c r="N119" i="33"/>
  <c r="P119" i="33" s="1"/>
  <c r="M132" i="33"/>
  <c r="N132" i="33" s="1"/>
  <c r="P132" i="33" s="1"/>
  <c r="J137" i="33"/>
  <c r="M137" i="33"/>
  <c r="N137" i="33" s="1"/>
  <c r="P137" i="33" s="1"/>
  <c r="M149" i="33"/>
  <c r="N149" i="33" s="1"/>
  <c r="P149" i="33" s="1"/>
  <c r="J149" i="33"/>
  <c r="M157" i="33"/>
  <c r="N157" i="33" s="1"/>
  <c r="P157" i="33" s="1"/>
  <c r="J157" i="33"/>
  <c r="N174" i="33"/>
  <c r="P174" i="33" s="1"/>
  <c r="N187" i="33"/>
  <c r="P187" i="33" s="1"/>
  <c r="J223" i="33"/>
  <c r="M223" i="33"/>
  <c r="N223" i="33" s="1"/>
  <c r="P223" i="33" s="1"/>
  <c r="J139" i="33"/>
  <c r="M139" i="33"/>
  <c r="N139" i="33" s="1"/>
  <c r="P139" i="33" s="1"/>
  <c r="M45" i="33"/>
  <c r="N45" i="33" s="1"/>
  <c r="P45" i="33" s="1"/>
  <c r="M47" i="33"/>
  <c r="N47" i="33" s="1"/>
  <c r="P47" i="33" s="1"/>
  <c r="M49" i="33"/>
  <c r="N49" i="33" s="1"/>
  <c r="P49" i="33" s="1"/>
  <c r="M108" i="33"/>
  <c r="N108" i="33" s="1"/>
  <c r="P108" i="33" s="1"/>
  <c r="J118" i="33"/>
  <c r="M118" i="33"/>
  <c r="N118" i="33" s="1"/>
  <c r="P118" i="33" s="1"/>
  <c r="J119" i="33"/>
  <c r="N127" i="33"/>
  <c r="P127" i="33" s="1"/>
  <c r="N168" i="33"/>
  <c r="P168" i="33" s="1"/>
  <c r="L172" i="33"/>
  <c r="N172" i="33" s="1"/>
  <c r="P172" i="33" s="1"/>
  <c r="N180" i="33"/>
  <c r="P180" i="33" s="1"/>
  <c r="L185" i="33"/>
  <c r="N199" i="33"/>
  <c r="P199" i="33" s="1"/>
  <c r="N200" i="33"/>
  <c r="P200" i="33" s="1"/>
  <c r="N201" i="33"/>
  <c r="P201" i="33" s="1"/>
  <c r="N203" i="33"/>
  <c r="P203" i="33" s="1"/>
  <c r="N205" i="33"/>
  <c r="P205" i="33" s="1"/>
  <c r="N207" i="33"/>
  <c r="P207" i="33" s="1"/>
  <c r="N208" i="33"/>
  <c r="P208" i="33" s="1"/>
  <c r="N209" i="33"/>
  <c r="P209" i="33" s="1"/>
  <c r="J231" i="33"/>
  <c r="M231" i="33"/>
  <c r="N231" i="33" s="1"/>
  <c r="P231" i="33" s="1"/>
  <c r="N136" i="33"/>
  <c r="P136" i="33" s="1"/>
  <c r="N138" i="33"/>
  <c r="P138" i="33" s="1"/>
  <c r="N140" i="33"/>
  <c r="P140" i="33" s="1"/>
  <c r="L145" i="33"/>
  <c r="N145" i="33" s="1"/>
  <c r="P145" i="33" s="1"/>
  <c r="J168" i="33"/>
  <c r="L171" i="33"/>
  <c r="N171" i="33" s="1"/>
  <c r="P171" i="33" s="1"/>
  <c r="L175" i="33"/>
  <c r="N175" i="33" s="1"/>
  <c r="P175" i="33" s="1"/>
  <c r="L179" i="33"/>
  <c r="L183" i="33"/>
  <c r="N183" i="33" s="1"/>
  <c r="P183" i="33" s="1"/>
  <c r="L187" i="33"/>
  <c r="L189" i="33"/>
  <c r="L191" i="33"/>
  <c r="N191" i="33" s="1"/>
  <c r="P191" i="33" s="1"/>
  <c r="L193" i="33"/>
  <c r="N193" i="33" s="1"/>
  <c r="P193" i="33" s="1"/>
  <c r="J224" i="33"/>
  <c r="M224" i="33"/>
  <c r="N224" i="33" s="1"/>
  <c r="P224" i="33" s="1"/>
  <c r="J237" i="33"/>
  <c r="M237" i="33"/>
  <c r="N237" i="33" s="1"/>
  <c r="P237" i="33" s="1"/>
  <c r="M258" i="33"/>
  <c r="N258" i="33" s="1"/>
  <c r="P258" i="33" s="1"/>
  <c r="J258" i="33"/>
  <c r="N261" i="33"/>
  <c r="P261" i="33" s="1"/>
  <c r="M121" i="33"/>
  <c r="N121" i="33" s="1"/>
  <c r="M124" i="33"/>
  <c r="N124" i="33" s="1"/>
  <c r="P124" i="33" s="1"/>
  <c r="M134" i="33"/>
  <c r="N134" i="33" s="1"/>
  <c r="P134" i="33" s="1"/>
  <c r="J136" i="33"/>
  <c r="J138" i="33"/>
  <c r="J140" i="33"/>
  <c r="M167" i="33"/>
  <c r="N167" i="33" s="1"/>
  <c r="P167" i="33" s="1"/>
  <c r="M169" i="33"/>
  <c r="N169" i="33" s="1"/>
  <c r="P169" i="33" s="1"/>
  <c r="J220" i="33"/>
  <c r="M220" i="33"/>
  <c r="N220" i="33" s="1"/>
  <c r="P220" i="33" s="1"/>
  <c r="J239" i="33"/>
  <c r="M239" i="33"/>
  <c r="N239" i="33" s="1"/>
  <c r="P239" i="33" s="1"/>
  <c r="N248" i="33"/>
  <c r="P248" i="33" s="1"/>
  <c r="M195" i="33"/>
  <c r="N195" i="33" s="1"/>
  <c r="P195" i="33" s="1"/>
  <c r="M212" i="33"/>
  <c r="N212" i="33" s="1"/>
  <c r="P212" i="33" s="1"/>
  <c r="M216" i="33"/>
  <c r="N216" i="33" s="1"/>
  <c r="P216" i="33" s="1"/>
  <c r="J222" i="33"/>
  <c r="M222" i="33"/>
  <c r="N222" i="33" s="1"/>
  <c r="P222" i="33" s="1"/>
  <c r="J241" i="33"/>
  <c r="M241" i="33"/>
  <c r="N241" i="33" s="1"/>
  <c r="P241" i="33" s="1"/>
  <c r="N257" i="33"/>
  <c r="P257" i="33" s="1"/>
  <c r="M262" i="33"/>
  <c r="N262" i="33" s="1"/>
  <c r="P262" i="33" s="1"/>
  <c r="J262" i="33"/>
  <c r="N267" i="33"/>
  <c r="P267" i="33" s="1"/>
  <c r="M225" i="33"/>
  <c r="N225" i="33" s="1"/>
  <c r="P225" i="33" s="1"/>
  <c r="M238" i="33"/>
  <c r="N238" i="33" s="1"/>
  <c r="P238" i="33" s="1"/>
  <c r="M240" i="33"/>
  <c r="N240" i="33" s="1"/>
  <c r="P240" i="33" s="1"/>
  <c r="M253" i="33"/>
  <c r="N253" i="33" s="1"/>
  <c r="P253" i="33" s="1"/>
  <c r="M256" i="33"/>
  <c r="N256" i="33" s="1"/>
  <c r="P256" i="33" s="1"/>
  <c r="M260" i="33"/>
  <c r="N260" i="33" s="1"/>
  <c r="P260" i="33" s="1"/>
  <c r="M264" i="33"/>
  <c r="N264" i="33" s="1"/>
  <c r="P264" i="33" s="1"/>
  <c r="J267" i="33"/>
  <c r="M270" i="33"/>
  <c r="N270" i="33" s="1"/>
  <c r="P270" i="33" s="1"/>
  <c r="M272" i="33"/>
  <c r="N272" i="33" s="1"/>
  <c r="P272" i="33" s="1"/>
  <c r="M274" i="33"/>
  <c r="N274" i="33" s="1"/>
  <c r="P274" i="33" s="1"/>
  <c r="M276" i="33"/>
  <c r="N276" i="33" s="1"/>
  <c r="P276" i="33" s="1"/>
  <c r="M278" i="33"/>
  <c r="N278" i="33" s="1"/>
  <c r="P278" i="33" s="1"/>
  <c r="M280" i="33"/>
  <c r="N280" i="33" s="1"/>
  <c r="P280" i="33" s="1"/>
  <c r="M282" i="33"/>
  <c r="N282" i="33" s="1"/>
  <c r="P282" i="33" s="1"/>
  <c r="M284" i="33"/>
  <c r="N284" i="33" s="1"/>
  <c r="P284" i="33" s="1"/>
  <c r="M286" i="33"/>
  <c r="N286" i="33" s="1"/>
  <c r="P286" i="33" s="1"/>
  <c r="M288" i="33"/>
  <c r="N288" i="33" s="1"/>
  <c r="P288" i="33" s="1"/>
  <c r="N290" i="33"/>
  <c r="P290" i="33" s="1"/>
  <c r="N294" i="33"/>
  <c r="P294" i="33" s="1"/>
  <c r="M229" i="33"/>
  <c r="N229" i="33" s="1"/>
  <c r="P229" i="33" s="1"/>
  <c r="M233" i="33"/>
  <c r="N233" i="33" s="1"/>
  <c r="P233" i="33" s="1"/>
  <c r="M247" i="33"/>
  <c r="N247" i="33" s="1"/>
  <c r="P247" i="33" s="1"/>
  <c r="M251" i="33"/>
  <c r="N251" i="33" s="1"/>
  <c r="P251" i="33" s="1"/>
  <c r="M254" i="33"/>
  <c r="N254" i="33" s="1"/>
  <c r="P254" i="33" s="1"/>
  <c r="J290" i="33"/>
  <c r="J294" i="33"/>
  <c r="J295" i="31"/>
  <c r="N291" i="31"/>
  <c r="J287" i="31"/>
  <c r="J283" i="31"/>
  <c r="J279" i="31"/>
  <c r="N275" i="31"/>
  <c r="N271" i="31"/>
  <c r="N294" i="31"/>
  <c r="J290" i="31"/>
  <c r="J286" i="31"/>
  <c r="N282" i="31"/>
  <c r="N278" i="31"/>
  <c r="N274" i="31"/>
  <c r="N270" i="31"/>
  <c r="N272" i="31"/>
  <c r="N293" i="31"/>
  <c r="J289" i="31"/>
  <c r="N285" i="31"/>
  <c r="N281" i="31"/>
  <c r="N277" i="31"/>
  <c r="J273" i="31"/>
  <c r="J269" i="31"/>
  <c r="M283" i="31"/>
  <c r="N283" i="31" s="1"/>
  <c r="M273" i="31"/>
  <c r="N273" i="31" s="1"/>
  <c r="M295" i="31"/>
  <c r="N295" i="31" s="1"/>
  <c r="J291" i="31"/>
  <c r="M279" i="31"/>
  <c r="N279" i="31" s="1"/>
  <c r="J275" i="31"/>
  <c r="M287" i="31"/>
  <c r="N287" i="31" s="1"/>
  <c r="M266" i="31"/>
  <c r="N266" i="31" s="1"/>
  <c r="J96" i="31"/>
  <c r="N96" i="31"/>
  <c r="M121" i="31"/>
  <c r="N121" i="31" s="1"/>
  <c r="M286" i="31"/>
  <c r="N286" i="31" s="1"/>
  <c r="M213" i="31"/>
  <c r="N213" i="31" s="1"/>
  <c r="P213" i="31" s="1"/>
  <c r="M290" i="31"/>
  <c r="N290" i="31" s="1"/>
  <c r="J282" i="31"/>
  <c r="M242" i="31"/>
  <c r="N242" i="31" s="1"/>
  <c r="P242" i="31" s="1"/>
  <c r="M219" i="31"/>
  <c r="N219" i="31" s="1"/>
  <c r="J274" i="31"/>
  <c r="M254" i="31"/>
  <c r="N254" i="31" s="1"/>
  <c r="J281" i="31"/>
  <c r="J277" i="31"/>
  <c r="J253" i="31"/>
  <c r="M220" i="31"/>
  <c r="N220" i="31" s="1"/>
  <c r="J285" i="31"/>
  <c r="M289" i="31"/>
  <c r="N289" i="31" s="1"/>
  <c r="M226" i="31"/>
  <c r="N226" i="31" s="1"/>
  <c r="J294" i="31"/>
  <c r="M243" i="31"/>
  <c r="N243" i="31" s="1"/>
  <c r="P243" i="31" s="1"/>
  <c r="J293" i="31"/>
  <c r="J278" i="31"/>
  <c r="J270" i="31"/>
  <c r="N253" i="31"/>
  <c r="N252" i="31"/>
  <c r="J272" i="31"/>
  <c r="J252" i="31"/>
  <c r="M288" i="31"/>
  <c r="N288" i="31" s="1"/>
  <c r="M280" i="31"/>
  <c r="N280" i="31" s="1"/>
  <c r="M292" i="31"/>
  <c r="N292" i="31" s="1"/>
  <c r="M284" i="31"/>
  <c r="N284" i="31" s="1"/>
  <c r="M276" i="31"/>
  <c r="N276" i="31" s="1"/>
  <c r="M269" i="31"/>
  <c r="P296" i="39" l="1"/>
  <c r="Q296" i="39"/>
  <c r="N296" i="37"/>
  <c r="L296" i="37"/>
  <c r="N168" i="37"/>
  <c r="P168" i="37" s="1"/>
  <c r="N296" i="35"/>
  <c r="P20" i="35"/>
  <c r="N189" i="33"/>
  <c r="P189" i="33" s="1"/>
  <c r="N179" i="33"/>
  <c r="P179" i="33" s="1"/>
  <c r="N128" i="33"/>
  <c r="P128" i="33" s="1"/>
  <c r="N185" i="33"/>
  <c r="P185" i="33" s="1"/>
  <c r="P20" i="33"/>
  <c r="N86" i="33"/>
  <c r="P86" i="33" s="1"/>
  <c r="M296" i="33"/>
  <c r="M7" i="33" s="1"/>
  <c r="N269" i="31"/>
  <c r="Q298" i="39" l="1"/>
  <c r="R298" i="39" s="1"/>
  <c r="S298" i="39" s="1"/>
  <c r="P296" i="37"/>
  <c r="Q296" i="37"/>
  <c r="P296" i="35"/>
  <c r="Q296" i="35"/>
  <c r="N296" i="33"/>
  <c r="P296" i="33" s="1"/>
  <c r="E57" i="32"/>
  <c r="H267" i="31" l="1"/>
  <c r="H265" i="31"/>
  <c r="L265" i="31" s="1"/>
  <c r="H264" i="31"/>
  <c r="L264" i="31" s="1"/>
  <c r="H263" i="31"/>
  <c r="H262" i="31"/>
  <c r="L262" i="31" s="1"/>
  <c r="H261" i="31"/>
  <c r="L261" i="31" s="1"/>
  <c r="H260" i="31"/>
  <c r="H259" i="31"/>
  <c r="L259" i="31" s="1"/>
  <c r="H258" i="31"/>
  <c r="L258" i="31" s="1"/>
  <c r="H257" i="31"/>
  <c r="L257" i="31" s="1"/>
  <c r="H256" i="31"/>
  <c r="L256" i="31" s="1"/>
  <c r="H251" i="31"/>
  <c r="L251" i="31" s="1"/>
  <c r="H250" i="31"/>
  <c r="H249" i="31"/>
  <c r="L249" i="31" s="1"/>
  <c r="H248" i="31"/>
  <c r="L248" i="31" s="1"/>
  <c r="H247" i="31"/>
  <c r="L247" i="31" s="1"/>
  <c r="H246" i="31"/>
  <c r="L246" i="31" s="1"/>
  <c r="H245" i="31"/>
  <c r="L245" i="31" s="1"/>
  <c r="H241" i="31"/>
  <c r="H240" i="31"/>
  <c r="H239" i="31"/>
  <c r="L239" i="31" s="1"/>
  <c r="H238" i="31"/>
  <c r="H237" i="31"/>
  <c r="L237" i="31" s="1"/>
  <c r="H235" i="31"/>
  <c r="L235" i="31" s="1"/>
  <c r="H234" i="31"/>
  <c r="L234" i="31" s="1"/>
  <c r="H233" i="31"/>
  <c r="L233" i="31" s="1"/>
  <c r="H232" i="31"/>
  <c r="L232" i="31" s="1"/>
  <c r="H231" i="31"/>
  <c r="L231" i="31" s="1"/>
  <c r="H230" i="31"/>
  <c r="L230" i="31" s="1"/>
  <c r="H229" i="31"/>
  <c r="L229" i="31" s="1"/>
  <c r="H228" i="31"/>
  <c r="L228" i="31" s="1"/>
  <c r="H225" i="31"/>
  <c r="L225" i="31" s="1"/>
  <c r="H224" i="31"/>
  <c r="L224" i="31" s="1"/>
  <c r="H223" i="31"/>
  <c r="L223" i="31" s="1"/>
  <c r="H222" i="31"/>
  <c r="L222" i="31" s="1"/>
  <c r="H218" i="31"/>
  <c r="L218" i="31" s="1"/>
  <c r="H217" i="31"/>
  <c r="L217" i="31" s="1"/>
  <c r="H216" i="31"/>
  <c r="L216" i="31" s="1"/>
  <c r="H215" i="31"/>
  <c r="L215" i="31" s="1"/>
  <c r="H212" i="31"/>
  <c r="H211" i="31"/>
  <c r="H209" i="31"/>
  <c r="L209" i="31" s="1"/>
  <c r="H208" i="31"/>
  <c r="L208" i="31" s="1"/>
  <c r="H207" i="31"/>
  <c r="L207" i="31" s="1"/>
  <c r="H206" i="31"/>
  <c r="L206" i="31" s="1"/>
  <c r="H205" i="31"/>
  <c r="L205" i="31" s="1"/>
  <c r="H204" i="31"/>
  <c r="L204" i="31" s="1"/>
  <c r="H203" i="31"/>
  <c r="L203" i="31" s="1"/>
  <c r="H202" i="31"/>
  <c r="L202" i="31" s="1"/>
  <c r="H201" i="31"/>
  <c r="L201" i="31" s="1"/>
  <c r="H200" i="31"/>
  <c r="L200" i="31" s="1"/>
  <c r="H199" i="31"/>
  <c r="L199" i="31" s="1"/>
  <c r="H197" i="31"/>
  <c r="L197" i="31" s="1"/>
  <c r="H196" i="31"/>
  <c r="L196" i="31" s="1"/>
  <c r="H195" i="31"/>
  <c r="L195" i="31" s="1"/>
  <c r="H193" i="31"/>
  <c r="L193" i="31" s="1"/>
  <c r="H192" i="31"/>
  <c r="L192" i="31" s="1"/>
  <c r="H191" i="31"/>
  <c r="L191" i="31" s="1"/>
  <c r="H190" i="31"/>
  <c r="L190" i="31" s="1"/>
  <c r="H189" i="31"/>
  <c r="L189" i="31" s="1"/>
  <c r="H188" i="31"/>
  <c r="L188" i="31" s="1"/>
  <c r="H187" i="31"/>
  <c r="L187" i="31" s="1"/>
  <c r="H186" i="31"/>
  <c r="L186" i="31" s="1"/>
  <c r="H185" i="31"/>
  <c r="L185" i="31" s="1"/>
  <c r="H183" i="31"/>
  <c r="L183" i="31" s="1"/>
  <c r="H182" i="31"/>
  <c r="L182" i="31" s="1"/>
  <c r="H181" i="31"/>
  <c r="L181" i="31" s="1"/>
  <c r="H180" i="31"/>
  <c r="L180" i="31" s="1"/>
  <c r="H179" i="31"/>
  <c r="L179" i="31" s="1"/>
  <c r="H178" i="31"/>
  <c r="L178" i="31" s="1"/>
  <c r="H177" i="31"/>
  <c r="L177" i="31" s="1"/>
  <c r="H176" i="31"/>
  <c r="L176" i="31" s="1"/>
  <c r="H175" i="31"/>
  <c r="L175" i="31" s="1"/>
  <c r="H174" i="31"/>
  <c r="L174" i="31" s="1"/>
  <c r="H173" i="31"/>
  <c r="H172" i="31"/>
  <c r="L172" i="31" s="1"/>
  <c r="H171" i="31"/>
  <c r="H169" i="31"/>
  <c r="L169" i="31" s="1"/>
  <c r="H168" i="31"/>
  <c r="H167" i="31"/>
  <c r="L167" i="31" s="1"/>
  <c r="H164" i="31"/>
  <c r="L164" i="31" s="1"/>
  <c r="H163" i="31"/>
  <c r="L163" i="31" s="1"/>
  <c r="H162" i="31"/>
  <c r="L162" i="31" s="1"/>
  <c r="H160" i="31"/>
  <c r="L160" i="31" s="1"/>
  <c r="H159" i="31"/>
  <c r="L159" i="31" s="1"/>
  <c r="H158" i="31"/>
  <c r="L158" i="31" s="1"/>
  <c r="H157" i="31"/>
  <c r="H156" i="31"/>
  <c r="H155" i="31"/>
  <c r="L155" i="31" s="1"/>
  <c r="H154" i="31"/>
  <c r="L154" i="31" s="1"/>
  <c r="H153" i="31"/>
  <c r="L153" i="31" s="1"/>
  <c r="H152" i="31"/>
  <c r="L152" i="31" s="1"/>
  <c r="H151" i="31"/>
  <c r="L151" i="31" s="1"/>
  <c r="H150" i="31"/>
  <c r="L150" i="31" s="1"/>
  <c r="H149" i="31"/>
  <c r="L149" i="31" s="1"/>
  <c r="H148" i="31"/>
  <c r="H147" i="31"/>
  <c r="L147" i="31" s="1"/>
  <c r="H145" i="31"/>
  <c r="L145" i="31" s="1"/>
  <c r="H144" i="31"/>
  <c r="H143" i="31"/>
  <c r="L143" i="31" s="1"/>
  <c r="H142" i="31"/>
  <c r="L142" i="31" s="1"/>
  <c r="H140" i="31"/>
  <c r="L140" i="31" s="1"/>
  <c r="H139" i="31"/>
  <c r="H138" i="31"/>
  <c r="H137" i="31"/>
  <c r="L137" i="31" s="1"/>
  <c r="H136" i="31"/>
  <c r="L136" i="31" s="1"/>
  <c r="H134" i="31"/>
  <c r="H133" i="31"/>
  <c r="L133" i="31" s="1"/>
  <c r="H132" i="31"/>
  <c r="L132" i="31" s="1"/>
  <c r="H130" i="31"/>
  <c r="L130" i="31" s="1"/>
  <c r="H129" i="31"/>
  <c r="L129" i="31" s="1"/>
  <c r="H128" i="31"/>
  <c r="H127" i="31"/>
  <c r="L127" i="31" s="1"/>
  <c r="H126" i="31"/>
  <c r="L126" i="31" s="1"/>
  <c r="H124" i="31"/>
  <c r="H123" i="31"/>
  <c r="L123" i="31" s="1"/>
  <c r="H120" i="31"/>
  <c r="H119" i="31"/>
  <c r="L119" i="31" s="1"/>
  <c r="H118" i="31"/>
  <c r="L118" i="31" s="1"/>
  <c r="H117" i="31"/>
  <c r="H116" i="31"/>
  <c r="H115" i="31"/>
  <c r="L115" i="31" s="1"/>
  <c r="H114" i="31"/>
  <c r="L114" i="31" s="1"/>
  <c r="H112" i="31"/>
  <c r="L112" i="31" s="1"/>
  <c r="H111" i="31"/>
  <c r="L111" i="31" s="1"/>
  <c r="H110" i="31"/>
  <c r="L110" i="31" s="1"/>
  <c r="H109" i="31"/>
  <c r="L109" i="31" s="1"/>
  <c r="H108" i="31"/>
  <c r="L108" i="31" s="1"/>
  <c r="H106" i="31"/>
  <c r="L106" i="31" s="1"/>
  <c r="H105" i="31"/>
  <c r="L105" i="31" s="1"/>
  <c r="H104" i="31"/>
  <c r="L104" i="31" s="1"/>
  <c r="H103" i="31"/>
  <c r="L103" i="31" s="1"/>
  <c r="H102" i="31"/>
  <c r="L102" i="31" s="1"/>
  <c r="H101" i="31"/>
  <c r="L101" i="31" s="1"/>
  <c r="H100" i="31"/>
  <c r="L100" i="31" s="1"/>
  <c r="H99" i="31"/>
  <c r="L99" i="31" s="1"/>
  <c r="H98" i="31"/>
  <c r="L98" i="31" s="1"/>
  <c r="H95" i="31"/>
  <c r="L95" i="31" s="1"/>
  <c r="H94" i="31"/>
  <c r="L94" i="31" s="1"/>
  <c r="H93" i="31"/>
  <c r="L93" i="31" s="1"/>
  <c r="H92" i="31"/>
  <c r="L92" i="31" s="1"/>
  <c r="H91" i="31"/>
  <c r="L91" i="31" s="1"/>
  <c r="H90" i="31"/>
  <c r="L90" i="31" s="1"/>
  <c r="H89" i="31"/>
  <c r="L89" i="31" s="1"/>
  <c r="H88" i="31"/>
  <c r="L88" i="31" s="1"/>
  <c r="H86" i="31"/>
  <c r="L86" i="31" s="1"/>
  <c r="H85" i="31"/>
  <c r="L85" i="31" s="1"/>
  <c r="H83" i="31"/>
  <c r="H82" i="31"/>
  <c r="L82" i="31" s="1"/>
  <c r="H81" i="31"/>
  <c r="L81" i="31" s="1"/>
  <c r="H80" i="31"/>
  <c r="H79" i="31"/>
  <c r="L79" i="31" s="1"/>
  <c r="H76" i="31"/>
  <c r="L76" i="31" s="1"/>
  <c r="H75" i="31"/>
  <c r="L75" i="31" s="1"/>
  <c r="H72" i="31"/>
  <c r="L72" i="31" s="1"/>
  <c r="H71" i="31"/>
  <c r="L71" i="31" s="1"/>
  <c r="H70" i="31"/>
  <c r="L70" i="31" s="1"/>
  <c r="H69" i="31"/>
  <c r="L69" i="31" s="1"/>
  <c r="H68" i="31"/>
  <c r="L68" i="31" s="1"/>
  <c r="H66" i="31"/>
  <c r="L66" i="31" s="1"/>
  <c r="H65" i="31"/>
  <c r="L65" i="31" s="1"/>
  <c r="H64" i="31"/>
  <c r="L64" i="31" s="1"/>
  <c r="H63" i="31"/>
  <c r="L63" i="31" s="1"/>
  <c r="H62" i="31"/>
  <c r="L62" i="31" s="1"/>
  <c r="H61" i="31"/>
  <c r="H60" i="31"/>
  <c r="L60" i="31" s="1"/>
  <c r="H58" i="31"/>
  <c r="L58" i="31" s="1"/>
  <c r="H57" i="31"/>
  <c r="L57" i="31" s="1"/>
  <c r="H56" i="31"/>
  <c r="L56" i="31" s="1"/>
  <c r="H55" i="31"/>
  <c r="H54" i="31"/>
  <c r="L54" i="31" s="1"/>
  <c r="H53" i="31"/>
  <c r="L53" i="31" s="1"/>
  <c r="H52" i="31"/>
  <c r="L52" i="31" s="1"/>
  <c r="H50" i="31"/>
  <c r="L50" i="31" s="1"/>
  <c r="H49" i="31"/>
  <c r="L49" i="31" s="1"/>
  <c r="H48" i="31"/>
  <c r="L48" i="31" s="1"/>
  <c r="H47" i="31"/>
  <c r="L47" i="31" s="1"/>
  <c r="H46" i="31"/>
  <c r="L46" i="31" s="1"/>
  <c r="H45" i="31"/>
  <c r="L45" i="31" s="1"/>
  <c r="H44" i="31"/>
  <c r="L44" i="31" s="1"/>
  <c r="H41" i="31"/>
  <c r="L41" i="31" s="1"/>
  <c r="H40" i="31"/>
  <c r="L40" i="31" s="1"/>
  <c r="H39" i="31"/>
  <c r="H38" i="31"/>
  <c r="L38" i="31" s="1"/>
  <c r="H37" i="31"/>
  <c r="H36" i="31"/>
  <c r="L36" i="31" s="1"/>
  <c r="H35" i="31"/>
  <c r="H34" i="31"/>
  <c r="L34" i="31" s="1"/>
  <c r="H33" i="31"/>
  <c r="L33" i="31" s="1"/>
  <c r="H32" i="31"/>
  <c r="L32" i="31" s="1"/>
  <c r="H31" i="31"/>
  <c r="L31" i="31" s="1"/>
  <c r="H30" i="31"/>
  <c r="L30" i="31" s="1"/>
  <c r="H29" i="31"/>
  <c r="L29" i="31" s="1"/>
  <c r="H28" i="31"/>
  <c r="L28" i="31" s="1"/>
  <c r="H26" i="31"/>
  <c r="L26" i="31" s="1"/>
  <c r="H25" i="31"/>
  <c r="L25" i="31" s="1"/>
  <c r="H24" i="31"/>
  <c r="L24" i="31" s="1"/>
  <c r="H23" i="31"/>
  <c r="L23" i="31" s="1"/>
  <c r="H21" i="31"/>
  <c r="L21" i="31" s="1"/>
  <c r="H20" i="31"/>
  <c r="G183" i="32"/>
  <c r="C171" i="32"/>
  <c r="B171" i="32"/>
  <c r="A171" i="32"/>
  <c r="C148" i="32"/>
  <c r="B148" i="32"/>
  <c r="A148" i="32"/>
  <c r="G82" i="32"/>
  <c r="C54" i="32"/>
  <c r="B54" i="32"/>
  <c r="A54" i="32"/>
  <c r="G25" i="32"/>
  <c r="G23" i="32"/>
  <c r="G22" i="32"/>
  <c r="G17" i="32"/>
  <c r="H17" i="32" s="1"/>
  <c r="G14" i="32"/>
  <c r="C11" i="32"/>
  <c r="B11" i="32"/>
  <c r="A11" i="32"/>
  <c r="M35" i="31" s="1"/>
  <c r="K267" i="31"/>
  <c r="L267" i="31"/>
  <c r="K265" i="31"/>
  <c r="K264" i="31"/>
  <c r="K263" i="31"/>
  <c r="K262" i="31"/>
  <c r="K261" i="31"/>
  <c r="K260" i="31"/>
  <c r="L260" i="31"/>
  <c r="K259" i="31"/>
  <c r="K258" i="31"/>
  <c r="K257" i="31"/>
  <c r="K256" i="31"/>
  <c r="P255" i="31"/>
  <c r="K251" i="31"/>
  <c r="K250" i="31"/>
  <c r="L250" i="31"/>
  <c r="K249" i="31"/>
  <c r="K248" i="31"/>
  <c r="K247" i="31"/>
  <c r="K246" i="31"/>
  <c r="K245" i="31"/>
  <c r="P244" i="31"/>
  <c r="L241" i="31"/>
  <c r="K241" i="31"/>
  <c r="K240" i="31"/>
  <c r="K239" i="31"/>
  <c r="K238" i="31"/>
  <c r="K237" i="31"/>
  <c r="P236" i="31"/>
  <c r="K235" i="31"/>
  <c r="K234" i="31"/>
  <c r="K233" i="31"/>
  <c r="K232" i="31"/>
  <c r="K231" i="31"/>
  <c r="K230" i="31"/>
  <c r="K229" i="31"/>
  <c r="K228" i="31"/>
  <c r="P227" i="31"/>
  <c r="K225" i="31"/>
  <c r="K224" i="31"/>
  <c r="K223" i="31"/>
  <c r="K222" i="31"/>
  <c r="P221" i="31"/>
  <c r="K218" i="31"/>
  <c r="K217" i="31"/>
  <c r="K216" i="31"/>
  <c r="K215" i="31"/>
  <c r="P214" i="31"/>
  <c r="K212" i="31"/>
  <c r="L211" i="31"/>
  <c r="K211" i="31"/>
  <c r="P210" i="31"/>
  <c r="K209" i="31"/>
  <c r="K208" i="31"/>
  <c r="K207" i="31"/>
  <c r="K206" i="31"/>
  <c r="K205" i="31"/>
  <c r="K204" i="31"/>
  <c r="K203" i="31"/>
  <c r="K202" i="31"/>
  <c r="K201" i="31"/>
  <c r="K200" i="31"/>
  <c r="K199" i="31"/>
  <c r="P198" i="31"/>
  <c r="K197" i="31"/>
  <c r="K196" i="31"/>
  <c r="K195" i="31"/>
  <c r="P194" i="31"/>
  <c r="K193" i="31"/>
  <c r="K192" i="31"/>
  <c r="K191" i="31"/>
  <c r="K190" i="31"/>
  <c r="K189" i="31"/>
  <c r="K188" i="31"/>
  <c r="K187" i="31"/>
  <c r="K186" i="31"/>
  <c r="K185" i="31"/>
  <c r="P184" i="31"/>
  <c r="K183" i="31"/>
  <c r="K182" i="31"/>
  <c r="K181" i="31"/>
  <c r="K180" i="31"/>
  <c r="K179" i="31"/>
  <c r="K178" i="31"/>
  <c r="K177" i="31"/>
  <c r="K176" i="31"/>
  <c r="K175" i="31"/>
  <c r="K174" i="31"/>
  <c r="L173" i="31"/>
  <c r="K173" i="31"/>
  <c r="K172" i="31"/>
  <c r="K171" i="31"/>
  <c r="L171" i="31"/>
  <c r="P170" i="31"/>
  <c r="K169" i="31"/>
  <c r="K168" i="31"/>
  <c r="L168" i="31"/>
  <c r="K167" i="31"/>
  <c r="P166" i="31"/>
  <c r="P165" i="31"/>
  <c r="K164" i="31"/>
  <c r="K163" i="31"/>
  <c r="K162" i="31"/>
  <c r="P161" i="31"/>
  <c r="K160" i="31"/>
  <c r="K159" i="31"/>
  <c r="K158" i="31"/>
  <c r="K157" i="31"/>
  <c r="L157" i="31"/>
  <c r="L156" i="31"/>
  <c r="K156" i="31"/>
  <c r="K155" i="31"/>
  <c r="K154" i="31"/>
  <c r="K153" i="31"/>
  <c r="K152" i="31"/>
  <c r="K151" i="31"/>
  <c r="K150" i="31"/>
  <c r="K149" i="31"/>
  <c r="K148" i="31"/>
  <c r="K147" i="31"/>
  <c r="P146" i="31"/>
  <c r="K145" i="31"/>
  <c r="K144" i="31"/>
  <c r="L144" i="31"/>
  <c r="K143" i="31"/>
  <c r="K142" i="31"/>
  <c r="P141" i="31"/>
  <c r="K140" i="31"/>
  <c r="K139" i="31"/>
  <c r="K138" i="31"/>
  <c r="K137" i="31"/>
  <c r="K136" i="31"/>
  <c r="P135" i="31"/>
  <c r="K134" i="31"/>
  <c r="L134" i="31"/>
  <c r="K133" i="31"/>
  <c r="K132" i="31"/>
  <c r="P131" i="31"/>
  <c r="K130" i="31"/>
  <c r="K129" i="31"/>
  <c r="K128" i="31"/>
  <c r="K127" i="31"/>
  <c r="K126" i="31"/>
  <c r="P125" i="31"/>
  <c r="K124" i="31"/>
  <c r="L124" i="31"/>
  <c r="K123" i="31"/>
  <c r="P122" i="31"/>
  <c r="K120" i="31"/>
  <c r="K119" i="31"/>
  <c r="K118" i="31"/>
  <c r="K117" i="31"/>
  <c r="K116" i="31"/>
  <c r="K115" i="31"/>
  <c r="K114" i="31"/>
  <c r="P113" i="31"/>
  <c r="K112" i="31"/>
  <c r="K111" i="31"/>
  <c r="K110" i="31"/>
  <c r="K109" i="31"/>
  <c r="K108" i="31"/>
  <c r="P107" i="31"/>
  <c r="K106" i="31"/>
  <c r="K105" i="31"/>
  <c r="K104" i="31"/>
  <c r="K103" i="31"/>
  <c r="K102" i="31"/>
  <c r="K101" i="31"/>
  <c r="K100" i="31"/>
  <c r="K99" i="31"/>
  <c r="K98" i="31"/>
  <c r="P97" i="31"/>
  <c r="K95" i="31"/>
  <c r="K94" i="31"/>
  <c r="K93" i="31"/>
  <c r="K92" i="31"/>
  <c r="K91" i="31"/>
  <c r="K90" i="31"/>
  <c r="K89" i="31"/>
  <c r="K88" i="31"/>
  <c r="P87" i="31"/>
  <c r="K86" i="31"/>
  <c r="K85" i="31"/>
  <c r="P84" i="31"/>
  <c r="K83" i="31"/>
  <c r="L83" i="31"/>
  <c r="K82" i="31"/>
  <c r="K81" i="31"/>
  <c r="L80" i="31"/>
  <c r="K80" i="31"/>
  <c r="K79" i="31"/>
  <c r="P78" i="31"/>
  <c r="P77" i="31"/>
  <c r="K76" i="31"/>
  <c r="K75" i="31"/>
  <c r="P74" i="31"/>
  <c r="P73" i="31"/>
  <c r="K72" i="31"/>
  <c r="K71" i="31"/>
  <c r="K70" i="31"/>
  <c r="K69" i="31"/>
  <c r="K68" i="31"/>
  <c r="P67" i="31"/>
  <c r="K66" i="31"/>
  <c r="K65" i="31"/>
  <c r="K64" i="31"/>
  <c r="K63" i="31"/>
  <c r="K62" i="31"/>
  <c r="K61" i="31"/>
  <c r="L61" i="31"/>
  <c r="K60" i="31"/>
  <c r="P59" i="31"/>
  <c r="K58" i="31"/>
  <c r="K57" i="31"/>
  <c r="K56" i="31"/>
  <c r="K55" i="31"/>
  <c r="K54" i="31"/>
  <c r="K53" i="31"/>
  <c r="K52" i="31"/>
  <c r="P51" i="31"/>
  <c r="K50" i="31"/>
  <c r="K49" i="31"/>
  <c r="K48" i="31"/>
  <c r="K47" i="31"/>
  <c r="K46" i="31"/>
  <c r="K45" i="31"/>
  <c r="K44" i="31"/>
  <c r="P43" i="31"/>
  <c r="P42" i="31"/>
  <c r="K41" i="31"/>
  <c r="K40" i="31"/>
  <c r="L39" i="31"/>
  <c r="K39" i="31"/>
  <c r="K38" i="31"/>
  <c r="K37" i="31"/>
  <c r="L37" i="31"/>
  <c r="K36" i="31"/>
  <c r="K35" i="31"/>
  <c r="L35" i="31"/>
  <c r="K34" i="31"/>
  <c r="K33" i="31"/>
  <c r="K32" i="31"/>
  <c r="K31" i="31"/>
  <c r="K30" i="31"/>
  <c r="K29" i="31"/>
  <c r="K28" i="31"/>
  <c r="P27" i="31"/>
  <c r="K26" i="31"/>
  <c r="K25" i="31"/>
  <c r="K24" i="31"/>
  <c r="K23" i="31"/>
  <c r="P22" i="31"/>
  <c r="K21" i="31"/>
  <c r="K20" i="31"/>
  <c r="L20" i="31"/>
  <c r="E68" i="30"/>
  <c r="E67" i="30"/>
  <c r="K296" i="31" l="1"/>
  <c r="J29" i="31"/>
  <c r="M24" i="31"/>
  <c r="N24" i="31" s="1"/>
  <c r="P24" i="31" s="1"/>
  <c r="J33" i="31"/>
  <c r="M26" i="31"/>
  <c r="N26" i="31" s="1"/>
  <c r="P26" i="31" s="1"/>
  <c r="M25" i="31"/>
  <c r="N25" i="31" s="1"/>
  <c r="P25" i="31" s="1"/>
  <c r="J30" i="31"/>
  <c r="M34" i="31"/>
  <c r="N34" i="31" s="1"/>
  <c r="P34" i="31" s="1"/>
  <c r="M38" i="31"/>
  <c r="N38" i="31" s="1"/>
  <c r="P38" i="31" s="1"/>
  <c r="J44" i="31"/>
  <c r="M48" i="31"/>
  <c r="N48" i="31" s="1"/>
  <c r="P48" i="31" s="1"/>
  <c r="M57" i="31"/>
  <c r="N57" i="31" s="1"/>
  <c r="P57" i="31" s="1"/>
  <c r="J62" i="31"/>
  <c r="J66" i="31"/>
  <c r="M79" i="31"/>
  <c r="N79" i="31" s="1"/>
  <c r="P79" i="31" s="1"/>
  <c r="M83" i="31"/>
  <c r="N83" i="31" s="1"/>
  <c r="P83" i="31" s="1"/>
  <c r="M89" i="31"/>
  <c r="N89" i="31" s="1"/>
  <c r="P89" i="31" s="1"/>
  <c r="M99" i="31"/>
  <c r="N99" i="31" s="1"/>
  <c r="P99" i="31" s="1"/>
  <c r="M103" i="31"/>
  <c r="N103" i="31" s="1"/>
  <c r="P103" i="31" s="1"/>
  <c r="J108" i="31"/>
  <c r="M117" i="31"/>
  <c r="M123" i="31"/>
  <c r="N123" i="31" s="1"/>
  <c r="P123" i="31" s="1"/>
  <c r="M128" i="31"/>
  <c r="M138" i="31"/>
  <c r="M143" i="31"/>
  <c r="N143" i="31" s="1"/>
  <c r="P143" i="31" s="1"/>
  <c r="M148" i="31"/>
  <c r="J156" i="31"/>
  <c r="J160" i="31"/>
  <c r="J167" i="31"/>
  <c r="J180" i="31"/>
  <c r="M185" i="31"/>
  <c r="N185" i="31" s="1"/>
  <c r="P185" i="31" s="1"/>
  <c r="M189" i="31"/>
  <c r="M193" i="31"/>
  <c r="N193" i="31" s="1"/>
  <c r="P193" i="31" s="1"/>
  <c r="M199" i="31"/>
  <c r="N199" i="31" s="1"/>
  <c r="P199" i="31" s="1"/>
  <c r="J203" i="31"/>
  <c r="M207" i="31"/>
  <c r="N207" i="31" s="1"/>
  <c r="P207" i="31" s="1"/>
  <c r="M212" i="31"/>
  <c r="M218" i="31"/>
  <c r="N218" i="31" s="1"/>
  <c r="P218" i="31" s="1"/>
  <c r="M225" i="31"/>
  <c r="N225" i="31" s="1"/>
  <c r="P225" i="31" s="1"/>
  <c r="M235" i="31"/>
  <c r="N235" i="31" s="1"/>
  <c r="P235" i="31" s="1"/>
  <c r="M240" i="31"/>
  <c r="M247" i="31"/>
  <c r="N247" i="31" s="1"/>
  <c r="P247" i="31" s="1"/>
  <c r="M251" i="31"/>
  <c r="N251" i="31" s="1"/>
  <c r="P251" i="31" s="1"/>
  <c r="M259" i="31"/>
  <c r="N259" i="31" s="1"/>
  <c r="P259" i="31" s="1"/>
  <c r="M263" i="31"/>
  <c r="J39" i="31"/>
  <c r="M45" i="31"/>
  <c r="N45" i="31" s="1"/>
  <c r="P45" i="31" s="1"/>
  <c r="M54" i="31"/>
  <c r="N54" i="31" s="1"/>
  <c r="P54" i="31" s="1"/>
  <c r="M63" i="31"/>
  <c r="N63" i="31" s="1"/>
  <c r="P63" i="31" s="1"/>
  <c r="M68" i="31"/>
  <c r="N68" i="31" s="1"/>
  <c r="P68" i="31" s="1"/>
  <c r="M72" i="31"/>
  <c r="N72" i="31" s="1"/>
  <c r="P72" i="31" s="1"/>
  <c r="J80" i="31"/>
  <c r="M85" i="31"/>
  <c r="N85" i="31" s="1"/>
  <c r="P85" i="31" s="1"/>
  <c r="M90" i="31"/>
  <c r="N90" i="31" s="1"/>
  <c r="P90" i="31" s="1"/>
  <c r="M109" i="31"/>
  <c r="N109" i="31" s="1"/>
  <c r="P109" i="31" s="1"/>
  <c r="M114" i="31"/>
  <c r="N114" i="31" s="1"/>
  <c r="P114" i="31" s="1"/>
  <c r="M124" i="31"/>
  <c r="N124" i="31" s="1"/>
  <c r="P124" i="31" s="1"/>
  <c r="M129" i="31"/>
  <c r="N129" i="31" s="1"/>
  <c r="P129" i="31" s="1"/>
  <c r="M134" i="31"/>
  <c r="N134" i="31" s="1"/>
  <c r="P134" i="31" s="1"/>
  <c r="M144" i="31"/>
  <c r="N144" i="31" s="1"/>
  <c r="P144" i="31" s="1"/>
  <c r="M149" i="31"/>
  <c r="N149" i="31" s="1"/>
  <c r="P149" i="31" s="1"/>
  <c r="M157" i="31"/>
  <c r="N157" i="31" s="1"/>
  <c r="P157" i="31" s="1"/>
  <c r="J162" i="31"/>
  <c r="M168" i="31"/>
  <c r="N168" i="31" s="1"/>
  <c r="P168" i="31" s="1"/>
  <c r="M173" i="31"/>
  <c r="N173" i="31" s="1"/>
  <c r="P173" i="31" s="1"/>
  <c r="J177" i="31"/>
  <c r="J181" i="31"/>
  <c r="M186" i="31"/>
  <c r="N186" i="31" s="1"/>
  <c r="P186" i="31" s="1"/>
  <c r="J200" i="31"/>
  <c r="J204" i="31"/>
  <c r="J208" i="31"/>
  <c r="M228" i="31"/>
  <c r="N228" i="31" s="1"/>
  <c r="P228" i="31" s="1"/>
  <c r="M232" i="31"/>
  <c r="N232" i="31" s="1"/>
  <c r="P232" i="31" s="1"/>
  <c r="M256" i="31"/>
  <c r="N256" i="31" s="1"/>
  <c r="P256" i="31" s="1"/>
  <c r="M23" i="31"/>
  <c r="N23" i="31" s="1"/>
  <c r="J28" i="31"/>
  <c r="J32" i="31"/>
  <c r="M36" i="31"/>
  <c r="N36" i="31" s="1"/>
  <c r="P36" i="31" s="1"/>
  <c r="M40" i="31"/>
  <c r="J60" i="31"/>
  <c r="J64" i="31"/>
  <c r="J69" i="31"/>
  <c r="M81" i="31"/>
  <c r="N81" i="31" s="1"/>
  <c r="P81" i="31" s="1"/>
  <c r="M91" i="31"/>
  <c r="N91" i="31" s="1"/>
  <c r="P91" i="31" s="1"/>
  <c r="M110" i="31"/>
  <c r="N110" i="31" s="1"/>
  <c r="P110" i="31" s="1"/>
  <c r="J154" i="31"/>
  <c r="J158" i="31"/>
  <c r="J163" i="31"/>
  <c r="M174" i="31"/>
  <c r="N174" i="31" s="1"/>
  <c r="P174" i="31" s="1"/>
  <c r="M178" i="31"/>
  <c r="N178" i="31" s="1"/>
  <c r="P178" i="31" s="1"/>
  <c r="M182" i="31"/>
  <c r="N182" i="31" s="1"/>
  <c r="P182" i="31" s="1"/>
  <c r="M201" i="31"/>
  <c r="N201" i="31" s="1"/>
  <c r="P201" i="31" s="1"/>
  <c r="J205" i="31"/>
  <c r="M209" i="31"/>
  <c r="N209" i="31" s="1"/>
  <c r="P209" i="31" s="1"/>
  <c r="J229" i="31"/>
  <c r="M233" i="31"/>
  <c r="N233" i="31" s="1"/>
  <c r="P233" i="31" s="1"/>
  <c r="M238" i="31"/>
  <c r="M37" i="31"/>
  <c r="N37" i="31" s="1"/>
  <c r="P37" i="31" s="1"/>
  <c r="J41" i="31"/>
  <c r="M47" i="31"/>
  <c r="N47" i="31" s="1"/>
  <c r="P47" i="31" s="1"/>
  <c r="M52" i="31"/>
  <c r="N52" i="31" s="1"/>
  <c r="P52" i="31" s="1"/>
  <c r="J56" i="31"/>
  <c r="M61" i="31"/>
  <c r="N61" i="31" s="1"/>
  <c r="P61" i="31" s="1"/>
  <c r="M65" i="31"/>
  <c r="N65" i="31" s="1"/>
  <c r="P65" i="31" s="1"/>
  <c r="M70" i="31"/>
  <c r="N70" i="31" s="1"/>
  <c r="P70" i="31" s="1"/>
  <c r="M76" i="31"/>
  <c r="N76" i="31" s="1"/>
  <c r="P76" i="31" s="1"/>
  <c r="J82" i="31"/>
  <c r="M88" i="31"/>
  <c r="N88" i="31" s="1"/>
  <c r="P88" i="31" s="1"/>
  <c r="M92" i="31"/>
  <c r="N92" i="31" s="1"/>
  <c r="P92" i="31" s="1"/>
  <c r="M98" i="31"/>
  <c r="N98" i="31" s="1"/>
  <c r="P98" i="31" s="1"/>
  <c r="M102" i="31"/>
  <c r="N102" i="31" s="1"/>
  <c r="P102" i="31" s="1"/>
  <c r="M106" i="31"/>
  <c r="N106" i="31" s="1"/>
  <c r="P106" i="31" s="1"/>
  <c r="M111" i="31"/>
  <c r="N111" i="31" s="1"/>
  <c r="P111" i="31" s="1"/>
  <c r="M116" i="31"/>
  <c r="J127" i="31"/>
  <c r="M132" i="31"/>
  <c r="N132" i="31" s="1"/>
  <c r="P132" i="31" s="1"/>
  <c r="M137" i="31"/>
  <c r="N137" i="31" s="1"/>
  <c r="P137" i="31" s="1"/>
  <c r="M142" i="31"/>
  <c r="N142" i="31" s="1"/>
  <c r="P142" i="31" s="1"/>
  <c r="M147" i="31"/>
  <c r="N147" i="31" s="1"/>
  <c r="P147" i="31" s="1"/>
  <c r="J151" i="31"/>
  <c r="J155" i="31"/>
  <c r="M159" i="31"/>
  <c r="N159" i="31" s="1"/>
  <c r="P159" i="31" s="1"/>
  <c r="J164" i="31"/>
  <c r="M171" i="31"/>
  <c r="N171" i="31" s="1"/>
  <c r="P171" i="31" s="1"/>
  <c r="M175" i="31"/>
  <c r="N175" i="31" s="1"/>
  <c r="P175" i="31" s="1"/>
  <c r="M179" i="31"/>
  <c r="N179" i="31" s="1"/>
  <c r="P179" i="31" s="1"/>
  <c r="M183" i="31"/>
  <c r="N183" i="31" s="1"/>
  <c r="M192" i="31"/>
  <c r="N192" i="31" s="1"/>
  <c r="P192" i="31" s="1"/>
  <c r="J197" i="31"/>
  <c r="J202" i="31"/>
  <c r="M206" i="31"/>
  <c r="N206" i="31" s="1"/>
  <c r="P206" i="31" s="1"/>
  <c r="M224" i="31"/>
  <c r="N224" i="31" s="1"/>
  <c r="P224" i="31" s="1"/>
  <c r="M230" i="31"/>
  <c r="N230" i="31" s="1"/>
  <c r="P230" i="31" s="1"/>
  <c r="M234" i="31"/>
  <c r="N234" i="31" s="1"/>
  <c r="P234" i="31" s="1"/>
  <c r="M262" i="31"/>
  <c r="N262" i="31" s="1"/>
  <c r="P262" i="31" s="1"/>
  <c r="J53" i="31"/>
  <c r="J71" i="31"/>
  <c r="J93" i="31"/>
  <c r="J176" i="31"/>
  <c r="J21" i="31"/>
  <c r="J31" i="31"/>
  <c r="J45" i="31"/>
  <c r="J90" i="31"/>
  <c r="N189" i="31"/>
  <c r="P189" i="31" s="1"/>
  <c r="M93" i="31"/>
  <c r="N93" i="31" s="1"/>
  <c r="P93" i="31" s="1"/>
  <c r="L128" i="31"/>
  <c r="L148" i="31"/>
  <c r="J152" i="31"/>
  <c r="L212" i="31"/>
  <c r="L263" i="31"/>
  <c r="J133" i="31"/>
  <c r="J149" i="31"/>
  <c r="J20" i="31"/>
  <c r="J99" i="31"/>
  <c r="J251" i="31"/>
  <c r="J112" i="31"/>
  <c r="J172" i="31"/>
  <c r="N35" i="31"/>
  <c r="P35" i="31" s="1"/>
  <c r="M53" i="31"/>
  <c r="N53" i="31" s="1"/>
  <c r="P53" i="31" s="1"/>
  <c r="M31" i="31"/>
  <c r="N31" i="31" s="1"/>
  <c r="P31" i="31" s="1"/>
  <c r="J40" i="31"/>
  <c r="L55" i="31"/>
  <c r="L296" i="31" s="1"/>
  <c r="J109" i="31"/>
  <c r="J231" i="31"/>
  <c r="M231" i="31"/>
  <c r="N231" i="31" s="1"/>
  <c r="P231" i="31" s="1"/>
  <c r="J26" i="31"/>
  <c r="M29" i="31"/>
  <c r="N29" i="31" s="1"/>
  <c r="P29" i="31" s="1"/>
  <c r="J57" i="31"/>
  <c r="J63" i="31"/>
  <c r="J68" i="31"/>
  <c r="J79" i="31"/>
  <c r="J23" i="31"/>
  <c r="J34" i="31"/>
  <c r="J35" i="31"/>
  <c r="M71" i="31"/>
  <c r="N71" i="31" s="1"/>
  <c r="P71" i="31" s="1"/>
  <c r="L116" i="31"/>
  <c r="L120" i="31"/>
  <c r="M133" i="31"/>
  <c r="N133" i="31" s="1"/>
  <c r="P133" i="31" s="1"/>
  <c r="L138" i="31"/>
  <c r="M162" i="31"/>
  <c r="N162" i="31" s="1"/>
  <c r="P162" i="31" s="1"/>
  <c r="J168" i="31"/>
  <c r="M200" i="31"/>
  <c r="N200" i="31" s="1"/>
  <c r="P200" i="31" s="1"/>
  <c r="M20" i="31"/>
  <c r="M21" i="31"/>
  <c r="N21" i="31" s="1"/>
  <c r="P21" i="31" s="1"/>
  <c r="N40" i="31"/>
  <c r="P40" i="31" s="1"/>
  <c r="L240" i="31"/>
  <c r="J38" i="31"/>
  <c r="M112" i="31"/>
  <c r="N112" i="31" s="1"/>
  <c r="P112" i="31" s="1"/>
  <c r="L117" i="31"/>
  <c r="L139" i="31"/>
  <c r="M152" i="31"/>
  <c r="N152" i="31" s="1"/>
  <c r="P152" i="31" s="1"/>
  <c r="M156" i="31"/>
  <c r="N156" i="31" s="1"/>
  <c r="P156" i="31" s="1"/>
  <c r="M172" i="31"/>
  <c r="N172" i="31" s="1"/>
  <c r="P172" i="31" s="1"/>
  <c r="M176" i="31"/>
  <c r="N176" i="31" s="1"/>
  <c r="P176" i="31" s="1"/>
  <c r="M180" i="31"/>
  <c r="N180" i="31" s="1"/>
  <c r="P180" i="31" s="1"/>
  <c r="J189" i="31"/>
  <c r="J193" i="31"/>
  <c r="M204" i="31"/>
  <c r="N204" i="31" s="1"/>
  <c r="P204" i="31" s="1"/>
  <c r="J207" i="31"/>
  <c r="L238" i="31"/>
  <c r="J228" i="31"/>
  <c r="L256" i="29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N212" i="31" l="1"/>
  <c r="P212" i="31" s="1"/>
  <c r="J25" i="31"/>
  <c r="M164" i="31"/>
  <c r="N164" i="31" s="1"/>
  <c r="P164" i="31" s="1"/>
  <c r="J102" i="31"/>
  <c r="J106" i="31"/>
  <c r="J134" i="31"/>
  <c r="J103" i="31"/>
  <c r="M41" i="31"/>
  <c r="N41" i="31" s="1"/>
  <c r="P41" i="31" s="1"/>
  <c r="J24" i="31"/>
  <c r="M208" i="31"/>
  <c r="N208" i="31" s="1"/>
  <c r="P208" i="31" s="1"/>
  <c r="J65" i="31"/>
  <c r="J238" i="31"/>
  <c r="J81" i="31"/>
  <c r="J147" i="31"/>
  <c r="M202" i="31"/>
  <c r="N202" i="31" s="1"/>
  <c r="P202" i="31" s="1"/>
  <c r="J142" i="31"/>
  <c r="M229" i="31"/>
  <c r="N229" i="31" s="1"/>
  <c r="P229" i="31" s="1"/>
  <c r="M33" i="31"/>
  <c r="N33" i="31" s="1"/>
  <c r="P33" i="31" s="1"/>
  <c r="J247" i="31"/>
  <c r="N128" i="31"/>
  <c r="P128" i="31" s="1"/>
  <c r="J98" i="31"/>
  <c r="J225" i="31"/>
  <c r="J137" i="31"/>
  <c r="J111" i="31"/>
  <c r="J209" i="31"/>
  <c r="J159" i="31"/>
  <c r="J36" i="31"/>
  <c r="M82" i="31"/>
  <c r="N82" i="31" s="1"/>
  <c r="P82" i="31" s="1"/>
  <c r="M181" i="31"/>
  <c r="N181" i="31" s="1"/>
  <c r="P181" i="31" s="1"/>
  <c r="J179" i="31"/>
  <c r="J233" i="31"/>
  <c r="M154" i="31"/>
  <c r="N154" i="31" s="1"/>
  <c r="P154" i="31" s="1"/>
  <c r="J174" i="31"/>
  <c r="N263" i="31"/>
  <c r="P263" i="31" s="1"/>
  <c r="N238" i="31"/>
  <c r="P238" i="31" s="1"/>
  <c r="J235" i="31"/>
  <c r="M158" i="31"/>
  <c r="N158" i="31" s="1"/>
  <c r="P158" i="31" s="1"/>
  <c r="N117" i="31"/>
  <c r="P117" i="31" s="1"/>
  <c r="J224" i="31"/>
  <c r="M177" i="31"/>
  <c r="N177" i="31" s="1"/>
  <c r="P177" i="31" s="1"/>
  <c r="N138" i="31"/>
  <c r="P138" i="31" s="1"/>
  <c r="M60" i="31"/>
  <c r="N60" i="31" s="1"/>
  <c r="P60" i="31" s="1"/>
  <c r="J178" i="31"/>
  <c r="J76" i="31"/>
  <c r="J129" i="31"/>
  <c r="J259" i="31"/>
  <c r="M127" i="31"/>
  <c r="N127" i="31" s="1"/>
  <c r="P127" i="31" s="1"/>
  <c r="J37" i="31"/>
  <c r="M66" i="31"/>
  <c r="N66" i="31" s="1"/>
  <c r="M39" i="31"/>
  <c r="N39" i="31" s="1"/>
  <c r="P39" i="31" s="1"/>
  <c r="J175" i="31"/>
  <c r="J48" i="31"/>
  <c r="M64" i="31"/>
  <c r="N64" i="31" s="1"/>
  <c r="P64" i="31" s="1"/>
  <c r="J218" i="31"/>
  <c r="J173" i="31"/>
  <c r="J234" i="31"/>
  <c r="M108" i="31"/>
  <c r="N108" i="31" s="1"/>
  <c r="P108" i="31" s="1"/>
  <c r="M155" i="31"/>
  <c r="N155" i="31" s="1"/>
  <c r="P155" i="31" s="1"/>
  <c r="N116" i="31"/>
  <c r="P116" i="31" s="1"/>
  <c r="M80" i="31"/>
  <c r="N80" i="31" s="1"/>
  <c r="P80" i="31" s="1"/>
  <c r="J157" i="31"/>
  <c r="M30" i="31"/>
  <c r="N30" i="31" s="1"/>
  <c r="P30" i="31" s="1"/>
  <c r="M32" i="31"/>
  <c r="N32" i="31" s="1"/>
  <c r="P32" i="31" s="1"/>
  <c r="J89" i="31"/>
  <c r="M160" i="31"/>
  <c r="N160" i="31" s="1"/>
  <c r="M197" i="31"/>
  <c r="N197" i="31" s="1"/>
  <c r="P197" i="31" s="1"/>
  <c r="M167" i="31"/>
  <c r="N167" i="31" s="1"/>
  <c r="P167" i="31" s="1"/>
  <c r="M205" i="31"/>
  <c r="N205" i="31" s="1"/>
  <c r="P205" i="31" s="1"/>
  <c r="J72" i="31"/>
  <c r="M56" i="31"/>
  <c r="N56" i="31" s="1"/>
  <c r="P56" i="31" s="1"/>
  <c r="J61" i="31"/>
  <c r="J116" i="31"/>
  <c r="J128" i="31"/>
  <c r="J185" i="31"/>
  <c r="M203" i="31"/>
  <c r="N203" i="31" s="1"/>
  <c r="P203" i="31" s="1"/>
  <c r="J110" i="31"/>
  <c r="M69" i="31"/>
  <c r="N69" i="31" s="1"/>
  <c r="P69" i="31" s="1"/>
  <c r="J91" i="31"/>
  <c r="N148" i="31"/>
  <c r="P148" i="31" s="1"/>
  <c r="J192" i="31"/>
  <c r="J232" i="31"/>
  <c r="J206" i="31"/>
  <c r="J132" i="31"/>
  <c r="M62" i="31"/>
  <c r="N62" i="31" s="1"/>
  <c r="P62" i="31" s="1"/>
  <c r="J83" i="31"/>
  <c r="J92" i="31"/>
  <c r="M151" i="31"/>
  <c r="N151" i="31" s="1"/>
  <c r="P151" i="31" s="1"/>
  <c r="J171" i="31"/>
  <c r="J201" i="31"/>
  <c r="J240" i="31"/>
  <c r="J230" i="31"/>
  <c r="J47" i="31"/>
  <c r="M28" i="31"/>
  <c r="N28" i="31" s="1"/>
  <c r="P28" i="31" s="1"/>
  <c r="M44" i="31"/>
  <c r="N44" i="31" s="1"/>
  <c r="P44" i="31" s="1"/>
  <c r="J183" i="31"/>
  <c r="J52" i="31"/>
  <c r="J54" i="31"/>
  <c r="J117" i="31"/>
  <c r="J199" i="31"/>
  <c r="N240" i="31"/>
  <c r="P240" i="31" s="1"/>
  <c r="J182" i="31"/>
  <c r="M163" i="31"/>
  <c r="N163" i="31" s="1"/>
  <c r="P163" i="31" s="1"/>
  <c r="J70" i="31"/>
  <c r="J88" i="31"/>
  <c r="J262" i="31"/>
  <c r="J246" i="31"/>
  <c r="M246" i="31"/>
  <c r="N246" i="31" s="1"/>
  <c r="P246" i="31" s="1"/>
  <c r="J261" i="31"/>
  <c r="M261" i="31"/>
  <c r="N261" i="31" s="1"/>
  <c r="P261" i="31" s="1"/>
  <c r="J216" i="31"/>
  <c r="M216" i="31"/>
  <c r="N216" i="31" s="1"/>
  <c r="P216" i="31" s="1"/>
  <c r="M196" i="31"/>
  <c r="N196" i="31" s="1"/>
  <c r="P196" i="31" s="1"/>
  <c r="J196" i="31"/>
  <c r="J140" i="31"/>
  <c r="M140" i="31"/>
  <c r="N140" i="31" s="1"/>
  <c r="P140" i="31" s="1"/>
  <c r="M119" i="31"/>
  <c r="N119" i="31" s="1"/>
  <c r="P119" i="31" s="1"/>
  <c r="J119" i="31"/>
  <c r="M101" i="31"/>
  <c r="N101" i="31" s="1"/>
  <c r="P101" i="31" s="1"/>
  <c r="J101" i="31"/>
  <c r="J248" i="31"/>
  <c r="M248" i="31"/>
  <c r="N248" i="31" s="1"/>
  <c r="P248" i="31" s="1"/>
  <c r="M49" i="31"/>
  <c r="N49" i="31" s="1"/>
  <c r="P49" i="31" s="1"/>
  <c r="J49" i="31"/>
  <c r="J186" i="31"/>
  <c r="J85" i="31"/>
  <c r="J148" i="31"/>
  <c r="J123" i="31"/>
  <c r="J239" i="31"/>
  <c r="M239" i="31"/>
  <c r="N239" i="31" s="1"/>
  <c r="P239" i="31" s="1"/>
  <c r="J217" i="31"/>
  <c r="M217" i="31"/>
  <c r="N217" i="31" s="1"/>
  <c r="P217" i="31" s="1"/>
  <c r="M120" i="31"/>
  <c r="N120" i="31" s="1"/>
  <c r="P120" i="31" s="1"/>
  <c r="J120" i="31"/>
  <c r="M257" i="31"/>
  <c r="N257" i="31" s="1"/>
  <c r="P257" i="31" s="1"/>
  <c r="J257" i="31"/>
  <c r="M191" i="31"/>
  <c r="N191" i="31" s="1"/>
  <c r="P191" i="31" s="1"/>
  <c r="J191" i="31"/>
  <c r="M136" i="31"/>
  <c r="N136" i="31" s="1"/>
  <c r="P136" i="31" s="1"/>
  <c r="J136" i="31"/>
  <c r="J115" i="31"/>
  <c r="M115" i="31"/>
  <c r="N115" i="31" s="1"/>
  <c r="P115" i="31" s="1"/>
  <c r="M95" i="31"/>
  <c r="N95" i="31" s="1"/>
  <c r="P95" i="31" s="1"/>
  <c r="J95" i="31"/>
  <c r="J75" i="31"/>
  <c r="M75" i="31"/>
  <c r="N75" i="31" s="1"/>
  <c r="P75" i="31" s="1"/>
  <c r="M55" i="31"/>
  <c r="N55" i="31" s="1"/>
  <c r="P55" i="31" s="1"/>
  <c r="J55" i="31"/>
  <c r="J264" i="31"/>
  <c r="M264" i="31"/>
  <c r="N264" i="31" s="1"/>
  <c r="P264" i="31" s="1"/>
  <c r="M241" i="31"/>
  <c r="N241" i="31" s="1"/>
  <c r="P241" i="31" s="1"/>
  <c r="J241" i="31"/>
  <c r="J222" i="31"/>
  <c r="M222" i="31"/>
  <c r="N222" i="31" s="1"/>
  <c r="P222" i="31" s="1"/>
  <c r="J104" i="31"/>
  <c r="M104" i="31"/>
  <c r="N104" i="31" s="1"/>
  <c r="P104" i="31" s="1"/>
  <c r="J144" i="31"/>
  <c r="J143" i="31"/>
  <c r="M258" i="31"/>
  <c r="N258" i="31" s="1"/>
  <c r="P258" i="31" s="1"/>
  <c r="J258" i="31"/>
  <c r="M211" i="31"/>
  <c r="N211" i="31" s="1"/>
  <c r="P211" i="31" s="1"/>
  <c r="J211" i="31"/>
  <c r="J249" i="31"/>
  <c r="M249" i="31"/>
  <c r="N249" i="31" s="1"/>
  <c r="P249" i="31" s="1"/>
  <c r="J187" i="31"/>
  <c r="M187" i="31"/>
  <c r="N187" i="31" s="1"/>
  <c r="P187" i="31" s="1"/>
  <c r="J169" i="31"/>
  <c r="M169" i="31"/>
  <c r="N169" i="31" s="1"/>
  <c r="P169" i="31" s="1"/>
  <c r="M150" i="31"/>
  <c r="N150" i="31" s="1"/>
  <c r="P150" i="31" s="1"/>
  <c r="J150" i="31"/>
  <c r="M130" i="31"/>
  <c r="N130" i="31" s="1"/>
  <c r="P130" i="31" s="1"/>
  <c r="J130" i="31"/>
  <c r="J50" i="31"/>
  <c r="M50" i="31"/>
  <c r="N50" i="31" s="1"/>
  <c r="P50" i="31" s="1"/>
  <c r="J260" i="31"/>
  <c r="M260" i="31"/>
  <c r="N260" i="31" s="1"/>
  <c r="P260" i="31" s="1"/>
  <c r="J237" i="31"/>
  <c r="M237" i="31"/>
  <c r="N237" i="31" s="1"/>
  <c r="P237" i="31" s="1"/>
  <c r="J215" i="31"/>
  <c r="M215" i="31"/>
  <c r="N215" i="31" s="1"/>
  <c r="P215" i="31" s="1"/>
  <c r="M195" i="31"/>
  <c r="N195" i="31" s="1"/>
  <c r="P195" i="31" s="1"/>
  <c r="J195" i="31"/>
  <c r="M139" i="31"/>
  <c r="N139" i="31" s="1"/>
  <c r="P139" i="31" s="1"/>
  <c r="J139" i="31"/>
  <c r="M118" i="31"/>
  <c r="N118" i="31" s="1"/>
  <c r="P118" i="31" s="1"/>
  <c r="J118" i="31"/>
  <c r="J100" i="31"/>
  <c r="M100" i="31"/>
  <c r="N100" i="31" s="1"/>
  <c r="P100" i="31" s="1"/>
  <c r="M58" i="31"/>
  <c r="N58" i="31" s="1"/>
  <c r="P58" i="31" s="1"/>
  <c r="J58" i="31"/>
  <c r="J124" i="31"/>
  <c r="J263" i="31"/>
  <c r="J138" i="31"/>
  <c r="J250" i="31"/>
  <c r="M250" i="31"/>
  <c r="N250" i="31" s="1"/>
  <c r="P250" i="31" s="1"/>
  <c r="M188" i="31"/>
  <c r="N188" i="31" s="1"/>
  <c r="P188" i="31" s="1"/>
  <c r="J188" i="31"/>
  <c r="J265" i="31"/>
  <c r="M265" i="31"/>
  <c r="N265" i="31" s="1"/>
  <c r="P265" i="31" s="1"/>
  <c r="J245" i="31"/>
  <c r="M245" i="31"/>
  <c r="N245" i="31" s="1"/>
  <c r="P245" i="31" s="1"/>
  <c r="J223" i="31"/>
  <c r="M223" i="31"/>
  <c r="N223" i="31" s="1"/>
  <c r="P223" i="31" s="1"/>
  <c r="J145" i="31"/>
  <c r="M145" i="31"/>
  <c r="N145" i="31" s="1"/>
  <c r="P145" i="31" s="1"/>
  <c r="J126" i="31"/>
  <c r="M126" i="31"/>
  <c r="N126" i="31" s="1"/>
  <c r="P126" i="31" s="1"/>
  <c r="J105" i="31"/>
  <c r="M105" i="31"/>
  <c r="N105" i="31" s="1"/>
  <c r="P105" i="31" s="1"/>
  <c r="J86" i="31"/>
  <c r="M86" i="31"/>
  <c r="N86" i="31" s="1"/>
  <c r="P86" i="31" s="1"/>
  <c r="M46" i="31"/>
  <c r="N46" i="31" s="1"/>
  <c r="P46" i="31" s="1"/>
  <c r="J46" i="31"/>
  <c r="M190" i="31"/>
  <c r="N190" i="31" s="1"/>
  <c r="P190" i="31" s="1"/>
  <c r="J190" i="31"/>
  <c r="M153" i="31"/>
  <c r="N153" i="31" s="1"/>
  <c r="P153" i="31" s="1"/>
  <c r="J153" i="31"/>
  <c r="M94" i="31"/>
  <c r="N94" i="31" s="1"/>
  <c r="P94" i="31" s="1"/>
  <c r="J94" i="31"/>
  <c r="J256" i="31"/>
  <c r="J114" i="31"/>
  <c r="J212" i="31"/>
  <c r="J267" i="31"/>
  <c r="M267" i="31"/>
  <c r="N267" i="31" s="1"/>
  <c r="P267" i="31" s="1"/>
  <c r="N20" i="31"/>
  <c r="I252" i="29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M296" i="31" l="1"/>
  <c r="M7" i="31" s="1"/>
  <c r="N296" i="31"/>
  <c r="P296" i="31" s="1"/>
  <c r="P20" i="31"/>
  <c r="J57" i="29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<sst xmlns="http://schemas.openxmlformats.org/spreadsheetml/2006/main" count="17612" uniqueCount="883">
  <si>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</si>
  <si>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</si>
  <si>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</si>
  <si>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</si>
  <si>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</si>
  <si>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</si>
  <si>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</si>
  <si>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</si>
  <si>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</si>
  <si>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</si>
  <si>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</si>
  <si>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</si>
  <si>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</si>
  <si>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</si>
  <si>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</si>
  <si>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</si>
  <si>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</si>
  <si>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</si>
  <si>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</si>
  <si>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</si>
  <si>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</si>
  <si>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</si>
  <si>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</si>
  <si>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</si>
  <si>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</si>
  <si>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</si>
  <si>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</si>
  <si>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</si>
  <si>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</si>
  <si>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</si>
  <si>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</si>
  <si>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</si>
  <si>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</si>
  <si>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</si>
  <si>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</si>
  <si>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</si>
  <si>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</si>
  <si>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</si>
  <si>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</si>
  <si>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</si>
  <si>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</si>
  <si>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</si>
  <si>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</si>
  <si>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</si>
  <si>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</si>
  <si>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</si>
  <si>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</si>
  <si>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</si>
  <si>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</si>
  <si>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</si>
  <si>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</si>
  <si>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</si>
  <si>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</si>
  <si>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</si>
  <si>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</si>
  <si>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</si>
  <si>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</si>
  <si>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</si>
  <si>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</si>
  <si>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</si>
  <si>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</si>
  <si>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</si>
  <si>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</si>
  <si>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</si>
  <si>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</si>
  <si>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</si>
  <si>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</si>
  <si>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</si>
  <si>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</si>
  <si>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</si>
  <si>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</si>
  <si>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</si>
  <si>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</si>
  <si>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</si>
  <si>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</si>
  <si>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</si>
  <si>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</si>
  <si>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</si>
  <si>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</si>
  <si>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</si>
  <si>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</si>
  <si>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</si>
  <si>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</si>
  <si>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</si>
  <si>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</si>
  <si>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</si>
  <si>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</si>
  <si>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</si>
  <si>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</si>
  <si>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</si>
  <si>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</si>
  <si>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</si>
  <si>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</si>
  <si>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</si>
  <si>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</si>
  <si>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</si>
  <si>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</si>
  <si>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</si>
  <si>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</si>
  <si>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</si>
  <si>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</si>
  <si>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</si>
  <si>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</si>
  <si>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</si>
  <si>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</si>
  <si>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</si>
  <si>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</si>
  <si>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</si>
  <si>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</si>
  <si>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</si>
  <si>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</si>
  <si>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</si>
  <si>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</si>
  <si>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</si>
  <si>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</si>
  <si>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</si>
  <si>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</si>
  <si>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</si>
  <si>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</si>
  <si>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</si>
  <si>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</si>
  <si>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</si>
  <si>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</si>
  <si>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</si>
  <si>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</si>
  <si>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</si>
  <si>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</si>
  <si>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</si>
  <si>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</si>
  <si>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</si>
  <si>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</si>
  <si>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</si>
  <si>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</si>
  <si>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</si>
  <si>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</si>
  <si>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</si>
  <si>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</si>
  <si>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</si>
  <si>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</si>
  <si>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</si>
  <si>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</si>
  <si>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</si>
  <si>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</si>
  <si>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</si>
  <si>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</si>
  <si>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</si>
  <si>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</si>
  <si>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</si>
  <si>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</si>
  <si>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</si>
  <si>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</si>
  <si>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</si>
  <si>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</si>
  <si>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</si>
  <si>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</si>
  <si>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</si>
  <si>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</si>
  <si>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</si>
  <si>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</si>
  <si>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</si>
  <si>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</si>
  <si>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</si>
  <si>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</si>
  <si>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</si>
  <si>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</si>
  <si>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</si>
  <si>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</si>
  <si>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</si>
  <si>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</si>
  <si>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</si>
  <si>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</si>
  <si>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</si>
  <si>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</si>
  <si>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</si>
  <si>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</si>
  <si>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</si>
  <si>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</si>
  <si>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</si>
  <si>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</si>
  <si>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</si>
  <si>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</si>
  <si>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</si>
  <si>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</si>
  <si>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</si>
  <si>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</si>
  <si>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</si>
  <si>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</si>
  <si>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</si>
  <si>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</si>
  <si>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</si>
  <si>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</si>
  <si>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</si>
  <si>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</si>
  <si>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</si>
  <si>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</si>
  <si>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</si>
  <si>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</si>
  <si>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</si>
  <si>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</si>
  <si>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</si>
  <si>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</si>
  <si>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</si>
  <si>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</si>
  <si>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</si>
  <si>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</si>
  <si>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</si>
  <si>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</si>
  <si>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</si>
  <si>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</si>
  <si>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</si>
  <si>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</si>
  <si>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</si>
  <si>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</si>
  <si>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</si>
  <si>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</si>
  <si>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</si>
  <si>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</si>
  <si>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</si>
  <si>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</si>
  <si>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</si>
  <si>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</si>
  <si>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</si>
  <si>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</si>
  <si>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</si>
  <si>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</si>
  <si>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</si>
  <si>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</si>
  <si>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</si>
  <si>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</si>
  <si>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</si>
  <si>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</si>
  <si>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</si>
  <si>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</si>
  <si>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</si>
  <si>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</si>
  <si>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</si>
  <si>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</si>
  <si>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</si>
  <si>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</si>
  <si>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</si>
  <si>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</si>
  <si>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</si>
  <si>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</si>
  <si>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</si>
  <si>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</si>
  <si>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</si>
  <si>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</si>
  <si>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</si>
  <si>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</si>
  <si>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</si>
  <si>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</si>
  <si>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</si>
  <si>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</si>
  <si>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</si>
  <si>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</si>
  <si>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</si>
  <si>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</si>
  <si>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</si>
  <si>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</si>
  <si>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</si>
  <si>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</si>
  <si>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</si>
  <si>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</si>
  <si>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</si>
  <si>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</si>
  <si>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</si>
  <si>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</si>
  <si>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</si>
  <si>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</si>
  <si>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</si>
  <si>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</si>
  <si>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</si>
  <si>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</si>
  <si>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</si>
  <si>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</si>
  <si>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</si>
  <si>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</si>
  <si>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</si>
  <si>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</si>
  <si>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</si>
  <si>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</si>
  <si>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</si>
  <si>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</si>
  <si>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</si>
  <si>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</si>
  <si>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</si>
  <si>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</si>
  <si>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</si>
  <si>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</si>
  <si>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</si>
  <si>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</si>
  <si>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</si>
  <si>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</si>
  <si>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</si>
  <si>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</si>
  <si>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</si>
  <si>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</si>
  <si>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</si>
  <si>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</si>
  <si>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</si>
  <si>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</si>
  <si>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</si>
  <si>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</si>
  <si>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</si>
  <si>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</si>
  <si>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</si>
  <si>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</si>
  <si>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</si>
  <si>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</si>
  <si>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</si>
  <si>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</si>
  <si>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</si>
  <si>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</si>
  <si>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</si>
  <si>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</si>
  <si>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</si>
  <si>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</si>
  <si>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</si>
  <si>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</si>
  <si>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</si>
  <si>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</si>
  <si>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</si>
  <si>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</si>
  <si>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</si>
  <si>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</si>
  <si>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</si>
  <si>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</si>
  <si>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</si>
  <si>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</si>
  <si>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</si>
  <si>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</si>
  <si>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</si>
  <si>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</si>
  <si>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</si>
  <si>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</si>
  <si>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</si>
  <si>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</si>
  <si>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</si>
  <si>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</si>
  <si>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</si>
  <si>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</si>
  <si>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</si>
  <si>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</si>
  <si>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</si>
  <si>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</si>
  <si>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</si>
  <si>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</si>
  <si>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</si>
  <si>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</si>
  <si>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</si>
  <si>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</si>
  <si>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</si>
  <si>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</si>
  <si>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</si>
  <si>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</si>
  <si>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</si>
  <si>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</si>
  <si>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</si>
  <si>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</si>
  <si>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</si>
  <si>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</si>
  <si>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</si>
  <si>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</si>
  <si>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</si>
  <si>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</si>
  <si>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</si>
  <si>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</si>
  <si>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</si>
  <si>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</si>
  <si>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</si>
  <si>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</si>
  <si>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</si>
  <si>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</si>
  <si>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</si>
  <si>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</si>
  <si>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</si>
  <si>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</si>
  <si>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</si>
  <si>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</si>
  <si>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</si>
  <si>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</si>
  <si>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</si>
  <si>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</si>
  <si>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</si>
  <si>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</si>
  <si>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</si>
  <si>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</si>
  <si>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</si>
  <si>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</si>
  <si>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</si>
  <si>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</si>
  <si>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</si>
  <si>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</si>
  <si>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</si>
  <si>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</si>
  <si>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</si>
  <si>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</si>
  <si>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</si>
  <si>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</si>
  <si>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</si>
  <si>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</si>
  <si>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</si>
  <si>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</si>
  <si>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</si>
  <si>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</si>
  <si>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</si>
  <si>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</si>
  <si>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</si>
  <si>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</si>
  <si>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</si>
  <si>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</si>
  <si>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</si>
  <si>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</si>
  <si>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</si>
  <si>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</si>
  <si>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</si>
  <si>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</si>
  <si>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</si>
  <si>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</si>
  <si>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</si>
  <si>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</si>
  <si>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</si>
  <si>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</si>
  <si>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</si>
  <si>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</si>
  <si>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</si>
  <si>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</si>
  <si>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</si>
  <si>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</si>
  <si>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</si>
  <si>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</si>
  <si>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</si>
  <si>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</si>
  <si>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</si>
  <si>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</si>
  <si>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</si>
  <si>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</si>
  <si>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</si>
  <si>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</si>
  <si>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</si>
  <si>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</si>
  <si>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</si>
  <si>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</si>
  <si>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</si>
  <si>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</si>
  <si>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</si>
  <si>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</si>
  <si>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</si>
  <si>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</si>
  <si>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</si>
  <si>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</si>
  <si>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</si>
  <si>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</si>
  <si>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</si>
  <si>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</si>
  <si>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</si>
  <si>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</si>
  <si>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</si>
  <si>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</si>
  <si>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</si>
  <si>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</si>
  <si>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</si>
  <si>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</si>
  <si>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</si>
  <si>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</si>
  <si>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</si>
  <si>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</si>
  <si>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</si>
  <si>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</si>
  <si>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</si>
  <si>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</si>
  <si>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</si>
  <si>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</si>
  <si>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</si>
  <si>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</si>
  <si>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</si>
  <si>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</si>
  <si>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</si>
  <si>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</si>
  <si>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</si>
  <si>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</si>
  <si>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</si>
  <si>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</si>
  <si>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</si>
  <si>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</si>
  <si>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</si>
  <si>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</si>
  <si>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</si>
  <si>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</si>
  <si>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</si>
  <si>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</si>
  <si>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</si>
  <si>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</si>
  <si>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</si>
  <si>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</si>
  <si>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</si>
  <si>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</si>
  <si>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</si>
  <si>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</si>
  <si>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</si>
  <si>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</si>
  <si>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</si>
  <si>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</si>
  <si>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</si>
  <si>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</si>
  <si>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</si>
  <si>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</si>
  <si>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</si>
  <si>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</si>
  <si>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</si>
  <si>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</si>
  <si>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</si>
  <si>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</si>
  <si>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</si>
  <si>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</si>
  <si>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</si>
  <si>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</si>
  <si>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</si>
  <si>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</si>
  <si>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</si>
  <si>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</si>
  <si>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</si>
  <si>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</si>
  <si>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</si>
  <si>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</si>
  <si>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</si>
  <si>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</si>
  <si>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</si>
  <si>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</si>
  <si>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</si>
  <si>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</si>
  <si>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</si>
  <si>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</si>
  <si>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</si>
  <si>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</si>
  <si>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</si>
  <si>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</si>
  <si>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</si>
  <si>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</si>
  <si>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</si>
  <si>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</si>
  <si>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</si>
  <si>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</si>
  <si>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</si>
  <si>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</si>
  <si>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</si>
  <si>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</si>
  <si>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</si>
  <si>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</si>
  <si>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</si>
  <si>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</si>
  <si>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</si>
  <si>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</si>
  <si>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</si>
  <si>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</si>
  <si>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</si>
  <si>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</si>
  <si>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</si>
  <si>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</si>
  <si>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</si>
  <si>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</si>
  <si>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</si>
  <si>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</si>
  <si>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</si>
  <si>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</si>
  <si>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</si>
  <si>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</si>
  <si>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</si>
  <si>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</si>
  <si>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</si>
  <si>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</si>
  <si>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</si>
  <si>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</si>
  <si>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</si>
  <si>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</si>
  <si>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</si>
  <si>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</si>
  <si>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</si>
  <si>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</si>
  <si>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</si>
  <si>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</si>
  <si>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</si>
  <si>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</si>
  <si>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</si>
  <si>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</si>
  <si>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</si>
  <si>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</si>
  <si>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</si>
  <si>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</si>
  <si>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</si>
  <si>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</si>
  <si>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</si>
  <si>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</si>
  <si>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</si>
  <si>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</si>
  <si>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</si>
  <si>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</si>
  <si>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</si>
  <si>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</si>
  <si>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</si>
  <si>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</si>
  <si>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</si>
  <si>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</si>
  <si>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</si>
  <si>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</si>
  <si>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</si>
  <si>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</si>
  <si>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</si>
  <si>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</si>
  <si>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</si>
  <si>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</si>
  <si>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</si>
  <si>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</si>
  <si>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</si>
  <si>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</si>
  <si>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</si>
  <si>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</si>
  <si>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</si>
  <si>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</si>
  <si>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</si>
  <si>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</si>
  <si>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</si>
  <si>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</si>
  <si>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</si>
  <si>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</si>
  <si>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</si>
  <si>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</si>
  <si>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</si>
  <si>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</si>
  <si>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</si>
  <si>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</si>
  <si>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</si>
  <si>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</si>
  <si>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</si>
  <si>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</si>
  <si>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</si>
  <si>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</si>
  <si>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</si>
  <si>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</si>
  <si>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</si>
  <si>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</si>
  <si>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</si>
  <si>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</si>
  <si>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</si>
  <si>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</si>
  <si>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</si>
  <si>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</si>
  <si>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</si>
  <si>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</si>
  <si>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</si>
  <si>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</si>
  <si>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</si>
  <si>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</si>
  <si>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</si>
  <si>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</si>
  <si>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</si>
  <si>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</si>
  <si>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</si>
  <si>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</si>
  <si>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</si>
  <si>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</si>
  <si>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</si>
  <si>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</si>
  <si>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</si>
  <si>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</si>
  <si>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</si>
  <si>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</si>
  <si>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</si>
  <si>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</si>
  <si>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</si>
  <si>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</si>
  <si>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</si>
  <si>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</si>
  <si>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</si>
  <si>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</si>
  <si>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</si>
  <si>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</si>
  <si>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</si>
  <si>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</si>
  <si>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</si>
  <si>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</si>
  <si>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</si>
  <si>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</si>
  <si>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</si>
  <si>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</si>
  <si>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</si>
  <si>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</si>
  <si>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</si>
  <si>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</si>
  <si>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</si>
  <si>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</si>
  <si>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</si>
  <si>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</si>
  <si>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</si>
  <si>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</si>
  <si>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</si>
  <si>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</si>
  <si>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</si>
  <si>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</si>
  <si>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</si>
  <si>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</si>
  <si>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</si>
  <si>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</si>
  <si>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</si>
  <si>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</si>
  <si>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</si>
  <si>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</si>
  <si>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</si>
  <si>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</si>
  <si>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</si>
  <si>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</si>
  <si>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</si>
  <si>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</si>
  <si>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</si>
  <si>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</si>
  <si>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</si>
  <si>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</si>
  <si>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</si>
  <si>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</si>
  <si>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</si>
  <si>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</si>
  <si>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</si>
  <si>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</si>
  <si>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</si>
  <si>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</si>
  <si>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</si>
  <si>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</si>
  <si>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</si>
  <si>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</si>
  <si>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</si>
  <si>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</si>
  <si>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</si>
  <si>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</si>
  <si>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</si>
  <si>
    <t>MEMÓRIA DE CÁLCULO BM 05</t>
  </si>
  <si>
    <t>nº 05</t>
  </si>
  <si>
    <t>07/10/2025 a 27/11/2025</t>
  </si>
  <si>
    <t>Pelo projeto (área dos arcos) - 131,65 m²</t>
  </si>
  <si>
    <t xml:space="preserve">Chapisco dos pilares e vigas aparentes da quadra - perímetro dos pilares (descontando alvenaria/combogó) - 1,14 m x (2,5*16 + 5,5*4); perímetro das vigas - 0,94*(19,4+19,4+27,6+27,6+19,40 + 23,0 + 19,40 + 23,0) = </t>
  </si>
  <si>
    <t xml:space="preserve"> 1.9.9</t>
  </si>
  <si>
    <t>CONTRAPISO EM ARGAMASSA TRAÇO 1:4 (CIMENTO E AREIA), PREPARO MECÂNICO COM BETONEIRA 400 L, APLICADO EM ÁREAS SECAS SOBRE LAJE, ADERIDO, ACABAMENTO NÃO REFORÇADO, ESPESSURA 2CM. AF_07/2021</t>
  </si>
  <si>
    <t>1.12.8</t>
  </si>
  <si>
    <t>ELETRODUTO RÍGIDO ROSCÁVEL, PVC, DN 32 MM (1"), PARA CIRCUITOS TERMINAIS, INSTALADO EM LAJE - FORNECIMENTO E INSTALAÇÃO. AF_03/2023</t>
  </si>
  <si>
    <t>m</t>
  </si>
  <si>
    <t>2.6.3</t>
  </si>
  <si>
    <t>2.7.5</t>
  </si>
  <si>
    <t>2.7.6</t>
  </si>
  <si>
    <t xml:space="preserve"> 2.8.5</t>
  </si>
  <si>
    <t xml:space="preserve">	Rufo de concreto armado fck=20mpa l=30cm e h=5cm</t>
  </si>
  <si>
    <t xml:space="preserve"> 2.10.6</t>
  </si>
  <si>
    <t>CHAVE DE BOIA AUTOMÁTICA SUPERIOR/INFERIOR 15A/250V - FORNECIMENTO E INSTALAÇÃO. AF_12/2020</t>
  </si>
  <si>
    <t xml:space="preserve"> 2.10.7</t>
  </si>
  <si>
    <t>BOMBA CENTRÍFUGA, MONOFÁSICA, 0,5 CV OU 0,49 HP, HM 6 A 20 M, Q 1,2 A 8,3 M3/H - FORNECIMENTO E INSTALAÇÃO. AF_12/2020</t>
  </si>
  <si>
    <t>2.11.8</t>
  </si>
  <si>
    <t>JUNÇÃO DE REDUÇÃO INVERTIDA, PVC, SÉRIE NORMAL, ESGOTO PREDIAL, DN 100 X 50 MM, JUNTA ELÁSTICA, FORNECIDO E INSTALADO EM RAMAL DE DESCARGA OU RAMAL DE ESGOTO SANITÁRIO. AF_08/2022</t>
  </si>
  <si>
    <t>2.11.9</t>
  </si>
  <si>
    <t>JOELHO 90 GRAUS, PVC, SERIE NORMAL, ESGOTO PREDIAL, DN 100 MM, JUNTA ELÁSTICA, FORNECIDO E INSTALADO EM RAMAL DE DESCARGA OU RAMAL DE ESGOTO SANITÁRIO. AF_08/2022</t>
  </si>
  <si>
    <t>2.11.10</t>
  </si>
  <si>
    <t>JOELHO 90 GRAUS, PVC, SERIE NORMAL, ESGOTO PREDIAL, DN 40 MM, JUNTA SOLDÁVEL, FORNECIDO E INSTALADO EM RAMAL DE DESCARGA OU RAMAL DE ESGOTO SANITÁRIO. AF_08/2022</t>
  </si>
  <si>
    <t xml:space="preserve"> 2.12.12</t>
  </si>
  <si>
    <t xml:space="preserve"> 2.12.11</t>
  </si>
  <si>
    <t>LÂMPADA COMPACTA DE LED 6 W, BASE E27 - FORNECIMENTO E INSTALAÇÃO. AF_02/2020</t>
  </si>
  <si>
    <t>EMPRAÇAMENTO QUADRA/ESCOLA</t>
  </si>
  <si>
    <t>3.1</t>
  </si>
  <si>
    <t xml:space="preserve">	Muro em alvenaria bloco cerâmico, e= 0,09m, c/ alv de pedra 0,35 x 0,60m, colunas (9x20cm) e cintamento (9x15cm) superior e inferior concreto armado fck = 15,0 Mpa cada 3,00m, chapisco e reboco</t>
  </si>
  <si>
    <t>3.3</t>
  </si>
  <si>
    <t>ASSENTAMENTO DE GUIA (MEIO-FIO) EM TRECHO RETO, CONFECCIONADA EM CONCRETO PRÉ-FABRICADO, DIMENSÕES 100X15X13X20 CM (COMPRIMENTO X BASE INFERIOR X BASE SUPERIOR X ALTURA). AF_01/2024</t>
  </si>
  <si>
    <t>3.4</t>
  </si>
  <si>
    <t>PLANTIO DE GRAMA BATATAIS EM PLACAS. AF_05/2018</t>
  </si>
  <si>
    <t>3.5</t>
  </si>
  <si>
    <t>Entrada de energia elétrica trifásica demanda entre 19 e 26,6 kw - Rev 01</t>
  </si>
  <si>
    <t>3.6</t>
  </si>
  <si>
    <t>POSTE DE AÇO CONICO CONTÍNUO CURVO DUPLO, ENGASTADO, H=9M, INCLUSIVE LUMINÁRIAS, SEM LÂMPADAS - FORNECIMENTO E INSTALACAO. AF_11/2019</t>
  </si>
  <si>
    <t>3.7</t>
  </si>
  <si>
    <t>LUMINÁRIA DE LED PARA ILUMINAÇÃO PÚBLICA, DE 51 W ATÉ 67 W - FORNECIMENTO E INSTALAÇÃO. AF_08/2020</t>
  </si>
  <si>
    <t>3.8</t>
  </si>
  <si>
    <t xml:space="preserve">	Banco simples com assento em madeira, dim:1500x300x387mm, ref, NK1606, da Nilko ou similar</t>
  </si>
  <si>
    <t>3.9</t>
  </si>
  <si>
    <t>RAMPA DE ACESSIBILIDADE EM CONCRETO MOLDADO IN LOCO, EM CALÇADA NOVA COM LARGURA MENOR À 3,00 M, FCK 25MPA, COM PISO PODOTÁTIL. AF_03/2024</t>
  </si>
  <si>
    <t>3.10</t>
  </si>
  <si>
    <t>EXECUÇÃO DE PASSEIO (CALÇADA) OU PISO DE CONCRETO COM CONCRETO MOLDADO IN LOCO, FEITO EM OBRA, ACABAMENTO CONVENCIONAL, NÃO ARMADO. AF_08/2022</t>
  </si>
  <si>
    <t>3.11</t>
  </si>
  <si>
    <t xml:space="preserve">	Concreto Armado fck=21,0MPa, usinado, bombeado, adensado e lançado, para Uso Geral, com formas planas em compensado resinado 12mm (05 usos)</t>
  </si>
  <si>
    <t>3.12</t>
  </si>
  <si>
    <t>3.13</t>
  </si>
  <si>
    <t>APLICAÇÃO MANUAL DE FUNDO SELADOR ACRÍLICO EM PAREDES EXTERNAS DE CASAS. AF_03/2024</t>
  </si>
  <si>
    <t>3.14</t>
  </si>
  <si>
    <t>3.15</t>
  </si>
  <si>
    <t>APLICAÇÃO MANUAL DE TINTA LÁTEX ACRÍLICA EM PAREDE EXTERNAS DE CASAS, DUAS DEMÃOS. AF_03/2024</t>
  </si>
  <si>
    <t>3.16</t>
  </si>
  <si>
    <t>PROTEÇÃO MECÂNICA DE SUPERFÍCIE HORIZONTAL COM ARGAMASSA DE CIMENTO E AREIA, TRAÇO 1:3, E=2CM. AF_09/2023</t>
  </si>
  <si>
    <t>3.17</t>
  </si>
  <si>
    <t>3.18</t>
  </si>
  <si>
    <t>3.20</t>
  </si>
  <si>
    <t>TRANSPORTE COM CAMINHÃO BASCULANTE DE 10 M³, EM VIA URBANA EM LEITO NATURAL (UNIDADE: M3XKM). AF_07/2020</t>
  </si>
  <si>
    <t>m³xkm</t>
  </si>
  <si>
    <t>3.21</t>
  </si>
  <si>
    <t>3.22</t>
  </si>
  <si>
    <t>EMASSAMENTO COM MASSA LÁTEX, APLICAÇÃO EM TETO, UMA DEMÃO, LIXAMENTO MANUAL. AF_04/2023</t>
  </si>
  <si>
    <t>3.23</t>
  </si>
  <si>
    <t>3.24</t>
  </si>
  <si>
    <t>ELETRODUTO RÍGIDO ROSCÁVEL, PVC, DN 25 MM (3/4"), PARA CIRCUITOS TERMINAIS, INSTALADO EM LAJE - FORNECIMENTO E INSTALAÇÃO. AF_03/2023</t>
  </si>
  <si>
    <t>3.25</t>
  </si>
  <si>
    <t>CAIXA ENTERRADA ELÉTRICA RETANGULAR, EM CONCRETO PRÉ-MOLDADO, FUNDO COM BRITA, DIMENSÕES INTERNAS: 0,4X0,4X0,4 M. AF_12/2020</t>
  </si>
  <si>
    <t>3.26</t>
  </si>
  <si>
    <t>RELÉ FOTOELÉTRICO PARA COMANDO DE ILUMINAÇÃO EXTERNA 1000 W - FORNECIMENTO E INSTALAÇÃO. AF_08/2020</t>
  </si>
  <si>
    <t>3.27</t>
  </si>
  <si>
    <t>CABO DE COBRE FLEXÍVEL ISOLADO, 4 MM², ANTI-CHAMA 0,6/1,0 KV, PARA CIRCUITOS TERMINAIS - FORNECIMENTO E INSTALAÇÃO. AF_03/2023</t>
  </si>
  <si>
    <t>3.28</t>
  </si>
  <si>
    <t>CABO DE COBRE FLEXÍVEL ISOLADO, 16 MM², ANTI-CHAMA 0,6/1,0 KV, PARA DISTRIBUIÇÃO - FORNECIMENTO E INSTALAÇÃO. AF_10/2020</t>
  </si>
  <si>
    <t>3.29</t>
  </si>
  <si>
    <t>Pelo projeto elétrico</t>
  </si>
  <si>
    <t>16 unidades</t>
  </si>
  <si>
    <t>Prancha 12/12 - 2,08 m², prancha 06/12 - 18,56 m²</t>
  </si>
  <si>
    <t>divisórias: 2,7*(3,53+1,53*2+3,48+1,53*2) - 0,70*2,1*6 =</t>
  </si>
  <si>
    <t xml:space="preserve">Área de alvenaria x 2 = </t>
  </si>
  <si>
    <t>2,4*(3,48*2+1,53*6+1,06+1,04+1,06+1,48*2)+2,48*(3,53*2+1,53*6+1,08+1,06+1,08+1,53*2)-2*(0,70*2,1*3+0,8*2,1)+2,94*(1,78*2+1,5*2)-0,90*2,10+2,94*(1,51*2+1,8*2)-0,9*2,1=</t>
  </si>
  <si>
    <t xml:space="preserve">1,48*3,48+1,53*1,06*2+1,53*1,04+3,53*1,53+1,53*1,08*2+1,53*1,06+1,78*1,5+1,51*1,8 = </t>
  </si>
  <si>
    <t>6 unidaes</t>
  </si>
  <si>
    <t xml:space="preserve">Coberta da parte que não contém a caixa dagua 3,15*7,05 = </t>
  </si>
  <si>
    <t>7,05 m</t>
  </si>
  <si>
    <t>Instalação menos a parte da ligação da caixa d'água com a cisterna</t>
  </si>
  <si>
    <t>5 unidades</t>
  </si>
  <si>
    <t>6 unidades</t>
  </si>
  <si>
    <t>Muro em alvenaria bloco cerâmico, e= 0,09m, c/ alv de pedra 0,35 x 0,60m, colunas (9x20cm) e cintamento (9x15cm) superior e inferior concreto armado fck = 15,0 Mpa cada 3,00m, chapisco e reboco</t>
  </si>
  <si>
    <t>MEMÓRIA DE CÁLCULO BM 06</t>
  </si>
  <si>
    <t>nº 06</t>
  </si>
  <si>
    <t>28/11/2025 a 10/12/2025</t>
  </si>
  <si>
    <t>MEDIÇÃO 06</t>
  </si>
  <si>
    <t>Piso da quadra: 17,0*27,15 + 1,45*1,70+ 1,45*1,60 + 1,30*8,87 = 477,87m²</t>
  </si>
  <si>
    <t>Chapisco e reboco das arquibancadas 1,0*(9,7+11,27+9,13+9,13)= 39,23</t>
  </si>
  <si>
    <t>4 unidades</t>
  </si>
  <si>
    <t>7,75 m executados</t>
  </si>
  <si>
    <t>33,66 m executados</t>
  </si>
  <si>
    <t>48,79 m executados</t>
  </si>
  <si>
    <t>2,84*(17,25+5,45+4,60+32,50+12,65) = 205,76 m² - considerando a execução de 50% do muro</t>
  </si>
  <si>
    <t xml:space="preserve">10 pilares de 20x20x2,35; 2 vigas baldrames de 20x20x13,3; arranques de 20x20x1,2, 10 grelhas de 0,70x0,70x0,15 = </t>
  </si>
  <si>
    <t>aterro da quadra x 10 km = (459+180,26)*10</t>
  </si>
  <si>
    <t>Alvenaria de embasamento da passarela: 2x13,30x0,5</t>
  </si>
  <si>
    <t>MEMÓRIA DE CÁLCULO BM 07</t>
  </si>
  <si>
    <t>nº 07</t>
  </si>
  <si>
    <t>MEDIÇÃO 07</t>
  </si>
  <si>
    <t>11/12/2025 a 13/01/2026</t>
  </si>
  <si>
    <t xml:space="preserve">1,26*2,12+2,53*1,25+1,23*2,53+1,26*2,12+1,25*2,12+1,25*2,12 = </t>
  </si>
  <si>
    <t>2,54*2,8 + 1,45*1,6 + 1,67*1,45 = 11,85 m²</t>
  </si>
  <si>
    <t>reprogramar</t>
  </si>
  <si>
    <t>laje da passarela - 11,5*6,5 = 74,75 m²; mais laje treliçada da quadra - 12*2,1 = 25,20 m² = 99,95 m²</t>
  </si>
  <si>
    <t>Área total de reboco executado: 524,87 m²</t>
  </si>
  <si>
    <t>área de textura p/ reprogramação c/ pilares e vigas texturizados:</t>
  </si>
  <si>
    <t>área de massa corrida mais área de textura: 121,43+350,92 = 472,35</t>
  </si>
  <si>
    <t>área de forro de gesso: 11,85 m²</t>
  </si>
  <si>
    <t>1 unidade dentro da bilheteria</t>
  </si>
  <si>
    <t>(9,13+9,1+11,38+9,7)*0,20*0,5</t>
  </si>
  <si>
    <t>Testas da arquibancada: 9,13*1+9,10*0,97+11,38*1,04+9,7*1,04 = 39,88 + piso da arquibancada: (9,13+9,10+11,38+9,70)*(0,55+0,70) = 49,14 m² total: 89,01 m²</t>
  </si>
  <si>
    <t xml:space="preserve">Testas da arquibancada: 9,13*1+9,10*0,97+11,38*1,04+9,7*1,04 = 39,88 </t>
  </si>
  <si>
    <t>pago no emassamento da quadra</t>
  </si>
  <si>
    <t>18,77*2,86-1,26*2,12*2+18,77*2,65-1,26*2,12*2+9,13*0,13+2,16*1,22+3,98*1,22+1,07*1,40+2,18*1,22+9,10*0,18+1,36*1,54+6,2*2,86-2,53*1,25*2-0,70*2,10+1,03*2,12 = 121,43 + 18,28 m² da arquibancada</t>
  </si>
  <si>
    <t>13,57*3,9*2+24,9*1,95*2 = 202,96 m²</t>
  </si>
  <si>
    <t xml:space="preserve">(3,30*2+9,48*2)*3,75-2*0,8*2,1-2*0,9*2,1 + (2,1*2+3,3*2)*1,00 = </t>
  </si>
  <si>
    <t>Mesma área de piso</t>
  </si>
  <si>
    <t>2*0,8*2,15+2*0,90*2,15</t>
  </si>
  <si>
    <t>área de porta x 2</t>
  </si>
  <si>
    <t>Coberta da parte que contém a caixa dagua 3,15*2,1 = 6,62</t>
  </si>
  <si>
    <t>Ligação da cisterna com a caixa dagua</t>
  </si>
  <si>
    <t>2,84*(17,25+5,45+4,60+32,50+12,65) = 205,76 m² - considerando a execução do restante dos 50% do muro</t>
  </si>
  <si>
    <t>8 unidades</t>
  </si>
  <si>
    <t>6,55*11,50 = 75,32</t>
  </si>
  <si>
    <t>área do muro x 2 lados = 205,76*2</t>
  </si>
  <si>
    <t>restante do item  1.7.1.5 = 66,83</t>
  </si>
  <si>
    <t>Área total de empraçamento pelo projeto - 788,62 * altura média de 0,4 m</t>
  </si>
  <si>
    <t>aterro da praça x 10 km</t>
  </si>
  <si>
    <t>25 + 6,5+13,5+ 11,5+25 (posteamentos)</t>
  </si>
  <si>
    <t>4 unidades (1em cada poste)</t>
  </si>
  <si>
    <t>usado 2,5 - reprogramar</t>
  </si>
  <si>
    <t>MEMÓRIA DE CÁLCULO BM 08</t>
  </si>
  <si>
    <t>nº 08</t>
  </si>
  <si>
    <t>14/01/2026 a 06/02/2026</t>
  </si>
  <si>
    <t xml:space="preserve">24,72*13,60 = </t>
  </si>
  <si>
    <t>1 par</t>
  </si>
  <si>
    <t>Vigas superiores: 0,15*0,39*(6,55+6,54+6,53+6,54+6,52+11,40+11,60) = 3,26 m³</t>
  </si>
  <si>
    <t>nº 09</t>
  </si>
  <si>
    <t>MEDIÇÃO 09</t>
  </si>
  <si>
    <t>MEMÓRIA DE CÁLCULO BM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</si>
</sst>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91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/>
    <xf numFmtId="0" fontId="19" fillId="4" borderId="4" xfId="0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167" fontId="19" fillId="4" borderId="4" xfId="0" applyNumberFormat="1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top" wrapText="1"/>
    </xf>
    <xf numFmtId="4" fontId="17" fillId="3" borderId="4" xfId="0" applyNumberFormat="1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horizontal="center" vertical="top" wrapText="1"/>
    </xf>
    <xf numFmtId="4" fontId="21" fillId="6" borderId="4" xfId="0" applyNumberFormat="1" applyFont="1" applyFill="1" applyBorder="1" applyAlignment="1">
      <alignment horizontal="center" vertical="top" wrapText="1"/>
    </xf>
    <xf numFmtId="4" fontId="21" fillId="3" borderId="4" xfId="0" applyNumberFormat="1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166" fontId="0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30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1" fillId="0" borderId="4" xfId="0" applyFont="1" applyBorder="1" applyAlignment="1">
      <alignment horizontal="left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32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1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35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64A19D-5F19-453D-AB4A-28429993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3CA6B0-1051-4B16-AC7D-CE4037F4F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965870-0701-41F6-93A7-53B379D0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ADD5AC-E7AD-461B-A52A-A17E583D0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5CD6EC-B273-4844-8629-650B9E6BA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Quadra%20Angelim\Readequa&#231;&#227;o%2003%20Quadra%20Angelim.xlsx" TargetMode="External"/><Relationship Id="rId1" Type="http://schemas.openxmlformats.org/officeDocument/2006/relationships/externalLinkPath" Target="Readequa&#231;&#227;o%2003%20Quadra%20Angeli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equação 01"/>
      <sheetName val="Memória read. 01"/>
      <sheetName val="MC Readeq. 01"/>
      <sheetName val="Readequação 02"/>
      <sheetName val="Memória read. 02"/>
      <sheetName val="Readequação 03"/>
      <sheetName val="Memória read. 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0">
          <cell r="R80">
            <v>6505.92</v>
          </cell>
        </row>
        <row r="136">
          <cell r="R136">
            <v>227.36</v>
          </cell>
        </row>
        <row r="138">
          <cell r="R138">
            <v>902.75</v>
          </cell>
        </row>
        <row r="139">
          <cell r="R139">
            <v>27.88</v>
          </cell>
        </row>
        <row r="142">
          <cell r="R142">
            <v>512.38</v>
          </cell>
        </row>
        <row r="143">
          <cell r="R143">
            <v>528.17999999999995</v>
          </cell>
        </row>
        <row r="144">
          <cell r="R144">
            <v>339.95</v>
          </cell>
        </row>
        <row r="145">
          <cell r="R145">
            <v>36.92</v>
          </cell>
        </row>
        <row r="272">
          <cell r="R272">
            <v>756.89</v>
          </cell>
        </row>
      </sheetData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91</v>
      </c>
      <c r="J7" s="178"/>
      <c r="K7" s="179" t="s">
        <v>605</v>
      </c>
      <c r="L7" s="179"/>
      <c r="M7" s="180">
        <f>M252</f>
        <v>177273.02000000008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604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65"/>
      <c r="R82" s="154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55" t="s">
        <v>13</v>
      </c>
      <c r="B252" s="156"/>
      <c r="C252" s="156"/>
      <c r="D252" s="156"/>
      <c r="E252" s="156"/>
      <c r="F252" s="156"/>
      <c r="G252" s="156"/>
      <c r="H252" s="156"/>
      <c r="I252" s="156"/>
      <c r="J252" s="157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54" t="s">
        <v>655</v>
      </c>
      <c r="C268" s="154"/>
      <c r="D268" s="154"/>
      <c r="E268" s="154" t="s">
        <v>658</v>
      </c>
      <c r="F268" s="154"/>
      <c r="G268" s="154"/>
      <c r="H268" s="154"/>
      <c r="I268" s="154"/>
      <c r="J268" s="154"/>
      <c r="K268" s="154" t="s">
        <v>659</v>
      </c>
      <c r="L268" s="154"/>
      <c r="M268" s="154"/>
      <c r="N268" s="154"/>
      <c r="O268" s="154"/>
    </row>
    <row r="269" spans="2:15" x14ac:dyDescent="0.2">
      <c r="B269" s="154" t="s">
        <v>656</v>
      </c>
      <c r="C269" s="154"/>
      <c r="D269" s="154"/>
      <c r="E269" s="154" t="s">
        <v>657</v>
      </c>
      <c r="F269" s="154"/>
      <c r="G269" s="154"/>
      <c r="H269" s="154"/>
      <c r="I269" s="154"/>
      <c r="J269" s="154"/>
      <c r="K269" s="154" t="s">
        <v>660</v>
      </c>
      <c r="L269" s="154"/>
      <c r="M269" s="154"/>
      <c r="N269" s="154"/>
      <c r="O269" s="154"/>
    </row>
  </sheetData>
  <mergeCells count="32">
    <mergeCell ref="M10:N10"/>
    <mergeCell ref="M11:N11"/>
    <mergeCell ref="M8:N8"/>
    <mergeCell ref="B9:G9"/>
    <mergeCell ref="K9:L9"/>
    <mergeCell ref="M9:N9"/>
    <mergeCell ref="I9:J10"/>
    <mergeCell ref="I6:J6"/>
    <mergeCell ref="K6:L6"/>
    <mergeCell ref="M6:N6"/>
    <mergeCell ref="I7:J7"/>
    <mergeCell ref="K7:L7"/>
    <mergeCell ref="M7:N7"/>
    <mergeCell ref="Q82:R82"/>
    <mergeCell ref="A12:N12"/>
    <mergeCell ref="A13:N13"/>
    <mergeCell ref="A14:N14"/>
    <mergeCell ref="A15:A16"/>
    <mergeCell ref="B15:B16"/>
    <mergeCell ref="C15:C16"/>
    <mergeCell ref="D15:D16"/>
    <mergeCell ref="A252:J252"/>
    <mergeCell ref="G15:J15"/>
    <mergeCell ref="K15:N15"/>
    <mergeCell ref="E15:E16"/>
    <mergeCell ref="F15:F16"/>
    <mergeCell ref="K268:O268"/>
    <mergeCell ref="K269:O269"/>
    <mergeCell ref="B268:D268"/>
    <mergeCell ref="B269:D269"/>
    <mergeCell ref="E268:J268"/>
    <mergeCell ref="E269:J269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2E2-5652-4D08-87BC-504E5A98AABD}">
  <sheetPr>
    <pageSetUpPr fitToPage="1"/>
  </sheetPr>
  <dimension ref="A1:I283"/>
  <sheetViews>
    <sheetView showOutlineSymbols="0" view="pageBreakPreview" topLeftCell="A92" zoomScale="75" zoomScaleNormal="75" zoomScaleSheetLayoutView="75" zoomScalePageLayoutView="85" workbookViewId="0">
      <selection activeCell="D210" sqref="D21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734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 t="s">
        <v>737</v>
      </c>
      <c r="E57" s="105">
        <f>131.65</f>
        <v>131.65</v>
      </c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 t="s">
        <v>738</v>
      </c>
      <c r="E73" s="105">
        <f>1.14*(2.5*16 + 5.5*4)+0.94*(19.4+19.4+27.6+27.6+19.4 + 23 + 19.4 + 23)</f>
        <v>238.75200000000001</v>
      </c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 t="s">
        <v>738</v>
      </c>
      <c r="E74" s="105">
        <f>1.14*(2.5*16 + 5.5*4)+0.94*(19.4+19.4+27.6+27.6+19.4 + 23 + 19.4 + 23)</f>
        <v>238.75200000000001</v>
      </c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 t="s">
        <v>811</v>
      </c>
      <c r="E112" s="105">
        <v>666.97</v>
      </c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 t="s">
        <v>812</v>
      </c>
      <c r="E118" s="105">
        <v>16</v>
      </c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 t="s">
        <v>813</v>
      </c>
      <c r="E175" s="106">
        <f>2.08+18.56</f>
        <v>20.64</v>
      </c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 t="s">
        <v>814</v>
      </c>
      <c r="E183" s="106">
        <f>2.7*(3.53+1.53*2+3.48+1.53*2) - 0.7*2.1*6-3.4</f>
        <v>23.231000000000009</v>
      </c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 t="s">
        <v>815</v>
      </c>
      <c r="E187" s="106">
        <f>E183*2-9.4</f>
        <v>37.062000000000019</v>
      </c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 t="s">
        <v>815</v>
      </c>
      <c r="E189" s="106">
        <f>E183*2</f>
        <v>46.462000000000018</v>
      </c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 t="s">
        <v>816</v>
      </c>
      <c r="E190" s="105">
        <f>2.4*(3.48*2+1.53*6+1.06+1.04+1.06+1.48*2)+2.48*(3.53*2+1.53*6+1.08+1.06+1.08+1.53*2)-2*(0.7*2.1*3+0.8*2.1)+2.94*(1.78*2+1.5*2)-0.9*2.1+2.94*(1.51*2+1.8*2)-0.9*2.1</f>
        <v>132.06279999999998</v>
      </c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 t="s">
        <v>817</v>
      </c>
      <c r="E199" s="105">
        <f>1.48*3.48+1.53*1.06*2+1.53*1.04+3.53*1.53+1.53*1.08*2+1.53*1.06+1.78*1.5+1.51*1.8</f>
        <v>25.700700000000001</v>
      </c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 t="s">
        <v>817</v>
      </c>
      <c r="E200" s="105">
        <f t="shared" ref="E200:E201" si="0">1.48*3.48+1.53*1.06*2+1.53*1.04+3.53*1.53+1.53*1.08*2+1.53*1.06+1.78*1.5+1.51*1.8</f>
        <v>25.700700000000001</v>
      </c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 t="s">
        <v>817</v>
      </c>
      <c r="E201" s="105">
        <f t="shared" si="0"/>
        <v>25.700700000000001</v>
      </c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 t="s">
        <v>818</v>
      </c>
      <c r="E206" s="105">
        <v>6</v>
      </c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819</v>
      </c>
      <c r="E210" s="105">
        <f xml:space="preserve"> 3.15*7.05</f>
        <v>22.2075</v>
      </c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">
        <v>819</v>
      </c>
      <c r="E211" s="105">
        <f xml:space="preserve"> 3.15*7.05</f>
        <v>22.2075</v>
      </c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 t="s">
        <v>820</v>
      </c>
      <c r="E213" s="105">
        <v>7.05</v>
      </c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821</v>
      </c>
      <c r="E228" s="105">
        <f>94.63-35</f>
        <v>59.629999999999995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 t="s">
        <v>822</v>
      </c>
      <c r="E240" s="105">
        <v>5</v>
      </c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 t="s">
        <v>823</v>
      </c>
      <c r="E241" s="105">
        <v>6</v>
      </c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 t="s">
        <v>823</v>
      </c>
      <c r="E242" s="105">
        <v>6</v>
      </c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4.25" x14ac:dyDescent="0.2">
      <c r="A256" s="9">
        <v>3</v>
      </c>
      <c r="B256" s="93" t="s">
        <v>762</v>
      </c>
      <c r="C256" s="93"/>
      <c r="D256" s="145"/>
      <c r="E256" s="145"/>
      <c r="F256" s="11"/>
      <c r="G256" s="9"/>
    </row>
    <row r="257" spans="1:5" ht="42.75" x14ac:dyDescent="0.2">
      <c r="A257" s="148" t="s">
        <v>763</v>
      </c>
      <c r="B257" s="93" t="s">
        <v>764</v>
      </c>
      <c r="C257" s="93" t="s">
        <v>16</v>
      </c>
      <c r="D257" s="146"/>
      <c r="E257" s="147"/>
    </row>
    <row r="258" spans="1:5" ht="57" x14ac:dyDescent="0.2">
      <c r="A258" s="148" t="s">
        <v>765</v>
      </c>
      <c r="B258" s="93" t="s">
        <v>766</v>
      </c>
      <c r="C258" s="93" t="s">
        <v>743</v>
      </c>
      <c r="D258" s="146"/>
      <c r="E258" s="147"/>
    </row>
    <row r="259" spans="1:5" ht="14.25" x14ac:dyDescent="0.2">
      <c r="A259" s="148" t="s">
        <v>767</v>
      </c>
      <c r="B259" s="93" t="s">
        <v>768</v>
      </c>
      <c r="C259" s="93" t="s">
        <v>16</v>
      </c>
      <c r="D259" s="146"/>
      <c r="E259" s="147"/>
    </row>
    <row r="260" spans="1:5" ht="14.25" x14ac:dyDescent="0.2">
      <c r="A260" s="148" t="s">
        <v>769</v>
      </c>
      <c r="B260" s="93" t="s">
        <v>770</v>
      </c>
      <c r="C260" s="93" t="s">
        <v>7</v>
      </c>
      <c r="D260" s="146"/>
      <c r="E260" s="147"/>
    </row>
    <row r="261" spans="1:5" ht="42.75" x14ac:dyDescent="0.2">
      <c r="A261" s="148" t="s">
        <v>771</v>
      </c>
      <c r="B261" s="93" t="s">
        <v>772</v>
      </c>
      <c r="C261" s="93" t="s">
        <v>7</v>
      </c>
      <c r="D261" s="146"/>
      <c r="E261" s="147"/>
    </row>
    <row r="262" spans="1:5" ht="28.5" x14ac:dyDescent="0.2">
      <c r="A262" s="148" t="s">
        <v>773</v>
      </c>
      <c r="B262" s="93" t="s">
        <v>774</v>
      </c>
      <c r="C262" s="93" t="s">
        <v>7</v>
      </c>
      <c r="D262" s="146"/>
      <c r="E262" s="147"/>
    </row>
    <row r="263" spans="1:5" ht="28.5" x14ac:dyDescent="0.2">
      <c r="A263" s="148" t="s">
        <v>775</v>
      </c>
      <c r="B263" s="93" t="s">
        <v>776</v>
      </c>
      <c r="C263" s="93" t="s">
        <v>7</v>
      </c>
      <c r="D263" s="146"/>
      <c r="E263" s="147"/>
    </row>
    <row r="264" spans="1:5" ht="42.75" x14ac:dyDescent="0.2">
      <c r="A264" s="148" t="s">
        <v>777</v>
      </c>
      <c r="B264" s="93" t="s">
        <v>778</v>
      </c>
      <c r="C264" s="93" t="s">
        <v>16</v>
      </c>
      <c r="D264" s="146"/>
      <c r="E264" s="147"/>
    </row>
    <row r="265" spans="1:5" ht="42.75" x14ac:dyDescent="0.2">
      <c r="A265" s="148" t="s">
        <v>779</v>
      </c>
      <c r="B265" s="93" t="s">
        <v>780</v>
      </c>
      <c r="C265" s="93" t="s">
        <v>15</v>
      </c>
      <c r="D265" s="146"/>
      <c r="E265" s="147"/>
    </row>
    <row r="266" spans="1:5" ht="42.75" x14ac:dyDescent="0.2">
      <c r="A266" s="148" t="s">
        <v>781</v>
      </c>
      <c r="B266" s="93" t="s">
        <v>782</v>
      </c>
      <c r="C266" s="93" t="s">
        <v>15</v>
      </c>
      <c r="D266" s="146"/>
      <c r="E266" s="147"/>
    </row>
    <row r="267" spans="1:5" ht="42.75" x14ac:dyDescent="0.2">
      <c r="A267" s="148" t="s">
        <v>783</v>
      </c>
      <c r="B267" s="93" t="s">
        <v>430</v>
      </c>
      <c r="C267" s="93" t="s">
        <v>16</v>
      </c>
      <c r="D267" s="146"/>
      <c r="E267" s="147"/>
    </row>
    <row r="268" spans="1:5" ht="28.5" x14ac:dyDescent="0.2">
      <c r="A268" s="148" t="s">
        <v>784</v>
      </c>
      <c r="B268" s="93" t="s">
        <v>785</v>
      </c>
      <c r="C268" s="93" t="s">
        <v>16</v>
      </c>
      <c r="D268" s="146"/>
      <c r="E268" s="147"/>
    </row>
    <row r="269" spans="1:5" ht="28.5" x14ac:dyDescent="0.2">
      <c r="A269" s="148" t="s">
        <v>786</v>
      </c>
      <c r="B269" s="93" t="s">
        <v>463</v>
      </c>
      <c r="C269" s="93" t="s">
        <v>16</v>
      </c>
      <c r="D269" s="146"/>
      <c r="E269" s="147"/>
    </row>
    <row r="270" spans="1:5" ht="28.5" x14ac:dyDescent="0.2">
      <c r="A270" s="148" t="s">
        <v>787</v>
      </c>
      <c r="B270" s="93" t="s">
        <v>788</v>
      </c>
      <c r="C270" s="93" t="s">
        <v>16</v>
      </c>
      <c r="D270" s="146"/>
      <c r="E270" s="147"/>
    </row>
    <row r="271" spans="1:5" ht="28.5" x14ac:dyDescent="0.2">
      <c r="A271" s="148" t="s">
        <v>789</v>
      </c>
      <c r="B271" s="93" t="s">
        <v>790</v>
      </c>
      <c r="C271" s="93" t="s">
        <v>16</v>
      </c>
      <c r="D271" s="146"/>
      <c r="E271" s="147"/>
    </row>
    <row r="272" spans="1:5" ht="42.75" x14ac:dyDescent="0.2">
      <c r="A272" s="148" t="s">
        <v>791</v>
      </c>
      <c r="B272" s="93" t="s">
        <v>475</v>
      </c>
      <c r="C272" s="93" t="s">
        <v>16</v>
      </c>
      <c r="D272" s="146"/>
      <c r="E272" s="147"/>
    </row>
    <row r="273" spans="1:5" ht="57" x14ac:dyDescent="0.2">
      <c r="A273" s="148" t="s">
        <v>792</v>
      </c>
      <c r="B273" s="93" t="s">
        <v>102</v>
      </c>
      <c r="C273" s="93" t="s">
        <v>15</v>
      </c>
      <c r="D273" s="146"/>
      <c r="E273" s="147"/>
    </row>
    <row r="274" spans="1:5" ht="28.5" x14ac:dyDescent="0.2">
      <c r="A274" s="148" t="s">
        <v>793</v>
      </c>
      <c r="B274" s="93" t="s">
        <v>794</v>
      </c>
      <c r="C274" s="93" t="s">
        <v>795</v>
      </c>
      <c r="D274" s="146"/>
      <c r="E274" s="147"/>
    </row>
    <row r="275" spans="1:5" ht="28.5" x14ac:dyDescent="0.2">
      <c r="A275" s="148" t="s">
        <v>796</v>
      </c>
      <c r="B275" s="93" t="s">
        <v>211</v>
      </c>
      <c r="C275" s="93" t="s">
        <v>16</v>
      </c>
      <c r="D275" s="146"/>
      <c r="E275" s="147"/>
    </row>
    <row r="276" spans="1:5" ht="28.5" x14ac:dyDescent="0.2">
      <c r="A276" s="148" t="s">
        <v>797</v>
      </c>
      <c r="B276" s="93" t="s">
        <v>798</v>
      </c>
      <c r="C276" s="93" t="s">
        <v>16</v>
      </c>
      <c r="D276" s="146"/>
      <c r="E276" s="147"/>
    </row>
    <row r="277" spans="1:5" ht="28.5" x14ac:dyDescent="0.2">
      <c r="A277" s="148" t="s">
        <v>799</v>
      </c>
      <c r="B277" s="93" t="s">
        <v>263</v>
      </c>
      <c r="C277" s="93" t="s">
        <v>16</v>
      </c>
      <c r="D277" s="146"/>
      <c r="E277" s="147"/>
    </row>
    <row r="278" spans="1:5" ht="42.75" x14ac:dyDescent="0.2">
      <c r="A278" s="148" t="s">
        <v>800</v>
      </c>
      <c r="B278" s="93" t="s">
        <v>801</v>
      </c>
      <c r="C278" s="93" t="s">
        <v>743</v>
      </c>
      <c r="D278" s="146"/>
      <c r="E278" s="147"/>
    </row>
    <row r="279" spans="1:5" ht="42.75" x14ac:dyDescent="0.2">
      <c r="A279" s="148" t="s">
        <v>802</v>
      </c>
      <c r="B279" s="93" t="s">
        <v>803</v>
      </c>
      <c r="C279" s="93" t="s">
        <v>7</v>
      </c>
      <c r="D279" s="146"/>
      <c r="E279" s="147"/>
    </row>
    <row r="280" spans="1:5" ht="28.5" x14ac:dyDescent="0.2">
      <c r="A280" s="148" t="s">
        <v>804</v>
      </c>
      <c r="B280" s="93" t="s">
        <v>805</v>
      </c>
      <c r="C280" s="93" t="s">
        <v>7</v>
      </c>
      <c r="D280" s="146"/>
      <c r="E280" s="147"/>
    </row>
    <row r="281" spans="1:5" ht="42.75" x14ac:dyDescent="0.2">
      <c r="A281" s="148" t="s">
        <v>806</v>
      </c>
      <c r="B281" s="93" t="s">
        <v>807</v>
      </c>
      <c r="C281" s="93" t="s">
        <v>743</v>
      </c>
      <c r="D281" s="146"/>
      <c r="E281" s="147"/>
    </row>
    <row r="282" spans="1:5" ht="42.75" x14ac:dyDescent="0.2">
      <c r="A282" s="148" t="s">
        <v>808</v>
      </c>
      <c r="B282" s="93" t="s">
        <v>809</v>
      </c>
      <c r="C282" s="93" t="s">
        <v>743</v>
      </c>
      <c r="D282" s="146"/>
      <c r="E282" s="147"/>
    </row>
    <row r="283" spans="1:5" ht="28.5" x14ac:dyDescent="0.2">
      <c r="A283" s="144" t="s">
        <v>810</v>
      </c>
      <c r="B283" s="93" t="s">
        <v>72</v>
      </c>
      <c r="C283" s="93" t="s">
        <v>7</v>
      </c>
      <c r="D283" s="146"/>
      <c r="E283" s="147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D5DD-7141-48A1-A10B-8F40DF229E73}">
  <sheetPr>
    <pageSetUpPr fitToPage="1"/>
  </sheetPr>
  <dimension ref="A1:ALT311"/>
  <sheetViews>
    <sheetView showOutlineSymbols="0" view="pageBreakPreview" topLeftCell="D289" zoomScale="75" zoomScaleNormal="75" zoomScaleSheetLayoutView="75" zoomScalePageLayoutView="85" workbookViewId="0">
      <selection activeCell="K3" sqref="K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826</v>
      </c>
      <c r="J7" s="178"/>
      <c r="K7" s="179" t="s">
        <v>827</v>
      </c>
      <c r="L7" s="179"/>
      <c r="M7" s="180">
        <f>M296</f>
        <v>148912.58999999997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828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05'!J20</f>
        <v>8</v>
      </c>
      <c r="I20" s="134">
        <f>VLOOKUP(A20,'Memória 06'!$A$6:$E$283,5,FALSE)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05'!J21</f>
        <v>98.399999999999991</v>
      </c>
      <c r="I21" s="134">
        <f>VLOOKUP(A21,'Memória 06'!$A$6:$E$283,5,FALSE)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05'!J23</f>
        <v>1000</v>
      </c>
      <c r="I23" s="134">
        <f>VLOOKUP(A23,'Memória 06'!$A$6:$E$283,5,FALSE)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05'!J24</f>
        <v>74.739999999999995</v>
      </c>
      <c r="I24" s="134">
        <f>VLOOKUP(A24,'Memória 06'!$A$6:$E$283,5,FALSE)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05'!J25</f>
        <v>59.900000000000006</v>
      </c>
      <c r="I25" s="134">
        <f>VLOOKUP(A25,'Memória 06'!$A$6:$E$283,5,FALSE)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05'!J26</f>
        <v>459</v>
      </c>
      <c r="I26" s="134">
        <f>VLOOKUP(A26,'Memória 06'!$A$6:$E$283,5,FALSE)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05'!J28</f>
        <v>43.594999999999999</v>
      </c>
      <c r="I28" s="134">
        <f>VLOOKUP(A28,'Memória 06'!$A$6:$E$283,5,FALSE)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05'!J29</f>
        <v>50.04</v>
      </c>
      <c r="I29" s="134">
        <f>VLOOKUP(A29,'Memória 06'!$A$6:$E$283,5,FALSE)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05'!J30</f>
        <v>3.0516500000000004</v>
      </c>
      <c r="I30" s="134">
        <f>VLOOKUP(A30,'Memória 06'!$A$6:$E$283,5,FALSE)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05'!J31</f>
        <v>57.41</v>
      </c>
      <c r="I31" s="134">
        <f>VLOOKUP(A31,'Memória 06'!$A$6:$E$283,5,FALSE)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05'!J32</f>
        <v>111.16</v>
      </c>
      <c r="I32" s="134">
        <f>VLOOKUP(A32,'Memória 06'!$A$6:$E$283,5,FALSE)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05'!J33</f>
        <v>88.636363636363626</v>
      </c>
      <c r="I33" s="134">
        <f>VLOOKUP(A33,'Memória 06'!$A$6:$E$283,5,FALSE)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05'!J34</f>
        <v>342.36090909090905</v>
      </c>
      <c r="I34" s="134">
        <f>VLOOKUP(A34,'Memória 06'!$A$6:$E$283,5,FALSE)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05'!J35</f>
        <v>314.95999999999998</v>
      </c>
      <c r="I35" s="134">
        <f>VLOOKUP(A35,'Memória 06'!$A$6:$E$283,5,FALSE)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05'!J36</f>
        <v>155.99454545454543</v>
      </c>
      <c r="I36" s="134">
        <f>VLOOKUP(A36,'Memória 06'!$A$6:$E$283,5,FALSE)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05'!J37</f>
        <v>165.72090909090909</v>
      </c>
      <c r="I37" s="134">
        <f>VLOOKUP(A37,'Memória 06'!$A$6:$E$283,5,FALSE)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05'!J38</f>
        <v>11.04</v>
      </c>
      <c r="I38" s="134">
        <f>VLOOKUP(A38,'Memória 06'!$A$6:$E$283,5,FALSE)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05'!J39</f>
        <v>21.64</v>
      </c>
      <c r="I39" s="134">
        <f>VLOOKUP(A39,'Memória 06'!$A$6:$E$283,5,FALSE)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05'!J40</f>
        <v>112.92</v>
      </c>
      <c r="I40" s="134">
        <f>VLOOKUP(A40,'Memória 06'!$A$6:$E$283,5,FALSE)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05'!J41</f>
        <v>10.6</v>
      </c>
      <c r="I41" s="134">
        <f>VLOOKUP(A41,'Memória 06'!$A$6:$E$283,5,FALSE)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05'!J44</f>
        <v>90.8</v>
      </c>
      <c r="I44" s="134">
        <f>VLOOKUP(A44,'Memória 06'!$A$6:$E$283,5,FALSE)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05'!J45</f>
        <v>149.54272727272726</v>
      </c>
      <c r="I45" s="134">
        <f>VLOOKUP(A45,'Memória 06'!$A$6:$E$283,5,FALSE)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05'!J46</f>
        <v>324.08545454545458</v>
      </c>
      <c r="I46" s="134">
        <f>VLOOKUP(A46,'Memória 06'!$A$6:$E$283,5,FALSE)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05'!J47</f>
        <v>49.180000000000007</v>
      </c>
      <c r="I47" s="134">
        <f>VLOOKUP(A47,'Memória 06'!$A$6:$E$283,5,FALSE)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05'!J48</f>
        <v>380.36</v>
      </c>
      <c r="I48" s="134">
        <f>VLOOKUP(A48,'Memória 06'!$A$6:$E$283,5,FALSE)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05'!J49</f>
        <v>5.82</v>
      </c>
      <c r="I49" s="134">
        <f>VLOOKUP(A49,'Memória 06'!$A$6:$E$283,5,FALSE)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05'!J50</f>
        <v>5.82</v>
      </c>
      <c r="I50" s="134">
        <f>VLOOKUP(A50,'Memória 06'!$A$6:$E$283,5,FALSE)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05'!J52</f>
        <v>143.05000000000001</v>
      </c>
      <c r="I52" s="134">
        <f>VLOOKUP(A52,'Memória 06'!$A$6:$E$283,5,FALSE)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05'!J53</f>
        <v>164.27272727272725</v>
      </c>
      <c r="I53" s="134">
        <f>VLOOKUP(A53,'Memória 06'!$A$6:$E$283,5,FALSE)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05'!J54</f>
        <v>85.36363636363636</v>
      </c>
      <c r="I54" s="134">
        <f>VLOOKUP(A54,'Memória 06'!$A$6:$E$283,5,FALSE)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05'!J55</f>
        <v>86.090909090909093</v>
      </c>
      <c r="I55" s="134">
        <f>VLOOKUP(A55,'Memória 06'!$A$6:$E$283,5,FALSE)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05'!J56</f>
        <v>334.45454545454538</v>
      </c>
      <c r="I56" s="134">
        <f>VLOOKUP(A56,'Memória 06'!$A$6:$E$283,5,FALSE)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05'!J57</f>
        <v>11.780000000000001</v>
      </c>
      <c r="I57" s="134">
        <f>VLOOKUP(A57,'Memória 06'!$A$6:$E$283,5,FALSE)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05'!J58</f>
        <v>11.780000000000001</v>
      </c>
      <c r="I58" s="134">
        <f>VLOOKUP(A58,'Memória 06'!$A$6:$E$283,5,FALSE)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05'!J60</f>
        <v>22.69</v>
      </c>
      <c r="I60" s="134">
        <f>VLOOKUP(A60,'Memória 06'!$A$6:$E$283,5,FALSE)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05'!J61</f>
        <v>3.8</v>
      </c>
      <c r="I61" s="134">
        <f>VLOOKUP(A61,'Memória 06'!$A$6:$E$283,5,FALSE)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05'!J62</f>
        <v>3.8</v>
      </c>
      <c r="I62" s="134">
        <f>VLOOKUP(A62,'Memória 06'!$A$6:$E$283,5,FALSE)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05'!J63</f>
        <v>47.54545454545454</v>
      </c>
      <c r="I63" s="134">
        <f>VLOOKUP(A63,'Memória 06'!$A$6:$E$283,5,FALSE)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05'!J64</f>
        <v>46.636363636363633</v>
      </c>
      <c r="I64" s="134">
        <f>VLOOKUP(A64,'Memória 06'!$A$6:$E$283,5,FALSE)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05'!J65</f>
        <v>19.09090909090909</v>
      </c>
      <c r="I65" s="134">
        <f>VLOOKUP(A65,'Memória 06'!$A$6:$E$283,5,FALSE)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05'!J66</f>
        <v>9.27</v>
      </c>
      <c r="I66" s="134">
        <f>VLOOKUP(A66,'Memória 06'!$A$6:$E$283,5,FALSE)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05'!J68</f>
        <v>143.05879999999999</v>
      </c>
      <c r="I68" s="134">
        <f>VLOOKUP(A68,'Memória 06'!$A$6:$E$283,5,FALSE)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05'!J69</f>
        <v>191.5428</v>
      </c>
      <c r="I69" s="134">
        <f>VLOOKUP(A69,'Memória 06'!$A$6:$E$283,5,FALSE)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05'!J70</f>
        <v>5.41</v>
      </c>
      <c r="I70" s="134">
        <f>VLOOKUP(A70,'Memória 06'!$A$6:$E$283,5,FALSE)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05'!J71</f>
        <v>0</v>
      </c>
      <c r="I71" s="134">
        <f>VLOOKUP(A71,'Memória 06'!$A$6:$E$283,5,FALSE)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05'!J72</f>
        <v>0</v>
      </c>
      <c r="I72" s="134">
        <f>VLOOKUP(A72,'Memória 06'!$A$6:$E$283,5,FALSE)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05'!J75</f>
        <v>0</v>
      </c>
      <c r="I75" s="134">
        <f>VLOOKUP(A75,'Memória 06'!$A$6:$E$283,5,FALSE)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05'!J76</f>
        <v>0</v>
      </c>
      <c r="I76" s="134">
        <f>VLOOKUP(A76,'Memória 06'!$A$6:$E$283,5,FALSE)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05'!J79</f>
        <v>4972</v>
      </c>
      <c r="I79" s="134">
        <f>VLOOKUP(A79,'Memória 06'!$A$6:$E$283,5,FALSE)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05'!J80</f>
        <v>663.78000000000009</v>
      </c>
      <c r="I80" s="134">
        <f>VLOOKUP(A80,'Memória 06'!$A$6:$E$283,5,FALSE)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05'!J81</f>
        <v>0</v>
      </c>
      <c r="I81" s="134">
        <f>VLOOKUP(A81,'Memória 06'!$A$6:$E$283,5,FALSE)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05'!J82</f>
        <v>0</v>
      </c>
      <c r="I82" s="134">
        <f>VLOOKUP(A82,'Memória 06'!$A$6:$E$283,5,FALSE)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05'!J83</f>
        <v>0</v>
      </c>
      <c r="I83" s="134">
        <f>VLOOKUP(A83,'Memória 06'!$A$6:$E$283,5,FALSE)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05'!J85</f>
        <v>524.87200000000007</v>
      </c>
      <c r="I85" s="134">
        <f>VLOOKUP(A85,'Memória 06'!$A$6:$E$283,5,FALSE)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05'!J86</f>
        <v>524.87200000000007</v>
      </c>
      <c r="I86" s="134">
        <f>VLOOKUP(A86,'Memória 06'!$A$6:$E$283,5,FALSE)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05'!J88</f>
        <v>450.65</v>
      </c>
      <c r="I88" s="134">
        <f>VLOOKUP(A88,'Memória 06'!$A$6:$E$283,5,FALSE)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05'!J89</f>
        <v>22.532499999999999</v>
      </c>
      <c r="I89" s="134">
        <f>VLOOKUP(A89,'Memória 06'!$A$6:$E$283,5,FALSE)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05'!J90</f>
        <v>0</v>
      </c>
      <c r="I90" s="134">
        <f>VLOOKUP(A90,'Memória 06'!$A$6:$E$283,5,FALSE)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05'!J91</f>
        <v>0</v>
      </c>
      <c r="I91" s="134">
        <f>VLOOKUP(A91,'Memória 06'!$A$6:$E$283,5,FALSE)</f>
        <v>450.65</v>
      </c>
      <c r="J91" s="134">
        <f t="shared" si="11"/>
        <v>450.65</v>
      </c>
      <c r="K91" s="134">
        <f t="shared" si="12"/>
        <v>42243.93</v>
      </c>
      <c r="L91" s="134">
        <f t="shared" si="13"/>
        <v>0</v>
      </c>
      <c r="M91" s="134">
        <f t="shared" si="14"/>
        <v>42243.93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05'!J92</f>
        <v>0</v>
      </c>
      <c r="I92" s="134">
        <f>VLOOKUP(A92,'Memória 06'!$A$6:$E$283,5,FALSE)</f>
        <v>450.65</v>
      </c>
      <c r="J92" s="134">
        <f t="shared" si="11"/>
        <v>450.65</v>
      </c>
      <c r="K92" s="134">
        <f t="shared" si="12"/>
        <v>50043.18</v>
      </c>
      <c r="L92" s="134">
        <f t="shared" si="13"/>
        <v>0</v>
      </c>
      <c r="M92" s="134">
        <f t="shared" si="14"/>
        <v>50043.18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05'!J93</f>
        <v>0</v>
      </c>
      <c r="I93" s="134">
        <f>VLOOKUP(A93,'Memória 06'!$A$6:$E$283,5,FALSE)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05'!J94</f>
        <v>180.26</v>
      </c>
      <c r="I94" s="134">
        <f>VLOOKUP(A94,'Memória 06'!$A$6:$E$283,5,FALSE)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05'!J95</f>
        <v>38.393300000000004</v>
      </c>
      <c r="I95" s="134">
        <f>VLOOKUP(A95,'Memória 06'!$A$6:$E$283,5,FALSE)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05'!J96</f>
        <v>0</v>
      </c>
      <c r="I96" s="134">
        <f>VLOOKUP(A96,'Memória 06'!$A$6:$E$283,5,FALSE)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05'!J98</f>
        <v>0</v>
      </c>
      <c r="I98" s="134">
        <f>VLOOKUP(A98,'Memória 06'!$A$6:$E$283,5,FALSE)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05'!J99</f>
        <v>0</v>
      </c>
      <c r="I99" s="134">
        <f>VLOOKUP(A99,'Memória 06'!$A$6:$E$283,5,FALSE)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05'!J100</f>
        <v>0</v>
      </c>
      <c r="I100" s="134">
        <f>VLOOKUP(A100,'Memória 06'!$A$6:$E$283,5,FALSE)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05'!J101</f>
        <v>0</v>
      </c>
      <c r="I101" s="134">
        <f>VLOOKUP(A101,'Memória 06'!$A$6:$E$283,5,FALSE)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05'!J102</f>
        <v>0</v>
      </c>
      <c r="I102" s="134">
        <f>VLOOKUP(A102,'Memória 06'!$A$6:$E$283,5,FALSE)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05'!J103</f>
        <v>0</v>
      </c>
      <c r="I103" s="134">
        <f>VLOOKUP(A103,'Memória 06'!$A$6:$E$283,5,FALSE)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05'!J104</f>
        <v>0</v>
      </c>
      <c r="I104" s="134">
        <f>VLOOKUP(A104,'Memória 06'!$A$6:$E$283,5,FALSE)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05'!J105</f>
        <v>0</v>
      </c>
      <c r="I105" s="134">
        <f>VLOOKUP(A105,'Memória 06'!$A$6:$E$283,5,FALSE)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05'!J106</f>
        <v>340.38</v>
      </c>
      <c r="I106" s="134">
        <f>VLOOKUP(A106,'Memória 06'!$A$6:$E$283,5,FALSE)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05'!J108</f>
        <v>0</v>
      </c>
      <c r="I108" s="134">
        <f>VLOOKUP(A108,'Memória 06'!$A$6:$E$283,5,FALSE)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05'!J109</f>
        <v>1</v>
      </c>
      <c r="I109" s="134">
        <f>VLOOKUP(A109,'Memória 06'!$A$6:$E$283,5,FALSE)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05'!J110</f>
        <v>2</v>
      </c>
      <c r="I110" s="134">
        <f>VLOOKUP(A110,'Memória 06'!$A$6:$E$283,5,FALSE)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05'!J111</f>
        <v>1</v>
      </c>
      <c r="I111" s="134">
        <f>VLOOKUP(A111,'Memória 06'!$A$6:$E$283,5,FALSE)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05'!J112</f>
        <v>1</v>
      </c>
      <c r="I112" s="134">
        <f>VLOOKUP(A112,'Memória 06'!$A$6:$E$283,5,FALSE)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05'!J114</f>
        <v>147.97999999999999</v>
      </c>
      <c r="I114" s="134">
        <f>VLOOKUP(A114,'Memória 06'!$A$6:$E$283,5,FALSE)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05'!J115</f>
        <v>36.9</v>
      </c>
      <c r="I115" s="134">
        <f>VLOOKUP(A115,'Memória 06'!$A$6:$E$283,5,FALSE)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05'!J116</f>
        <v>147.97999999999999</v>
      </c>
      <c r="I116" s="134">
        <f>VLOOKUP(A116,'Memória 06'!$A$6:$E$283,5,FALSE)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05'!J117</f>
        <v>2</v>
      </c>
      <c r="I117" s="134">
        <f>VLOOKUP(A117,'Memória 06'!$A$6:$E$283,5,FALSE)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05'!J118</f>
        <v>1</v>
      </c>
      <c r="I118" s="134">
        <f>VLOOKUP(A118,'Memória 06'!$A$6:$E$283,5,FALSE)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05'!J119</f>
        <v>1</v>
      </c>
      <c r="I119" s="134">
        <f>VLOOKUP(A119,'Memória 06'!$A$6:$E$283,5,FALSE)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05'!J120</f>
        <v>2</v>
      </c>
      <c r="I120" s="134">
        <f>VLOOKUP(A120,'Memória 06'!$A$6:$E$283,5,FALSE)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05'!J121</f>
        <v>0</v>
      </c>
      <c r="I121" s="134">
        <f>VLOOKUP(A121,'Memória 06'!$A$6:$E$283,5,FALSE)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06'!$A$6:$E$283,5,FALSE)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05'!J123</f>
        <v>40.71</v>
      </c>
      <c r="I123" s="134">
        <f>VLOOKUP(A123,'Memória 06'!$A$6:$E$283,5,FALSE)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05'!J124</f>
        <v>666.97</v>
      </c>
      <c r="I124" s="134">
        <f>VLOOKUP(A124,'Memória 06'!$A$6:$E$283,5,FALSE)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06'!$A$6:$E$283,5,FALSE)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05'!J126</f>
        <v>2</v>
      </c>
      <c r="I126" s="134">
        <f>VLOOKUP(A126,'Memória 06'!$A$6:$E$283,5,FALSE)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05'!J127</f>
        <v>1</v>
      </c>
      <c r="I127" s="134">
        <f>VLOOKUP(A127,'Memória 06'!$A$6:$E$283,5,FALSE)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05'!J128</f>
        <v>1</v>
      </c>
      <c r="I128" s="134">
        <f>VLOOKUP(A128,'Memória 06'!$A$6:$E$283,5,FALSE)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05'!J129</f>
        <v>0</v>
      </c>
      <c r="I129" s="134">
        <f>VLOOKUP(A129,'Memória 06'!$A$6:$E$283,5,FALSE)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05'!J130</f>
        <v>16</v>
      </c>
      <c r="I130" s="134">
        <f>VLOOKUP(A130,'Memória 06'!$A$6:$E$283,5,FALSE)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06'!$A$6:$E$283,5,FALSE)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05'!J132</f>
        <v>0</v>
      </c>
      <c r="I132" s="134">
        <f>VLOOKUP(A132,'Memória 06'!$A$6:$E$283,5,FALSE)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05'!J133</f>
        <v>0</v>
      </c>
      <c r="I133" s="134">
        <f>VLOOKUP(A133,'Memória 06'!$A$6:$E$283,5,FALSE)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05'!J134</f>
        <v>0</v>
      </c>
      <c r="I134" s="134">
        <f>VLOOKUP(A134,'Memória 06'!$A$6:$E$283,5,FALSE)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05'!J136</f>
        <v>0</v>
      </c>
      <c r="I136" s="134">
        <f>VLOOKUP(A136,'Memória 06'!$A$6:$E$283,5,FALSE)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05'!J137</f>
        <v>0</v>
      </c>
      <c r="I137" s="134">
        <f>VLOOKUP(A137,'Memória 06'!$A$6:$E$283,5,FALSE)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05'!J138</f>
        <v>0</v>
      </c>
      <c r="I138" s="134">
        <f>VLOOKUP(A138,'Memória 06'!$A$6:$E$283,5,FALSE)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05'!J139</f>
        <v>0</v>
      </c>
      <c r="I139" s="134">
        <f>VLOOKUP(A139,'Memória 06'!$A$6:$E$283,5,FALSE)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05'!J140</f>
        <v>0</v>
      </c>
      <c r="I140" s="134">
        <f>VLOOKUP(A140,'Memória 06'!$A$6:$E$283,5,FALSE)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05'!J142</f>
        <v>0</v>
      </c>
      <c r="I142" s="134">
        <f>VLOOKUP(A142,'Memória 06'!$A$6:$E$283,5,FALSE)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05'!J143</f>
        <v>0</v>
      </c>
      <c r="I143" s="134">
        <f>VLOOKUP(A143,'Memória 06'!$A$6:$E$283,5,FALSE)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05'!J144</f>
        <v>0</v>
      </c>
      <c r="I144" s="134">
        <f>VLOOKUP(A144,'Memória 06'!$A$6:$E$283,5,FALSE)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05'!J145</f>
        <v>0</v>
      </c>
      <c r="I145" s="134">
        <f>VLOOKUP(A145,'Memória 06'!$A$6:$E$283,5,FALSE)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05'!J147</f>
        <v>0</v>
      </c>
      <c r="I147" s="134">
        <f>VLOOKUP(A147,'Memória 06'!$A$6:$E$283,5,FALSE)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05'!J148</f>
        <v>0</v>
      </c>
      <c r="I148" s="134">
        <f>VLOOKUP(A148,'Memória 06'!$A$6:$E$283,5,FALSE)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05'!J149</f>
        <v>46.8</v>
      </c>
      <c r="I149" s="134">
        <f>VLOOKUP(A149,'Memória 06'!$A$6:$E$283,5,FALSE)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05'!J150</f>
        <v>57.6</v>
      </c>
      <c r="I150" s="134">
        <f>VLOOKUP(A150,'Memória 06'!$A$6:$E$283,5,FALSE)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05'!J151</f>
        <v>124</v>
      </c>
      <c r="I151" s="134">
        <f>VLOOKUP(A151,'Memória 06'!$A$6:$E$283,5,FALSE)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05'!J152</f>
        <v>308</v>
      </c>
      <c r="I152" s="134">
        <f>VLOOKUP(A152,'Memória 06'!$A$6:$E$283,5,FALSE)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05'!J153</f>
        <v>2.2799999999999998</v>
      </c>
      <c r="I153" s="134">
        <f>VLOOKUP(A153,'Memória 06'!$A$6:$E$283,5,FALSE)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05'!J154</f>
        <v>2.2799999999999998</v>
      </c>
      <c r="I154" s="134">
        <f>VLOOKUP(A154,'Memória 06'!$A$6:$E$283,5,FALSE)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05'!J155</f>
        <v>0</v>
      </c>
      <c r="I155" s="134">
        <f>VLOOKUP(A155,'Memória 06'!$A$6:$E$283,5,FALSE)</f>
        <v>21.6</v>
      </c>
      <c r="J155" s="134">
        <f t="shared" si="17"/>
        <v>21.6</v>
      </c>
      <c r="K155" s="134">
        <f t="shared" si="18"/>
        <v>90.93</v>
      </c>
      <c r="L155" s="134">
        <f t="shared" si="19"/>
        <v>0</v>
      </c>
      <c r="M155" s="134">
        <f t="shared" si="20"/>
        <v>90.93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05'!J156</f>
        <v>0</v>
      </c>
      <c r="I156" s="134">
        <f>VLOOKUP(A156,'Memória 06'!$A$6:$E$283,5,FALSE)</f>
        <v>21.6</v>
      </c>
      <c r="J156" s="134">
        <f t="shared" si="17"/>
        <v>21.6</v>
      </c>
      <c r="K156" s="134">
        <f t="shared" si="18"/>
        <v>744.12</v>
      </c>
      <c r="L156" s="134">
        <f t="shared" si="19"/>
        <v>0</v>
      </c>
      <c r="M156" s="134">
        <f t="shared" si="20"/>
        <v>744.12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05'!J157</f>
        <v>0</v>
      </c>
      <c r="I157" s="134">
        <f>VLOOKUP(A157,'Memória 06'!$A$6:$E$283,5,FALSE)</f>
        <v>0</v>
      </c>
      <c r="J157" s="134">
        <f t="shared" si="17"/>
        <v>0</v>
      </c>
      <c r="K157" s="134">
        <f t="shared" si="18"/>
        <v>86.61</v>
      </c>
      <c r="L157" s="134">
        <f t="shared" si="19"/>
        <v>0</v>
      </c>
      <c r="M157" s="134">
        <f t="shared" si="20"/>
        <v>0</v>
      </c>
      <c r="N157" s="134">
        <f t="shared" si="21"/>
        <v>0</v>
      </c>
      <c r="O157" s="11"/>
      <c r="P157" s="111">
        <f t="shared" si="1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05'!J158</f>
        <v>0</v>
      </c>
      <c r="I158" s="134">
        <f>VLOOKUP(A158,'Memória 06'!$A$6:$E$283,5,FALSE)</f>
        <v>0</v>
      </c>
      <c r="J158" s="134">
        <f t="shared" si="17"/>
        <v>0</v>
      </c>
      <c r="K158" s="134">
        <f t="shared" si="18"/>
        <v>243.86</v>
      </c>
      <c r="L158" s="134">
        <f t="shared" si="19"/>
        <v>0</v>
      </c>
      <c r="M158" s="134">
        <f t="shared" si="20"/>
        <v>0</v>
      </c>
      <c r="N158" s="134">
        <f t="shared" si="21"/>
        <v>0</v>
      </c>
      <c r="O158" s="11"/>
      <c r="P158" s="111">
        <f t="shared" si="1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05'!J159</f>
        <v>0</v>
      </c>
      <c r="I159" s="134">
        <f>VLOOKUP(A159,'Memória 06'!$A$6:$E$283,5,FALSE)</f>
        <v>0</v>
      </c>
      <c r="J159" s="134">
        <f t="shared" si="17"/>
        <v>0</v>
      </c>
      <c r="K159" s="134">
        <f t="shared" si="18"/>
        <v>254.44</v>
      </c>
      <c r="L159" s="134">
        <f t="shared" si="19"/>
        <v>0</v>
      </c>
      <c r="M159" s="134">
        <f t="shared" si="20"/>
        <v>0</v>
      </c>
      <c r="N159" s="134">
        <f t="shared" si="21"/>
        <v>0</v>
      </c>
      <c r="O159" s="11"/>
      <c r="P159" s="111">
        <f t="shared" si="1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05'!J160</f>
        <v>3.51</v>
      </c>
      <c r="I160" s="134">
        <f>VLOOKUP(A160,'Memória 06'!$A$6:$E$283,5,FALSE)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05'!J162</f>
        <v>0</v>
      </c>
      <c r="I162" s="134">
        <f>VLOOKUP(A162,'Memória 06'!$A$6:$E$283,5,FALSE)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05'!J163</f>
        <v>0</v>
      </c>
      <c r="I163" s="134">
        <f>VLOOKUP(A163,'Memória 06'!$A$6:$E$283,5,FALSE)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05'!J164</f>
        <v>0</v>
      </c>
      <c r="I164" s="134">
        <f>VLOOKUP(A164,'Memória 06'!$A$6:$E$283,5,FALSE)</f>
        <v>0</v>
      </c>
      <c r="J164" s="134">
        <f t="shared" si="17"/>
        <v>0</v>
      </c>
      <c r="K164" s="134">
        <f t="shared" si="18"/>
        <v>27395.54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>
        <f t="shared" si="1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05'!J167</f>
        <v>6.3450000000000006</v>
      </c>
      <c r="I167" s="134">
        <f>VLOOKUP(A167,'Memória 06'!$A$6:$E$283,5,FALSE)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05'!J168</f>
        <v>4.1499999999999995</v>
      </c>
      <c r="I168" s="134">
        <f>VLOOKUP(A168,'Memória 06'!$A$6:$E$283,5,FALSE)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05'!J169</f>
        <v>0</v>
      </c>
      <c r="I169" s="134">
        <f>VLOOKUP(A169,'Memória 06'!$A$6:$E$283,5,FALSE)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05'!J171</f>
        <v>24.65</v>
      </c>
      <c r="I171" s="134">
        <f>VLOOKUP(A171,'Memória 06'!$A$6:$E$283,5,FALSE)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05'!J172</f>
        <v>4.2300000000000004</v>
      </c>
      <c r="I172" s="134">
        <f>VLOOKUP(A172,'Memória 06'!$A$6:$E$283,5,FALSE)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05'!J173</f>
        <v>4.2300000000000004</v>
      </c>
      <c r="I173" s="134">
        <f>VLOOKUP(A173,'Memória 06'!$A$6:$E$283,5,FALSE)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05'!J174</f>
        <v>38.599999999999994</v>
      </c>
      <c r="I174" s="134">
        <f>VLOOKUP(A174,'Memória 06'!$A$6:$E$283,5,FALSE)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05'!J175</f>
        <v>29.5</v>
      </c>
      <c r="I175" s="134">
        <f>VLOOKUP(A175,'Memória 06'!$A$6:$E$283,5,FALSE)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05'!J176</f>
        <v>0.7</v>
      </c>
      <c r="I176" s="134">
        <f>VLOOKUP(A176,'Memória 06'!$A$6:$E$283,5,FALSE)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05'!J177</f>
        <v>80.199999999999989</v>
      </c>
      <c r="I177" s="134">
        <f>VLOOKUP(A177,'Memória 06'!$A$6:$E$283,5,FALSE)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05'!J178</f>
        <v>61.8</v>
      </c>
      <c r="I178" s="134">
        <f>VLOOKUP(A178,'Memória 06'!$A$6:$E$283,5,FALSE)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05'!J179</f>
        <v>17</v>
      </c>
      <c r="I179" s="134">
        <f>VLOOKUP(A179,'Memória 06'!$A$6:$E$283,5,FALSE)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05'!J180</f>
        <v>2.9400000000000004</v>
      </c>
      <c r="I180" s="134">
        <f>VLOOKUP(A180,'Memória 06'!$A$6:$E$283,5,FALSE)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05'!J181</f>
        <v>0</v>
      </c>
      <c r="I181" s="134">
        <f>VLOOKUP(A181,'Memória 06'!$A$6:$E$283,5,FALSE)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05'!J182</f>
        <v>0</v>
      </c>
      <c r="I182" s="134">
        <f>VLOOKUP(A182,'Memória 06'!$A$6:$E$283,5,FALSE)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05'!J183</f>
        <v>13.28</v>
      </c>
      <c r="I183" s="134">
        <f>VLOOKUP(A183,'Memória 06'!$A$6:$E$283,5,FALSE)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05'!J185</f>
        <v>25.299999999999997</v>
      </c>
      <c r="I185" s="134">
        <f>VLOOKUP(A185,'Memória 06'!$A$6:$E$283,5,FALSE)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05'!J186</f>
        <v>32.43</v>
      </c>
      <c r="I186" s="134">
        <f>VLOOKUP(A186,'Memória 06'!$A$6:$E$283,5,FALSE)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05'!J187</f>
        <v>70.77000000000001</v>
      </c>
      <c r="I187" s="134">
        <f>VLOOKUP(A187,'Memória 06'!$A$6:$E$283,5,FALSE)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05'!J188</f>
        <v>82.5</v>
      </c>
      <c r="I188" s="134">
        <f>VLOOKUP(A188,'Memória 06'!$A$6:$E$283,5,FALSE)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05'!J189</f>
        <v>0.7</v>
      </c>
      <c r="I189" s="134">
        <f>VLOOKUP(A189,'Memória 06'!$A$6:$E$283,5,FALSE)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05'!J190</f>
        <v>91.5</v>
      </c>
      <c r="I190" s="134">
        <f>VLOOKUP(A190,'Memória 06'!$A$6:$E$283,5,FALSE)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05'!J191</f>
        <v>108.2</v>
      </c>
      <c r="I191" s="134">
        <f>VLOOKUP(A191,'Memória 06'!$A$6:$E$283,5,FALSE)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05'!J192</f>
        <v>26</v>
      </c>
      <c r="I192" s="134">
        <f>VLOOKUP(A192,'Memória 06'!$A$6:$E$283,5,FALSE)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05'!J193</f>
        <v>3.8099999999999996</v>
      </c>
      <c r="I193" s="134">
        <f>VLOOKUP(A193,'Memória 06'!$A$6:$E$283,5,FALSE)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05'!J195</f>
        <v>135.19300000000004</v>
      </c>
      <c r="I195" s="134">
        <f>VLOOKUP(A195,'Memória 06'!$A$6:$E$283,5,FALSE)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05'!J196</f>
        <v>0</v>
      </c>
      <c r="I196" s="134">
        <f>VLOOKUP(A196,'Memória 06'!$A$6:$E$283,5,FALSE)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05'!J197</f>
        <v>3.6</v>
      </c>
      <c r="I197" s="134">
        <f>VLOOKUP(A197,'Memória 06'!$A$6:$E$283,5,FALSE)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05'!J199</f>
        <v>149.02450000000002</v>
      </c>
      <c r="I199" s="134">
        <f>VLOOKUP(A199,'Memória 06'!$A$6:$E$283,5,FALSE)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05'!J200</f>
        <v>111.96</v>
      </c>
      <c r="I200" s="134">
        <f>VLOOKUP(A200,'Memória 06'!$A$6:$E$283,5,FALSE)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05'!J201</f>
        <v>270.38200000000001</v>
      </c>
      <c r="I201" s="134">
        <f>VLOOKUP(A201,'Memória 06'!$A$6:$E$283,5,FALSE)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05'!J202</f>
        <v>132.06279999999998</v>
      </c>
      <c r="I202" s="134">
        <f>VLOOKUP(A202,'Memória 06'!$A$6:$E$283,5,FALSE)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05'!J203</f>
        <v>0</v>
      </c>
      <c r="I203" s="134">
        <f>VLOOKUP(A203,'Memória 06'!$A$6:$E$283,5,FALSE)</f>
        <v>0</v>
      </c>
      <c r="J203" s="134">
        <f t="shared" si="17"/>
        <v>0</v>
      </c>
      <c r="K203" s="134">
        <f t="shared" si="18"/>
        <v>2102.11</v>
      </c>
      <c r="L203" s="134">
        <f t="shared" si="19"/>
        <v>0</v>
      </c>
      <c r="M203" s="134">
        <f t="shared" si="20"/>
        <v>0</v>
      </c>
      <c r="N203" s="134">
        <f t="shared" si="21"/>
        <v>0</v>
      </c>
      <c r="O203" s="11"/>
      <c r="P203" s="111">
        <f t="shared" si="1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05'!J204</f>
        <v>0</v>
      </c>
      <c r="I204" s="134">
        <f>VLOOKUP(A204,'Memória 06'!$A$6:$E$283,5,FALSE)</f>
        <v>0</v>
      </c>
      <c r="J204" s="134">
        <f t="shared" si="17"/>
        <v>0</v>
      </c>
      <c r="K204" s="134">
        <f t="shared" si="18"/>
        <v>768.27</v>
      </c>
      <c r="L204" s="134">
        <f t="shared" si="19"/>
        <v>0</v>
      </c>
      <c r="M204" s="134">
        <f t="shared" si="20"/>
        <v>0</v>
      </c>
      <c r="N204" s="134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05'!J205</f>
        <v>0</v>
      </c>
      <c r="I205" s="134">
        <f>VLOOKUP(A205,'Memória 06'!$A$6:$E$283,5,FALSE)</f>
        <v>0</v>
      </c>
      <c r="J205" s="134">
        <f t="shared" si="17"/>
        <v>0</v>
      </c>
      <c r="K205" s="134">
        <f t="shared" si="18"/>
        <v>2006.72</v>
      </c>
      <c r="L205" s="134">
        <f t="shared" si="19"/>
        <v>0</v>
      </c>
      <c r="M205" s="134">
        <f t="shared" si="20"/>
        <v>0</v>
      </c>
      <c r="N205" s="134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05'!J206</f>
        <v>0</v>
      </c>
      <c r="I206" s="134">
        <f>VLOOKUP(A206,'Memória 06'!$A$6:$E$283,5,FALSE)</f>
        <v>0</v>
      </c>
      <c r="J206" s="134">
        <f t="shared" si="17"/>
        <v>0</v>
      </c>
      <c r="K206" s="134">
        <f t="shared" si="18"/>
        <v>1433.6</v>
      </c>
      <c r="L206" s="134">
        <f t="shared" si="19"/>
        <v>0</v>
      </c>
      <c r="M206" s="134">
        <f t="shared" si="20"/>
        <v>0</v>
      </c>
      <c r="N206" s="134">
        <f t="shared" si="21"/>
        <v>0</v>
      </c>
      <c r="O206" s="11"/>
      <c r="P206" s="111">
        <f t="shared" si="1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05'!J207</f>
        <v>0</v>
      </c>
      <c r="I207" s="134">
        <f>VLOOKUP(A207,'Memória 06'!$A$6:$E$283,5,FALSE)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05'!J208</f>
        <v>0</v>
      </c>
      <c r="I208" s="134">
        <f>VLOOKUP(A208,'Memória 06'!$A$6:$E$283,5,FALSE)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05'!J209</f>
        <v>0</v>
      </c>
      <c r="I209" s="134">
        <f>VLOOKUP(A209,'Memória 06'!$A$6:$E$283,5,FALSE)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05'!J211</f>
        <v>25.700700000000001</v>
      </c>
      <c r="I211" s="134">
        <f>VLOOKUP(A211,'Memória 06'!$A$6:$E$283,5,FALSE)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05'!J212</f>
        <v>25.700700000000001</v>
      </c>
      <c r="I212" s="134">
        <f>VLOOKUP(A212,'Memória 06'!$A$6:$E$283,5,FALSE)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05'!J213</f>
        <v>25.700700000000001</v>
      </c>
      <c r="I213" s="134">
        <f>VLOOKUP(A213,'Memória 06'!$A$6:$E$283,5,FALSE)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05'!J215</f>
        <v>0</v>
      </c>
      <c r="I215" s="134">
        <f>VLOOKUP(A215,'Memória 06'!$A$6:$E$283,5,FALSE)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05'!J216</f>
        <v>0</v>
      </c>
      <c r="I216" s="134">
        <f>VLOOKUP(A216,'Memória 06'!$A$6:$E$283,5,FALSE)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05'!J217</f>
        <v>0</v>
      </c>
      <c r="I217" s="134">
        <f>VLOOKUP(A217,'Memória 06'!$A$6:$E$283,5,FALSE)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05'!J218</f>
        <v>6</v>
      </c>
      <c r="I218" s="134">
        <f>VLOOKUP(A218,'Memória 06'!$A$6:$E$283,5,FALSE)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05'!J219</f>
        <v>0</v>
      </c>
      <c r="I219" s="134">
        <f>VLOOKUP(A219,'Memória 06'!$A$6:$E$283,5,FALSE)</f>
        <v>0</v>
      </c>
      <c r="J219" s="134">
        <f t="shared" ref="J219:J220" si="22">I219+H219</f>
        <v>0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0</v>
      </c>
      <c r="N219" s="134">
        <f t="shared" ref="N219:N220" si="26">M219+L219</f>
        <v>0</v>
      </c>
      <c r="O219" s="11"/>
      <c r="P219" s="111">
        <f t="shared" si="16"/>
        <v>0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05'!J220</f>
        <v>0</v>
      </c>
      <c r="I220" s="134">
        <f>VLOOKUP(A220,'Memória 06'!$A$6:$E$283,5,FALSE)</f>
        <v>0</v>
      </c>
      <c r="J220" s="134">
        <f t="shared" si="22"/>
        <v>0</v>
      </c>
      <c r="K220" s="134">
        <f t="shared" si="23"/>
        <v>266.75</v>
      </c>
      <c r="L220" s="134">
        <f t="shared" si="24"/>
        <v>0</v>
      </c>
      <c r="M220" s="134">
        <f t="shared" si="25"/>
        <v>0</v>
      </c>
      <c r="N220" s="134">
        <f t="shared" si="26"/>
        <v>0</v>
      </c>
      <c r="O220" s="11"/>
      <c r="P220" s="111">
        <f t="shared" si="16"/>
        <v>0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05'!J222</f>
        <v>22.2075</v>
      </c>
      <c r="I222" s="134">
        <f>VLOOKUP(A222,'Memória 06'!$A$6:$E$283,5,FALSE)</f>
        <v>0</v>
      </c>
      <c r="J222" s="134">
        <f t="shared" ref="J222:J267" si="27">I222+H222</f>
        <v>22.2075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0</v>
      </c>
      <c r="N222" s="134">
        <f t="shared" ref="N222:N267" si="31">M222+L222</f>
        <v>412.61</v>
      </c>
      <c r="O222" s="11"/>
      <c r="P222" s="111">
        <f t="shared" ref="P222:P296" si="32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05'!J223</f>
        <v>22.2075</v>
      </c>
      <c r="I223" s="134">
        <f>VLOOKUP(A223,'Memória 06'!$A$6:$E$283,5,FALSE)</f>
        <v>0</v>
      </c>
      <c r="J223" s="134">
        <f t="shared" si="27"/>
        <v>22.2075</v>
      </c>
      <c r="K223" s="134">
        <f t="shared" si="28"/>
        <v>1542.89</v>
      </c>
      <c r="L223" s="134">
        <f t="shared" si="29"/>
        <v>1236.06</v>
      </c>
      <c r="M223" s="134">
        <f t="shared" si="30"/>
        <v>0</v>
      </c>
      <c r="N223" s="134">
        <f t="shared" si="31"/>
        <v>1236.06</v>
      </c>
      <c r="O223" s="11"/>
      <c r="P223" s="111">
        <f t="shared" si="32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05'!J224</f>
        <v>0</v>
      </c>
      <c r="I224" s="134">
        <f>VLOOKUP(A224,'Memória 06'!$A$6:$E$283,5,FALSE)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05'!J225</f>
        <v>7.05</v>
      </c>
      <c r="I225" s="134">
        <f>VLOOKUP(A225,'Memória 06'!$A$6:$E$283,5,FALSE)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05'!J226</f>
        <v>0</v>
      </c>
      <c r="I226" s="134">
        <f>VLOOKUP(A226,'Memória 06'!$A$6:$E$283,5,FALSE)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05'!J228</f>
        <v>0</v>
      </c>
      <c r="I228" s="134">
        <f>VLOOKUP(A228,'Memória 06'!$A$6:$E$283,5,FALSE)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05'!J229</f>
        <v>0</v>
      </c>
      <c r="I229" s="134">
        <f>VLOOKUP(A229,'Memória 06'!$A$6:$E$283,5,FALSE)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05'!J230</f>
        <v>0</v>
      </c>
      <c r="I230" s="134">
        <f>VLOOKUP(A230,'Memória 06'!$A$6:$E$283,5,FALSE)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05'!J231</f>
        <v>0</v>
      </c>
      <c r="I231" s="134">
        <f>VLOOKUP(A231,'Memória 06'!$A$6:$E$283,5,FALSE)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05'!J232</f>
        <v>0</v>
      </c>
      <c r="I232" s="134">
        <f>VLOOKUP(A232,'Memória 06'!$A$6:$E$283,5,FALSE)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05'!J233</f>
        <v>0</v>
      </c>
      <c r="I233" s="134">
        <f>VLOOKUP(A233,'Memória 06'!$A$6:$E$283,5,FALSE)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05'!J234</f>
        <v>0</v>
      </c>
      <c r="I234" s="134">
        <f>VLOOKUP(A234,'Memória 06'!$A$6:$E$283,5,FALSE)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05'!J235</f>
        <v>0</v>
      </c>
      <c r="I235" s="134">
        <f>VLOOKUP(A235,'Memória 06'!$A$6:$E$283,5,FALSE)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05'!J237</f>
        <v>0</v>
      </c>
      <c r="I237" s="134">
        <f>VLOOKUP(A237,'Memória 06'!$A$6:$E$283,5,FALSE)</f>
        <v>2</v>
      </c>
      <c r="J237" s="134">
        <f t="shared" si="27"/>
        <v>2</v>
      </c>
      <c r="K237" s="134">
        <f t="shared" si="28"/>
        <v>475.15</v>
      </c>
      <c r="L237" s="134">
        <f t="shared" si="29"/>
        <v>0</v>
      </c>
      <c r="M237" s="134">
        <f t="shared" si="30"/>
        <v>190.06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05'!J238</f>
        <v>0</v>
      </c>
      <c r="I238" s="134">
        <f>VLOOKUP(A238,'Memória 06'!$A$6:$E$283,5,FALSE)</f>
        <v>1</v>
      </c>
      <c r="J238" s="134">
        <f t="shared" si="27"/>
        <v>1</v>
      </c>
      <c r="K238" s="134">
        <f t="shared" si="28"/>
        <v>88.08</v>
      </c>
      <c r="L238" s="134">
        <f t="shared" si="29"/>
        <v>0</v>
      </c>
      <c r="M238" s="134">
        <f t="shared" si="30"/>
        <v>88.08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05'!J239</f>
        <v>0</v>
      </c>
      <c r="I239" s="134">
        <f>VLOOKUP(A239,'Memória 06'!$A$6:$E$283,5,FALSE)</f>
        <v>0</v>
      </c>
      <c r="J239" s="134">
        <f t="shared" si="27"/>
        <v>0</v>
      </c>
      <c r="K239" s="134">
        <f t="shared" si="28"/>
        <v>112.33</v>
      </c>
      <c r="L239" s="134">
        <f t="shared" si="29"/>
        <v>0</v>
      </c>
      <c r="M239" s="134">
        <f t="shared" si="30"/>
        <v>0</v>
      </c>
      <c r="N239" s="134">
        <f t="shared" si="31"/>
        <v>0</v>
      </c>
      <c r="O239" s="11"/>
      <c r="P239" s="111">
        <f t="shared" si="32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05'!J240</f>
        <v>59.629999999999995</v>
      </c>
      <c r="I240" s="134">
        <f>VLOOKUP(A240,'Memória 06'!$A$6:$E$283,5,FALSE)</f>
        <v>0</v>
      </c>
      <c r="J240" s="134">
        <f t="shared" si="27"/>
        <v>59.629999999999995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0</v>
      </c>
      <c r="N240" s="134">
        <f t="shared" si="31"/>
        <v>1385.8</v>
      </c>
      <c r="O240" s="11"/>
      <c r="P240" s="111">
        <f t="shared" si="32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05'!J241</f>
        <v>0</v>
      </c>
      <c r="I241" s="134">
        <f>VLOOKUP(A241,'Memória 06'!$A$6:$E$283,5,FALSE)</f>
        <v>0</v>
      </c>
      <c r="J241" s="134">
        <f t="shared" si="27"/>
        <v>0</v>
      </c>
      <c r="K241" s="134">
        <f t="shared" si="28"/>
        <v>577.44000000000005</v>
      </c>
      <c r="L241" s="134">
        <f t="shared" si="29"/>
        <v>0</v>
      </c>
      <c r="M241" s="134">
        <f t="shared" si="30"/>
        <v>0</v>
      </c>
      <c r="N241" s="134">
        <f t="shared" si="31"/>
        <v>0</v>
      </c>
      <c r="O241" s="11"/>
      <c r="P241" s="111">
        <f t="shared" si="32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05'!J242</f>
        <v>0</v>
      </c>
      <c r="I242" s="134">
        <f>VLOOKUP(A242,'Memória 06'!$A$6:$E$283,5,FALSE)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05'!J243</f>
        <v>0</v>
      </c>
      <c r="I243" s="134">
        <f>VLOOKUP(A243,'Memória 06'!$A$6:$E$283,5,FALSE)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05'!J245</f>
        <v>1</v>
      </c>
      <c r="I245" s="134">
        <f>VLOOKUP(A245,'Memória 06'!$A$6:$E$283,5,FALSE)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05'!J246</f>
        <v>0</v>
      </c>
      <c r="I246" s="134">
        <f>VLOOKUP(A246,'Memória 06'!$A$6:$E$283,5,FALSE)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05'!J247</f>
        <v>0</v>
      </c>
      <c r="I247" s="134">
        <f>VLOOKUP(A247,'Memória 06'!$A$6:$E$283,5,FALSE)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05'!J248</f>
        <v>20.28</v>
      </c>
      <c r="I248" s="134">
        <f>VLOOKUP(A248,'Memória 06'!$A$6:$E$283,5,FALSE)</f>
        <v>-12.530000000000001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411.27</v>
      </c>
      <c r="M248" s="134">
        <f t="shared" si="30"/>
        <v>-254.1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05'!J249</f>
        <v>25.24</v>
      </c>
      <c r="I249" s="134">
        <f>VLOOKUP(A249,'Memória 06'!$A$6:$E$283,5,FALSE)</f>
        <v>8.4199999999999982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637.04999999999995</v>
      </c>
      <c r="M249" s="134">
        <f t="shared" si="30"/>
        <v>212.52</v>
      </c>
      <c r="N249" s="134">
        <f t="shared" si="31"/>
        <v>849.56999999999994</v>
      </c>
      <c r="O249" s="11"/>
      <c r="P249" s="111">
        <f t="shared" si="32"/>
        <v>0.99999999999999989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05'!J250</f>
        <v>35.19</v>
      </c>
      <c r="I250" s="134">
        <f>VLOOKUP(A250,'Memória 06'!$A$6:$E$283,5,FALSE)</f>
        <v>13.600000000000001</v>
      </c>
      <c r="J250" s="134">
        <f t="shared" si="27"/>
        <v>48.79</v>
      </c>
      <c r="K250" s="134">
        <f t="shared" si="28"/>
        <v>1716.92</v>
      </c>
      <c r="L250" s="134">
        <f t="shared" si="29"/>
        <v>1238.33</v>
      </c>
      <c r="M250" s="134">
        <f t="shared" si="30"/>
        <v>478.58</v>
      </c>
      <c r="N250" s="134">
        <f t="shared" si="31"/>
        <v>1716.9099999999999</v>
      </c>
      <c r="O250" s="11"/>
      <c r="P250" s="111">
        <f t="shared" si="32"/>
        <v>0.99999417561680204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05'!J251</f>
        <v>0</v>
      </c>
      <c r="I251" s="134">
        <f>VLOOKUP(A251,'Memória 06'!$A$6:$E$283,5,FALSE)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05'!J252</f>
        <v>5</v>
      </c>
      <c r="I252" s="134">
        <f>VLOOKUP(A252,'Memória 06'!$A$6:$E$283,5,FALSE)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05'!J253</f>
        <v>6</v>
      </c>
      <c r="I253" s="134">
        <f>VLOOKUP(A253,'Memória 06'!$A$6:$E$283,5,FALSE)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05'!J254</f>
        <v>6</v>
      </c>
      <c r="I254" s="134">
        <f>VLOOKUP(A254,'Memória 06'!$A$6:$E$283,5,FALSE)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05'!J256</f>
        <v>53.7</v>
      </c>
      <c r="I256" s="134">
        <f>VLOOKUP(A256,'Memória 06'!$A$6:$E$283,5,FALSE)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05'!J257</f>
        <v>20.8</v>
      </c>
      <c r="I257" s="134">
        <f>VLOOKUP(A257,'Memória 06'!$A$6:$E$283,5,FALSE)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05'!J258</f>
        <v>1</v>
      </c>
      <c r="I258" s="134">
        <f>VLOOKUP(A258,'Memória 06'!$A$6:$E$283,5,FALSE)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05'!J259</f>
        <v>0</v>
      </c>
      <c r="I259" s="134">
        <f>VLOOKUP(A259,'Memória 06'!$A$6:$E$283,5,FALSE)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05'!J260</f>
        <v>0</v>
      </c>
      <c r="I260" s="134">
        <f>VLOOKUP(A260,'Memória 06'!$A$6:$E$283,5,FALSE)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05'!J261</f>
        <v>1</v>
      </c>
      <c r="I261" s="134">
        <f>VLOOKUP(A261,'Memória 06'!$A$6:$E$283,5,FALSE)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05'!J262</f>
        <v>26.5</v>
      </c>
      <c r="I262" s="134">
        <f>VLOOKUP(A262,'Memória 06'!$A$6:$E$283,5,FALSE)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05'!J263</f>
        <v>10.4</v>
      </c>
      <c r="I263" s="134">
        <f>VLOOKUP(A263,'Memória 06'!$A$6:$E$283,5,FALSE)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05'!J264</f>
        <v>0</v>
      </c>
      <c r="I264" s="134">
        <f>VLOOKUP(A264,'Memória 06'!$A$6:$E$283,5,FALSE)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05'!J265</f>
        <v>0</v>
      </c>
      <c r="I265" s="134">
        <f>VLOOKUP(A265,'Memória 06'!$A$6:$E$283,5,FALSE)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05'!J266</f>
        <v>0</v>
      </c>
      <c r="I266" s="134">
        <f>VLOOKUP(A266,'Memória 06'!$A$6:$E$283,5,FALSE)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05'!J267</f>
        <v>1</v>
      </c>
      <c r="I267" s="134">
        <f>VLOOKUP(A267,'Memória 06'!$A$6:$E$283,5,FALSE)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05'!J269</f>
        <v>0</v>
      </c>
      <c r="I269" s="134">
        <f>VLOOKUP(A269,'Memória 06'!$A$6:$E$283,5,FALSE)</f>
        <v>102.88</v>
      </c>
      <c r="J269" s="134">
        <f>I269+H269</f>
        <v>102.88</v>
      </c>
      <c r="K269" s="134">
        <f t="shared" ref="K269:K295" si="33">TRUNC(G269*F269,2)</f>
        <v>45358.43</v>
      </c>
      <c r="L269" s="134">
        <f t="shared" ref="L269:L295" si="34">TRUNC(H269*F269,2)</f>
        <v>0</v>
      </c>
      <c r="M269" s="134">
        <f t="shared" ref="M269:M295" si="35">TRUNC(I269*F269,2)</f>
        <v>21040.06</v>
      </c>
      <c r="N269" s="134">
        <f t="shared" ref="N269:N295" si="36">M269+L269</f>
        <v>21040.06</v>
      </c>
      <c r="O269" s="11"/>
      <c r="P269" s="111">
        <f t="shared" si="32"/>
        <v>0.4638621751237863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05'!J270</f>
        <v>0</v>
      </c>
      <c r="I270" s="134">
        <f>VLOOKUP(A270,'Memória 06'!$A$6:$E$283,5,FALSE)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05'!J271</f>
        <v>0</v>
      </c>
      <c r="I271" s="134">
        <f>VLOOKUP(A271,'Memória 06'!$A$6:$E$283,5,FALSE)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05'!J272</f>
        <v>0</v>
      </c>
      <c r="I272" s="134">
        <f>VLOOKUP(A272,'Memória 06'!$A$6:$E$283,5,FALSE)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05'!J273</f>
        <v>0</v>
      </c>
      <c r="I273" s="134">
        <f>VLOOKUP(A273,'Memória 06'!$A$6:$E$283,5,FALSE)</f>
        <v>4</v>
      </c>
      <c r="J273" s="134">
        <f t="shared" si="37"/>
        <v>4</v>
      </c>
      <c r="K273" s="134">
        <f t="shared" si="33"/>
        <v>7874.65</v>
      </c>
      <c r="L273" s="134">
        <f t="shared" si="34"/>
        <v>0</v>
      </c>
      <c r="M273" s="134">
        <f t="shared" si="35"/>
        <v>7874.65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05'!J274</f>
        <v>0</v>
      </c>
      <c r="I274" s="134">
        <f>VLOOKUP(A274,'Memória 06'!$A$6:$E$283,5,FALSE)</f>
        <v>0</v>
      </c>
      <c r="J274" s="134">
        <f t="shared" si="37"/>
        <v>0</v>
      </c>
      <c r="K274" s="134">
        <f t="shared" si="33"/>
        <v>2392.34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>
        <f t="shared" si="32"/>
        <v>0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05'!J275</f>
        <v>0</v>
      </c>
      <c r="I275" s="134">
        <f>VLOOKUP(A275,'Memória 06'!$A$6:$E$283,5,FALSE)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05'!J276</f>
        <v>0</v>
      </c>
      <c r="I276" s="134">
        <f>VLOOKUP(A276,'Memória 06'!$A$6:$E$283,5,FALSE)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05'!J277</f>
        <v>0</v>
      </c>
      <c r="I277" s="134">
        <f>VLOOKUP(A277,'Memória 06'!$A$6:$E$283,5,FALSE)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05'!J278</f>
        <v>0</v>
      </c>
      <c r="I278" s="134">
        <f>VLOOKUP(A278,'Memória 06'!$A$6:$E$283,5,FALSE)</f>
        <v>3.2190000000000003</v>
      </c>
      <c r="J278" s="134">
        <f t="shared" si="37"/>
        <v>3.2190000000000003</v>
      </c>
      <c r="K278" s="134">
        <f t="shared" si="33"/>
        <v>9144.3799999999992</v>
      </c>
      <c r="L278" s="134">
        <f t="shared" si="34"/>
        <v>0</v>
      </c>
      <c r="M278" s="134">
        <f t="shared" si="35"/>
        <v>7376.45</v>
      </c>
      <c r="N278" s="134">
        <f t="shared" si="36"/>
        <v>7376.45</v>
      </c>
      <c r="O278" s="11"/>
      <c r="P278" s="111">
        <f t="shared" si="32"/>
        <v>0.80666485863448378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05'!J279</f>
        <v>0</v>
      </c>
      <c r="I279" s="134">
        <f>VLOOKUP(A279,'Memória 06'!$A$6:$E$283,5,FALSE)</f>
        <v>0</v>
      </c>
      <c r="J279" s="134">
        <f t="shared" si="37"/>
        <v>0</v>
      </c>
      <c r="K279" s="134">
        <f t="shared" si="33"/>
        <v>13449.4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>
        <f t="shared" si="32"/>
        <v>0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05'!J280</f>
        <v>0</v>
      </c>
      <c r="I280" s="134">
        <f>VLOOKUP(A280,'Memória 06'!$A$6:$E$283,5,FALSE)</f>
        <v>0</v>
      </c>
      <c r="J280" s="134">
        <f t="shared" si="37"/>
        <v>0</v>
      </c>
      <c r="K280" s="134">
        <f t="shared" si="33"/>
        <v>1900.69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>
        <f t="shared" si="32"/>
        <v>0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05'!J281</f>
        <v>0</v>
      </c>
      <c r="I281" s="134">
        <f>VLOOKUP(A281,'Memória 06'!$A$6:$E$283,5,FALSE)</f>
        <v>0</v>
      </c>
      <c r="J281" s="134">
        <f t="shared" si="37"/>
        <v>0</v>
      </c>
      <c r="K281" s="134">
        <f t="shared" si="33"/>
        <v>3624.67</v>
      </c>
      <c r="L281" s="134">
        <f t="shared" si="34"/>
        <v>0</v>
      </c>
      <c r="M281" s="134">
        <f t="shared" si="35"/>
        <v>0</v>
      </c>
      <c r="N281" s="134">
        <f t="shared" si="36"/>
        <v>0</v>
      </c>
      <c r="O281" s="11"/>
      <c r="P281" s="111">
        <f t="shared" si="32"/>
        <v>0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05'!J282</f>
        <v>0</v>
      </c>
      <c r="I282" s="134">
        <f>VLOOKUP(A282,'Memória 06'!$A$6:$E$283,5,FALSE)</f>
        <v>0</v>
      </c>
      <c r="J282" s="134">
        <f t="shared" si="37"/>
        <v>0</v>
      </c>
      <c r="K282" s="134">
        <f t="shared" si="33"/>
        <v>5676.04</v>
      </c>
      <c r="L282" s="134">
        <f t="shared" si="34"/>
        <v>0</v>
      </c>
      <c r="M282" s="134">
        <f t="shared" si="35"/>
        <v>0</v>
      </c>
      <c r="N282" s="134">
        <f t="shared" si="36"/>
        <v>0</v>
      </c>
      <c r="O282" s="11"/>
      <c r="P282" s="111">
        <f t="shared" si="32"/>
        <v>0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05'!J283</f>
        <v>0</v>
      </c>
      <c r="I283" s="134">
        <f>VLOOKUP(A283,'Memória 06'!$A$6:$E$283,5,FALSE)</f>
        <v>0</v>
      </c>
      <c r="J283" s="134">
        <f t="shared" si="37"/>
        <v>0</v>
      </c>
      <c r="K283" s="134">
        <f t="shared" si="33"/>
        <v>2572.54</v>
      </c>
      <c r="L283" s="134">
        <f t="shared" si="34"/>
        <v>0</v>
      </c>
      <c r="M283" s="134">
        <f t="shared" si="35"/>
        <v>0</v>
      </c>
      <c r="N283" s="134">
        <f t="shared" si="36"/>
        <v>0</v>
      </c>
      <c r="O283" s="11"/>
      <c r="P283" s="111">
        <f t="shared" si="32"/>
        <v>0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05'!J284</f>
        <v>0</v>
      </c>
      <c r="I284" s="134">
        <f>VLOOKUP(A284,'Memória 06'!$A$6:$E$283,5,FALSE)</f>
        <v>0</v>
      </c>
      <c r="J284" s="134">
        <f t="shared" si="37"/>
        <v>0</v>
      </c>
      <c r="K284" s="134">
        <f t="shared" si="33"/>
        <v>10584.04</v>
      </c>
      <c r="L284" s="134">
        <f t="shared" si="34"/>
        <v>0</v>
      </c>
      <c r="M284" s="134">
        <f t="shared" si="35"/>
        <v>0</v>
      </c>
      <c r="N284" s="134">
        <f t="shared" si="36"/>
        <v>0</v>
      </c>
      <c r="O284" s="11"/>
      <c r="P284" s="111">
        <f t="shared" si="32"/>
        <v>0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05'!J285</f>
        <v>0</v>
      </c>
      <c r="I285" s="134">
        <f>VLOOKUP(A285,'Memória 06'!$A$6:$E$283,5,FALSE)</f>
        <v>0</v>
      </c>
      <c r="J285" s="134">
        <f t="shared" si="37"/>
        <v>0</v>
      </c>
      <c r="K285" s="134">
        <f t="shared" si="33"/>
        <v>20538.810000000001</v>
      </c>
      <c r="L285" s="134">
        <f t="shared" si="34"/>
        <v>0</v>
      </c>
      <c r="M285" s="134">
        <f t="shared" si="35"/>
        <v>0</v>
      </c>
      <c r="N285" s="134">
        <f t="shared" si="36"/>
        <v>0</v>
      </c>
      <c r="O285" s="11"/>
      <c r="P285" s="111">
        <f t="shared" si="32"/>
        <v>0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05'!J286</f>
        <v>0</v>
      </c>
      <c r="I286" s="134">
        <f>VLOOKUP(A286,'Memória 06'!$A$6:$E$283,5,FALSE)</f>
        <v>6392.6</v>
      </c>
      <c r="J286" s="134">
        <f t="shared" si="37"/>
        <v>6392.6</v>
      </c>
      <c r="K286" s="134">
        <f t="shared" si="33"/>
        <v>27832.53</v>
      </c>
      <c r="L286" s="134">
        <f t="shared" si="34"/>
        <v>0</v>
      </c>
      <c r="M286" s="134">
        <f t="shared" si="35"/>
        <v>18636.3</v>
      </c>
      <c r="N286" s="134">
        <f t="shared" si="36"/>
        <v>18636.3</v>
      </c>
      <c r="O286" s="11"/>
      <c r="P286" s="111">
        <f t="shared" si="32"/>
        <v>0.66958699047481496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05'!J287</f>
        <v>0</v>
      </c>
      <c r="I287" s="134">
        <f>VLOOKUP(A287,'Memória 06'!$A$6:$E$283,5,FALSE)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05'!J288</f>
        <v>0</v>
      </c>
      <c r="I288" s="134">
        <f>VLOOKUP(A288,'Memória 06'!$A$6:$E$283,5,FALSE)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05'!J289</f>
        <v>0</v>
      </c>
      <c r="I289" s="134">
        <f>VLOOKUP(A289,'Memória 06'!$A$6:$E$283,5,FALSE)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05'!J290</f>
        <v>0</v>
      </c>
      <c r="I290" s="134">
        <f>VLOOKUP(A290,'Memória 06'!$A$6:$E$283,5,FALSE)</f>
        <v>0</v>
      </c>
      <c r="J290" s="134">
        <f t="shared" si="37"/>
        <v>0</v>
      </c>
      <c r="K290" s="134">
        <f t="shared" si="33"/>
        <v>716.77</v>
      </c>
      <c r="L290" s="134">
        <f t="shared" si="34"/>
        <v>0</v>
      </c>
      <c r="M290" s="134">
        <f t="shared" si="35"/>
        <v>0</v>
      </c>
      <c r="N290" s="134">
        <f t="shared" si="36"/>
        <v>0</v>
      </c>
      <c r="O290" s="11"/>
      <c r="P290" s="111">
        <f t="shared" si="32"/>
        <v>0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05'!J291</f>
        <v>0</v>
      </c>
      <c r="I291" s="134">
        <f>VLOOKUP(A291,'Memória 06'!$A$6:$E$283,5,FALSE)</f>
        <v>0</v>
      </c>
      <c r="J291" s="134">
        <f t="shared" si="37"/>
        <v>0</v>
      </c>
      <c r="K291" s="134">
        <f t="shared" si="33"/>
        <v>1039.3800000000001</v>
      </c>
      <c r="L291" s="134">
        <f t="shared" si="34"/>
        <v>0</v>
      </c>
      <c r="M291" s="134">
        <f t="shared" si="35"/>
        <v>0</v>
      </c>
      <c r="N291" s="134">
        <f t="shared" si="36"/>
        <v>0</v>
      </c>
      <c r="O291" s="11"/>
      <c r="P291" s="111">
        <f t="shared" si="32"/>
        <v>0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05'!J292</f>
        <v>0</v>
      </c>
      <c r="I292" s="134">
        <f>VLOOKUP(A292,'Memória 06'!$A$6:$E$283,5,FALSE)</f>
        <v>4</v>
      </c>
      <c r="J292" s="134">
        <f t="shared" si="37"/>
        <v>4</v>
      </c>
      <c r="K292" s="134">
        <f t="shared" si="33"/>
        <v>147.83000000000001</v>
      </c>
      <c r="L292" s="134">
        <f t="shared" si="34"/>
        <v>0</v>
      </c>
      <c r="M292" s="134">
        <f t="shared" si="35"/>
        <v>147.83000000000001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05'!J293</f>
        <v>0</v>
      </c>
      <c r="I293" s="134">
        <f>VLOOKUP(A293,'Memória 06'!$A$6:$E$283,5,FALSE)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05'!J294</f>
        <v>0</v>
      </c>
      <c r="I294" s="134">
        <f>VLOOKUP(A294,'Memória 06'!$A$6:$E$283,5,FALSE)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05'!J295</f>
        <v>0</v>
      </c>
      <c r="I295" s="134">
        <f>VLOOKUP(A295,'Memória 06'!$A$6:$E$283,5,FALSE)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55" t="s">
        <v>13</v>
      </c>
      <c r="B296" s="156"/>
      <c r="C296" s="156"/>
      <c r="D296" s="156"/>
      <c r="E296" s="156"/>
      <c r="F296" s="156"/>
      <c r="G296" s="156"/>
      <c r="H296" s="156"/>
      <c r="I296" s="156"/>
      <c r="J296" s="157"/>
      <c r="K296" s="65">
        <f>SUM(K20:K295)</f>
        <v>888464.3899999999</v>
      </c>
      <c r="L296" s="65">
        <f>SUM(L20:L295)-0.12</f>
        <v>499550.13999999984</v>
      </c>
      <c r="M296" s="65">
        <f>SUM(M20:M295)</f>
        <v>148912.58999999997</v>
      </c>
      <c r="N296" s="65">
        <f>SUM(N20:N295)-0.12</f>
        <v>648462.72999999986</v>
      </c>
      <c r="O296" s="11"/>
      <c r="P296" s="111">
        <f t="shared" si="32"/>
        <v>0.7298691284633253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54" t="s">
        <v>655</v>
      </c>
      <c r="C310" s="154"/>
      <c r="D310" s="154"/>
      <c r="E310" s="154" t="s">
        <v>658</v>
      </c>
      <c r="F310" s="154"/>
      <c r="G310" s="154"/>
      <c r="H310" s="154"/>
      <c r="I310" s="154"/>
      <c r="J310" s="154"/>
      <c r="K310" s="154" t="s">
        <v>659</v>
      </c>
      <c r="L310" s="154"/>
      <c r="M310" s="154"/>
      <c r="N310" s="154"/>
      <c r="O310" s="154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54" t="s">
        <v>656</v>
      </c>
      <c r="C311" s="154"/>
      <c r="D311" s="154"/>
      <c r="E311" s="154" t="s">
        <v>657</v>
      </c>
      <c r="F311" s="154"/>
      <c r="G311" s="154"/>
      <c r="H311" s="154"/>
      <c r="I311" s="154"/>
      <c r="J311" s="154"/>
      <c r="K311" s="154" t="s">
        <v>660</v>
      </c>
      <c r="L311" s="154"/>
      <c r="M311" s="154"/>
      <c r="N311" s="154"/>
      <c r="O311" s="154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91E5-2370-4523-A90E-6AF46B88592E}">
  <sheetPr>
    <pageSetUpPr fitToPage="1"/>
  </sheetPr>
  <dimension ref="A1:I291"/>
  <sheetViews>
    <sheetView showOutlineSymbols="0" view="pageBreakPreview" topLeftCell="A94" zoomScale="75" zoomScaleNormal="75" zoomScaleSheetLayoutView="75" zoomScalePageLayoutView="85" workbookViewId="0">
      <selection activeCell="D266" sqref="D26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825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450.65</v>
      </c>
      <c r="F79" s="11"/>
      <c r="G79" s="9">
        <f>17*27.15 + 1.45*1.7+ 1.45*1.6 + 1.3*8.87</f>
        <v>477.86599999999993</v>
      </c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450.65</v>
      </c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 t="s">
        <v>830</v>
      </c>
      <c r="E143" s="105">
        <v>21.6</v>
      </c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 t="s">
        <v>830</v>
      </c>
      <c r="E144" s="105">
        <v>21.6</v>
      </c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 t="s">
        <v>729</v>
      </c>
      <c r="E225" s="105">
        <v>2</v>
      </c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 t="s">
        <v>831</v>
      </c>
      <c r="E226" s="105">
        <v>1</v>
      </c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 t="s">
        <v>832</v>
      </c>
      <c r="E236" s="105">
        <f>7.75-20.28</f>
        <v>-12.530000000000001</v>
      </c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 t="s">
        <v>833</v>
      </c>
      <c r="E237" s="105">
        <f>33.66-25.24</f>
        <v>8.4199999999999982</v>
      </c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 t="s">
        <v>834</v>
      </c>
      <c r="E238" s="105">
        <f>48.79-35.19</f>
        <v>13.600000000000001</v>
      </c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1" t="s">
        <v>835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 t="s">
        <v>831</v>
      </c>
      <c r="E261" s="152">
        <v>4</v>
      </c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836</v>
      </c>
      <c r="E266" s="152">
        <f>10*0.2*0.2*2.35+2*0.2*0.2*13.3+10*0.2*0.2*1.2+10*0.7*0.7*0.15</f>
        <v>3.2190000000000003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151"/>
      <c r="E272" s="152"/>
    </row>
    <row r="273" spans="1:5" ht="57" x14ac:dyDescent="0.2">
      <c r="A273" s="148" t="s">
        <v>792</v>
      </c>
      <c r="B273" s="93" t="s">
        <v>102</v>
      </c>
      <c r="C273" s="94" t="s">
        <v>15</v>
      </c>
      <c r="D273" s="151"/>
      <c r="E273" s="152"/>
    </row>
    <row r="274" spans="1:5" ht="28.5" x14ac:dyDescent="0.2">
      <c r="A274" s="148" t="s">
        <v>793</v>
      </c>
      <c r="B274" s="93" t="s">
        <v>794</v>
      </c>
      <c r="C274" s="94" t="s">
        <v>795</v>
      </c>
      <c r="D274" s="151" t="s">
        <v>837</v>
      </c>
      <c r="E274" s="152">
        <f>(459+180.26)*10</f>
        <v>6392.6</v>
      </c>
    </row>
    <row r="275" spans="1:5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5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5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5" ht="42.75" x14ac:dyDescent="0.2">
      <c r="A278" s="148" t="s">
        <v>800</v>
      </c>
      <c r="B278" s="93" t="s">
        <v>801</v>
      </c>
      <c r="C278" s="94" t="s">
        <v>743</v>
      </c>
      <c r="D278" s="151"/>
      <c r="E278" s="152"/>
    </row>
    <row r="279" spans="1:5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5" ht="28.5" x14ac:dyDescent="0.2">
      <c r="A280" s="148" t="s">
        <v>804</v>
      </c>
      <c r="B280" s="93" t="s">
        <v>805</v>
      </c>
      <c r="C280" s="94" t="s">
        <v>7</v>
      </c>
      <c r="D280" s="151" t="s">
        <v>831</v>
      </c>
      <c r="E280" s="152">
        <v>4</v>
      </c>
    </row>
    <row r="281" spans="1:5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</row>
    <row r="282" spans="1:5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5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AD94-C685-4246-8AAB-0712650E7446}">
  <sheetPr>
    <pageSetUpPr fitToPage="1"/>
  </sheetPr>
  <dimension ref="A1:ALT311"/>
  <sheetViews>
    <sheetView showOutlineSymbols="0" view="pageBreakPreview" topLeftCell="B218" zoomScale="75" zoomScaleNormal="75" zoomScaleSheetLayoutView="75" zoomScalePageLayoutView="85" workbookViewId="0">
      <selection activeCell="J222" sqref="J22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840</v>
      </c>
      <c r="J7" s="178"/>
      <c r="K7" s="179" t="s">
        <v>842</v>
      </c>
      <c r="L7" s="179"/>
      <c r="M7" s="180">
        <f>M296</f>
        <v>143384.36000000002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841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06'!J20</f>
        <v>8</v>
      </c>
      <c r="I20" s="134">
        <f>VLOOKUP(A20,'Memória 07'!$A$6:$E$283,5,FALSE)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06'!J21</f>
        <v>98.399999999999991</v>
      </c>
      <c r="I21" s="134">
        <f>VLOOKUP(A21,'Memória 07'!$A$6:$E$283,5,FALSE)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06'!J23</f>
        <v>1000</v>
      </c>
      <c r="I23" s="134">
        <f>VLOOKUP(A23,'Memória 07'!$A$6:$E$283,5,FALSE)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06'!J24</f>
        <v>74.739999999999995</v>
      </c>
      <c r="I24" s="134">
        <f>VLOOKUP(A24,'Memória 07'!$A$6:$E$283,5,FALSE)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06'!J25</f>
        <v>59.900000000000006</v>
      </c>
      <c r="I25" s="134">
        <f>VLOOKUP(A25,'Memória 07'!$A$6:$E$283,5,FALSE)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06'!J26</f>
        <v>459</v>
      </c>
      <c r="I26" s="134">
        <f>VLOOKUP(A26,'Memória 07'!$A$6:$E$283,5,FALSE)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06'!J28</f>
        <v>43.594999999999999</v>
      </c>
      <c r="I28" s="134">
        <f>VLOOKUP(A28,'Memória 07'!$A$6:$E$283,5,FALSE)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06'!J29</f>
        <v>50.04</v>
      </c>
      <c r="I29" s="134">
        <f>VLOOKUP(A29,'Memória 07'!$A$6:$E$283,5,FALSE)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06'!J30</f>
        <v>3.0516500000000004</v>
      </c>
      <c r="I30" s="134">
        <f>VLOOKUP(A30,'Memória 07'!$A$6:$E$283,5,FALSE)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06'!J31</f>
        <v>57.41</v>
      </c>
      <c r="I31" s="134">
        <f>VLOOKUP(A31,'Memória 07'!$A$6:$E$283,5,FALSE)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06'!J32</f>
        <v>111.16</v>
      </c>
      <c r="I32" s="134">
        <f>VLOOKUP(A32,'Memória 07'!$A$6:$E$283,5,FALSE)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06'!J33</f>
        <v>88.636363636363626</v>
      </c>
      <c r="I33" s="134">
        <f>VLOOKUP(A33,'Memória 07'!$A$6:$E$283,5,FALSE)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06'!J34</f>
        <v>342.36090909090905</v>
      </c>
      <c r="I34" s="134">
        <f>VLOOKUP(A34,'Memória 07'!$A$6:$E$283,5,FALSE)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06'!J35</f>
        <v>314.95999999999998</v>
      </c>
      <c r="I35" s="134">
        <f>VLOOKUP(A35,'Memória 07'!$A$6:$E$283,5,FALSE)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06'!J36</f>
        <v>155.99454545454543</v>
      </c>
      <c r="I36" s="134">
        <f>VLOOKUP(A36,'Memória 07'!$A$6:$E$283,5,FALSE)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06'!J37</f>
        <v>165.72090909090909</v>
      </c>
      <c r="I37" s="134">
        <f>VLOOKUP(A37,'Memória 07'!$A$6:$E$283,5,FALSE)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06'!J38</f>
        <v>11.04</v>
      </c>
      <c r="I38" s="134">
        <f>VLOOKUP(A38,'Memória 07'!$A$6:$E$283,5,FALSE)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06'!J39</f>
        <v>21.64</v>
      </c>
      <c r="I39" s="134">
        <f>VLOOKUP(A39,'Memória 07'!$A$6:$E$283,5,FALSE)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06'!J40</f>
        <v>112.92</v>
      </c>
      <c r="I40" s="134">
        <f>VLOOKUP(A40,'Memória 07'!$A$6:$E$283,5,FALSE)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06'!J41</f>
        <v>10.6</v>
      </c>
      <c r="I41" s="134">
        <f>VLOOKUP(A41,'Memória 07'!$A$6:$E$283,5,FALSE)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06'!J44</f>
        <v>90.8</v>
      </c>
      <c r="I44" s="134">
        <f>VLOOKUP(A44,'Memória 07'!$A$6:$E$283,5,FALSE)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06'!J45</f>
        <v>149.54272727272726</v>
      </c>
      <c r="I45" s="134">
        <f>VLOOKUP(A45,'Memória 07'!$A$6:$E$283,5,FALSE)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06'!J46</f>
        <v>324.08545454545458</v>
      </c>
      <c r="I46" s="134">
        <f>VLOOKUP(A46,'Memória 07'!$A$6:$E$283,5,FALSE)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06'!J47</f>
        <v>49.180000000000007</v>
      </c>
      <c r="I47" s="134">
        <f>VLOOKUP(A47,'Memória 07'!$A$6:$E$283,5,FALSE)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06'!J48</f>
        <v>380.36</v>
      </c>
      <c r="I48" s="134">
        <f>VLOOKUP(A48,'Memória 07'!$A$6:$E$283,5,FALSE)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06'!J49</f>
        <v>5.82</v>
      </c>
      <c r="I49" s="134">
        <f>VLOOKUP(A49,'Memória 07'!$A$6:$E$283,5,FALSE)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06'!J50</f>
        <v>5.82</v>
      </c>
      <c r="I50" s="134">
        <f>VLOOKUP(A50,'Memória 07'!$A$6:$E$283,5,FALSE)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06'!J52</f>
        <v>143.05000000000001</v>
      </c>
      <c r="I52" s="134">
        <f>VLOOKUP(A52,'Memória 07'!$A$6:$E$283,5,FALSE)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06'!J53</f>
        <v>164.27272727272725</v>
      </c>
      <c r="I53" s="134">
        <f>VLOOKUP(A53,'Memória 07'!$A$6:$E$283,5,FALSE)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06'!J54</f>
        <v>85.36363636363636</v>
      </c>
      <c r="I54" s="134">
        <f>VLOOKUP(A54,'Memória 07'!$A$6:$E$283,5,FALSE)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06'!J55</f>
        <v>86.090909090909093</v>
      </c>
      <c r="I55" s="134">
        <f>VLOOKUP(A55,'Memória 07'!$A$6:$E$283,5,FALSE)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06'!J56</f>
        <v>334.45454545454538</v>
      </c>
      <c r="I56" s="134">
        <f>VLOOKUP(A56,'Memória 07'!$A$6:$E$283,5,FALSE)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06'!J57</f>
        <v>11.780000000000001</v>
      </c>
      <c r="I57" s="134">
        <f>VLOOKUP(A57,'Memória 07'!$A$6:$E$283,5,FALSE)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06'!J58</f>
        <v>11.780000000000001</v>
      </c>
      <c r="I58" s="134">
        <f>VLOOKUP(A58,'Memória 07'!$A$6:$E$283,5,FALSE)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06'!J60</f>
        <v>22.69</v>
      </c>
      <c r="I60" s="134">
        <f>VLOOKUP(A60,'Memória 07'!$A$6:$E$283,5,FALSE)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06'!J61</f>
        <v>3.8</v>
      </c>
      <c r="I61" s="134">
        <f>VLOOKUP(A61,'Memória 07'!$A$6:$E$283,5,FALSE)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06'!J62</f>
        <v>3.8</v>
      </c>
      <c r="I62" s="134">
        <f>VLOOKUP(A62,'Memória 07'!$A$6:$E$283,5,FALSE)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06'!J63</f>
        <v>47.54545454545454</v>
      </c>
      <c r="I63" s="134">
        <f>VLOOKUP(A63,'Memória 07'!$A$6:$E$283,5,FALSE)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06'!J64</f>
        <v>46.636363636363633</v>
      </c>
      <c r="I64" s="134">
        <f>VLOOKUP(A64,'Memória 07'!$A$6:$E$283,5,FALSE)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06'!J65</f>
        <v>19.09090909090909</v>
      </c>
      <c r="I65" s="134">
        <f>VLOOKUP(A65,'Memória 07'!$A$6:$E$283,5,FALSE)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06'!J66</f>
        <v>9.27</v>
      </c>
      <c r="I66" s="134">
        <f>VLOOKUP(A66,'Memória 07'!$A$6:$E$283,5,FALSE)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06'!J68</f>
        <v>143.05879999999999</v>
      </c>
      <c r="I68" s="134">
        <f>VLOOKUP(A68,'Memória 07'!$A$6:$E$283,5,FALSE)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06'!J69</f>
        <v>191.5428</v>
      </c>
      <c r="I69" s="134">
        <f>VLOOKUP(A69,'Memória 07'!$A$6:$E$283,5,FALSE)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06'!J70</f>
        <v>5.41</v>
      </c>
      <c r="I70" s="134">
        <f>VLOOKUP(A70,'Memória 07'!$A$6:$E$283,5,FALSE)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06'!J71</f>
        <v>0</v>
      </c>
      <c r="I71" s="134">
        <f>VLOOKUP(A71,'Memória 07'!$A$6:$E$283,5,FALSE)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06'!J72</f>
        <v>0</v>
      </c>
      <c r="I72" s="134">
        <f>VLOOKUP(A72,'Memória 07'!$A$6:$E$283,5,FALSE)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06'!J75</f>
        <v>0</v>
      </c>
      <c r="I75" s="134">
        <f>VLOOKUP(A75,'Memória 07'!$A$6:$E$283,5,FALSE)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06'!J76</f>
        <v>0</v>
      </c>
      <c r="I76" s="134">
        <f>VLOOKUP(A76,'Memória 07'!$A$6:$E$283,5,FALSE)</f>
        <v>16.916800000000002</v>
      </c>
      <c r="J76" s="134">
        <f t="shared" si="0"/>
        <v>16.916800000000002</v>
      </c>
      <c r="K76" s="134">
        <f t="shared" si="1"/>
        <v>4682.99</v>
      </c>
      <c r="L76" s="134">
        <f t="shared" si="2"/>
        <v>0</v>
      </c>
      <c r="M76" s="134">
        <f t="shared" si="3"/>
        <v>3642.35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06'!J79</f>
        <v>4972</v>
      </c>
      <c r="I79" s="134">
        <f>VLOOKUP(A79,'Memória 07'!$A$6:$E$283,5,FALSE)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06'!J80</f>
        <v>663.78000000000009</v>
      </c>
      <c r="I80" s="134">
        <f>VLOOKUP(A80,'Memória 07'!$A$6:$E$283,5,FALSE)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06'!J81</f>
        <v>0</v>
      </c>
      <c r="I81" s="134">
        <f>VLOOKUP(A81,'Memória 07'!$A$6:$E$283,5,FALSE)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06'!J82</f>
        <v>0</v>
      </c>
      <c r="I82" s="134">
        <f>VLOOKUP(A82,'Memória 07'!$A$6:$E$283,5,FALSE)</f>
        <v>6.48</v>
      </c>
      <c r="J82" s="134">
        <f t="shared" si="0"/>
        <v>6.48</v>
      </c>
      <c r="K82" s="134">
        <f t="shared" si="1"/>
        <v>297.36</v>
      </c>
      <c r="L82" s="134">
        <f t="shared" si="2"/>
        <v>0</v>
      </c>
      <c r="M82" s="134">
        <f t="shared" si="3"/>
        <v>297.36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06'!J83</f>
        <v>0</v>
      </c>
      <c r="I83" s="134">
        <f>VLOOKUP(A83,'Memória 07'!$A$6:$E$283,5,FALSE)</f>
        <v>29.12</v>
      </c>
      <c r="J83" s="134">
        <f t="shared" si="0"/>
        <v>29.12</v>
      </c>
      <c r="K83" s="134">
        <f t="shared" si="1"/>
        <v>1425.71</v>
      </c>
      <c r="L83" s="134">
        <f t="shared" si="2"/>
        <v>0</v>
      </c>
      <c r="M83" s="134">
        <f t="shared" si="3"/>
        <v>1425.71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06'!J85</f>
        <v>524.87200000000007</v>
      </c>
      <c r="I85" s="134">
        <f>VLOOKUP(A85,'Memória 07'!$A$6:$E$283,5,FALSE)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06'!J86</f>
        <v>524.87200000000007</v>
      </c>
      <c r="I86" s="134">
        <f>VLOOKUP(A86,'Memória 07'!$A$6:$E$283,5,FALSE)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06'!J88</f>
        <v>450.65</v>
      </c>
      <c r="I88" s="134">
        <f>VLOOKUP(A88,'Memória 07'!$A$6:$E$283,5,FALSE)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06'!J89</f>
        <v>22.532499999999999</v>
      </c>
      <c r="I89" s="134">
        <f>VLOOKUP(A89,'Memória 07'!$A$6:$E$283,5,FALSE)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06'!J90</f>
        <v>0</v>
      </c>
      <c r="I90" s="134">
        <f>VLOOKUP(A90,'Memória 07'!$A$6:$E$283,5,FALSE)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06'!J91</f>
        <v>450.65</v>
      </c>
      <c r="I91" s="134">
        <f>VLOOKUP(A91,'Memória 07'!$A$6:$E$283,5,FALSE)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06'!J92</f>
        <v>450.65</v>
      </c>
      <c r="I92" s="134">
        <f>VLOOKUP(A92,'Memória 07'!$A$6:$E$283,5,FALSE)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06'!J93</f>
        <v>0</v>
      </c>
      <c r="I93" s="134">
        <f>VLOOKUP(A93,'Memória 07'!$A$6:$E$283,5,FALSE)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06'!J94</f>
        <v>180.26</v>
      </c>
      <c r="I94" s="134">
        <f>VLOOKUP(A94,'Memória 07'!$A$6:$E$283,5,FALSE)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06'!J95</f>
        <v>38.393300000000004</v>
      </c>
      <c r="I95" s="134">
        <f>VLOOKUP(A95,'Memória 07'!$A$6:$E$283,5,FALSE)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06'!J96</f>
        <v>0</v>
      </c>
      <c r="I96" s="134">
        <f>VLOOKUP(A96,'Memória 07'!$A$6:$E$283,5,FALSE)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06'!J98</f>
        <v>0</v>
      </c>
      <c r="I98" s="134">
        <f>VLOOKUP(A98,'Memória 07'!$A$6:$E$283,5,FALSE)</f>
        <v>463.11</v>
      </c>
      <c r="J98" s="134">
        <f t="shared" si="11"/>
        <v>463.11</v>
      </c>
      <c r="K98" s="134">
        <f t="shared" si="12"/>
        <v>1857.07</v>
      </c>
      <c r="L98" s="134">
        <f t="shared" si="13"/>
        <v>0</v>
      </c>
      <c r="M98" s="134">
        <f t="shared" si="14"/>
        <v>1857.07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06'!J99</f>
        <v>0</v>
      </c>
      <c r="I99" s="134">
        <f>VLOOKUP(A99,'Memória 07'!$A$6:$E$283,5,FALSE)</f>
        <v>139.7062</v>
      </c>
      <c r="J99" s="134">
        <f t="shared" si="11"/>
        <v>139.7062</v>
      </c>
      <c r="K99" s="134">
        <f t="shared" si="12"/>
        <v>5228.51</v>
      </c>
      <c r="L99" s="134">
        <f t="shared" si="13"/>
        <v>0</v>
      </c>
      <c r="M99" s="134">
        <f t="shared" si="14"/>
        <v>1577.28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06'!J100</f>
        <v>0</v>
      </c>
      <c r="I100" s="134">
        <f>VLOOKUP(A100,'Memória 07'!$A$6:$E$283,5,FALSE)</f>
        <v>463.11</v>
      </c>
      <c r="J100" s="134">
        <f t="shared" si="11"/>
        <v>463.11</v>
      </c>
      <c r="K100" s="134">
        <f t="shared" si="12"/>
        <v>5455.43</v>
      </c>
      <c r="L100" s="134">
        <f t="shared" si="13"/>
        <v>0</v>
      </c>
      <c r="M100" s="134">
        <f t="shared" si="14"/>
        <v>5455.43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06'!J101</f>
        <v>0</v>
      </c>
      <c r="I101" s="134">
        <f>VLOOKUP(A101,'Memória 07'!$A$6:$E$283,5,FALSE)</f>
        <v>6.48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0</v>
      </c>
      <c r="M101" s="134">
        <f t="shared" si="14"/>
        <v>149.36000000000001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06'!J102</f>
        <v>0</v>
      </c>
      <c r="I102" s="134">
        <f>VLOOKUP(A102,'Memória 07'!$A$6:$E$283,5,FALSE)</f>
        <v>6.48</v>
      </c>
      <c r="J102" s="134">
        <f t="shared" si="11"/>
        <v>6.48</v>
      </c>
      <c r="K102" s="134">
        <f t="shared" si="12"/>
        <v>205.02</v>
      </c>
      <c r="L102" s="134">
        <f t="shared" si="13"/>
        <v>0</v>
      </c>
      <c r="M102" s="134">
        <f t="shared" si="14"/>
        <v>205.02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06'!J103</f>
        <v>0</v>
      </c>
      <c r="I103" s="134">
        <f>VLOOKUP(A103,'Memória 07'!$A$6:$E$283,5,FALSE)</f>
        <v>6.48</v>
      </c>
      <c r="J103" s="134">
        <f t="shared" si="11"/>
        <v>6.48</v>
      </c>
      <c r="K103" s="134">
        <f t="shared" si="12"/>
        <v>91.88</v>
      </c>
      <c r="L103" s="134">
        <f t="shared" si="13"/>
        <v>0</v>
      </c>
      <c r="M103" s="134">
        <f t="shared" si="14"/>
        <v>91.88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06'!J104</f>
        <v>0</v>
      </c>
      <c r="I104" s="134">
        <f>VLOOKUP(A104,'Memória 07'!$A$6:$E$283,5,FALSE)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06'!J105</f>
        <v>0</v>
      </c>
      <c r="I105" s="134">
        <f>VLOOKUP(A105,'Memória 07'!$A$6:$E$283,5,FALSE)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06'!J106</f>
        <v>340.38</v>
      </c>
      <c r="I106" s="134">
        <f>VLOOKUP(A106,'Memória 07'!$A$6:$E$283,5,FALSE)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06'!J108</f>
        <v>0</v>
      </c>
      <c r="I108" s="134">
        <f>VLOOKUP(A108,'Memória 07'!$A$6:$E$283,5,FALSE)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06'!J109</f>
        <v>1</v>
      </c>
      <c r="I109" s="134">
        <f>VLOOKUP(A109,'Memória 07'!$A$6:$E$283,5,FALSE)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06'!J110</f>
        <v>2</v>
      </c>
      <c r="I110" s="134">
        <f>VLOOKUP(A110,'Memória 07'!$A$6:$E$283,5,FALSE)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06'!J111</f>
        <v>1</v>
      </c>
      <c r="I111" s="134">
        <f>VLOOKUP(A111,'Memória 07'!$A$6:$E$283,5,FALSE)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06'!J112</f>
        <v>1</v>
      </c>
      <c r="I112" s="134">
        <f>VLOOKUP(A112,'Memória 07'!$A$6:$E$283,5,FALSE)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06'!J114</f>
        <v>147.97999999999999</v>
      </c>
      <c r="I114" s="134">
        <f>VLOOKUP(A114,'Memória 07'!$A$6:$E$283,5,FALSE)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06'!J115</f>
        <v>36.9</v>
      </c>
      <c r="I115" s="134">
        <f>VLOOKUP(A115,'Memória 07'!$A$6:$E$283,5,FALSE)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06'!J116</f>
        <v>147.97999999999999</v>
      </c>
      <c r="I116" s="134">
        <f>VLOOKUP(A116,'Memória 07'!$A$6:$E$283,5,FALSE)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06'!J117</f>
        <v>2</v>
      </c>
      <c r="I117" s="134">
        <f>VLOOKUP(A117,'Memória 07'!$A$6:$E$283,5,FALSE)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06'!J118</f>
        <v>1</v>
      </c>
      <c r="I118" s="134">
        <f>VLOOKUP(A118,'Memória 07'!$A$6:$E$283,5,FALSE)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06'!J119</f>
        <v>1</v>
      </c>
      <c r="I119" s="134">
        <f>VLOOKUP(A119,'Memória 07'!$A$6:$E$283,5,FALSE)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06'!J120</f>
        <v>2</v>
      </c>
      <c r="I120" s="134">
        <f>VLOOKUP(A120,'Memória 07'!$A$6:$E$283,5,FALSE)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06'!J121</f>
        <v>0</v>
      </c>
      <c r="I121" s="134">
        <f>VLOOKUP(A121,'Memória 07'!$A$6:$E$283,5,FALSE)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07'!$A$6:$E$283,5,FALSE)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06'!J123</f>
        <v>40.71</v>
      </c>
      <c r="I123" s="134">
        <f>VLOOKUP(A123,'Memória 07'!$A$6:$E$283,5,FALSE)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06'!J124</f>
        <v>666.97</v>
      </c>
      <c r="I124" s="134">
        <f>VLOOKUP(A124,'Memória 07'!$A$6:$E$283,5,FALSE)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07'!$A$6:$E$283,5,FALSE)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06'!J126</f>
        <v>2</v>
      </c>
      <c r="I126" s="134">
        <f>VLOOKUP(A126,'Memória 07'!$A$6:$E$283,5,FALSE)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06'!J127</f>
        <v>1</v>
      </c>
      <c r="I127" s="134">
        <f>VLOOKUP(A127,'Memória 07'!$A$6:$E$283,5,FALSE)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06'!J128</f>
        <v>1</v>
      </c>
      <c r="I128" s="134">
        <f>VLOOKUP(A128,'Memória 07'!$A$6:$E$283,5,FALSE)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06'!J129</f>
        <v>0</v>
      </c>
      <c r="I129" s="134">
        <f>VLOOKUP(A129,'Memória 07'!$A$6:$E$283,5,FALSE)</f>
        <v>1</v>
      </c>
      <c r="J129" s="134">
        <f t="shared" si="11"/>
        <v>1</v>
      </c>
      <c r="K129" s="134">
        <f t="shared" si="12"/>
        <v>89.58</v>
      </c>
      <c r="L129" s="134">
        <f t="shared" si="13"/>
        <v>0</v>
      </c>
      <c r="M129" s="134">
        <f t="shared" si="14"/>
        <v>29.86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06'!J130</f>
        <v>16</v>
      </c>
      <c r="I130" s="134">
        <f>VLOOKUP(A130,'Memória 07'!$A$6:$E$283,5,FALSE)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06'!J132</f>
        <v>0</v>
      </c>
      <c r="I132" s="134">
        <f>VLOOKUP(A132,'Memória 07'!$A$6:$E$283,5,FALSE)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06'!J133</f>
        <v>0</v>
      </c>
      <c r="I133" s="134">
        <f>VLOOKUP(A133,'Memória 07'!$A$6:$E$283,5,FALSE)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06'!J134</f>
        <v>0</v>
      </c>
      <c r="I134" s="134">
        <f>VLOOKUP(A134,'Memória 07'!$A$6:$E$283,5,FALSE)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06'!J136</f>
        <v>0</v>
      </c>
      <c r="I136" s="134">
        <f>VLOOKUP(A136,'Memória 07'!$A$6:$E$283,5,FALSE)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06'!J137</f>
        <v>0</v>
      </c>
      <c r="I137" s="134">
        <f>VLOOKUP(A137,'Memória 07'!$A$6:$E$283,5,FALSE)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06'!J138</f>
        <v>0</v>
      </c>
      <c r="I138" s="134">
        <f>VLOOKUP(A138,'Memória 07'!$A$6:$E$283,5,FALSE)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06'!J139</f>
        <v>0</v>
      </c>
      <c r="I139" s="134">
        <f>VLOOKUP(A139,'Memória 07'!$A$6:$E$283,5,FALSE)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06'!J140</f>
        <v>0</v>
      </c>
      <c r="I140" s="134">
        <f>VLOOKUP(A140,'Memória 07'!$A$6:$E$283,5,FALSE)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06'!J142</f>
        <v>0</v>
      </c>
      <c r="I142" s="134">
        <f>VLOOKUP(A142,'Memória 07'!$A$6:$E$283,5,FALSE)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06'!J143</f>
        <v>0</v>
      </c>
      <c r="I143" s="134">
        <f>VLOOKUP(A143,'Memória 07'!$A$6:$E$283,5,FALSE)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06'!J144</f>
        <v>0</v>
      </c>
      <c r="I144" s="134">
        <f>VLOOKUP(A144,'Memória 07'!$A$6:$E$283,5,FALSE)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06'!J145</f>
        <v>0</v>
      </c>
      <c r="I145" s="134">
        <f>VLOOKUP(A145,'Memória 07'!$A$6:$E$283,5,FALSE)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06'!J147</f>
        <v>0</v>
      </c>
      <c r="I147" s="134">
        <f>VLOOKUP(A147,'Memória 07'!$A$6:$E$283,5,FALSE)</f>
        <v>3.9310000000000005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0</v>
      </c>
      <c r="M147" s="134">
        <f t="shared" si="14"/>
        <v>142.02000000000001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06'!J148</f>
        <v>0</v>
      </c>
      <c r="I148" s="134">
        <f>VLOOKUP(A148,'Memória 07'!$A$6:$E$283,5,FALSE)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06'!J149</f>
        <v>46.8</v>
      </c>
      <c r="I149" s="134">
        <f>VLOOKUP(A149,'Memória 07'!$A$6:$E$283,5,FALSE)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06'!J150</f>
        <v>57.6</v>
      </c>
      <c r="I150" s="134">
        <f>VLOOKUP(A150,'Memória 07'!$A$6:$E$283,5,FALSE)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06'!J151</f>
        <v>124</v>
      </c>
      <c r="I151" s="134">
        <f>VLOOKUP(A151,'Memória 07'!$A$6:$E$283,5,FALSE)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06'!J152</f>
        <v>308</v>
      </c>
      <c r="I152" s="134">
        <f>VLOOKUP(A152,'Memória 07'!$A$6:$E$283,5,FALSE)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06'!J153</f>
        <v>2.2799999999999998</v>
      </c>
      <c r="I153" s="134">
        <f>VLOOKUP(A153,'Memória 07'!$A$6:$E$283,5,FALSE)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06'!J154</f>
        <v>2.2799999999999998</v>
      </c>
      <c r="I154" s="134">
        <f>VLOOKUP(A154,'Memória 07'!$A$6:$E$283,5,FALSE)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06'!J155</f>
        <v>21.6</v>
      </c>
      <c r="I155" s="134">
        <f>VLOOKUP(A155,'Memória 07'!$A$6:$E$283,5,FALSE)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06'!J156</f>
        <v>21.6</v>
      </c>
      <c r="I156" s="134">
        <f>VLOOKUP(A156,'Memória 07'!$A$6:$E$283,5,FALSE)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06'!J157</f>
        <v>0</v>
      </c>
      <c r="I157" s="134">
        <f>VLOOKUP(A157,'Memória 07'!$A$6:$E$283,5,FALSE)</f>
        <v>21.6</v>
      </c>
      <c r="J157" s="134">
        <f t="shared" si="17"/>
        <v>21.6</v>
      </c>
      <c r="K157" s="134">
        <f t="shared" si="18"/>
        <v>86.61</v>
      </c>
      <c r="L157" s="134">
        <f t="shared" si="19"/>
        <v>0</v>
      </c>
      <c r="M157" s="134">
        <f t="shared" si="20"/>
        <v>86.61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06'!J158</f>
        <v>0</v>
      </c>
      <c r="I158" s="134">
        <f>VLOOKUP(A158,'Memória 07'!$A$6:$E$283,5,FALSE)</f>
        <v>21.6</v>
      </c>
      <c r="J158" s="134">
        <f t="shared" si="17"/>
        <v>21.6</v>
      </c>
      <c r="K158" s="134">
        <f t="shared" si="18"/>
        <v>243.86</v>
      </c>
      <c r="L158" s="134">
        <f t="shared" si="19"/>
        <v>0</v>
      </c>
      <c r="M158" s="134">
        <f t="shared" si="20"/>
        <v>243.86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06'!J159</f>
        <v>0</v>
      </c>
      <c r="I159" s="134">
        <f>VLOOKUP(A159,'Memória 07'!$A$6:$E$283,5,FALSE)</f>
        <v>21.6</v>
      </c>
      <c r="J159" s="134">
        <f t="shared" si="17"/>
        <v>21.6</v>
      </c>
      <c r="K159" s="134">
        <f t="shared" si="18"/>
        <v>254.44</v>
      </c>
      <c r="L159" s="134">
        <f t="shared" si="19"/>
        <v>0</v>
      </c>
      <c r="M159" s="134">
        <f t="shared" si="20"/>
        <v>254.44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06'!J160</f>
        <v>3.51</v>
      </c>
      <c r="I160" s="134">
        <f>VLOOKUP(A160,'Memória 07'!$A$6:$E$283,5,FALSE)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06'!J162</f>
        <v>0</v>
      </c>
      <c r="I162" s="134">
        <f>VLOOKUP(A162,'Memória 07'!$A$6:$E$283,5,FALSE)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06'!J163</f>
        <v>0</v>
      </c>
      <c r="I163" s="134">
        <f>VLOOKUP(A163,'Memória 07'!$A$6:$E$283,5,FALSE)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06'!J164</f>
        <v>0</v>
      </c>
      <c r="I164" s="134">
        <f>VLOOKUP(A164,'Memória 07'!$A$6:$E$283,5,FALSE)</f>
        <v>172.44</v>
      </c>
      <c r="J164" s="134">
        <f t="shared" si="17"/>
        <v>172.44</v>
      </c>
      <c r="K164" s="134">
        <f t="shared" si="18"/>
        <v>27395.54</v>
      </c>
      <c r="L164" s="134">
        <f t="shared" si="19"/>
        <v>0</v>
      </c>
      <c r="M164" s="134">
        <f t="shared" si="20"/>
        <v>27395.54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06'!J167</f>
        <v>6.3450000000000006</v>
      </c>
      <c r="I167" s="134">
        <f>VLOOKUP(A167,'Memória 07'!$A$6:$E$283,5,FALSE)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06'!J168</f>
        <v>4.1499999999999995</v>
      </c>
      <c r="I168" s="134">
        <f>VLOOKUP(A168,'Memória 07'!$A$6:$E$283,5,FALSE)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06'!J169</f>
        <v>0</v>
      </c>
      <c r="I169" s="134">
        <f>VLOOKUP(A169,'Memória 07'!$A$6:$E$283,5,FALSE)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06'!J171</f>
        <v>24.65</v>
      </c>
      <c r="I171" s="134">
        <f>VLOOKUP(A171,'Memória 07'!$A$6:$E$283,5,FALSE)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06'!J172</f>
        <v>4.2300000000000004</v>
      </c>
      <c r="I172" s="134">
        <f>VLOOKUP(A172,'Memória 07'!$A$6:$E$283,5,FALSE)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06'!J173</f>
        <v>4.2300000000000004</v>
      </c>
      <c r="I173" s="134">
        <f>VLOOKUP(A173,'Memória 07'!$A$6:$E$283,5,FALSE)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06'!J174</f>
        <v>38.599999999999994</v>
      </c>
      <c r="I174" s="134">
        <f>VLOOKUP(A174,'Memória 07'!$A$6:$E$283,5,FALSE)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06'!J175</f>
        <v>29.5</v>
      </c>
      <c r="I175" s="134">
        <f>VLOOKUP(A175,'Memória 07'!$A$6:$E$283,5,FALSE)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06'!J176</f>
        <v>0.7</v>
      </c>
      <c r="I176" s="134">
        <f>VLOOKUP(A176,'Memória 07'!$A$6:$E$283,5,FALSE)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06'!J177</f>
        <v>80.199999999999989</v>
      </c>
      <c r="I177" s="134">
        <f>VLOOKUP(A177,'Memória 07'!$A$6:$E$283,5,FALSE)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06'!J178</f>
        <v>61.8</v>
      </c>
      <c r="I178" s="134">
        <f>VLOOKUP(A178,'Memória 07'!$A$6:$E$283,5,FALSE)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06'!J179</f>
        <v>17</v>
      </c>
      <c r="I179" s="134">
        <f>VLOOKUP(A179,'Memória 07'!$A$6:$E$283,5,FALSE)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06'!J180</f>
        <v>2.9400000000000004</v>
      </c>
      <c r="I180" s="134">
        <f>VLOOKUP(A180,'Memória 07'!$A$6:$E$283,5,FALSE)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06'!J181</f>
        <v>0</v>
      </c>
      <c r="I181" s="134">
        <f>VLOOKUP(A181,'Memória 07'!$A$6:$E$283,5,FALSE)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06'!J182</f>
        <v>0</v>
      </c>
      <c r="I182" s="134">
        <f>VLOOKUP(A182,'Memória 07'!$A$6:$E$283,5,FALSE)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06'!J183</f>
        <v>13.28</v>
      </c>
      <c r="I183" s="134">
        <f>VLOOKUP(A183,'Memória 07'!$A$6:$E$283,5,FALSE)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06'!J185</f>
        <v>25.299999999999997</v>
      </c>
      <c r="I185" s="134">
        <f>VLOOKUP(A185,'Memória 07'!$A$6:$E$283,5,FALSE)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06'!J186</f>
        <v>32.43</v>
      </c>
      <c r="I186" s="134">
        <f>VLOOKUP(A186,'Memória 07'!$A$6:$E$283,5,FALSE)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06'!J187</f>
        <v>70.77000000000001</v>
      </c>
      <c r="I187" s="134">
        <f>VLOOKUP(A187,'Memória 07'!$A$6:$E$283,5,FALSE)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06'!J188</f>
        <v>82.5</v>
      </c>
      <c r="I188" s="134">
        <f>VLOOKUP(A188,'Memória 07'!$A$6:$E$283,5,FALSE)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06'!J189</f>
        <v>0.7</v>
      </c>
      <c r="I189" s="134">
        <f>VLOOKUP(A189,'Memória 07'!$A$6:$E$283,5,FALSE)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06'!J190</f>
        <v>91.5</v>
      </c>
      <c r="I190" s="134">
        <f>VLOOKUP(A190,'Memória 07'!$A$6:$E$283,5,FALSE)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06'!J191</f>
        <v>108.2</v>
      </c>
      <c r="I191" s="134">
        <f>VLOOKUP(A191,'Memória 07'!$A$6:$E$283,5,FALSE)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06'!J192</f>
        <v>26</v>
      </c>
      <c r="I192" s="134">
        <f>VLOOKUP(A192,'Memória 07'!$A$6:$E$283,5,FALSE)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06'!J193</f>
        <v>3.8099999999999996</v>
      </c>
      <c r="I193" s="134">
        <f>VLOOKUP(A193,'Memória 07'!$A$6:$E$283,5,FALSE)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06'!J195</f>
        <v>135.19300000000004</v>
      </c>
      <c r="I195" s="134">
        <f>VLOOKUP(A195,'Memória 07'!$A$6:$E$283,5,FALSE)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06'!J196</f>
        <v>0</v>
      </c>
      <c r="I196" s="134">
        <f>VLOOKUP(A196,'Memória 07'!$A$6:$E$283,5,FALSE)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06'!J197</f>
        <v>3.6</v>
      </c>
      <c r="I197" s="134">
        <f>VLOOKUP(A197,'Memória 07'!$A$6:$E$283,5,FALSE)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06'!J199</f>
        <v>149.02450000000002</v>
      </c>
      <c r="I199" s="134">
        <f>VLOOKUP(A199,'Memória 07'!$A$6:$E$283,5,FALSE)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06'!J200</f>
        <v>111.96</v>
      </c>
      <c r="I200" s="134">
        <f>VLOOKUP(A200,'Memória 07'!$A$6:$E$283,5,FALSE)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06'!J201</f>
        <v>270.38200000000001</v>
      </c>
      <c r="I201" s="134">
        <f>VLOOKUP(A201,'Memória 07'!$A$6:$E$283,5,FALSE)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06'!J202</f>
        <v>132.06279999999998</v>
      </c>
      <c r="I202" s="134">
        <f>VLOOKUP(A202,'Memória 07'!$A$6:$E$283,5,FALSE)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06'!J203</f>
        <v>0</v>
      </c>
      <c r="I203" s="134">
        <f>VLOOKUP(A203,'Memória 07'!$A$6:$E$283,5,FALSE)</f>
        <v>99.51</v>
      </c>
      <c r="J203" s="134">
        <f t="shared" si="17"/>
        <v>99.51</v>
      </c>
      <c r="K203" s="134">
        <f t="shared" si="18"/>
        <v>2102.11</v>
      </c>
      <c r="L203" s="134">
        <f t="shared" si="19"/>
        <v>0</v>
      </c>
      <c r="M203" s="134">
        <f t="shared" si="20"/>
        <v>1227.95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06'!J204</f>
        <v>0</v>
      </c>
      <c r="I204" s="134">
        <f>VLOOKUP(A204,'Memória 07'!$A$6:$E$283,5,FALSE)</f>
        <v>99.51</v>
      </c>
      <c r="J204" s="134">
        <f t="shared" si="17"/>
        <v>99.51</v>
      </c>
      <c r="K204" s="134">
        <f t="shared" si="18"/>
        <v>768.27</v>
      </c>
      <c r="L204" s="134">
        <f t="shared" si="19"/>
        <v>0</v>
      </c>
      <c r="M204" s="134">
        <f t="shared" si="20"/>
        <v>448.79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06'!J205</f>
        <v>0</v>
      </c>
      <c r="I205" s="134">
        <f>VLOOKUP(A205,'Memória 07'!$A$6:$E$283,5,FALSE)</f>
        <v>99.51</v>
      </c>
      <c r="J205" s="134">
        <f t="shared" si="17"/>
        <v>99.51</v>
      </c>
      <c r="K205" s="134">
        <f t="shared" si="18"/>
        <v>2006.72</v>
      </c>
      <c r="L205" s="134">
        <f t="shared" si="19"/>
        <v>0</v>
      </c>
      <c r="M205" s="134">
        <f t="shared" si="20"/>
        <v>1172.22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06'!J206</f>
        <v>0</v>
      </c>
      <c r="I206" s="134">
        <f>VLOOKUP(A206,'Memória 07'!$A$6:$E$283,5,FALSE)</f>
        <v>25.7</v>
      </c>
      <c r="J206" s="134">
        <f t="shared" si="17"/>
        <v>25.7</v>
      </c>
      <c r="K206" s="134">
        <f t="shared" si="18"/>
        <v>1433.6</v>
      </c>
      <c r="L206" s="134">
        <f t="shared" si="19"/>
        <v>0</v>
      </c>
      <c r="M206" s="134">
        <f t="shared" si="20"/>
        <v>1179.3699999999999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06'!J207</f>
        <v>0</v>
      </c>
      <c r="I207" s="134">
        <f>VLOOKUP(A207,'Memória 07'!$A$6:$E$283,5,FALSE)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06'!J208</f>
        <v>0</v>
      </c>
      <c r="I208" s="134">
        <f>VLOOKUP(A208,'Memória 07'!$A$6:$E$283,5,FALSE)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06'!J209</f>
        <v>0</v>
      </c>
      <c r="I209" s="134">
        <f>VLOOKUP(A209,'Memória 07'!$A$6:$E$283,5,FALSE)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06'!J211</f>
        <v>25.700700000000001</v>
      </c>
      <c r="I211" s="134">
        <f>VLOOKUP(A211,'Memória 07'!$A$6:$E$283,5,FALSE)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06'!J212</f>
        <v>25.700700000000001</v>
      </c>
      <c r="I212" s="134">
        <f>VLOOKUP(A212,'Memória 07'!$A$6:$E$283,5,FALSE)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06'!J213</f>
        <v>25.700700000000001</v>
      </c>
      <c r="I213" s="134">
        <f>VLOOKUP(A213,'Memória 07'!$A$6:$E$283,5,FALSE)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06'!J215</f>
        <v>0</v>
      </c>
      <c r="I215" s="134">
        <f>VLOOKUP(A215,'Memória 07'!$A$6:$E$283,5,FALSE)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06'!J216</f>
        <v>0</v>
      </c>
      <c r="I216" s="134">
        <f>VLOOKUP(A216,'Memória 07'!$A$6:$E$283,5,FALSE)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06'!J217</f>
        <v>0</v>
      </c>
      <c r="I217" s="134">
        <f>VLOOKUP(A217,'Memória 07'!$A$6:$E$283,5,FALSE)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06'!J218</f>
        <v>6</v>
      </c>
      <c r="I218" s="134">
        <f>VLOOKUP(A218,'Memória 07'!$A$6:$E$283,5,FALSE)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06'!J219</f>
        <v>0</v>
      </c>
      <c r="I219" s="134">
        <f>VLOOKUP(A219,'Memória 07'!$A$6:$E$283,5,FALSE)</f>
        <v>7.14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1537.31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06'!J220</f>
        <v>0</v>
      </c>
      <c r="I220" s="134">
        <f>VLOOKUP(A220,'Memória 07'!$A$6:$E$283,5,FALSE)</f>
        <v>14.28</v>
      </c>
      <c r="J220" s="134">
        <f t="shared" si="22"/>
        <v>14.28</v>
      </c>
      <c r="K220" s="134">
        <f t="shared" si="23"/>
        <v>266.75</v>
      </c>
      <c r="L220" s="134">
        <f t="shared" si="24"/>
        <v>0</v>
      </c>
      <c r="M220" s="134">
        <f t="shared" si="25"/>
        <v>266.75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06'!J222</f>
        <v>22.2075</v>
      </c>
      <c r="I222" s="134">
        <f>VLOOKUP(A222,'Memória 07'!$A$6:$E$283,5,FALSE)</f>
        <v>5.5150000000000006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102.46</v>
      </c>
      <c r="N222" s="134">
        <f t="shared" ref="N222:N267" si="31">M222+L222</f>
        <v>515.07000000000005</v>
      </c>
      <c r="O222" s="11"/>
      <c r="P222" s="111">
        <f t="shared" ref="P222:P296" si="32">N222/K222</f>
        <v>1.000077665378716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06'!J223</f>
        <v>22.2075</v>
      </c>
      <c r="I223" s="134">
        <f>VLOOKUP(A223,'Memória 07'!$A$6:$E$283,5,FALSE)</f>
        <v>5.5150000000000006</v>
      </c>
      <c r="J223" s="134">
        <f t="shared" si="27"/>
        <v>27.7225</v>
      </c>
      <c r="K223" s="134">
        <f t="shared" si="28"/>
        <v>1542.89</v>
      </c>
      <c r="L223" s="134">
        <f t="shared" si="29"/>
        <v>1236.06</v>
      </c>
      <c r="M223" s="134">
        <f t="shared" si="30"/>
        <v>306.95999999999998</v>
      </c>
      <c r="N223" s="134">
        <f t="shared" si="31"/>
        <v>1543.02</v>
      </c>
      <c r="O223" s="11"/>
      <c r="P223" s="111">
        <f t="shared" si="32"/>
        <v>1.0000842574648872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06'!J224</f>
        <v>0</v>
      </c>
      <c r="I224" s="134">
        <f>VLOOKUP(A224,'Memória 07'!$A$6:$E$283,5,FALSE)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06'!J225</f>
        <v>7.05</v>
      </c>
      <c r="I225" s="134">
        <f>VLOOKUP(A225,'Memória 07'!$A$6:$E$283,5,FALSE)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06'!J226</f>
        <v>0</v>
      </c>
      <c r="I226" s="134">
        <f>VLOOKUP(A226,'Memória 07'!$A$6:$E$283,5,FALSE)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06'!J228</f>
        <v>0</v>
      </c>
      <c r="I228" s="134">
        <f>VLOOKUP(A228,'Memória 07'!$A$6:$E$283,5,FALSE)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06'!J229</f>
        <v>0</v>
      </c>
      <c r="I229" s="134">
        <f>VLOOKUP(A229,'Memória 07'!$A$6:$E$283,5,FALSE)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06'!J230</f>
        <v>0</v>
      </c>
      <c r="I230" s="134">
        <f>VLOOKUP(A230,'Memória 07'!$A$6:$E$283,5,FALSE)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06'!J231</f>
        <v>0</v>
      </c>
      <c r="I231" s="134">
        <f>VLOOKUP(A231,'Memória 07'!$A$6:$E$283,5,FALSE)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06'!J232</f>
        <v>0</v>
      </c>
      <c r="I232" s="134">
        <f>VLOOKUP(A232,'Memória 07'!$A$6:$E$283,5,FALSE)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06'!J233</f>
        <v>0</v>
      </c>
      <c r="I233" s="134">
        <f>VLOOKUP(A233,'Memória 07'!$A$6:$E$283,5,FALSE)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06'!J234</f>
        <v>0</v>
      </c>
      <c r="I234" s="134">
        <f>VLOOKUP(A234,'Memória 07'!$A$6:$E$283,5,FALSE)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06'!J235</f>
        <v>0</v>
      </c>
      <c r="I235" s="134">
        <f>VLOOKUP(A235,'Memória 07'!$A$6:$E$283,5,FALSE)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06'!J237</f>
        <v>2</v>
      </c>
      <c r="I237" s="134">
        <f>VLOOKUP(A237,'Memória 07'!$A$6:$E$283,5,FALSE)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06'!J238</f>
        <v>1</v>
      </c>
      <c r="I238" s="134">
        <f>VLOOKUP(A238,'Memória 07'!$A$6:$E$283,5,FALSE)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06'!J239</f>
        <v>0</v>
      </c>
      <c r="I239" s="134">
        <f>VLOOKUP(A239,'Memória 07'!$A$6:$E$283,5,FALSE)</f>
        <v>1</v>
      </c>
      <c r="J239" s="134">
        <f t="shared" si="27"/>
        <v>1</v>
      </c>
      <c r="K239" s="134">
        <f t="shared" si="28"/>
        <v>112.33</v>
      </c>
      <c r="L239" s="134">
        <f t="shared" si="29"/>
        <v>0</v>
      </c>
      <c r="M239" s="134">
        <f t="shared" si="30"/>
        <v>112.33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06'!J240</f>
        <v>59.629999999999995</v>
      </c>
      <c r="I240" s="134">
        <f>VLOOKUP(A240,'Memória 07'!$A$6:$E$283,5,FALSE)</f>
        <v>40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929.6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06'!J241</f>
        <v>0</v>
      </c>
      <c r="I241" s="134">
        <f>VLOOKUP(A241,'Memória 07'!$A$6:$E$283,5,FALSE)</f>
        <v>2</v>
      </c>
      <c r="J241" s="134">
        <f t="shared" si="27"/>
        <v>2</v>
      </c>
      <c r="K241" s="134">
        <f t="shared" si="28"/>
        <v>577.44000000000005</v>
      </c>
      <c r="L241" s="134">
        <f t="shared" si="29"/>
        <v>0</v>
      </c>
      <c r="M241" s="134">
        <f t="shared" si="30"/>
        <v>577.44000000000005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06'!J242</f>
        <v>0</v>
      </c>
      <c r="I242" s="134">
        <f>VLOOKUP(A242,'Memória 07'!$A$6:$E$283,5,FALSE)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06'!J243</f>
        <v>0</v>
      </c>
      <c r="I243" s="134">
        <f>VLOOKUP(A243,'Memória 07'!$A$6:$E$283,5,FALSE)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06'!J245</f>
        <v>1</v>
      </c>
      <c r="I245" s="134">
        <f>VLOOKUP(A245,'Memória 07'!$A$6:$E$283,5,FALSE)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06'!J246</f>
        <v>0</v>
      </c>
      <c r="I246" s="134">
        <f>VLOOKUP(A246,'Memória 07'!$A$6:$E$283,5,FALSE)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06'!J247</f>
        <v>0</v>
      </c>
      <c r="I247" s="134">
        <f>VLOOKUP(A247,'Memória 07'!$A$6:$E$283,5,FALSE)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06'!J248</f>
        <v>7.75</v>
      </c>
      <c r="I248" s="134">
        <f>VLOOKUP(A248,'Memória 07'!$A$6:$E$283,5,FALSE)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06'!J249</f>
        <v>33.659999999999997</v>
      </c>
      <c r="I249" s="134">
        <f>VLOOKUP(A249,'Memória 07'!$A$6:$E$283,5,FALSE)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06'!J250</f>
        <v>48.79</v>
      </c>
      <c r="I250" s="134">
        <f>VLOOKUP(A250,'Memória 07'!$A$6:$E$283,5,FALSE)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06'!J251</f>
        <v>0</v>
      </c>
      <c r="I251" s="134">
        <f>VLOOKUP(A251,'Memória 07'!$A$6:$E$283,5,FALSE)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06'!J252</f>
        <v>5</v>
      </c>
      <c r="I252" s="134">
        <f>VLOOKUP(A252,'Memória 07'!$A$6:$E$283,5,FALSE)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06'!J253</f>
        <v>6</v>
      </c>
      <c r="I253" s="134">
        <f>VLOOKUP(A253,'Memória 07'!$A$6:$E$283,5,FALSE)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06'!J254</f>
        <v>6</v>
      </c>
      <c r="I254" s="134">
        <f>VLOOKUP(A254,'Memória 07'!$A$6:$E$283,5,FALSE)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06'!J256</f>
        <v>53.7</v>
      </c>
      <c r="I256" s="134">
        <f>VLOOKUP(A256,'Memória 07'!$A$6:$E$283,5,FALSE)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06'!J257</f>
        <v>20.8</v>
      </c>
      <c r="I257" s="134">
        <f>VLOOKUP(A257,'Memória 07'!$A$6:$E$283,5,FALSE)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06'!J258</f>
        <v>1</v>
      </c>
      <c r="I258" s="134">
        <f>VLOOKUP(A258,'Memória 07'!$A$6:$E$283,5,FALSE)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06'!J259</f>
        <v>0</v>
      </c>
      <c r="I259" s="134">
        <f>VLOOKUP(A259,'Memória 07'!$A$6:$E$283,5,FALSE)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06'!J260</f>
        <v>0</v>
      </c>
      <c r="I260" s="134">
        <f>VLOOKUP(A260,'Memória 07'!$A$6:$E$283,5,FALSE)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06'!J261</f>
        <v>1</v>
      </c>
      <c r="I261" s="134">
        <f>VLOOKUP(A261,'Memória 07'!$A$6:$E$283,5,FALSE)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06'!J262</f>
        <v>26.5</v>
      </c>
      <c r="I262" s="134">
        <f>VLOOKUP(A262,'Memória 07'!$A$6:$E$283,5,FALSE)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06'!J263</f>
        <v>10.4</v>
      </c>
      <c r="I263" s="134">
        <f>VLOOKUP(A263,'Memória 07'!$A$6:$E$283,5,FALSE)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06'!J264</f>
        <v>0</v>
      </c>
      <c r="I264" s="134">
        <f>VLOOKUP(A264,'Memória 07'!$A$6:$E$283,5,FALSE)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06'!J265</f>
        <v>0</v>
      </c>
      <c r="I265" s="134">
        <f>VLOOKUP(A265,'Memória 07'!$A$6:$E$283,5,FALSE)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06'!J266</f>
        <v>0</v>
      </c>
      <c r="I266" s="134">
        <f>VLOOKUP(A266,'Memória 07'!$A$6:$E$283,5,FALSE)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06'!J267</f>
        <v>1</v>
      </c>
      <c r="I267" s="134">
        <f>VLOOKUP(A267,'Memória 07'!$A$6:$E$283,5,FALSE)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06'!J269</f>
        <v>102.88</v>
      </c>
      <c r="I269" s="134">
        <f>VLOOKUP(A269,'Memória 07'!$A$6:$E$283,5,FALSE)</f>
        <v>102.88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21040.06</v>
      </c>
      <c r="M269" s="134">
        <f t="shared" ref="M269:M295" si="35">TRUNC(I269*F269,2)</f>
        <v>21040.06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06'!J270</f>
        <v>0</v>
      </c>
      <c r="I270" s="134">
        <f>VLOOKUP(A270,'Memória 07'!$A$6:$E$283,5,FALSE)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06'!J271</f>
        <v>0</v>
      </c>
      <c r="I271" s="134">
        <f>VLOOKUP(A271,'Memória 07'!$A$6:$E$283,5,FALSE)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06'!J272</f>
        <v>0</v>
      </c>
      <c r="I272" s="134">
        <f>VLOOKUP(A272,'Memória 07'!$A$6:$E$283,5,FALSE)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06'!J273</f>
        <v>4</v>
      </c>
      <c r="I273" s="134">
        <f>VLOOKUP(A273,'Memória 07'!$A$6:$E$283,5,FALSE)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06'!J274</f>
        <v>0</v>
      </c>
      <c r="I274" s="134">
        <f>VLOOKUP(A274,'Memória 07'!$A$6:$E$283,5,FALSE)</f>
        <v>8</v>
      </c>
      <c r="J274" s="134">
        <f t="shared" si="37"/>
        <v>8</v>
      </c>
      <c r="K274" s="134">
        <f t="shared" si="33"/>
        <v>2392.34</v>
      </c>
      <c r="L274" s="134">
        <f t="shared" si="34"/>
        <v>0</v>
      </c>
      <c r="M274" s="134">
        <f t="shared" si="35"/>
        <v>2392.34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06'!J275</f>
        <v>0</v>
      </c>
      <c r="I275" s="134">
        <f>VLOOKUP(A275,'Memória 07'!$A$6:$E$283,5,FALSE)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06'!J276</f>
        <v>0</v>
      </c>
      <c r="I276" s="134">
        <f>VLOOKUP(A276,'Memória 07'!$A$6:$E$283,5,FALSE)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06'!J277</f>
        <v>0</v>
      </c>
      <c r="I277" s="134">
        <f>VLOOKUP(A277,'Memória 07'!$A$6:$E$283,5,FALSE)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06'!J278</f>
        <v>3.2190000000000003</v>
      </c>
      <c r="I278" s="134">
        <f>VLOOKUP(A278,'Memória 07'!$A$6:$E$283,5,FALSE)</f>
        <v>0.77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7376.45</v>
      </c>
      <c r="M278" s="134">
        <f t="shared" si="35"/>
        <v>1764.48</v>
      </c>
      <c r="N278" s="134">
        <f t="shared" si="36"/>
        <v>9140.93</v>
      </c>
      <c r="O278" s="11"/>
      <c r="P278" s="111">
        <f t="shared" si="32"/>
        <v>0.99962271909085154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06'!J279</f>
        <v>0</v>
      </c>
      <c r="I279" s="134">
        <f>VLOOKUP(A279,'Memória 07'!$A$6:$E$283,5,FALSE)</f>
        <v>75.325000000000003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0</v>
      </c>
      <c r="M279" s="134">
        <f t="shared" si="35"/>
        <v>12782.65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06'!J280</f>
        <v>0</v>
      </c>
      <c r="I280" s="134">
        <f>VLOOKUP(A280,'Memória 07'!$A$6:$E$283,5,FALSE)</f>
        <v>411.52</v>
      </c>
      <c r="J280" s="134">
        <f t="shared" si="37"/>
        <v>411.52</v>
      </c>
      <c r="K280" s="134">
        <f t="shared" si="33"/>
        <v>1900.69</v>
      </c>
      <c r="L280" s="134">
        <f t="shared" si="34"/>
        <v>0</v>
      </c>
      <c r="M280" s="134">
        <f t="shared" si="35"/>
        <v>1763.31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06'!J281</f>
        <v>0</v>
      </c>
      <c r="I281" s="134">
        <f>VLOOKUP(A281,'Memória 07'!$A$6:$E$283,5,FALSE)</f>
        <v>320.79000000000002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0</v>
      </c>
      <c r="M281" s="134">
        <f t="shared" si="35"/>
        <v>3624.67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06'!J282</f>
        <v>0</v>
      </c>
      <c r="I282" s="134">
        <f>VLOOKUP(A282,'Memória 07'!$A$6:$E$283,5,FALSE)</f>
        <v>411.52</v>
      </c>
      <c r="J282" s="134">
        <f t="shared" si="37"/>
        <v>411.52</v>
      </c>
      <c r="K282" s="134">
        <f t="shared" si="33"/>
        <v>5676.04</v>
      </c>
      <c r="L282" s="134">
        <f t="shared" si="34"/>
        <v>0</v>
      </c>
      <c r="M282" s="134">
        <f t="shared" si="35"/>
        <v>5265.8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06'!J283</f>
        <v>0</v>
      </c>
      <c r="I283" s="134">
        <f>VLOOKUP(A283,'Memória 07'!$A$6:$E$283,5,FALSE)</f>
        <v>66.83</v>
      </c>
      <c r="J283" s="134">
        <f t="shared" si="37"/>
        <v>66.83</v>
      </c>
      <c r="K283" s="134">
        <f t="shared" si="33"/>
        <v>2572.54</v>
      </c>
      <c r="L283" s="134">
        <f t="shared" si="34"/>
        <v>0</v>
      </c>
      <c r="M283" s="134">
        <f t="shared" si="35"/>
        <v>2169.27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06'!J284</f>
        <v>0</v>
      </c>
      <c r="I284" s="134">
        <f>VLOOKUP(A284,'Memória 07'!$A$6:$E$283,5,FALSE)</f>
        <v>79.25</v>
      </c>
      <c r="J284" s="134">
        <f t="shared" si="37"/>
        <v>79.25</v>
      </c>
      <c r="K284" s="134">
        <f t="shared" si="33"/>
        <v>10584.04</v>
      </c>
      <c r="L284" s="134">
        <f t="shared" si="34"/>
        <v>0</v>
      </c>
      <c r="M284" s="134">
        <f t="shared" si="35"/>
        <v>10583.5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06'!J285</f>
        <v>0</v>
      </c>
      <c r="I285" s="134">
        <f>VLOOKUP(A285,'Memória 07'!$A$6:$E$283,5,FALSE)</f>
        <v>315.44800000000004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0</v>
      </c>
      <c r="M285" s="134">
        <f t="shared" si="35"/>
        <v>20538.810000000001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06'!J286</f>
        <v>6392.6</v>
      </c>
      <c r="I286" s="134">
        <f>VLOOKUP(A286,'Memória 07'!$A$6:$E$283,5,FALSE)</f>
        <v>3154.4800000000005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18636.3</v>
      </c>
      <c r="M286" s="134">
        <f t="shared" si="35"/>
        <v>9196.23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06'!J287</f>
        <v>0</v>
      </c>
      <c r="I287" s="134">
        <f>VLOOKUP(A287,'Memória 07'!$A$6:$E$283,5,FALSE)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06'!J288</f>
        <v>0</v>
      </c>
      <c r="I288" s="134">
        <f>VLOOKUP(A288,'Memória 07'!$A$6:$E$283,5,FALSE)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06'!J289</f>
        <v>0</v>
      </c>
      <c r="I289" s="134">
        <f>VLOOKUP(A289,'Memória 07'!$A$6:$E$283,5,FALSE)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06'!J290</f>
        <v>0</v>
      </c>
      <c r="I290" s="134">
        <f>VLOOKUP(A290,'Memória 07'!$A$6:$E$283,5,FALSE)</f>
        <v>81.5</v>
      </c>
      <c r="J290" s="134">
        <f t="shared" si="37"/>
        <v>81.5</v>
      </c>
      <c r="K290" s="134">
        <f t="shared" si="33"/>
        <v>716.77</v>
      </c>
      <c r="L290" s="134">
        <f t="shared" si="34"/>
        <v>0</v>
      </c>
      <c r="M290" s="134">
        <f t="shared" si="35"/>
        <v>716.77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06'!J291</f>
        <v>0</v>
      </c>
      <c r="I291" s="134">
        <f>VLOOKUP(A291,'Memória 07'!$A$6:$E$283,5,FALSE)</f>
        <v>4</v>
      </c>
      <c r="J291" s="134">
        <f t="shared" si="37"/>
        <v>4</v>
      </c>
      <c r="K291" s="134">
        <f t="shared" si="33"/>
        <v>1039.3800000000001</v>
      </c>
      <c r="L291" s="134">
        <f t="shared" si="34"/>
        <v>0</v>
      </c>
      <c r="M291" s="134">
        <f t="shared" si="35"/>
        <v>831.5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06'!J292</f>
        <v>4</v>
      </c>
      <c r="I292" s="134">
        <f>VLOOKUP(A292,'Memória 07'!$A$6:$E$283,5,FALSE)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06'!J293</f>
        <v>0</v>
      </c>
      <c r="I293" s="134">
        <f>VLOOKUP(A293,'Memória 07'!$A$6:$E$283,5,FALSE)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06'!J294</f>
        <v>0</v>
      </c>
      <c r="I294" s="134">
        <f>VLOOKUP(A294,'Memória 07'!$A$6:$E$283,5,FALSE)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06'!J295</f>
        <v>0</v>
      </c>
      <c r="I295" s="134">
        <f>VLOOKUP(A295,'Memória 07'!$A$6:$E$283,5,FALSE)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55" t="s">
        <v>13</v>
      </c>
      <c r="B296" s="156"/>
      <c r="C296" s="156"/>
      <c r="D296" s="156"/>
      <c r="E296" s="156"/>
      <c r="F296" s="156"/>
      <c r="G296" s="156"/>
      <c r="H296" s="156"/>
      <c r="I296" s="156"/>
      <c r="J296" s="157"/>
      <c r="K296" s="65">
        <f>SUM(K20:K295)</f>
        <v>888464.3899999999</v>
      </c>
      <c r="L296" s="65">
        <f>SUM(L20:L295)-0.12</f>
        <v>648462.73999999987</v>
      </c>
      <c r="M296" s="65">
        <f>SUM(M20:M295)</f>
        <v>143384.36000000002</v>
      </c>
      <c r="N296" s="65">
        <f>SUM(N20:N295)-0.12</f>
        <v>791847.09999999974</v>
      </c>
      <c r="O296" s="11"/>
      <c r="P296" s="111">
        <f t="shared" si="32"/>
        <v>0.8912536156907761</v>
      </c>
      <c r="Q296" s="17">
        <f>K296-N296</f>
        <v>96617.290000000154</v>
      </c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54" t="s">
        <v>655</v>
      </c>
      <c r="C310" s="154"/>
      <c r="D310" s="154"/>
      <c r="E310" s="154" t="s">
        <v>658</v>
      </c>
      <c r="F310" s="154"/>
      <c r="G310" s="154"/>
      <c r="H310" s="154"/>
      <c r="I310" s="154"/>
      <c r="J310" s="154"/>
      <c r="K310" s="154" t="s">
        <v>659</v>
      </c>
      <c r="L310" s="154"/>
      <c r="M310" s="154"/>
      <c r="N310" s="154"/>
      <c r="O310" s="154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54" t="s">
        <v>656</v>
      </c>
      <c r="C311" s="154"/>
      <c r="D311" s="154"/>
      <c r="E311" s="154" t="s">
        <v>657</v>
      </c>
      <c r="F311" s="154"/>
      <c r="G311" s="154"/>
      <c r="H311" s="154"/>
      <c r="I311" s="154"/>
      <c r="J311" s="154"/>
      <c r="K311" s="154" t="s">
        <v>660</v>
      </c>
      <c r="L311" s="154"/>
      <c r="M311" s="154"/>
      <c r="N311" s="154"/>
      <c r="O311" s="154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5FB3-A623-4246-8F5F-F82A85FFCFC3}">
  <sheetPr>
    <pageSetUpPr fitToPage="1"/>
  </sheetPr>
  <dimension ref="A1:I291"/>
  <sheetViews>
    <sheetView showOutlineSymbols="0" view="pageBreakPreview" topLeftCell="A90" zoomScale="75" zoomScaleNormal="75" zoomScaleSheetLayoutView="75" zoomScalePageLayoutView="85" workbookViewId="0">
      <selection activeCell="D277" sqref="D27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839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 t="s">
        <v>843</v>
      </c>
      <c r="E64" s="105">
        <f>1.26*2.12+2.53*1.25+1.23*2.53+1.26*2.12+1.25*2.12+1.25*2.12</f>
        <v>16.916800000000002</v>
      </c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 t="s">
        <v>844</v>
      </c>
      <c r="E70" s="105">
        <v>6.48</v>
      </c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 t="s">
        <v>846</v>
      </c>
      <c r="E71" s="105">
        <v>29.12</v>
      </c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 t="s">
        <v>847</v>
      </c>
      <c r="E86" s="105">
        <v>463.11</v>
      </c>
      <c r="F86" s="11"/>
      <c r="G86" s="1" t="s">
        <v>845</v>
      </c>
      <c r="H86" s="17"/>
      <c r="I86" s="18"/>
    </row>
    <row r="87" spans="1:9" ht="42.75" x14ac:dyDescent="0.2">
      <c r="A87" s="93" t="s">
        <v>249</v>
      </c>
      <c r="B87" s="93" t="s">
        <v>251</v>
      </c>
      <c r="C87" s="94" t="s">
        <v>16</v>
      </c>
      <c r="D87" s="95" t="s">
        <v>856</v>
      </c>
      <c r="E87" s="105">
        <f>18.77*2.86-1.26*2.12*2+18.77*2.65-1.26*2.12*2+9.13*0.13+2.16*1.22+3.98*1.22+1.07*1.4+2.18*1.22+9.1*0.18+1.36*1.54+6.2*2.86-2.53*1.25*2-0.7*2.1+1.03*2.12+18.28</f>
        <v>139.7062</v>
      </c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 t="s">
        <v>849</v>
      </c>
      <c r="E88" s="105">
        <f>E86</f>
        <v>463.11</v>
      </c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 t="s">
        <v>850</v>
      </c>
      <c r="E89" s="105">
        <v>6.48</v>
      </c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 t="s">
        <v>850</v>
      </c>
      <c r="E90" s="105">
        <v>6.48</v>
      </c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 t="s">
        <v>850</v>
      </c>
      <c r="E91" s="105">
        <v>6.48</v>
      </c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 t="s">
        <v>851</v>
      </c>
      <c r="E117" s="105">
        <v>1</v>
      </c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 t="s">
        <v>852</v>
      </c>
      <c r="E135" s="105">
        <f>(9.13+9.1+11.38+9.7)*0.2*0.5</f>
        <v>3.9310000000000005</v>
      </c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 t="s">
        <v>853</v>
      </c>
      <c r="E145" s="105">
        <v>21.6</v>
      </c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 t="s">
        <v>854</v>
      </c>
      <c r="E146" s="105">
        <v>21.6</v>
      </c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 t="s">
        <v>853</v>
      </c>
      <c r="E147" s="105">
        <v>21.6</v>
      </c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 t="s">
        <v>857</v>
      </c>
      <c r="E152" s="105">
        <v>172.44</v>
      </c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 t="s">
        <v>858</v>
      </c>
      <c r="E191" s="105">
        <f>(3.3*2+9.48*2)*3.75-2*0.8*2.1-2*0.9*2.1 + (2.1*2+3.3*2)*1</f>
        <v>99.51</v>
      </c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 t="s">
        <v>858</v>
      </c>
      <c r="E192" s="105">
        <f>(3.3*2+9.48*2)*3.75-2*0.8*2.1-2*0.9*2.1 + (2.1*2+3.3*2)*1</f>
        <v>99.51</v>
      </c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 t="s">
        <v>858</v>
      </c>
      <c r="E193" s="105">
        <f>(3.3*2+9.48*2)*3.75-2*0.8*2.1-2*0.9*2.1 + (2.1*2+3.3*2)*1</f>
        <v>99.51</v>
      </c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 t="s">
        <v>859</v>
      </c>
      <c r="E194" s="105">
        <v>25.7</v>
      </c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 t="s">
        <v>860</v>
      </c>
      <c r="E207" s="105">
        <v>7.14</v>
      </c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 t="s">
        <v>861</v>
      </c>
      <c r="E208" s="105">
        <f>E207*2</f>
        <v>14.28</v>
      </c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862</v>
      </c>
      <c r="E210" s="105">
        <f xml:space="preserve"> 3.15*2.1-1.1</f>
        <v>5.5150000000000006</v>
      </c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tr">
        <f>D210</f>
        <v>Coberta da parte que contém a caixa dagua 3,15*2,1 = 6,62</v>
      </c>
      <c r="E211" s="105">
        <f>E210</f>
        <v>5.5150000000000006</v>
      </c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 t="s">
        <v>728</v>
      </c>
      <c r="E227" s="105">
        <v>1</v>
      </c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863</v>
      </c>
      <c r="E228" s="105">
        <v>40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 t="s">
        <v>729</v>
      </c>
      <c r="E229" s="105">
        <v>2</v>
      </c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 t="s">
        <v>864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 t="s">
        <v>865</v>
      </c>
      <c r="E262" s="152">
        <v>8</v>
      </c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879</v>
      </c>
      <c r="E266" s="152">
        <v>0.77</v>
      </c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 t="s">
        <v>866</v>
      </c>
      <c r="E267" s="152">
        <f>6.55*11.5</f>
        <v>75.325000000000003</v>
      </c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 t="s">
        <v>867</v>
      </c>
      <c r="E268" s="152">
        <f>205.76*2</f>
        <v>411.52</v>
      </c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 t="s">
        <v>867</v>
      </c>
      <c r="E269" s="152">
        <v>320.79000000000002</v>
      </c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 t="s">
        <v>867</v>
      </c>
      <c r="E270" s="152">
        <f>205.76*2</f>
        <v>411.52</v>
      </c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 t="s">
        <v>868</v>
      </c>
      <c r="E271" s="152">
        <f>66.83</f>
        <v>66.83</v>
      </c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 t="s">
        <v>846</v>
      </c>
      <c r="E272" s="152">
        <v>79.25</v>
      </c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 t="s">
        <v>869</v>
      </c>
      <c r="E273" s="105">
        <f>788.62*0.4</f>
        <v>315.44800000000004</v>
      </c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 t="s">
        <v>870</v>
      </c>
      <c r="E274" s="152">
        <f>E273*10</f>
        <v>3154.4800000000005</v>
      </c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 t="s">
        <v>871</v>
      </c>
      <c r="E278" s="105">
        <f>25 + 6.5+13.5+ 11.5+25</f>
        <v>81.5</v>
      </c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 t="s">
        <v>872</v>
      </c>
      <c r="E279" s="152">
        <v>4</v>
      </c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05EA-E01F-432A-BB5A-DCE0A8B01F1B}">
  <sheetPr>
    <pageSetUpPr fitToPage="1"/>
  </sheetPr>
  <dimension ref="A1:ALT311"/>
  <sheetViews>
    <sheetView showOutlineSymbols="0" view="pageBreakPreview" topLeftCell="D290" zoomScale="75" zoomScaleNormal="75" zoomScaleSheetLayoutView="75" zoomScalePageLayoutView="85" workbookViewId="0">
      <selection activeCell="S298" sqref="S298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875</v>
      </c>
      <c r="J7" s="178"/>
      <c r="K7" s="179" t="s">
        <v>876</v>
      </c>
      <c r="L7" s="179"/>
      <c r="M7" s="180">
        <f>M296</f>
        <v>20218.97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841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07'!J20</f>
        <v>8</v>
      </c>
      <c r="I20" s="134">
        <f>VLOOKUP(A20,'Memória 08'!$A$6:$E$283,5,FALSE)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07'!J21</f>
        <v>98.399999999999991</v>
      </c>
      <c r="I21" s="134">
        <f>VLOOKUP(A21,'Memória 08'!$A$6:$E$283,5,FALSE)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07'!J23</f>
        <v>1000</v>
      </c>
      <c r="I23" s="134">
        <f>VLOOKUP(A23,'Memória 08'!$A$6:$E$283,5,FALSE)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07'!J24</f>
        <v>74.739999999999995</v>
      </c>
      <c r="I24" s="134">
        <f>VLOOKUP(A24,'Memória 08'!$A$6:$E$283,5,FALSE)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07'!J25</f>
        <v>59.900000000000006</v>
      </c>
      <c r="I25" s="134">
        <f>VLOOKUP(A25,'Memória 08'!$A$6:$E$283,5,FALSE)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07'!J26</f>
        <v>459</v>
      </c>
      <c r="I26" s="134">
        <f>VLOOKUP(A26,'Memória 08'!$A$6:$E$283,5,FALSE)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07'!J28</f>
        <v>43.594999999999999</v>
      </c>
      <c r="I28" s="134">
        <f>VLOOKUP(A28,'Memória 08'!$A$6:$E$283,5,FALSE)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07'!J29</f>
        <v>50.04</v>
      </c>
      <c r="I29" s="134">
        <f>VLOOKUP(A29,'Memória 08'!$A$6:$E$283,5,FALSE)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07'!J30</f>
        <v>3.0516500000000004</v>
      </c>
      <c r="I30" s="134">
        <f>VLOOKUP(A30,'Memória 08'!$A$6:$E$283,5,FALSE)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07'!J31</f>
        <v>57.41</v>
      </c>
      <c r="I31" s="134">
        <f>VLOOKUP(A31,'Memória 08'!$A$6:$E$283,5,FALSE)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07'!J32</f>
        <v>111.16</v>
      </c>
      <c r="I32" s="134">
        <f>VLOOKUP(A32,'Memória 08'!$A$6:$E$283,5,FALSE)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07'!J33</f>
        <v>88.636363636363626</v>
      </c>
      <c r="I33" s="134">
        <f>VLOOKUP(A33,'Memória 08'!$A$6:$E$283,5,FALSE)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07'!J34</f>
        <v>342.36090909090905</v>
      </c>
      <c r="I34" s="134">
        <f>VLOOKUP(A34,'Memória 08'!$A$6:$E$283,5,FALSE)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07'!J35</f>
        <v>314.95999999999998</v>
      </c>
      <c r="I35" s="134">
        <f>VLOOKUP(A35,'Memória 08'!$A$6:$E$283,5,FALSE)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07'!J36</f>
        <v>155.99454545454543</v>
      </c>
      <c r="I36" s="134">
        <f>VLOOKUP(A36,'Memória 08'!$A$6:$E$283,5,FALSE)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07'!J37</f>
        <v>165.72090909090909</v>
      </c>
      <c r="I37" s="134">
        <f>VLOOKUP(A37,'Memória 08'!$A$6:$E$283,5,FALSE)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07'!J38</f>
        <v>11.04</v>
      </c>
      <c r="I38" s="134">
        <f>VLOOKUP(A38,'Memória 08'!$A$6:$E$283,5,FALSE)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07'!J39</f>
        <v>21.64</v>
      </c>
      <c r="I39" s="134">
        <f>VLOOKUP(A39,'Memória 08'!$A$6:$E$283,5,FALSE)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07'!J40</f>
        <v>112.92</v>
      </c>
      <c r="I40" s="134">
        <f>VLOOKUP(A40,'Memória 08'!$A$6:$E$283,5,FALSE)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07'!J41</f>
        <v>10.6</v>
      </c>
      <c r="I41" s="134">
        <f>VLOOKUP(A41,'Memória 08'!$A$6:$E$283,5,FALSE)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07'!J44</f>
        <v>90.8</v>
      </c>
      <c r="I44" s="134">
        <f>VLOOKUP(A44,'Memória 08'!$A$6:$E$283,5,FALSE)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07'!J45</f>
        <v>149.54272727272726</v>
      </c>
      <c r="I45" s="134">
        <f>VLOOKUP(A45,'Memória 08'!$A$6:$E$283,5,FALSE)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07'!J46</f>
        <v>324.08545454545458</v>
      </c>
      <c r="I46" s="134">
        <f>VLOOKUP(A46,'Memória 08'!$A$6:$E$283,5,FALSE)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07'!J47</f>
        <v>49.180000000000007</v>
      </c>
      <c r="I47" s="134">
        <f>VLOOKUP(A47,'Memória 08'!$A$6:$E$283,5,FALSE)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07'!J48</f>
        <v>380.36</v>
      </c>
      <c r="I48" s="134">
        <f>VLOOKUP(A48,'Memória 08'!$A$6:$E$283,5,FALSE)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07'!J49</f>
        <v>5.82</v>
      </c>
      <c r="I49" s="134">
        <f>VLOOKUP(A49,'Memória 08'!$A$6:$E$283,5,FALSE)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07'!J50</f>
        <v>5.82</v>
      </c>
      <c r="I50" s="134">
        <f>VLOOKUP(A50,'Memória 08'!$A$6:$E$283,5,FALSE)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07'!J52</f>
        <v>143.05000000000001</v>
      </c>
      <c r="I52" s="134">
        <f>VLOOKUP(A52,'Memória 08'!$A$6:$E$283,5,FALSE)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07'!J53</f>
        <v>164.27272727272725</v>
      </c>
      <c r="I53" s="134">
        <f>VLOOKUP(A53,'Memória 08'!$A$6:$E$283,5,FALSE)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07'!J54</f>
        <v>85.36363636363636</v>
      </c>
      <c r="I54" s="134">
        <f>VLOOKUP(A54,'Memória 08'!$A$6:$E$283,5,FALSE)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07'!J55</f>
        <v>86.090909090909093</v>
      </c>
      <c r="I55" s="134">
        <f>VLOOKUP(A55,'Memória 08'!$A$6:$E$283,5,FALSE)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07'!J56</f>
        <v>334.45454545454538</v>
      </c>
      <c r="I56" s="134">
        <f>VLOOKUP(A56,'Memória 08'!$A$6:$E$283,5,FALSE)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07'!J57</f>
        <v>11.780000000000001</v>
      </c>
      <c r="I57" s="134">
        <f>VLOOKUP(A57,'Memória 08'!$A$6:$E$283,5,FALSE)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07'!J58</f>
        <v>11.780000000000001</v>
      </c>
      <c r="I58" s="134">
        <f>VLOOKUP(A58,'Memória 08'!$A$6:$E$283,5,FALSE)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07'!J60</f>
        <v>22.69</v>
      </c>
      <c r="I60" s="134">
        <f>VLOOKUP(A60,'Memória 08'!$A$6:$E$283,5,FALSE)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07'!J61</f>
        <v>3.8</v>
      </c>
      <c r="I61" s="134">
        <f>VLOOKUP(A61,'Memória 08'!$A$6:$E$283,5,FALSE)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07'!J62</f>
        <v>3.8</v>
      </c>
      <c r="I62" s="134">
        <f>VLOOKUP(A62,'Memória 08'!$A$6:$E$283,5,FALSE)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07'!J63</f>
        <v>47.54545454545454</v>
      </c>
      <c r="I63" s="134">
        <f>VLOOKUP(A63,'Memória 08'!$A$6:$E$283,5,FALSE)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07'!J64</f>
        <v>46.636363636363633</v>
      </c>
      <c r="I64" s="134">
        <f>VLOOKUP(A64,'Memória 08'!$A$6:$E$283,5,FALSE)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07'!J65</f>
        <v>19.09090909090909</v>
      </c>
      <c r="I65" s="134">
        <f>VLOOKUP(A65,'Memória 08'!$A$6:$E$283,5,FALSE)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07'!J66</f>
        <v>9.27</v>
      </c>
      <c r="I66" s="134">
        <f>VLOOKUP(A66,'Memória 08'!$A$6:$E$283,5,FALSE)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07'!J68</f>
        <v>143.05879999999999</v>
      </c>
      <c r="I68" s="134">
        <f>VLOOKUP(A68,'Memória 08'!$A$6:$E$283,5,FALSE)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07'!J69</f>
        <v>191.5428</v>
      </c>
      <c r="I69" s="134">
        <f>VLOOKUP(A69,'Memória 08'!$A$6:$E$283,5,FALSE)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07'!J70</f>
        <v>5.41</v>
      </c>
      <c r="I70" s="134">
        <f>VLOOKUP(A70,'Memória 08'!$A$6:$E$283,5,FALSE)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07'!J71</f>
        <v>0</v>
      </c>
      <c r="I71" s="134">
        <f>VLOOKUP(A71,'Memória 08'!$A$6:$E$283,5,FALSE)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07'!J72</f>
        <v>0</v>
      </c>
      <c r="I72" s="134">
        <f>VLOOKUP(A72,'Memória 08'!$A$6:$E$283,5,FALSE)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07'!J75</f>
        <v>0</v>
      </c>
      <c r="I75" s="134">
        <f>VLOOKUP(A75,'Memória 08'!$A$6:$E$283,5,FALSE)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07'!J76</f>
        <v>16.916800000000002</v>
      </c>
      <c r="I76" s="134">
        <f>VLOOKUP(A76,'Memória 08'!$A$6:$E$283,5,FALSE)</f>
        <v>0</v>
      </c>
      <c r="J76" s="134">
        <f t="shared" si="0"/>
        <v>16.916800000000002</v>
      </c>
      <c r="K76" s="134">
        <f t="shared" si="1"/>
        <v>4682.99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07'!J79</f>
        <v>4972</v>
      </c>
      <c r="I79" s="134">
        <f>VLOOKUP(A79,'Memória 08'!$A$6:$E$283,5,FALSE)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07'!J80</f>
        <v>663.78000000000009</v>
      </c>
      <c r="I80" s="134">
        <f>VLOOKUP(A80,'Memória 08'!$A$6:$E$283,5,FALSE)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07'!J81</f>
        <v>0</v>
      </c>
      <c r="I81" s="134">
        <f>VLOOKUP(A81,'Memória 08'!$A$6:$E$283,5,FALSE)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07'!J82</f>
        <v>6.48</v>
      </c>
      <c r="I82" s="134">
        <f>VLOOKUP(A82,'Memória 08'!$A$6:$E$283,5,FALSE)</f>
        <v>0</v>
      </c>
      <c r="J82" s="134">
        <f t="shared" si="0"/>
        <v>6.48</v>
      </c>
      <c r="K82" s="134">
        <f t="shared" si="1"/>
        <v>297.36</v>
      </c>
      <c r="L82" s="134">
        <f t="shared" si="2"/>
        <v>297.36</v>
      </c>
      <c r="M82" s="134">
        <f t="shared" si="3"/>
        <v>0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07'!J83</f>
        <v>29.12</v>
      </c>
      <c r="I83" s="134">
        <f>VLOOKUP(A83,'Memória 08'!$A$6:$E$283,5,FALSE)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07'!J85</f>
        <v>524.87200000000007</v>
      </c>
      <c r="I85" s="134">
        <f>VLOOKUP(A85,'Memória 08'!$A$6:$E$283,5,FALSE)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07'!J86</f>
        <v>524.87200000000007</v>
      </c>
      <c r="I86" s="134">
        <f>VLOOKUP(A86,'Memória 08'!$A$6:$E$283,5,FALSE)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07'!J88</f>
        <v>450.65</v>
      </c>
      <c r="I88" s="134">
        <f>VLOOKUP(A88,'Memória 08'!$A$6:$E$283,5,FALSE)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07'!J89</f>
        <v>22.532499999999999</v>
      </c>
      <c r="I89" s="134">
        <f>VLOOKUP(A89,'Memória 08'!$A$6:$E$283,5,FALSE)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07'!J90</f>
        <v>0</v>
      </c>
      <c r="I90" s="134">
        <f>VLOOKUP(A90,'Memória 08'!$A$6:$E$283,5,FALSE)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07'!J91</f>
        <v>450.65</v>
      </c>
      <c r="I91" s="134">
        <f>VLOOKUP(A91,'Memória 08'!$A$6:$E$283,5,FALSE)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07'!J92</f>
        <v>450.65</v>
      </c>
      <c r="I92" s="134">
        <f>VLOOKUP(A92,'Memória 08'!$A$6:$E$283,5,FALSE)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07'!J93</f>
        <v>0</v>
      </c>
      <c r="I93" s="134">
        <f>VLOOKUP(A93,'Memória 08'!$A$6:$E$283,5,FALSE)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07'!J94</f>
        <v>180.26</v>
      </c>
      <c r="I94" s="134">
        <f>VLOOKUP(A94,'Memória 08'!$A$6:$E$283,5,FALSE)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07'!J95</f>
        <v>38.393300000000004</v>
      </c>
      <c r="I95" s="134">
        <f>VLOOKUP(A95,'Memória 08'!$A$6:$E$283,5,FALSE)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07'!J96</f>
        <v>0</v>
      </c>
      <c r="I96" s="134">
        <f>VLOOKUP(A96,'Memória 08'!$A$6:$E$283,5,FALSE)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07'!J98</f>
        <v>463.11</v>
      </c>
      <c r="I98" s="134">
        <f>VLOOKUP(A98,'Memória 08'!$A$6:$E$283,5,FALSE)</f>
        <v>0</v>
      </c>
      <c r="J98" s="134">
        <f t="shared" si="11"/>
        <v>463.11</v>
      </c>
      <c r="K98" s="134">
        <f t="shared" si="12"/>
        <v>1857.07</v>
      </c>
      <c r="L98" s="134">
        <f t="shared" si="13"/>
        <v>1857.07</v>
      </c>
      <c r="M98" s="134">
        <f t="shared" si="14"/>
        <v>0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07'!J99</f>
        <v>139.7062</v>
      </c>
      <c r="I99" s="134">
        <f>VLOOKUP(A99,'Memória 08'!$A$6:$E$283,5,FALSE)</f>
        <v>0</v>
      </c>
      <c r="J99" s="134">
        <f t="shared" si="11"/>
        <v>139.7062</v>
      </c>
      <c r="K99" s="134">
        <f t="shared" si="12"/>
        <v>5228.51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07'!J100</f>
        <v>463.11</v>
      </c>
      <c r="I100" s="134">
        <f>VLOOKUP(A100,'Memória 08'!$A$6:$E$283,5,FALSE)</f>
        <v>0</v>
      </c>
      <c r="J100" s="134">
        <f t="shared" si="11"/>
        <v>463.11</v>
      </c>
      <c r="K100" s="134">
        <f t="shared" si="12"/>
        <v>5455.43</v>
      </c>
      <c r="L100" s="134">
        <f t="shared" si="13"/>
        <v>5455.43</v>
      </c>
      <c r="M100" s="134">
        <f t="shared" si="14"/>
        <v>0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07'!J101</f>
        <v>6.48</v>
      </c>
      <c r="I101" s="134">
        <f>VLOOKUP(A101,'Memória 08'!$A$6:$E$283,5,FALSE)</f>
        <v>0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149.36000000000001</v>
      </c>
      <c r="M101" s="134">
        <f t="shared" si="14"/>
        <v>0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07'!J102</f>
        <v>6.48</v>
      </c>
      <c r="I102" s="134">
        <f>VLOOKUP(A102,'Memória 08'!$A$6:$E$283,5,FALSE)</f>
        <v>0</v>
      </c>
      <c r="J102" s="134">
        <f t="shared" si="11"/>
        <v>6.48</v>
      </c>
      <c r="K102" s="134">
        <f t="shared" si="12"/>
        <v>205.02</v>
      </c>
      <c r="L102" s="134">
        <f t="shared" si="13"/>
        <v>205.02</v>
      </c>
      <c r="M102" s="134">
        <f t="shared" si="14"/>
        <v>0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07'!J103</f>
        <v>6.48</v>
      </c>
      <c r="I103" s="134">
        <f>VLOOKUP(A103,'Memória 08'!$A$6:$E$283,5,FALSE)</f>
        <v>0</v>
      </c>
      <c r="J103" s="134">
        <f t="shared" si="11"/>
        <v>6.48</v>
      </c>
      <c r="K103" s="134">
        <f t="shared" si="12"/>
        <v>91.88</v>
      </c>
      <c r="L103" s="134">
        <f t="shared" si="13"/>
        <v>91.88</v>
      </c>
      <c r="M103" s="134">
        <f t="shared" si="14"/>
        <v>0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07'!J104</f>
        <v>0</v>
      </c>
      <c r="I104" s="134">
        <f>VLOOKUP(A104,'Memória 08'!$A$6:$E$283,5,FALSE)</f>
        <v>336.19199999999995</v>
      </c>
      <c r="J104" s="134">
        <f t="shared" si="11"/>
        <v>336.19199999999995</v>
      </c>
      <c r="K104" s="134">
        <f t="shared" si="12"/>
        <v>17093.88</v>
      </c>
      <c r="L104" s="134">
        <f t="shared" si="13"/>
        <v>0</v>
      </c>
      <c r="M104" s="134">
        <f t="shared" si="14"/>
        <v>16883.560000000001</v>
      </c>
      <c r="N104" s="134">
        <f t="shared" si="15"/>
        <v>16883.560000000001</v>
      </c>
      <c r="O104" s="11"/>
      <c r="P104" s="111">
        <f t="shared" si="10"/>
        <v>0.98769618132337422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07'!J105</f>
        <v>0</v>
      </c>
      <c r="I105" s="134">
        <f>VLOOKUP(A105,'Memória 08'!$A$6:$E$283,5,FALSE)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07'!J106</f>
        <v>340.38</v>
      </c>
      <c r="I106" s="134">
        <f>VLOOKUP(A106,'Memória 08'!$A$6:$E$283,5,FALSE)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07'!J108</f>
        <v>0</v>
      </c>
      <c r="I108" s="134">
        <f>VLOOKUP(A108,'Memória 08'!$A$6:$E$283,5,FALSE)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07'!J109</f>
        <v>1</v>
      </c>
      <c r="I109" s="134">
        <f>VLOOKUP(A109,'Memória 08'!$A$6:$E$283,5,FALSE)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07'!J110</f>
        <v>2</v>
      </c>
      <c r="I110" s="134">
        <f>VLOOKUP(A110,'Memória 08'!$A$6:$E$283,5,FALSE)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07'!J111</f>
        <v>1</v>
      </c>
      <c r="I111" s="134">
        <f>VLOOKUP(A111,'Memória 08'!$A$6:$E$283,5,FALSE)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07'!J112</f>
        <v>1</v>
      </c>
      <c r="I112" s="134">
        <f>VLOOKUP(A112,'Memória 08'!$A$6:$E$283,5,FALSE)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07'!J114</f>
        <v>147.97999999999999</v>
      </c>
      <c r="I114" s="134">
        <f>VLOOKUP(A114,'Memória 08'!$A$6:$E$283,5,FALSE)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07'!J115</f>
        <v>36.9</v>
      </c>
      <c r="I115" s="134">
        <f>VLOOKUP(A115,'Memória 08'!$A$6:$E$283,5,FALSE)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07'!J116</f>
        <v>147.97999999999999</v>
      </c>
      <c r="I116" s="134">
        <f>VLOOKUP(A116,'Memória 08'!$A$6:$E$283,5,FALSE)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07'!J117</f>
        <v>2</v>
      </c>
      <c r="I117" s="134">
        <f>VLOOKUP(A117,'Memória 08'!$A$6:$E$283,5,FALSE)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07'!J118</f>
        <v>1</v>
      </c>
      <c r="I118" s="134">
        <f>VLOOKUP(A118,'Memória 08'!$A$6:$E$283,5,FALSE)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07'!J119</f>
        <v>1</v>
      </c>
      <c r="I119" s="134">
        <f>VLOOKUP(A119,'Memória 08'!$A$6:$E$283,5,FALSE)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07'!J120</f>
        <v>2</v>
      </c>
      <c r="I120" s="134">
        <f>VLOOKUP(A120,'Memória 08'!$A$6:$E$283,5,FALSE)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07'!J121</f>
        <v>0</v>
      </c>
      <c r="I121" s="134">
        <f>VLOOKUP(A121,'Memória 08'!$A$6:$E$283,5,FALSE)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08'!$A$6:$E$283,5,FALSE)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07'!J123</f>
        <v>40.71</v>
      </c>
      <c r="I123" s="134">
        <f>VLOOKUP(A123,'Memória 08'!$A$6:$E$283,5,FALSE)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07'!J124</f>
        <v>666.97</v>
      </c>
      <c r="I124" s="134">
        <f>VLOOKUP(A124,'Memória 08'!$A$6:$E$283,5,FALSE)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08'!$A$6:$E$283,5,FALSE)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07'!J126</f>
        <v>2</v>
      </c>
      <c r="I126" s="134">
        <f>VLOOKUP(A126,'Memória 08'!$A$6:$E$283,5,FALSE)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07'!J127</f>
        <v>1</v>
      </c>
      <c r="I127" s="134">
        <f>VLOOKUP(A127,'Memória 08'!$A$6:$E$283,5,FALSE)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07'!J128</f>
        <v>1</v>
      </c>
      <c r="I128" s="134">
        <f>VLOOKUP(A128,'Memória 08'!$A$6:$E$283,5,FALSE)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07'!J129</f>
        <v>1</v>
      </c>
      <c r="I129" s="134">
        <f>VLOOKUP(A129,'Memória 08'!$A$6:$E$283,5,FALSE)</f>
        <v>0</v>
      </c>
      <c r="J129" s="134">
        <f t="shared" si="11"/>
        <v>1</v>
      </c>
      <c r="K129" s="134">
        <f t="shared" si="12"/>
        <v>89.58</v>
      </c>
      <c r="L129" s="134">
        <f t="shared" si="13"/>
        <v>29.86</v>
      </c>
      <c r="M129" s="134">
        <f t="shared" si="14"/>
        <v>0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07'!J130</f>
        <v>16</v>
      </c>
      <c r="I130" s="134">
        <f>VLOOKUP(A130,'Memória 08'!$A$6:$E$283,5,FALSE)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07'!J132</f>
        <v>0</v>
      </c>
      <c r="I132" s="134">
        <f>VLOOKUP(A132,'Memória 08'!$A$6:$E$283,5,FALSE)</f>
        <v>1</v>
      </c>
      <c r="J132" s="134">
        <f t="shared" si="11"/>
        <v>1</v>
      </c>
      <c r="K132" s="134">
        <f t="shared" si="12"/>
        <v>3335.41</v>
      </c>
      <c r="L132" s="134">
        <f t="shared" si="13"/>
        <v>0</v>
      </c>
      <c r="M132" s="134">
        <f t="shared" si="14"/>
        <v>3335.41</v>
      </c>
      <c r="N132" s="134">
        <f t="shared" si="15"/>
        <v>3335.41</v>
      </c>
      <c r="O132" s="11"/>
      <c r="P132" s="111">
        <f t="shared" si="10"/>
        <v>1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07'!J133</f>
        <v>0</v>
      </c>
      <c r="I133" s="134">
        <f>VLOOKUP(A133,'Memória 08'!$A$6:$E$283,5,FALSE)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07'!J134</f>
        <v>0</v>
      </c>
      <c r="I134" s="134">
        <f>VLOOKUP(A134,'Memória 08'!$A$6:$E$283,5,FALSE)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07'!J136</f>
        <v>0</v>
      </c>
      <c r="I136" s="134">
        <f>VLOOKUP(A136,'Memória 08'!$A$6:$E$283,5,FALSE)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07'!J137</f>
        <v>0</v>
      </c>
      <c r="I137" s="134">
        <f>VLOOKUP(A137,'Memória 08'!$A$6:$E$283,5,FALSE)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07'!J138</f>
        <v>0</v>
      </c>
      <c r="I138" s="134">
        <f>VLOOKUP(A138,'Memória 08'!$A$6:$E$283,5,FALSE)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07'!J139</f>
        <v>0</v>
      </c>
      <c r="I139" s="134">
        <f>VLOOKUP(A139,'Memória 08'!$A$6:$E$283,5,FALSE)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07'!J140</f>
        <v>0</v>
      </c>
      <c r="I140" s="134">
        <f>VLOOKUP(A140,'Memória 08'!$A$6:$E$283,5,FALSE)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07'!J142</f>
        <v>0</v>
      </c>
      <c r="I142" s="134">
        <f>VLOOKUP(A142,'Memória 08'!$A$6:$E$283,5,FALSE)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07'!J143</f>
        <v>0</v>
      </c>
      <c r="I143" s="134">
        <f>VLOOKUP(A143,'Memória 08'!$A$6:$E$283,5,FALSE)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07'!J144</f>
        <v>0</v>
      </c>
      <c r="I144" s="134">
        <f>VLOOKUP(A144,'Memória 08'!$A$6:$E$283,5,FALSE)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07'!J145</f>
        <v>0</v>
      </c>
      <c r="I145" s="134">
        <f>VLOOKUP(A145,'Memória 08'!$A$6:$E$283,5,FALSE)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07'!J147</f>
        <v>3.9310000000000005</v>
      </c>
      <c r="I147" s="134">
        <f>VLOOKUP(A147,'Memória 08'!$A$6:$E$283,5,FALSE)</f>
        <v>0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142.02000000000001</v>
      </c>
      <c r="M147" s="134">
        <f t="shared" si="14"/>
        <v>0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07'!J148</f>
        <v>0</v>
      </c>
      <c r="I148" s="134">
        <f>VLOOKUP(A148,'Memória 08'!$A$6:$E$283,5,FALSE)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07'!J149</f>
        <v>46.8</v>
      </c>
      <c r="I149" s="134">
        <f>VLOOKUP(A149,'Memória 08'!$A$6:$E$283,5,FALSE)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07'!J150</f>
        <v>57.6</v>
      </c>
      <c r="I150" s="134">
        <f>VLOOKUP(A150,'Memória 08'!$A$6:$E$283,5,FALSE)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07'!J151</f>
        <v>124</v>
      </c>
      <c r="I151" s="134">
        <f>VLOOKUP(A151,'Memória 08'!$A$6:$E$283,5,FALSE)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07'!J152</f>
        <v>308</v>
      </c>
      <c r="I152" s="134">
        <f>VLOOKUP(A152,'Memória 08'!$A$6:$E$283,5,FALSE)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07'!J153</f>
        <v>2.2799999999999998</v>
      </c>
      <c r="I153" s="134">
        <f>VLOOKUP(A153,'Memória 08'!$A$6:$E$283,5,FALSE)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07'!J154</f>
        <v>2.2799999999999998</v>
      </c>
      <c r="I154" s="134">
        <f>VLOOKUP(A154,'Memória 08'!$A$6:$E$283,5,FALSE)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07'!J155</f>
        <v>21.6</v>
      </c>
      <c r="I155" s="134">
        <f>VLOOKUP(A155,'Memória 08'!$A$6:$E$283,5,FALSE)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07'!J156</f>
        <v>21.6</v>
      </c>
      <c r="I156" s="134">
        <f>VLOOKUP(A156,'Memória 08'!$A$6:$E$283,5,FALSE)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07'!J157</f>
        <v>21.6</v>
      </c>
      <c r="I157" s="134">
        <f>VLOOKUP(A157,'Memória 08'!$A$6:$E$283,5,FALSE)</f>
        <v>0</v>
      </c>
      <c r="J157" s="134">
        <f t="shared" si="17"/>
        <v>21.6</v>
      </c>
      <c r="K157" s="134">
        <f t="shared" si="18"/>
        <v>86.61</v>
      </c>
      <c r="L157" s="134">
        <f t="shared" si="19"/>
        <v>86.61</v>
      </c>
      <c r="M157" s="134">
        <f t="shared" si="20"/>
        <v>0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07'!J158</f>
        <v>21.6</v>
      </c>
      <c r="I158" s="134">
        <f>VLOOKUP(A158,'Memória 08'!$A$6:$E$283,5,FALSE)</f>
        <v>0</v>
      </c>
      <c r="J158" s="134">
        <f t="shared" si="17"/>
        <v>21.6</v>
      </c>
      <c r="K158" s="134">
        <f t="shared" si="18"/>
        <v>243.86</v>
      </c>
      <c r="L158" s="134">
        <f t="shared" si="19"/>
        <v>243.86</v>
      </c>
      <c r="M158" s="134">
        <f t="shared" si="20"/>
        <v>0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07'!J159</f>
        <v>21.6</v>
      </c>
      <c r="I159" s="134">
        <f>VLOOKUP(A159,'Memória 08'!$A$6:$E$283,5,FALSE)</f>
        <v>0</v>
      </c>
      <c r="J159" s="134">
        <f t="shared" si="17"/>
        <v>21.6</v>
      </c>
      <c r="K159" s="134">
        <f t="shared" si="18"/>
        <v>254.44</v>
      </c>
      <c r="L159" s="134">
        <f t="shared" si="19"/>
        <v>254.44</v>
      </c>
      <c r="M159" s="134">
        <f t="shared" si="20"/>
        <v>0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07'!J160</f>
        <v>3.51</v>
      </c>
      <c r="I160" s="134">
        <f>VLOOKUP(A160,'Memória 08'!$A$6:$E$283,5,FALSE)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07'!J162</f>
        <v>0</v>
      </c>
      <c r="I162" s="134">
        <f>VLOOKUP(A162,'Memória 08'!$A$6:$E$283,5,FALSE)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07'!J163</f>
        <v>0</v>
      </c>
      <c r="I163" s="134">
        <f>VLOOKUP(A163,'Memória 08'!$A$6:$E$283,5,FALSE)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07'!J164</f>
        <v>172.44</v>
      </c>
      <c r="I164" s="134">
        <f>VLOOKUP(A164,'Memória 08'!$A$6:$E$283,5,FALSE)</f>
        <v>0</v>
      </c>
      <c r="J164" s="134">
        <f t="shared" si="17"/>
        <v>172.44</v>
      </c>
      <c r="K164" s="134">
        <f t="shared" si="18"/>
        <v>27395.54</v>
      </c>
      <c r="L164" s="134">
        <f t="shared" si="19"/>
        <v>27395.54</v>
      </c>
      <c r="M164" s="134">
        <f t="shared" si="20"/>
        <v>0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07'!J167</f>
        <v>6.3450000000000006</v>
      </c>
      <c r="I167" s="134">
        <f>VLOOKUP(A167,'Memória 08'!$A$6:$E$283,5,FALSE)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07'!J168</f>
        <v>4.1499999999999995</v>
      </c>
      <c r="I168" s="134">
        <f>VLOOKUP(A168,'Memória 08'!$A$6:$E$283,5,FALSE)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07'!J169</f>
        <v>0</v>
      </c>
      <c r="I169" s="134">
        <f>VLOOKUP(A169,'Memória 08'!$A$6:$E$283,5,FALSE)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07'!J171</f>
        <v>24.65</v>
      </c>
      <c r="I171" s="134">
        <f>VLOOKUP(A171,'Memória 08'!$A$6:$E$283,5,FALSE)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07'!J172</f>
        <v>4.2300000000000004</v>
      </c>
      <c r="I172" s="134">
        <f>VLOOKUP(A172,'Memória 08'!$A$6:$E$283,5,FALSE)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07'!J173</f>
        <v>4.2300000000000004</v>
      </c>
      <c r="I173" s="134">
        <f>VLOOKUP(A173,'Memória 08'!$A$6:$E$283,5,FALSE)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07'!J174</f>
        <v>38.599999999999994</v>
      </c>
      <c r="I174" s="134">
        <f>VLOOKUP(A174,'Memória 08'!$A$6:$E$283,5,FALSE)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07'!J175</f>
        <v>29.5</v>
      </c>
      <c r="I175" s="134">
        <f>VLOOKUP(A175,'Memória 08'!$A$6:$E$283,5,FALSE)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07'!J176</f>
        <v>0.7</v>
      </c>
      <c r="I176" s="134">
        <f>VLOOKUP(A176,'Memória 08'!$A$6:$E$283,5,FALSE)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07'!J177</f>
        <v>80.199999999999989</v>
      </c>
      <c r="I177" s="134">
        <f>VLOOKUP(A177,'Memória 08'!$A$6:$E$283,5,FALSE)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07'!J178</f>
        <v>61.8</v>
      </c>
      <c r="I178" s="134">
        <f>VLOOKUP(A178,'Memória 08'!$A$6:$E$283,5,FALSE)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07'!J179</f>
        <v>17</v>
      </c>
      <c r="I179" s="134">
        <f>VLOOKUP(A179,'Memória 08'!$A$6:$E$283,5,FALSE)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07'!J180</f>
        <v>2.9400000000000004</v>
      </c>
      <c r="I180" s="134">
        <f>VLOOKUP(A180,'Memória 08'!$A$6:$E$283,5,FALSE)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07'!J181</f>
        <v>0</v>
      </c>
      <c r="I181" s="134">
        <f>VLOOKUP(A181,'Memória 08'!$A$6:$E$283,5,FALSE)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07'!J182</f>
        <v>0</v>
      </c>
      <c r="I182" s="134">
        <f>VLOOKUP(A182,'Memória 08'!$A$6:$E$283,5,FALSE)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07'!J183</f>
        <v>13.28</v>
      </c>
      <c r="I183" s="134">
        <f>VLOOKUP(A183,'Memória 08'!$A$6:$E$283,5,FALSE)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07'!J185</f>
        <v>25.299999999999997</v>
      </c>
      <c r="I185" s="134">
        <f>VLOOKUP(A185,'Memória 08'!$A$6:$E$283,5,FALSE)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07'!J186</f>
        <v>32.43</v>
      </c>
      <c r="I186" s="134">
        <f>VLOOKUP(A186,'Memória 08'!$A$6:$E$283,5,FALSE)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07'!J187</f>
        <v>70.77000000000001</v>
      </c>
      <c r="I187" s="134">
        <f>VLOOKUP(A187,'Memória 08'!$A$6:$E$283,5,FALSE)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07'!J188</f>
        <v>82.5</v>
      </c>
      <c r="I188" s="134">
        <f>VLOOKUP(A188,'Memória 08'!$A$6:$E$283,5,FALSE)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07'!J189</f>
        <v>0.7</v>
      </c>
      <c r="I189" s="134">
        <f>VLOOKUP(A189,'Memória 08'!$A$6:$E$283,5,FALSE)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07'!J190</f>
        <v>91.5</v>
      </c>
      <c r="I190" s="134">
        <f>VLOOKUP(A190,'Memória 08'!$A$6:$E$283,5,FALSE)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07'!J191</f>
        <v>108.2</v>
      </c>
      <c r="I191" s="134">
        <f>VLOOKUP(A191,'Memória 08'!$A$6:$E$283,5,FALSE)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07'!J192</f>
        <v>26</v>
      </c>
      <c r="I192" s="134">
        <f>VLOOKUP(A192,'Memória 08'!$A$6:$E$283,5,FALSE)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07'!J193</f>
        <v>3.8099999999999996</v>
      </c>
      <c r="I193" s="134">
        <f>VLOOKUP(A193,'Memória 08'!$A$6:$E$283,5,FALSE)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07'!J195</f>
        <v>135.19300000000004</v>
      </c>
      <c r="I195" s="134">
        <f>VLOOKUP(A195,'Memória 08'!$A$6:$E$283,5,FALSE)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07'!J196</f>
        <v>0</v>
      </c>
      <c r="I196" s="134">
        <f>VLOOKUP(A196,'Memória 08'!$A$6:$E$283,5,FALSE)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07'!J197</f>
        <v>3.6</v>
      </c>
      <c r="I197" s="134">
        <f>VLOOKUP(A197,'Memória 08'!$A$6:$E$283,5,FALSE)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07'!J199</f>
        <v>149.02450000000002</v>
      </c>
      <c r="I199" s="134">
        <f>VLOOKUP(A199,'Memória 08'!$A$6:$E$283,5,FALSE)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07'!J200</f>
        <v>111.96</v>
      </c>
      <c r="I200" s="134">
        <f>VLOOKUP(A200,'Memória 08'!$A$6:$E$283,5,FALSE)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07'!J201</f>
        <v>270.38200000000001</v>
      </c>
      <c r="I201" s="134">
        <f>VLOOKUP(A201,'Memória 08'!$A$6:$E$283,5,FALSE)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07'!J202</f>
        <v>132.06279999999998</v>
      </c>
      <c r="I202" s="134">
        <f>VLOOKUP(A202,'Memória 08'!$A$6:$E$283,5,FALSE)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07'!J203</f>
        <v>99.51</v>
      </c>
      <c r="I203" s="134">
        <f>VLOOKUP(A203,'Memória 08'!$A$6:$E$283,5,FALSE)</f>
        <v>0</v>
      </c>
      <c r="J203" s="134">
        <f t="shared" si="17"/>
        <v>99.51</v>
      </c>
      <c r="K203" s="134">
        <f t="shared" si="18"/>
        <v>2102.11</v>
      </c>
      <c r="L203" s="134">
        <f t="shared" si="19"/>
        <v>1227.95</v>
      </c>
      <c r="M203" s="134">
        <f t="shared" si="20"/>
        <v>0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07'!J204</f>
        <v>99.51</v>
      </c>
      <c r="I204" s="134">
        <f>VLOOKUP(A204,'Memória 08'!$A$6:$E$283,5,FALSE)</f>
        <v>0</v>
      </c>
      <c r="J204" s="134">
        <f t="shared" si="17"/>
        <v>99.51</v>
      </c>
      <c r="K204" s="134">
        <f t="shared" si="18"/>
        <v>768.27</v>
      </c>
      <c r="L204" s="134">
        <f t="shared" si="19"/>
        <v>448.79</v>
      </c>
      <c r="M204" s="134">
        <f t="shared" si="20"/>
        <v>0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07'!J205</f>
        <v>99.51</v>
      </c>
      <c r="I205" s="134">
        <f>VLOOKUP(A205,'Memória 08'!$A$6:$E$283,5,FALSE)</f>
        <v>0</v>
      </c>
      <c r="J205" s="134">
        <f t="shared" si="17"/>
        <v>99.51</v>
      </c>
      <c r="K205" s="134">
        <f t="shared" si="18"/>
        <v>2006.72</v>
      </c>
      <c r="L205" s="134">
        <f t="shared" si="19"/>
        <v>1172.22</v>
      </c>
      <c r="M205" s="134">
        <f t="shared" si="20"/>
        <v>0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07'!J206</f>
        <v>25.7</v>
      </c>
      <c r="I206" s="134">
        <f>VLOOKUP(A206,'Memória 08'!$A$6:$E$283,5,FALSE)</f>
        <v>0</v>
      </c>
      <c r="J206" s="134">
        <f t="shared" si="17"/>
        <v>25.7</v>
      </c>
      <c r="K206" s="134">
        <f t="shared" si="18"/>
        <v>1433.6</v>
      </c>
      <c r="L206" s="134">
        <f t="shared" si="19"/>
        <v>1179.3699999999999</v>
      </c>
      <c r="M206" s="134">
        <f t="shared" si="20"/>
        <v>0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07'!J207</f>
        <v>0</v>
      </c>
      <c r="I207" s="134">
        <f>VLOOKUP(A207,'Memória 08'!$A$6:$E$283,5,FALSE)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07'!J208</f>
        <v>0</v>
      </c>
      <c r="I208" s="134">
        <f>VLOOKUP(A208,'Memória 08'!$A$6:$E$283,5,FALSE)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07'!J209</f>
        <v>0</v>
      </c>
      <c r="I209" s="134">
        <f>VLOOKUP(A209,'Memória 08'!$A$6:$E$283,5,FALSE)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07'!J211</f>
        <v>25.700700000000001</v>
      </c>
      <c r="I211" s="134">
        <f>VLOOKUP(A211,'Memória 08'!$A$6:$E$283,5,FALSE)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07'!J212</f>
        <v>25.700700000000001</v>
      </c>
      <c r="I212" s="134">
        <f>VLOOKUP(A212,'Memória 08'!$A$6:$E$283,5,FALSE)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07'!J213</f>
        <v>25.700700000000001</v>
      </c>
      <c r="I213" s="134">
        <f>VLOOKUP(A213,'Memória 08'!$A$6:$E$283,5,FALSE)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07'!J215</f>
        <v>0</v>
      </c>
      <c r="I215" s="134">
        <f>VLOOKUP(A215,'Memória 08'!$A$6:$E$283,5,FALSE)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07'!J216</f>
        <v>0</v>
      </c>
      <c r="I216" s="134">
        <f>VLOOKUP(A216,'Memória 08'!$A$6:$E$283,5,FALSE)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07'!J217</f>
        <v>0</v>
      </c>
      <c r="I217" s="134">
        <f>VLOOKUP(A217,'Memória 08'!$A$6:$E$283,5,FALSE)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07'!J218</f>
        <v>6</v>
      </c>
      <c r="I218" s="134">
        <f>VLOOKUP(A218,'Memória 08'!$A$6:$E$283,5,FALSE)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07'!J219</f>
        <v>7.14</v>
      </c>
      <c r="I219" s="134">
        <f>VLOOKUP(A219,'Memória 08'!$A$6:$E$283,5,FALSE)</f>
        <v>0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1537.31</v>
      </c>
      <c r="M219" s="134">
        <f t="shared" ref="M219:M220" si="25">TRUNC(I219*F219,2)</f>
        <v>0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07'!J220</f>
        <v>14.28</v>
      </c>
      <c r="I220" s="134">
        <f>VLOOKUP(A220,'Memória 08'!$A$6:$E$283,5,FALSE)</f>
        <v>0</v>
      </c>
      <c r="J220" s="134">
        <f t="shared" si="22"/>
        <v>14.28</v>
      </c>
      <c r="K220" s="134">
        <f t="shared" si="23"/>
        <v>266.75</v>
      </c>
      <c r="L220" s="134">
        <f t="shared" si="24"/>
        <v>266.75</v>
      </c>
      <c r="M220" s="134">
        <f t="shared" si="25"/>
        <v>0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07'!J222</f>
        <v>27.7225</v>
      </c>
      <c r="I222" s="134">
        <f>VLOOKUP(A222,'Memória 08'!$A$6:$E$283,5,FALSE)</f>
        <v>0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515.08000000000004</v>
      </c>
      <c r="M222" s="134">
        <f t="shared" ref="M222:M267" si="30">TRUNC(I222*F222,2)</f>
        <v>0</v>
      </c>
      <c r="N222" s="134">
        <f t="shared" ref="N222:N267" si="31">M222+L222</f>
        <v>515.08000000000004</v>
      </c>
      <c r="O222" s="11"/>
      <c r="P222" s="111">
        <f t="shared" ref="P222:P296" si="32">N222/K222</f>
        <v>1.000097081723395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07'!J223</f>
        <v>27.7225</v>
      </c>
      <c r="I223" s="134">
        <f>VLOOKUP(A223,'Memória 08'!$A$6:$E$283,5,FALSE)</f>
        <v>0</v>
      </c>
      <c r="J223" s="134">
        <f t="shared" si="27"/>
        <v>27.7225</v>
      </c>
      <c r="K223" s="134">
        <f t="shared" si="28"/>
        <v>1542.89</v>
      </c>
      <c r="L223" s="134">
        <f t="shared" si="29"/>
        <v>1543.03</v>
      </c>
      <c r="M223" s="134">
        <f t="shared" si="30"/>
        <v>0</v>
      </c>
      <c r="N223" s="134">
        <f t="shared" si="31"/>
        <v>1543.03</v>
      </c>
      <c r="O223" s="11"/>
      <c r="P223" s="111">
        <f t="shared" si="32"/>
        <v>1.0000907388083402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07'!J224</f>
        <v>0</v>
      </c>
      <c r="I224" s="134">
        <f>VLOOKUP(A224,'Memória 08'!$A$6:$E$283,5,FALSE)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07'!J225</f>
        <v>7.05</v>
      </c>
      <c r="I225" s="134">
        <f>VLOOKUP(A225,'Memória 08'!$A$6:$E$283,5,FALSE)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07'!J226</f>
        <v>0</v>
      </c>
      <c r="I226" s="134">
        <f>VLOOKUP(A226,'Memória 08'!$A$6:$E$283,5,FALSE)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07'!J228</f>
        <v>0</v>
      </c>
      <c r="I228" s="134">
        <f>VLOOKUP(A228,'Memória 08'!$A$6:$E$283,5,FALSE)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07'!J229</f>
        <v>0</v>
      </c>
      <c r="I229" s="134">
        <f>VLOOKUP(A229,'Memória 08'!$A$6:$E$283,5,FALSE)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07'!J230</f>
        <v>0</v>
      </c>
      <c r="I230" s="134">
        <f>VLOOKUP(A230,'Memória 08'!$A$6:$E$283,5,FALSE)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07'!J231</f>
        <v>0</v>
      </c>
      <c r="I231" s="134">
        <f>VLOOKUP(A231,'Memória 08'!$A$6:$E$283,5,FALSE)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07'!J232</f>
        <v>0</v>
      </c>
      <c r="I232" s="134">
        <f>VLOOKUP(A232,'Memória 08'!$A$6:$E$283,5,FALSE)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07'!J233</f>
        <v>0</v>
      </c>
      <c r="I233" s="134">
        <f>VLOOKUP(A233,'Memória 08'!$A$6:$E$283,5,FALSE)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07'!J234</f>
        <v>0</v>
      </c>
      <c r="I234" s="134">
        <f>VLOOKUP(A234,'Memória 08'!$A$6:$E$283,5,FALSE)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07'!J235</f>
        <v>0</v>
      </c>
      <c r="I235" s="134">
        <f>VLOOKUP(A235,'Memória 08'!$A$6:$E$283,5,FALSE)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07'!J237</f>
        <v>2</v>
      </c>
      <c r="I237" s="134">
        <f>VLOOKUP(A237,'Memória 08'!$A$6:$E$283,5,FALSE)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07'!J238</f>
        <v>1</v>
      </c>
      <c r="I238" s="134">
        <f>VLOOKUP(A238,'Memória 08'!$A$6:$E$283,5,FALSE)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07'!J239</f>
        <v>1</v>
      </c>
      <c r="I239" s="134">
        <f>VLOOKUP(A239,'Memória 08'!$A$6:$E$283,5,FALSE)</f>
        <v>0</v>
      </c>
      <c r="J239" s="134">
        <f t="shared" si="27"/>
        <v>1</v>
      </c>
      <c r="K239" s="134">
        <f t="shared" si="28"/>
        <v>112.33</v>
      </c>
      <c r="L239" s="134">
        <f t="shared" si="29"/>
        <v>112.33</v>
      </c>
      <c r="M239" s="134">
        <f t="shared" si="30"/>
        <v>0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07'!J240</f>
        <v>99.63</v>
      </c>
      <c r="I240" s="134">
        <f>VLOOKUP(A240,'Memória 08'!$A$6:$E$283,5,FALSE)</f>
        <v>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2315.4</v>
      </c>
      <c r="M240" s="134">
        <f t="shared" si="30"/>
        <v>0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07'!J241</f>
        <v>2</v>
      </c>
      <c r="I241" s="134">
        <f>VLOOKUP(A241,'Memória 08'!$A$6:$E$283,5,FALSE)</f>
        <v>0</v>
      </c>
      <c r="J241" s="134">
        <f t="shared" si="27"/>
        <v>2</v>
      </c>
      <c r="K241" s="134">
        <f t="shared" si="28"/>
        <v>577.44000000000005</v>
      </c>
      <c r="L241" s="134">
        <f t="shared" si="29"/>
        <v>577.44000000000005</v>
      </c>
      <c r="M241" s="134">
        <f t="shared" si="30"/>
        <v>0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07'!J242</f>
        <v>0</v>
      </c>
      <c r="I242" s="134">
        <f>VLOOKUP(A242,'Memória 08'!$A$6:$E$283,5,FALSE)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07'!J243</f>
        <v>0</v>
      </c>
      <c r="I243" s="134">
        <f>VLOOKUP(A243,'Memória 08'!$A$6:$E$283,5,FALSE)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07'!J245</f>
        <v>1</v>
      </c>
      <c r="I245" s="134">
        <f>VLOOKUP(A245,'Memória 08'!$A$6:$E$283,5,FALSE)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07'!J246</f>
        <v>0</v>
      </c>
      <c r="I246" s="134">
        <f>VLOOKUP(A246,'Memória 08'!$A$6:$E$283,5,FALSE)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07'!J247</f>
        <v>0</v>
      </c>
      <c r="I247" s="134">
        <f>VLOOKUP(A247,'Memória 08'!$A$6:$E$283,5,FALSE)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07'!J248</f>
        <v>7.75</v>
      </c>
      <c r="I248" s="134">
        <f>VLOOKUP(A248,'Memória 08'!$A$6:$E$283,5,FALSE)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07'!J249</f>
        <v>33.659999999999997</v>
      </c>
      <c r="I249" s="134">
        <f>VLOOKUP(A249,'Memória 08'!$A$6:$E$283,5,FALSE)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07'!J250</f>
        <v>48.79</v>
      </c>
      <c r="I250" s="134">
        <f>VLOOKUP(A250,'Memória 08'!$A$6:$E$283,5,FALSE)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07'!J251</f>
        <v>0</v>
      </c>
      <c r="I251" s="134">
        <f>VLOOKUP(A251,'Memória 08'!$A$6:$E$283,5,FALSE)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07'!J252</f>
        <v>5</v>
      </c>
      <c r="I252" s="134">
        <f>VLOOKUP(A252,'Memória 08'!$A$6:$E$283,5,FALSE)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07'!J253</f>
        <v>6</v>
      </c>
      <c r="I253" s="134">
        <f>VLOOKUP(A253,'Memória 08'!$A$6:$E$283,5,FALSE)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07'!J254</f>
        <v>6</v>
      </c>
      <c r="I254" s="134">
        <f>VLOOKUP(A254,'Memória 08'!$A$6:$E$283,5,FALSE)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07'!J256</f>
        <v>53.7</v>
      </c>
      <c r="I256" s="134">
        <f>VLOOKUP(A256,'Memória 08'!$A$6:$E$283,5,FALSE)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07'!J257</f>
        <v>20.8</v>
      </c>
      <c r="I257" s="134">
        <f>VLOOKUP(A257,'Memória 08'!$A$6:$E$283,5,FALSE)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07'!J258</f>
        <v>1</v>
      </c>
      <c r="I258" s="134">
        <f>VLOOKUP(A258,'Memória 08'!$A$6:$E$283,5,FALSE)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07'!J259</f>
        <v>0</v>
      </c>
      <c r="I259" s="134">
        <f>VLOOKUP(A259,'Memória 08'!$A$6:$E$283,5,FALSE)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07'!J260</f>
        <v>0</v>
      </c>
      <c r="I260" s="134">
        <f>VLOOKUP(A260,'Memória 08'!$A$6:$E$283,5,FALSE)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07'!J261</f>
        <v>1</v>
      </c>
      <c r="I261" s="134">
        <f>VLOOKUP(A261,'Memória 08'!$A$6:$E$283,5,FALSE)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07'!J262</f>
        <v>26.5</v>
      </c>
      <c r="I262" s="134">
        <f>VLOOKUP(A262,'Memória 08'!$A$6:$E$283,5,FALSE)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07'!J263</f>
        <v>10.4</v>
      </c>
      <c r="I263" s="134">
        <f>VLOOKUP(A263,'Memória 08'!$A$6:$E$283,5,FALSE)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07'!J264</f>
        <v>0</v>
      </c>
      <c r="I264" s="134">
        <f>VLOOKUP(A264,'Memória 08'!$A$6:$E$283,5,FALSE)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07'!J265</f>
        <v>0</v>
      </c>
      <c r="I265" s="134">
        <f>VLOOKUP(A265,'Memória 08'!$A$6:$E$283,5,FALSE)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07'!J266</f>
        <v>0</v>
      </c>
      <c r="I266" s="134">
        <f>VLOOKUP(A266,'Memória 08'!$A$6:$E$283,5,FALSE)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07'!J267</f>
        <v>1</v>
      </c>
      <c r="I267" s="134">
        <f>VLOOKUP(A267,'Memória 08'!$A$6:$E$283,5,FALSE)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07'!J269</f>
        <v>205.76</v>
      </c>
      <c r="I269" s="134">
        <f>VLOOKUP(A269,'Memória 08'!$A$6:$E$283,5,FALSE)</f>
        <v>0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42080.12</v>
      </c>
      <c r="M269" s="134">
        <f t="shared" ref="M269:M295" si="35">TRUNC(I269*F269,2)</f>
        <v>0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07'!J270</f>
        <v>0</v>
      </c>
      <c r="I270" s="134">
        <f>VLOOKUP(A270,'Memória 08'!$A$6:$E$283,5,FALSE)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07'!J271</f>
        <v>0</v>
      </c>
      <c r="I271" s="134">
        <f>VLOOKUP(A271,'Memória 08'!$A$6:$E$283,5,FALSE)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07'!J272</f>
        <v>0</v>
      </c>
      <c r="I272" s="134">
        <f>VLOOKUP(A272,'Memória 08'!$A$6:$E$283,5,FALSE)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07'!J273</f>
        <v>4</v>
      </c>
      <c r="I273" s="134">
        <f>VLOOKUP(A273,'Memória 08'!$A$6:$E$283,5,FALSE)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07'!J274</f>
        <v>8</v>
      </c>
      <c r="I274" s="134">
        <f>VLOOKUP(A274,'Memória 08'!$A$6:$E$283,5,FALSE)</f>
        <v>0</v>
      </c>
      <c r="J274" s="134">
        <f t="shared" si="37"/>
        <v>8</v>
      </c>
      <c r="K274" s="134">
        <f t="shared" si="33"/>
        <v>2392.34</v>
      </c>
      <c r="L274" s="134">
        <f t="shared" si="34"/>
        <v>2392.34</v>
      </c>
      <c r="M274" s="134">
        <f t="shared" si="35"/>
        <v>0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07'!J275</f>
        <v>0</v>
      </c>
      <c r="I275" s="134">
        <f>VLOOKUP(A275,'Memória 08'!$A$6:$E$283,5,FALSE)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07'!J276</f>
        <v>0</v>
      </c>
      <c r="I276" s="134">
        <f>VLOOKUP(A276,'Memória 08'!$A$6:$E$283,5,FALSE)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07'!J277</f>
        <v>0</v>
      </c>
      <c r="I277" s="134">
        <f>VLOOKUP(A277,'Memória 08'!$A$6:$E$283,5,FALSE)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07'!J278</f>
        <v>3.9890000000000003</v>
      </c>
      <c r="I278" s="134">
        <f>VLOOKUP(A278,'Memória 08'!$A$6:$E$283,5,FALSE)</f>
        <v>0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9140.94</v>
      </c>
      <c r="M278" s="134">
        <f t="shared" si="35"/>
        <v>0</v>
      </c>
      <c r="N278" s="134">
        <f t="shared" si="36"/>
        <v>9140.94</v>
      </c>
      <c r="O278" s="11"/>
      <c r="P278" s="111">
        <f t="shared" si="32"/>
        <v>0.99962381265870415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07'!J279</f>
        <v>75.325000000000003</v>
      </c>
      <c r="I279" s="134">
        <f>VLOOKUP(A279,'Memória 08'!$A$6:$E$283,5,FALSE)</f>
        <v>0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12782.65</v>
      </c>
      <c r="M279" s="134">
        <f t="shared" si="35"/>
        <v>0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07'!J280</f>
        <v>411.52</v>
      </c>
      <c r="I280" s="134">
        <f>VLOOKUP(A280,'Memória 08'!$A$6:$E$283,5,FALSE)</f>
        <v>0</v>
      </c>
      <c r="J280" s="134">
        <f t="shared" si="37"/>
        <v>411.52</v>
      </c>
      <c r="K280" s="134">
        <f t="shared" si="33"/>
        <v>1900.69</v>
      </c>
      <c r="L280" s="134">
        <f t="shared" si="34"/>
        <v>1763.31</v>
      </c>
      <c r="M280" s="134">
        <f t="shared" si="35"/>
        <v>0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07'!J281</f>
        <v>320.79000000000002</v>
      </c>
      <c r="I281" s="134">
        <f>VLOOKUP(A281,'Memória 08'!$A$6:$E$283,5,FALSE)</f>
        <v>0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3624.67</v>
      </c>
      <c r="M281" s="134">
        <f t="shared" si="35"/>
        <v>0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07'!J282</f>
        <v>411.52</v>
      </c>
      <c r="I282" s="134">
        <f>VLOOKUP(A282,'Memória 08'!$A$6:$E$283,5,FALSE)</f>
        <v>0</v>
      </c>
      <c r="J282" s="134">
        <f t="shared" si="37"/>
        <v>411.52</v>
      </c>
      <c r="K282" s="134">
        <f t="shared" si="33"/>
        <v>5676.04</v>
      </c>
      <c r="L282" s="134">
        <f t="shared" si="34"/>
        <v>5265.8</v>
      </c>
      <c r="M282" s="134">
        <f t="shared" si="35"/>
        <v>0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07'!J283</f>
        <v>66.83</v>
      </c>
      <c r="I283" s="134">
        <f>VLOOKUP(A283,'Memória 08'!$A$6:$E$283,5,FALSE)</f>
        <v>0</v>
      </c>
      <c r="J283" s="134">
        <f t="shared" si="37"/>
        <v>66.83</v>
      </c>
      <c r="K283" s="134">
        <f t="shared" si="33"/>
        <v>2572.54</v>
      </c>
      <c r="L283" s="134">
        <f t="shared" si="34"/>
        <v>2169.27</v>
      </c>
      <c r="M283" s="134">
        <f t="shared" si="35"/>
        <v>0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07'!J284</f>
        <v>79.25</v>
      </c>
      <c r="I284" s="134">
        <f>VLOOKUP(A284,'Memória 08'!$A$6:$E$283,5,FALSE)</f>
        <v>0</v>
      </c>
      <c r="J284" s="134">
        <f t="shared" si="37"/>
        <v>79.25</v>
      </c>
      <c r="K284" s="134">
        <f t="shared" si="33"/>
        <v>10584.04</v>
      </c>
      <c r="L284" s="134">
        <f t="shared" si="34"/>
        <v>10583.5</v>
      </c>
      <c r="M284" s="134">
        <f t="shared" si="35"/>
        <v>0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07'!J285</f>
        <v>315.44800000000004</v>
      </c>
      <c r="I285" s="134">
        <f>VLOOKUP(A285,'Memória 08'!$A$6:$E$283,5,FALSE)</f>
        <v>0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20538.810000000001</v>
      </c>
      <c r="M285" s="134">
        <f t="shared" si="35"/>
        <v>0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07'!J286</f>
        <v>9547.0800000000017</v>
      </c>
      <c r="I286" s="134">
        <f>VLOOKUP(A286,'Memória 08'!$A$6:$E$283,5,FALSE)</f>
        <v>0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27832.53</v>
      </c>
      <c r="M286" s="134">
        <f t="shared" si="35"/>
        <v>0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07'!J287</f>
        <v>0</v>
      </c>
      <c r="I287" s="134">
        <f>VLOOKUP(A287,'Memória 08'!$A$6:$E$283,5,FALSE)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07'!J288</f>
        <v>0</v>
      </c>
      <c r="I288" s="134">
        <f>VLOOKUP(A288,'Memória 08'!$A$6:$E$283,5,FALSE)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9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07'!J289</f>
        <v>0</v>
      </c>
      <c r="I289" s="134">
        <f>VLOOKUP(A289,'Memória 08'!$A$6:$E$283,5,FALSE)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9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07'!J290</f>
        <v>81.5</v>
      </c>
      <c r="I290" s="134">
        <f>VLOOKUP(A290,'Memória 08'!$A$6:$E$283,5,FALSE)</f>
        <v>0</v>
      </c>
      <c r="J290" s="134">
        <f t="shared" si="37"/>
        <v>81.5</v>
      </c>
      <c r="K290" s="134">
        <f t="shared" si="33"/>
        <v>716.77</v>
      </c>
      <c r="L290" s="134">
        <f t="shared" si="34"/>
        <v>716.77</v>
      </c>
      <c r="M290" s="134">
        <f t="shared" si="35"/>
        <v>0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9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07'!J291</f>
        <v>4</v>
      </c>
      <c r="I291" s="134">
        <f>VLOOKUP(A291,'Memória 08'!$A$6:$E$283,5,FALSE)</f>
        <v>0</v>
      </c>
      <c r="J291" s="134">
        <f t="shared" si="37"/>
        <v>4</v>
      </c>
      <c r="K291" s="134">
        <f t="shared" si="33"/>
        <v>1039.3800000000001</v>
      </c>
      <c r="L291" s="134">
        <f t="shared" si="34"/>
        <v>831.5</v>
      </c>
      <c r="M291" s="134">
        <f t="shared" si="35"/>
        <v>0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9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07'!J292</f>
        <v>4</v>
      </c>
      <c r="I292" s="134">
        <f>VLOOKUP(A292,'Memória 08'!$A$6:$E$283,5,FALSE)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9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07'!J293</f>
        <v>0</v>
      </c>
      <c r="I293" s="134">
        <f>VLOOKUP(A293,'Memória 08'!$A$6:$E$283,5,FALSE)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9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07'!J294</f>
        <v>0</v>
      </c>
      <c r="I294" s="134">
        <f>VLOOKUP(A294,'Memória 08'!$A$6:$E$283,5,FALSE)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9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07'!J295</f>
        <v>0</v>
      </c>
      <c r="I295" s="134">
        <f>VLOOKUP(A295,'Memória 08'!$A$6:$E$283,5,FALSE)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9" ht="15" x14ac:dyDescent="0.25">
      <c r="A296" s="155" t="s">
        <v>13</v>
      </c>
      <c r="B296" s="156"/>
      <c r="C296" s="156"/>
      <c r="D296" s="156"/>
      <c r="E296" s="156"/>
      <c r="F296" s="156"/>
      <c r="G296" s="156"/>
      <c r="H296" s="156"/>
      <c r="I296" s="156"/>
      <c r="J296" s="157"/>
      <c r="K296" s="65">
        <f>SUM(K20:K295)</f>
        <v>888464.3899999999</v>
      </c>
      <c r="L296" s="65">
        <f>SUM(L20:L295)-0.12</f>
        <v>791847.12999999966</v>
      </c>
      <c r="M296" s="65">
        <f>SUM(M20:M295)</f>
        <v>20218.97</v>
      </c>
      <c r="N296" s="65">
        <f>SUM(N20:N295)-0.12</f>
        <v>812066.09999999974</v>
      </c>
      <c r="O296" s="11"/>
      <c r="P296" s="111">
        <f t="shared" si="32"/>
        <v>0.91401085866817899</v>
      </c>
      <c r="Q296" s="17">
        <f>K296-N296</f>
        <v>76398.290000000154</v>
      </c>
      <c r="R296" s="32"/>
    </row>
    <row r="297" spans="1:19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298" spans="1:19" x14ac:dyDescent="0.2">
      <c r="Q298" s="123">
        <f>Q296-'[35]Readequação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66560.060000000158</v>
      </c>
      <c r="R298" s="123">
        <f>Q298+7660</f>
        <v>74220.060000000158</v>
      </c>
      <c r="S298" s="123">
        <f>Q296-R298</f>
        <v>2178.2299999999959</v>
      </c>
    </row>
    <row r="300" spans="1:19" x14ac:dyDescent="0.2">
      <c r="M300" s="122"/>
    </row>
    <row r="301" spans="1:19" x14ac:dyDescent="0.2">
      <c r="M301" s="122"/>
    </row>
    <row r="302" spans="1:19" x14ac:dyDescent="0.2">
      <c r="M302" s="122"/>
    </row>
    <row r="303" spans="1:19" x14ac:dyDescent="0.2">
      <c r="M303" s="122"/>
    </row>
    <row r="304" spans="1:19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54" t="s">
        <v>655</v>
      </c>
      <c r="C310" s="154"/>
      <c r="D310" s="154"/>
      <c r="E310" s="154" t="s">
        <v>658</v>
      </c>
      <c r="F310" s="154"/>
      <c r="G310" s="154"/>
      <c r="H310" s="154"/>
      <c r="I310" s="154"/>
      <c r="J310" s="154"/>
      <c r="K310" s="154" t="s">
        <v>659</v>
      </c>
      <c r="L310" s="154"/>
      <c r="M310" s="154"/>
      <c r="N310" s="154"/>
      <c r="O310" s="154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54" t="s">
        <v>656</v>
      </c>
      <c r="C311" s="154"/>
      <c r="D311" s="154"/>
      <c r="E311" s="154" t="s">
        <v>657</v>
      </c>
      <c r="F311" s="154"/>
      <c r="G311" s="154"/>
      <c r="H311" s="154"/>
      <c r="I311" s="154"/>
      <c r="J311" s="154"/>
      <c r="K311" s="154" t="s">
        <v>660</v>
      </c>
      <c r="L311" s="154"/>
      <c r="M311" s="154"/>
      <c r="N311" s="154"/>
      <c r="O311" s="154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8D09-9473-43E9-ADDA-BDA9CCFCAC56}">
  <sheetPr>
    <pageSetUpPr fitToPage="1"/>
  </sheetPr>
  <dimension ref="A1:I291"/>
  <sheetViews>
    <sheetView showOutlineSymbols="0" view="pageBreakPreview" topLeftCell="A115" zoomScale="75" zoomScaleNormal="75" zoomScaleSheetLayoutView="75" zoomScalePageLayoutView="85" workbookViewId="0">
      <selection activeCell="B121" sqref="B12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874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 t="s">
        <v>877</v>
      </c>
      <c r="E92" s="105">
        <f>24.72*13.6</f>
        <v>336.19199999999995</v>
      </c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 t="s">
        <v>878</v>
      </c>
      <c r="E120" s="105">
        <v>1</v>
      </c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/>
      <c r="E257" s="152"/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/>
      <c r="E266" s="152"/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/>
      <c r="E272" s="152"/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/>
      <c r="E273" s="105"/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/>
      <c r="E274" s="152"/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/>
      <c r="E278" s="105"/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E173-6A2B-4B37-9E3C-260C33A617FB}">
  <sheetPr>
    <pageSetUpPr fitToPage="1"/>
  </sheetPr>
  <dimension ref="A1:ALT311"/>
  <sheetViews>
    <sheetView tabSelected="1" showOutlineSymbols="0" view="pageBreakPreview" zoomScale="75" zoomScaleNormal="75" zoomScaleSheetLayoutView="75" zoomScalePageLayoutView="85" workbookViewId="0">
      <selection activeCell="A13" sqref="A13:N1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880</v>
      </c>
      <c r="J7" s="178"/>
      <c r="K7" s="179" t="s">
        <v>876</v>
      </c>
      <c r="L7" s="179"/>
      <c r="M7" s="180">
        <f>M296</f>
        <v>0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881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08'!J20</f>
        <v>8</v>
      </c>
      <c r="I20" s="134">
        <f>VLOOKUP(A20,'Memória 09'!$A$6:$E$283,5,FALSE)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08'!J21</f>
        <v>98.399999999999991</v>
      </c>
      <c r="I21" s="134">
        <f>VLOOKUP(A21,'Memória 09'!$A$6:$E$283,5,FALSE)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08'!J23</f>
        <v>1000</v>
      </c>
      <c r="I23" s="134">
        <f>VLOOKUP(A23,'Memória 09'!$A$6:$E$283,5,FALSE)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08'!J24</f>
        <v>74.739999999999995</v>
      </c>
      <c r="I24" s="134">
        <f>VLOOKUP(A24,'Memória 09'!$A$6:$E$283,5,FALSE)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08'!J25</f>
        <v>59.900000000000006</v>
      </c>
      <c r="I25" s="134">
        <f>VLOOKUP(A25,'Memória 09'!$A$6:$E$283,5,FALSE)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08'!J26</f>
        <v>459</v>
      </c>
      <c r="I26" s="134">
        <f>VLOOKUP(A26,'Memória 09'!$A$6:$E$283,5,FALSE)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08'!J28</f>
        <v>43.594999999999999</v>
      </c>
      <c r="I28" s="134">
        <f>VLOOKUP(A28,'Memória 09'!$A$6:$E$283,5,FALSE)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08'!J29</f>
        <v>50.04</v>
      </c>
      <c r="I29" s="134">
        <f>VLOOKUP(A29,'Memória 09'!$A$6:$E$283,5,FALSE)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08'!J30</f>
        <v>3.0516500000000004</v>
      </c>
      <c r="I30" s="134">
        <f>VLOOKUP(A30,'Memória 09'!$A$6:$E$283,5,FALSE)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08'!J31</f>
        <v>57.41</v>
      </c>
      <c r="I31" s="134">
        <f>VLOOKUP(A31,'Memória 09'!$A$6:$E$283,5,FALSE)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08'!J32</f>
        <v>111.16</v>
      </c>
      <c r="I32" s="134">
        <f>VLOOKUP(A32,'Memória 09'!$A$6:$E$283,5,FALSE)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08'!J33</f>
        <v>88.636363636363626</v>
      </c>
      <c r="I33" s="134">
        <f>VLOOKUP(A33,'Memória 09'!$A$6:$E$283,5,FALSE)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08'!J34</f>
        <v>342.36090909090905</v>
      </c>
      <c r="I34" s="134">
        <f>VLOOKUP(A34,'Memória 09'!$A$6:$E$283,5,FALSE)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08'!J35</f>
        <v>314.95999999999998</v>
      </c>
      <c r="I35" s="134">
        <f>VLOOKUP(A35,'Memória 09'!$A$6:$E$283,5,FALSE)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08'!J36</f>
        <v>155.99454545454543</v>
      </c>
      <c r="I36" s="134">
        <f>VLOOKUP(A36,'Memória 09'!$A$6:$E$283,5,FALSE)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08'!J37</f>
        <v>165.72090909090909</v>
      </c>
      <c r="I37" s="134">
        <f>VLOOKUP(A37,'Memória 09'!$A$6:$E$283,5,FALSE)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08'!J38</f>
        <v>11.04</v>
      </c>
      <c r="I38" s="134">
        <f>VLOOKUP(A38,'Memória 09'!$A$6:$E$283,5,FALSE)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08'!J39</f>
        <v>21.64</v>
      </c>
      <c r="I39" s="134">
        <f>VLOOKUP(A39,'Memória 09'!$A$6:$E$283,5,FALSE)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08'!J40</f>
        <v>112.92</v>
      </c>
      <c r="I40" s="134">
        <f>VLOOKUP(A40,'Memória 09'!$A$6:$E$283,5,FALSE)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08'!J41</f>
        <v>10.6</v>
      </c>
      <c r="I41" s="134">
        <f>VLOOKUP(A41,'Memória 09'!$A$6:$E$283,5,FALSE)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08'!J44</f>
        <v>90.8</v>
      </c>
      <c r="I44" s="134">
        <f>VLOOKUP(A44,'Memória 09'!$A$6:$E$283,5,FALSE)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08'!J45</f>
        <v>149.54272727272726</v>
      </c>
      <c r="I45" s="134">
        <f>VLOOKUP(A45,'Memória 09'!$A$6:$E$283,5,FALSE)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08'!J46</f>
        <v>324.08545454545458</v>
      </c>
      <c r="I46" s="134">
        <f>VLOOKUP(A46,'Memória 09'!$A$6:$E$283,5,FALSE)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08'!J47</f>
        <v>49.180000000000007</v>
      </c>
      <c r="I47" s="134">
        <f>VLOOKUP(A47,'Memória 09'!$A$6:$E$283,5,FALSE)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08'!J48</f>
        <v>380.36</v>
      </c>
      <c r="I48" s="134">
        <f>VLOOKUP(A48,'Memória 09'!$A$6:$E$283,5,FALSE)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08'!J49</f>
        <v>5.82</v>
      </c>
      <c r="I49" s="134">
        <f>VLOOKUP(A49,'Memória 09'!$A$6:$E$283,5,FALSE)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08'!J50</f>
        <v>5.82</v>
      </c>
      <c r="I50" s="134">
        <f>VLOOKUP(A50,'Memória 09'!$A$6:$E$283,5,FALSE)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08'!J52</f>
        <v>143.05000000000001</v>
      </c>
      <c r="I52" s="134">
        <f>VLOOKUP(A52,'Memória 09'!$A$6:$E$283,5,FALSE)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08'!J53</f>
        <v>164.27272727272725</v>
      </c>
      <c r="I53" s="134">
        <f>VLOOKUP(A53,'Memória 09'!$A$6:$E$283,5,FALSE)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08'!J54</f>
        <v>85.36363636363636</v>
      </c>
      <c r="I54" s="134">
        <f>VLOOKUP(A54,'Memória 09'!$A$6:$E$283,5,FALSE)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08'!J55</f>
        <v>86.090909090909093</v>
      </c>
      <c r="I55" s="134">
        <f>VLOOKUP(A55,'Memória 09'!$A$6:$E$283,5,FALSE)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08'!J56</f>
        <v>334.45454545454538</v>
      </c>
      <c r="I56" s="134">
        <f>VLOOKUP(A56,'Memória 09'!$A$6:$E$283,5,FALSE)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08'!J57</f>
        <v>11.780000000000001</v>
      </c>
      <c r="I57" s="134">
        <f>VLOOKUP(A57,'Memória 09'!$A$6:$E$283,5,FALSE)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08'!J58</f>
        <v>11.780000000000001</v>
      </c>
      <c r="I58" s="134">
        <f>VLOOKUP(A58,'Memória 09'!$A$6:$E$283,5,FALSE)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08'!J60</f>
        <v>22.69</v>
      </c>
      <c r="I60" s="134">
        <f>VLOOKUP(A60,'Memória 09'!$A$6:$E$283,5,FALSE)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08'!J61</f>
        <v>3.8</v>
      </c>
      <c r="I61" s="134">
        <f>VLOOKUP(A61,'Memória 09'!$A$6:$E$283,5,FALSE)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08'!J62</f>
        <v>3.8</v>
      </c>
      <c r="I62" s="134">
        <f>VLOOKUP(A62,'Memória 09'!$A$6:$E$283,5,FALSE)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08'!J63</f>
        <v>47.54545454545454</v>
      </c>
      <c r="I63" s="134">
        <f>VLOOKUP(A63,'Memória 09'!$A$6:$E$283,5,FALSE)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08'!J64</f>
        <v>46.636363636363633</v>
      </c>
      <c r="I64" s="134">
        <f>VLOOKUP(A64,'Memória 09'!$A$6:$E$283,5,FALSE)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08'!J65</f>
        <v>19.09090909090909</v>
      </c>
      <c r="I65" s="134">
        <f>VLOOKUP(A65,'Memória 09'!$A$6:$E$283,5,FALSE)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08'!J66</f>
        <v>9.27</v>
      </c>
      <c r="I66" s="134">
        <f>VLOOKUP(A66,'Memória 09'!$A$6:$E$283,5,FALSE)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08'!J68</f>
        <v>143.05879999999999</v>
      </c>
      <c r="I68" s="134">
        <f>VLOOKUP(A68,'Memória 09'!$A$6:$E$283,5,FALSE)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08'!J69</f>
        <v>191.5428</v>
      </c>
      <c r="I69" s="134">
        <f>VLOOKUP(A69,'Memória 09'!$A$6:$E$283,5,FALSE)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08'!J70</f>
        <v>5.41</v>
      </c>
      <c r="I70" s="134">
        <f>VLOOKUP(A70,'Memória 09'!$A$6:$E$283,5,FALSE)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08'!J71</f>
        <v>0</v>
      </c>
      <c r="I71" s="134">
        <f>VLOOKUP(A71,'Memória 09'!$A$6:$E$283,5,FALSE)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08'!J72</f>
        <v>0</v>
      </c>
      <c r="I72" s="134">
        <f>VLOOKUP(A72,'Memória 09'!$A$6:$E$283,5,FALSE)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08'!J75</f>
        <v>0</v>
      </c>
      <c r="I75" s="134">
        <f>VLOOKUP(A75,'Memória 09'!$A$6:$E$283,5,FALSE)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08'!J76</f>
        <v>16.916800000000002</v>
      </c>
      <c r="I76" s="134">
        <f>VLOOKUP(A76,'Memória 09'!$A$6:$E$283,5,FALSE)</f>
        <v>0</v>
      </c>
      <c r="J76" s="134">
        <f t="shared" si="0"/>
        <v>16.916800000000002</v>
      </c>
      <c r="K76" s="134">
        <f t="shared" si="1"/>
        <v>4682.99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08'!J79</f>
        <v>4972</v>
      </c>
      <c r="I79" s="134">
        <f>VLOOKUP(A79,'Memória 09'!$A$6:$E$283,5,FALSE)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08'!J80</f>
        <v>663.78000000000009</v>
      </c>
      <c r="I80" s="134">
        <f>VLOOKUP(A80,'Memória 09'!$A$6:$E$283,5,FALSE)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08'!J81</f>
        <v>0</v>
      </c>
      <c r="I81" s="134">
        <f>VLOOKUP(A81,'Memória 09'!$A$6:$E$283,5,FALSE)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08'!J82</f>
        <v>6.48</v>
      </c>
      <c r="I82" s="134">
        <f>VLOOKUP(A82,'Memória 09'!$A$6:$E$283,5,FALSE)</f>
        <v>0</v>
      </c>
      <c r="J82" s="134">
        <f t="shared" si="0"/>
        <v>6.48</v>
      </c>
      <c r="K82" s="134">
        <f t="shared" si="1"/>
        <v>297.36</v>
      </c>
      <c r="L82" s="134">
        <f t="shared" si="2"/>
        <v>297.36</v>
      </c>
      <c r="M82" s="134">
        <f t="shared" si="3"/>
        <v>0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08'!J83</f>
        <v>29.12</v>
      </c>
      <c r="I83" s="134">
        <f>VLOOKUP(A83,'Memória 09'!$A$6:$E$283,5,FALSE)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08'!J85</f>
        <v>524.87200000000007</v>
      </c>
      <c r="I85" s="134">
        <f>VLOOKUP(A85,'Memória 09'!$A$6:$E$283,5,FALSE)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08'!J86</f>
        <v>524.87200000000007</v>
      </c>
      <c r="I86" s="134">
        <f>VLOOKUP(A86,'Memória 09'!$A$6:$E$283,5,FALSE)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08'!J88</f>
        <v>450.65</v>
      </c>
      <c r="I88" s="134">
        <f>VLOOKUP(A88,'Memória 09'!$A$6:$E$283,5,FALSE)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08'!J89</f>
        <v>22.532499999999999</v>
      </c>
      <c r="I89" s="134">
        <f>VLOOKUP(A89,'Memória 09'!$A$6:$E$283,5,FALSE)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08'!J90</f>
        <v>0</v>
      </c>
      <c r="I90" s="134">
        <f>VLOOKUP(A90,'Memória 09'!$A$6:$E$283,5,FALSE)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08'!J91</f>
        <v>450.65</v>
      </c>
      <c r="I91" s="134">
        <f>VLOOKUP(A91,'Memória 09'!$A$6:$E$283,5,FALSE)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08'!J92</f>
        <v>450.65</v>
      </c>
      <c r="I92" s="134">
        <f>VLOOKUP(A92,'Memória 09'!$A$6:$E$283,5,FALSE)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08'!J93</f>
        <v>0</v>
      </c>
      <c r="I93" s="134">
        <f>VLOOKUP(A93,'Memória 09'!$A$6:$E$283,5,FALSE)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08'!J94</f>
        <v>180.26</v>
      </c>
      <c r="I94" s="134">
        <f>VLOOKUP(A94,'Memória 09'!$A$6:$E$283,5,FALSE)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08'!J95</f>
        <v>38.393300000000004</v>
      </c>
      <c r="I95" s="134">
        <f>VLOOKUP(A95,'Memória 09'!$A$6:$E$283,5,FALSE)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08'!J96</f>
        <v>0</v>
      </c>
      <c r="I96" s="134">
        <f>VLOOKUP(A96,'Memória 09'!$A$6:$E$283,5,FALSE)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08'!J98</f>
        <v>463.11</v>
      </c>
      <c r="I98" s="134">
        <f>VLOOKUP(A98,'Memória 09'!$A$6:$E$283,5,FALSE)</f>
        <v>0</v>
      </c>
      <c r="J98" s="134">
        <f t="shared" si="11"/>
        <v>463.11</v>
      </c>
      <c r="K98" s="134">
        <f t="shared" si="12"/>
        <v>1857.07</v>
      </c>
      <c r="L98" s="134">
        <f t="shared" si="13"/>
        <v>1857.07</v>
      </c>
      <c r="M98" s="134">
        <f t="shared" si="14"/>
        <v>0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08'!J99</f>
        <v>139.7062</v>
      </c>
      <c r="I99" s="134">
        <f>VLOOKUP(A99,'Memória 09'!$A$6:$E$283,5,FALSE)</f>
        <v>0</v>
      </c>
      <c r="J99" s="134">
        <f t="shared" si="11"/>
        <v>139.7062</v>
      </c>
      <c r="K99" s="134">
        <f t="shared" si="12"/>
        <v>5228.51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08'!J100</f>
        <v>463.11</v>
      </c>
      <c r="I100" s="134">
        <f>VLOOKUP(A100,'Memória 09'!$A$6:$E$283,5,FALSE)</f>
        <v>0</v>
      </c>
      <c r="J100" s="134">
        <f t="shared" si="11"/>
        <v>463.11</v>
      </c>
      <c r="K100" s="134">
        <f t="shared" si="12"/>
        <v>5455.43</v>
      </c>
      <c r="L100" s="134">
        <f t="shared" si="13"/>
        <v>5455.43</v>
      </c>
      <c r="M100" s="134">
        <f t="shared" si="14"/>
        <v>0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08'!J101</f>
        <v>6.48</v>
      </c>
      <c r="I101" s="134">
        <f>VLOOKUP(A101,'Memória 09'!$A$6:$E$283,5,FALSE)</f>
        <v>0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149.36000000000001</v>
      </c>
      <c r="M101" s="134">
        <f t="shared" si="14"/>
        <v>0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08'!J102</f>
        <v>6.48</v>
      </c>
      <c r="I102" s="134">
        <f>VLOOKUP(A102,'Memória 09'!$A$6:$E$283,5,FALSE)</f>
        <v>0</v>
      </c>
      <c r="J102" s="134">
        <f t="shared" si="11"/>
        <v>6.48</v>
      </c>
      <c r="K102" s="134">
        <f t="shared" si="12"/>
        <v>205.02</v>
      </c>
      <c r="L102" s="134">
        <f t="shared" si="13"/>
        <v>205.02</v>
      </c>
      <c r="M102" s="134">
        <f t="shared" si="14"/>
        <v>0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08'!J103</f>
        <v>6.48</v>
      </c>
      <c r="I103" s="134">
        <f>VLOOKUP(A103,'Memória 09'!$A$6:$E$283,5,FALSE)</f>
        <v>0</v>
      </c>
      <c r="J103" s="134">
        <f t="shared" si="11"/>
        <v>6.48</v>
      </c>
      <c r="K103" s="134">
        <f t="shared" si="12"/>
        <v>91.88</v>
      </c>
      <c r="L103" s="134">
        <f t="shared" si="13"/>
        <v>91.88</v>
      </c>
      <c r="M103" s="134">
        <f t="shared" si="14"/>
        <v>0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08'!J104</f>
        <v>336.19199999999995</v>
      </c>
      <c r="I104" s="134">
        <f>VLOOKUP(A104,'Memória 09'!$A$6:$E$283,5,FALSE)</f>
        <v>0</v>
      </c>
      <c r="J104" s="134">
        <f t="shared" si="11"/>
        <v>336.19199999999995</v>
      </c>
      <c r="K104" s="134">
        <f t="shared" si="12"/>
        <v>17093.88</v>
      </c>
      <c r="L104" s="134">
        <f t="shared" si="13"/>
        <v>16883.560000000001</v>
      </c>
      <c r="M104" s="134">
        <f t="shared" si="14"/>
        <v>0</v>
      </c>
      <c r="N104" s="134">
        <f t="shared" si="15"/>
        <v>16883.560000000001</v>
      </c>
      <c r="O104" s="11"/>
      <c r="P104" s="111">
        <f t="shared" si="10"/>
        <v>0.98769618132337422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08'!J105</f>
        <v>0</v>
      </c>
      <c r="I105" s="134">
        <f>VLOOKUP(A105,'Memória 09'!$A$6:$E$283,5,FALSE)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08'!J106</f>
        <v>340.38</v>
      </c>
      <c r="I106" s="134">
        <f>VLOOKUP(A106,'Memória 09'!$A$6:$E$283,5,FALSE)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08'!J108</f>
        <v>0</v>
      </c>
      <c r="I108" s="134">
        <f>VLOOKUP(A108,'Memória 09'!$A$6:$E$283,5,FALSE)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08'!J109</f>
        <v>1</v>
      </c>
      <c r="I109" s="134">
        <f>VLOOKUP(A109,'Memória 09'!$A$6:$E$283,5,FALSE)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08'!J110</f>
        <v>2</v>
      </c>
      <c r="I110" s="134">
        <f>VLOOKUP(A110,'Memória 09'!$A$6:$E$283,5,FALSE)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08'!J111</f>
        <v>1</v>
      </c>
      <c r="I111" s="134">
        <f>VLOOKUP(A111,'Memória 09'!$A$6:$E$283,5,FALSE)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08'!J112</f>
        <v>1</v>
      </c>
      <c r="I112" s="134">
        <f>VLOOKUP(A112,'Memória 09'!$A$6:$E$283,5,FALSE)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08'!J114</f>
        <v>147.97999999999999</v>
      </c>
      <c r="I114" s="134">
        <f>VLOOKUP(A114,'Memória 09'!$A$6:$E$283,5,FALSE)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08'!J115</f>
        <v>36.9</v>
      </c>
      <c r="I115" s="134">
        <f>VLOOKUP(A115,'Memória 09'!$A$6:$E$283,5,FALSE)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08'!J116</f>
        <v>147.97999999999999</v>
      </c>
      <c r="I116" s="134">
        <f>VLOOKUP(A116,'Memória 09'!$A$6:$E$283,5,FALSE)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08'!J117</f>
        <v>2</v>
      </c>
      <c r="I117" s="134">
        <f>VLOOKUP(A117,'Memória 09'!$A$6:$E$283,5,FALSE)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08'!J118</f>
        <v>1</v>
      </c>
      <c r="I118" s="134">
        <f>VLOOKUP(A118,'Memória 09'!$A$6:$E$283,5,FALSE)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08'!J119</f>
        <v>1</v>
      </c>
      <c r="I119" s="134">
        <f>VLOOKUP(A119,'Memória 09'!$A$6:$E$283,5,FALSE)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08'!J120</f>
        <v>2</v>
      </c>
      <c r="I120" s="134">
        <f>VLOOKUP(A120,'Memória 09'!$A$6:$E$283,5,FALSE)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08'!J121</f>
        <v>0</v>
      </c>
      <c r="I121" s="134">
        <f>VLOOKUP(A121,'Memória 09'!$A$6:$E$283,5,FALSE)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09'!$A$6:$E$283,5,FALSE)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08'!J123</f>
        <v>40.71</v>
      </c>
      <c r="I123" s="134">
        <f>VLOOKUP(A123,'Memória 09'!$A$6:$E$283,5,FALSE)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08'!J124</f>
        <v>666.97</v>
      </c>
      <c r="I124" s="134">
        <f>VLOOKUP(A124,'Memória 09'!$A$6:$E$283,5,FALSE)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09'!$A$6:$E$283,5,FALSE)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08'!J126</f>
        <v>2</v>
      </c>
      <c r="I126" s="134">
        <f>VLOOKUP(A126,'Memória 09'!$A$6:$E$283,5,FALSE)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08'!J127</f>
        <v>1</v>
      </c>
      <c r="I127" s="134">
        <f>VLOOKUP(A127,'Memória 09'!$A$6:$E$283,5,FALSE)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08'!J128</f>
        <v>1</v>
      </c>
      <c r="I128" s="134">
        <f>VLOOKUP(A128,'Memória 09'!$A$6:$E$283,5,FALSE)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08'!J129</f>
        <v>1</v>
      </c>
      <c r="I129" s="134">
        <f>VLOOKUP(A129,'Memória 09'!$A$6:$E$283,5,FALSE)</f>
        <v>0</v>
      </c>
      <c r="J129" s="134">
        <f t="shared" si="11"/>
        <v>1</v>
      </c>
      <c r="K129" s="134">
        <f t="shared" si="12"/>
        <v>89.58</v>
      </c>
      <c r="L129" s="134">
        <f t="shared" si="13"/>
        <v>29.86</v>
      </c>
      <c r="M129" s="134">
        <f t="shared" si="14"/>
        <v>0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08'!J130</f>
        <v>16</v>
      </c>
      <c r="I130" s="134">
        <f>VLOOKUP(A130,'Memória 09'!$A$6:$E$283,5,FALSE)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08'!J132</f>
        <v>1</v>
      </c>
      <c r="I132" s="134">
        <f>VLOOKUP(A132,'Memória 09'!$A$6:$E$283,5,FALSE)</f>
        <v>0</v>
      </c>
      <c r="J132" s="134">
        <f t="shared" si="11"/>
        <v>1</v>
      </c>
      <c r="K132" s="134">
        <f t="shared" si="12"/>
        <v>3335.41</v>
      </c>
      <c r="L132" s="134">
        <f t="shared" si="13"/>
        <v>3335.41</v>
      </c>
      <c r="M132" s="134">
        <f t="shared" si="14"/>
        <v>0</v>
      </c>
      <c r="N132" s="134">
        <f t="shared" si="15"/>
        <v>3335.41</v>
      </c>
      <c r="O132" s="11"/>
      <c r="P132" s="111">
        <f t="shared" si="10"/>
        <v>1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08'!J133</f>
        <v>0</v>
      </c>
      <c r="I133" s="134">
        <f>VLOOKUP(A133,'Memória 09'!$A$6:$E$283,5,FALSE)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08'!J134</f>
        <v>0</v>
      </c>
      <c r="I134" s="134">
        <f>VLOOKUP(A134,'Memória 09'!$A$6:$E$283,5,FALSE)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08'!J136</f>
        <v>0</v>
      </c>
      <c r="I136" s="134">
        <f>VLOOKUP(A136,'Memória 09'!$A$6:$E$283,5,FALSE)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08'!J137</f>
        <v>0</v>
      </c>
      <c r="I137" s="134">
        <f>VLOOKUP(A137,'Memória 09'!$A$6:$E$283,5,FALSE)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08'!J138</f>
        <v>0</v>
      </c>
      <c r="I138" s="134">
        <f>VLOOKUP(A138,'Memória 09'!$A$6:$E$283,5,FALSE)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08'!J139</f>
        <v>0</v>
      </c>
      <c r="I139" s="134">
        <f>VLOOKUP(A139,'Memória 09'!$A$6:$E$283,5,FALSE)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08'!J140</f>
        <v>0</v>
      </c>
      <c r="I140" s="134">
        <f>VLOOKUP(A140,'Memória 09'!$A$6:$E$283,5,FALSE)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08'!J142</f>
        <v>0</v>
      </c>
      <c r="I142" s="134">
        <f>VLOOKUP(A142,'Memória 09'!$A$6:$E$283,5,FALSE)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08'!J143</f>
        <v>0</v>
      </c>
      <c r="I143" s="134">
        <f>VLOOKUP(A143,'Memória 09'!$A$6:$E$283,5,FALSE)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08'!J144</f>
        <v>0</v>
      </c>
      <c r="I144" s="134">
        <f>VLOOKUP(A144,'Memória 09'!$A$6:$E$283,5,FALSE)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08'!J145</f>
        <v>0</v>
      </c>
      <c r="I145" s="134">
        <f>VLOOKUP(A145,'Memória 09'!$A$6:$E$283,5,FALSE)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08'!J147</f>
        <v>3.9310000000000005</v>
      </c>
      <c r="I147" s="134">
        <f>VLOOKUP(A147,'Memória 09'!$A$6:$E$283,5,FALSE)</f>
        <v>0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142.02000000000001</v>
      </c>
      <c r="M147" s="134">
        <f t="shared" si="14"/>
        <v>0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08'!J148</f>
        <v>0</v>
      </c>
      <c r="I148" s="134">
        <f>VLOOKUP(A148,'Memória 09'!$A$6:$E$283,5,FALSE)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08'!J149</f>
        <v>46.8</v>
      </c>
      <c r="I149" s="134">
        <f>VLOOKUP(A149,'Memória 09'!$A$6:$E$283,5,FALSE)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08'!J150</f>
        <v>57.6</v>
      </c>
      <c r="I150" s="134">
        <f>VLOOKUP(A150,'Memória 09'!$A$6:$E$283,5,FALSE)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08'!J151</f>
        <v>124</v>
      </c>
      <c r="I151" s="134">
        <f>VLOOKUP(A151,'Memória 09'!$A$6:$E$283,5,FALSE)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08'!J152</f>
        <v>308</v>
      </c>
      <c r="I152" s="134">
        <f>VLOOKUP(A152,'Memória 09'!$A$6:$E$283,5,FALSE)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08'!J153</f>
        <v>2.2799999999999998</v>
      </c>
      <c r="I153" s="134">
        <f>VLOOKUP(A153,'Memória 09'!$A$6:$E$283,5,FALSE)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08'!J154</f>
        <v>2.2799999999999998</v>
      </c>
      <c r="I154" s="134">
        <f>VLOOKUP(A154,'Memória 09'!$A$6:$E$283,5,FALSE)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08'!J155</f>
        <v>21.6</v>
      </c>
      <c r="I155" s="134">
        <f>VLOOKUP(A155,'Memória 09'!$A$6:$E$283,5,FALSE)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08'!J156</f>
        <v>21.6</v>
      </c>
      <c r="I156" s="134">
        <f>VLOOKUP(A156,'Memória 09'!$A$6:$E$283,5,FALSE)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08'!J157</f>
        <v>21.6</v>
      </c>
      <c r="I157" s="134">
        <f>VLOOKUP(A157,'Memória 09'!$A$6:$E$283,5,FALSE)</f>
        <v>0</v>
      </c>
      <c r="J157" s="134">
        <f t="shared" si="17"/>
        <v>21.6</v>
      </c>
      <c r="K157" s="134">
        <f t="shared" si="18"/>
        <v>86.61</v>
      </c>
      <c r="L157" s="134">
        <f t="shared" si="19"/>
        <v>86.61</v>
      </c>
      <c r="M157" s="134">
        <f t="shared" si="20"/>
        <v>0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08'!J158</f>
        <v>21.6</v>
      </c>
      <c r="I158" s="134">
        <f>VLOOKUP(A158,'Memória 09'!$A$6:$E$283,5,FALSE)</f>
        <v>0</v>
      </c>
      <c r="J158" s="134">
        <f t="shared" si="17"/>
        <v>21.6</v>
      </c>
      <c r="K158" s="134">
        <f t="shared" si="18"/>
        <v>243.86</v>
      </c>
      <c r="L158" s="134">
        <f t="shared" si="19"/>
        <v>243.86</v>
      </c>
      <c r="M158" s="134">
        <f t="shared" si="20"/>
        <v>0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08'!J159</f>
        <v>21.6</v>
      </c>
      <c r="I159" s="134">
        <f>VLOOKUP(A159,'Memória 09'!$A$6:$E$283,5,FALSE)</f>
        <v>0</v>
      </c>
      <c r="J159" s="134">
        <f t="shared" si="17"/>
        <v>21.6</v>
      </c>
      <c r="K159" s="134">
        <f t="shared" si="18"/>
        <v>254.44</v>
      </c>
      <c r="L159" s="134">
        <f t="shared" si="19"/>
        <v>254.44</v>
      </c>
      <c r="M159" s="134">
        <f t="shared" si="20"/>
        <v>0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08'!J160</f>
        <v>3.51</v>
      </c>
      <c r="I160" s="134">
        <f>VLOOKUP(A160,'Memória 09'!$A$6:$E$283,5,FALSE)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08'!J162</f>
        <v>0</v>
      </c>
      <c r="I162" s="134">
        <f>VLOOKUP(A162,'Memória 09'!$A$6:$E$283,5,FALSE)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08'!J163</f>
        <v>0</v>
      </c>
      <c r="I163" s="134">
        <f>VLOOKUP(A163,'Memória 09'!$A$6:$E$283,5,FALSE)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08'!J164</f>
        <v>172.44</v>
      </c>
      <c r="I164" s="134">
        <f>VLOOKUP(A164,'Memória 09'!$A$6:$E$283,5,FALSE)</f>
        <v>0</v>
      </c>
      <c r="J164" s="134">
        <f t="shared" si="17"/>
        <v>172.44</v>
      </c>
      <c r="K164" s="134">
        <f t="shared" si="18"/>
        <v>27395.54</v>
      </c>
      <c r="L164" s="134">
        <f t="shared" si="19"/>
        <v>27395.54</v>
      </c>
      <c r="M164" s="134">
        <f t="shared" si="20"/>
        <v>0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08'!J167</f>
        <v>6.3450000000000006</v>
      </c>
      <c r="I167" s="134">
        <f>VLOOKUP(A167,'Memória 09'!$A$6:$E$283,5,FALSE)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08'!J168</f>
        <v>4.1499999999999995</v>
      </c>
      <c r="I168" s="134">
        <f>VLOOKUP(A168,'Memória 09'!$A$6:$E$283,5,FALSE)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08'!J169</f>
        <v>0</v>
      </c>
      <c r="I169" s="134">
        <f>VLOOKUP(A169,'Memória 09'!$A$6:$E$283,5,FALSE)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08'!J171</f>
        <v>24.65</v>
      </c>
      <c r="I171" s="134">
        <f>VLOOKUP(A171,'Memória 09'!$A$6:$E$283,5,FALSE)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08'!J172</f>
        <v>4.2300000000000004</v>
      </c>
      <c r="I172" s="134">
        <f>VLOOKUP(A172,'Memória 09'!$A$6:$E$283,5,FALSE)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08'!J173</f>
        <v>4.2300000000000004</v>
      </c>
      <c r="I173" s="134">
        <f>VLOOKUP(A173,'Memória 09'!$A$6:$E$283,5,FALSE)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08'!J174</f>
        <v>38.599999999999994</v>
      </c>
      <c r="I174" s="134">
        <f>VLOOKUP(A174,'Memória 09'!$A$6:$E$283,5,FALSE)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08'!J175</f>
        <v>29.5</v>
      </c>
      <c r="I175" s="134">
        <f>VLOOKUP(A175,'Memória 09'!$A$6:$E$283,5,FALSE)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08'!J176</f>
        <v>0.7</v>
      </c>
      <c r="I176" s="134">
        <f>VLOOKUP(A176,'Memória 09'!$A$6:$E$283,5,FALSE)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08'!J177</f>
        <v>80.199999999999989</v>
      </c>
      <c r="I177" s="134">
        <f>VLOOKUP(A177,'Memória 09'!$A$6:$E$283,5,FALSE)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08'!J178</f>
        <v>61.8</v>
      </c>
      <c r="I178" s="134">
        <f>VLOOKUP(A178,'Memória 09'!$A$6:$E$283,5,FALSE)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08'!J179</f>
        <v>17</v>
      </c>
      <c r="I179" s="134">
        <f>VLOOKUP(A179,'Memória 09'!$A$6:$E$283,5,FALSE)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08'!J180</f>
        <v>2.9400000000000004</v>
      </c>
      <c r="I180" s="134">
        <f>VLOOKUP(A180,'Memória 09'!$A$6:$E$283,5,FALSE)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08'!J181</f>
        <v>0</v>
      </c>
      <c r="I181" s="134">
        <f>VLOOKUP(A181,'Memória 09'!$A$6:$E$283,5,FALSE)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08'!J182</f>
        <v>0</v>
      </c>
      <c r="I182" s="134">
        <f>VLOOKUP(A182,'Memória 09'!$A$6:$E$283,5,FALSE)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08'!J183</f>
        <v>13.28</v>
      </c>
      <c r="I183" s="134">
        <f>VLOOKUP(A183,'Memória 09'!$A$6:$E$283,5,FALSE)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08'!J185</f>
        <v>25.299999999999997</v>
      </c>
      <c r="I185" s="134">
        <f>VLOOKUP(A185,'Memória 09'!$A$6:$E$283,5,FALSE)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08'!J186</f>
        <v>32.43</v>
      </c>
      <c r="I186" s="134">
        <f>VLOOKUP(A186,'Memória 09'!$A$6:$E$283,5,FALSE)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08'!J187</f>
        <v>70.77000000000001</v>
      </c>
      <c r="I187" s="134">
        <f>VLOOKUP(A187,'Memória 09'!$A$6:$E$283,5,FALSE)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08'!J188</f>
        <v>82.5</v>
      </c>
      <c r="I188" s="134">
        <f>VLOOKUP(A188,'Memória 09'!$A$6:$E$283,5,FALSE)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08'!J189</f>
        <v>0.7</v>
      </c>
      <c r="I189" s="134">
        <f>VLOOKUP(A189,'Memória 09'!$A$6:$E$283,5,FALSE)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08'!J190</f>
        <v>91.5</v>
      </c>
      <c r="I190" s="134">
        <f>VLOOKUP(A190,'Memória 09'!$A$6:$E$283,5,FALSE)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08'!J191</f>
        <v>108.2</v>
      </c>
      <c r="I191" s="134">
        <f>VLOOKUP(A191,'Memória 09'!$A$6:$E$283,5,FALSE)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08'!J192</f>
        <v>26</v>
      </c>
      <c r="I192" s="134">
        <f>VLOOKUP(A192,'Memória 09'!$A$6:$E$283,5,FALSE)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08'!J193</f>
        <v>3.8099999999999996</v>
      </c>
      <c r="I193" s="134">
        <f>VLOOKUP(A193,'Memória 09'!$A$6:$E$283,5,FALSE)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08'!J195</f>
        <v>135.19300000000004</v>
      </c>
      <c r="I195" s="134">
        <f>VLOOKUP(A195,'Memória 09'!$A$6:$E$283,5,FALSE)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08'!J196</f>
        <v>0</v>
      </c>
      <c r="I196" s="134">
        <f>VLOOKUP(A196,'Memória 09'!$A$6:$E$283,5,FALSE)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08'!J197</f>
        <v>3.6</v>
      </c>
      <c r="I197" s="134">
        <f>VLOOKUP(A197,'Memória 09'!$A$6:$E$283,5,FALSE)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08'!J199</f>
        <v>149.02450000000002</v>
      </c>
      <c r="I199" s="134">
        <f>VLOOKUP(A199,'Memória 09'!$A$6:$E$283,5,FALSE)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08'!J200</f>
        <v>111.96</v>
      </c>
      <c r="I200" s="134">
        <f>VLOOKUP(A200,'Memória 09'!$A$6:$E$283,5,FALSE)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08'!J201</f>
        <v>270.38200000000001</v>
      </c>
      <c r="I201" s="134">
        <f>VLOOKUP(A201,'Memória 09'!$A$6:$E$283,5,FALSE)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08'!J202</f>
        <v>132.06279999999998</v>
      </c>
      <c r="I202" s="134">
        <f>VLOOKUP(A202,'Memória 09'!$A$6:$E$283,5,FALSE)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08'!J203</f>
        <v>99.51</v>
      </c>
      <c r="I203" s="134">
        <f>VLOOKUP(A203,'Memória 09'!$A$6:$E$283,5,FALSE)</f>
        <v>0</v>
      </c>
      <c r="J203" s="134">
        <f t="shared" si="17"/>
        <v>99.51</v>
      </c>
      <c r="K203" s="134">
        <f t="shared" si="18"/>
        <v>2102.11</v>
      </c>
      <c r="L203" s="134">
        <f t="shared" si="19"/>
        <v>1227.95</v>
      </c>
      <c r="M203" s="134">
        <f t="shared" si="20"/>
        <v>0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08'!J204</f>
        <v>99.51</v>
      </c>
      <c r="I204" s="134">
        <f>VLOOKUP(A204,'Memória 09'!$A$6:$E$283,5,FALSE)</f>
        <v>0</v>
      </c>
      <c r="J204" s="134">
        <f t="shared" si="17"/>
        <v>99.51</v>
      </c>
      <c r="K204" s="134">
        <f t="shared" si="18"/>
        <v>768.27</v>
      </c>
      <c r="L204" s="134">
        <f t="shared" si="19"/>
        <v>448.79</v>
      </c>
      <c r="M204" s="134">
        <f t="shared" si="20"/>
        <v>0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08'!J205</f>
        <v>99.51</v>
      </c>
      <c r="I205" s="134">
        <f>VLOOKUP(A205,'Memória 09'!$A$6:$E$283,5,FALSE)</f>
        <v>0</v>
      </c>
      <c r="J205" s="134">
        <f t="shared" si="17"/>
        <v>99.51</v>
      </c>
      <c r="K205" s="134">
        <f t="shared" si="18"/>
        <v>2006.72</v>
      </c>
      <c r="L205" s="134">
        <f t="shared" si="19"/>
        <v>1172.22</v>
      </c>
      <c r="M205" s="134">
        <f t="shared" si="20"/>
        <v>0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08'!J206</f>
        <v>25.7</v>
      </c>
      <c r="I206" s="134">
        <f>VLOOKUP(A206,'Memória 09'!$A$6:$E$283,5,FALSE)</f>
        <v>0</v>
      </c>
      <c r="J206" s="134">
        <f t="shared" si="17"/>
        <v>25.7</v>
      </c>
      <c r="K206" s="134">
        <f t="shared" si="18"/>
        <v>1433.6</v>
      </c>
      <c r="L206" s="134">
        <f t="shared" si="19"/>
        <v>1179.3699999999999</v>
      </c>
      <c r="M206" s="134">
        <f t="shared" si="20"/>
        <v>0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08'!J207</f>
        <v>0</v>
      </c>
      <c r="I207" s="134">
        <f>VLOOKUP(A207,'Memória 09'!$A$6:$E$283,5,FALSE)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08'!J208</f>
        <v>0</v>
      </c>
      <c r="I208" s="134">
        <f>VLOOKUP(A208,'Memória 09'!$A$6:$E$283,5,FALSE)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08'!J209</f>
        <v>0</v>
      </c>
      <c r="I209" s="134">
        <f>VLOOKUP(A209,'Memória 09'!$A$6:$E$283,5,FALSE)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08'!J211</f>
        <v>25.700700000000001</v>
      </c>
      <c r="I211" s="134">
        <f>VLOOKUP(A211,'Memória 09'!$A$6:$E$283,5,FALSE)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08'!J212</f>
        <v>25.700700000000001</v>
      </c>
      <c r="I212" s="134">
        <f>VLOOKUP(A212,'Memória 09'!$A$6:$E$283,5,FALSE)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08'!J213</f>
        <v>25.700700000000001</v>
      </c>
      <c r="I213" s="134">
        <f>VLOOKUP(A213,'Memória 09'!$A$6:$E$283,5,FALSE)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08'!J215</f>
        <v>0</v>
      </c>
      <c r="I215" s="134">
        <f>VLOOKUP(A215,'Memória 09'!$A$6:$E$283,5,FALSE)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08'!J216</f>
        <v>0</v>
      </c>
      <c r="I216" s="134">
        <f>VLOOKUP(A216,'Memória 09'!$A$6:$E$283,5,FALSE)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08'!J217</f>
        <v>0</v>
      </c>
      <c r="I217" s="134">
        <f>VLOOKUP(A217,'Memória 09'!$A$6:$E$283,5,FALSE)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08'!J218</f>
        <v>6</v>
      </c>
      <c r="I218" s="134">
        <f>VLOOKUP(A218,'Memória 09'!$A$6:$E$283,5,FALSE)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08'!J219</f>
        <v>7.14</v>
      </c>
      <c r="I219" s="134">
        <f>VLOOKUP(A219,'Memória 09'!$A$6:$E$283,5,FALSE)</f>
        <v>0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1537.31</v>
      </c>
      <c r="M219" s="134">
        <f t="shared" ref="M219:M220" si="25">TRUNC(I219*F219,2)</f>
        <v>0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08'!J220</f>
        <v>14.28</v>
      </c>
      <c r="I220" s="134">
        <f>VLOOKUP(A220,'Memória 09'!$A$6:$E$283,5,FALSE)</f>
        <v>0</v>
      </c>
      <c r="J220" s="134">
        <f t="shared" si="22"/>
        <v>14.28</v>
      </c>
      <c r="K220" s="134">
        <f t="shared" si="23"/>
        <v>266.75</v>
      </c>
      <c r="L220" s="134">
        <f t="shared" si="24"/>
        <v>266.75</v>
      </c>
      <c r="M220" s="134">
        <f t="shared" si="25"/>
        <v>0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08'!J222</f>
        <v>27.7225</v>
      </c>
      <c r="I222" s="134">
        <f>VLOOKUP(A222,'Memória 09'!$A$6:$E$283,5,FALSE)</f>
        <v>0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515.08000000000004</v>
      </c>
      <c r="M222" s="134">
        <f t="shared" ref="M222:M267" si="30">TRUNC(I222*F222,2)</f>
        <v>0</v>
      </c>
      <c r="N222" s="134">
        <f t="shared" ref="N222:N267" si="31">M222+L222</f>
        <v>515.08000000000004</v>
      </c>
      <c r="O222" s="11"/>
      <c r="P222" s="111">
        <f t="shared" ref="P222:P296" si="32">N222/K222</f>
        <v>1.000097081723395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08'!J223</f>
        <v>27.7225</v>
      </c>
      <c r="I223" s="134">
        <f>VLOOKUP(A223,'Memória 09'!$A$6:$E$283,5,FALSE)</f>
        <v>0</v>
      </c>
      <c r="J223" s="134">
        <f t="shared" si="27"/>
        <v>27.7225</v>
      </c>
      <c r="K223" s="134">
        <f t="shared" si="28"/>
        <v>1542.89</v>
      </c>
      <c r="L223" s="134">
        <f t="shared" si="29"/>
        <v>1543.03</v>
      </c>
      <c r="M223" s="134">
        <f t="shared" si="30"/>
        <v>0</v>
      </c>
      <c r="N223" s="134">
        <f t="shared" si="31"/>
        <v>1543.03</v>
      </c>
      <c r="O223" s="11"/>
      <c r="P223" s="111">
        <f t="shared" si="32"/>
        <v>1.0000907388083402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08'!J224</f>
        <v>0</v>
      </c>
      <c r="I224" s="134">
        <f>VLOOKUP(A224,'Memória 09'!$A$6:$E$283,5,FALSE)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08'!J225</f>
        <v>7.05</v>
      </c>
      <c r="I225" s="134">
        <f>VLOOKUP(A225,'Memória 09'!$A$6:$E$283,5,FALSE)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08'!J226</f>
        <v>0</v>
      </c>
      <c r="I226" s="134">
        <f>VLOOKUP(A226,'Memória 09'!$A$6:$E$283,5,FALSE)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08'!J228</f>
        <v>0</v>
      </c>
      <c r="I228" s="134">
        <f>VLOOKUP(A228,'Memória 09'!$A$6:$E$283,5,FALSE)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08'!J229</f>
        <v>0</v>
      </c>
      <c r="I229" s="134">
        <f>VLOOKUP(A229,'Memória 09'!$A$6:$E$283,5,FALSE)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08'!J230</f>
        <v>0</v>
      </c>
      <c r="I230" s="134">
        <f>VLOOKUP(A230,'Memória 09'!$A$6:$E$283,5,FALSE)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08'!J231</f>
        <v>0</v>
      </c>
      <c r="I231" s="134">
        <f>VLOOKUP(A231,'Memória 09'!$A$6:$E$283,5,FALSE)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08'!J232</f>
        <v>0</v>
      </c>
      <c r="I232" s="134">
        <f>VLOOKUP(A232,'Memória 09'!$A$6:$E$283,5,FALSE)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08'!J233</f>
        <v>0</v>
      </c>
      <c r="I233" s="134">
        <f>VLOOKUP(A233,'Memória 09'!$A$6:$E$283,5,FALSE)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08'!J234</f>
        <v>0</v>
      </c>
      <c r="I234" s="134">
        <f>VLOOKUP(A234,'Memória 09'!$A$6:$E$283,5,FALSE)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08'!J235</f>
        <v>0</v>
      </c>
      <c r="I235" s="134">
        <f>VLOOKUP(A235,'Memória 09'!$A$6:$E$283,5,FALSE)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08'!J237</f>
        <v>2</v>
      </c>
      <c r="I237" s="134">
        <f>VLOOKUP(A237,'Memória 09'!$A$6:$E$283,5,FALSE)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08'!J238</f>
        <v>1</v>
      </c>
      <c r="I238" s="134">
        <f>VLOOKUP(A238,'Memória 09'!$A$6:$E$283,5,FALSE)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08'!J239</f>
        <v>1</v>
      </c>
      <c r="I239" s="134">
        <f>VLOOKUP(A239,'Memória 09'!$A$6:$E$283,5,FALSE)</f>
        <v>0</v>
      </c>
      <c r="J239" s="134">
        <f t="shared" si="27"/>
        <v>1</v>
      </c>
      <c r="K239" s="134">
        <f t="shared" si="28"/>
        <v>112.33</v>
      </c>
      <c r="L239" s="134">
        <f t="shared" si="29"/>
        <v>112.33</v>
      </c>
      <c r="M239" s="134">
        <f t="shared" si="30"/>
        <v>0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08'!J240</f>
        <v>99.63</v>
      </c>
      <c r="I240" s="134">
        <f>VLOOKUP(A240,'Memória 09'!$A$6:$E$283,5,FALSE)</f>
        <v>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2315.4</v>
      </c>
      <c r="M240" s="134">
        <f t="shared" si="30"/>
        <v>0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08'!J241</f>
        <v>2</v>
      </c>
      <c r="I241" s="134">
        <f>VLOOKUP(A241,'Memória 09'!$A$6:$E$283,5,FALSE)</f>
        <v>0</v>
      </c>
      <c r="J241" s="134">
        <f t="shared" si="27"/>
        <v>2</v>
      </c>
      <c r="K241" s="134">
        <f t="shared" si="28"/>
        <v>577.44000000000005</v>
      </c>
      <c r="L241" s="134">
        <f t="shared" si="29"/>
        <v>577.44000000000005</v>
      </c>
      <c r="M241" s="134">
        <f t="shared" si="30"/>
        <v>0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08'!J242</f>
        <v>0</v>
      </c>
      <c r="I242" s="134">
        <f>VLOOKUP(A242,'Memória 09'!$A$6:$E$283,5,FALSE)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08'!J243</f>
        <v>0</v>
      </c>
      <c r="I243" s="134">
        <f>VLOOKUP(A243,'Memória 09'!$A$6:$E$283,5,FALSE)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08'!J245</f>
        <v>1</v>
      </c>
      <c r="I245" s="134">
        <f>VLOOKUP(A245,'Memória 09'!$A$6:$E$283,5,FALSE)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08'!J246</f>
        <v>0</v>
      </c>
      <c r="I246" s="134">
        <f>VLOOKUP(A246,'Memória 09'!$A$6:$E$283,5,FALSE)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08'!J247</f>
        <v>0</v>
      </c>
      <c r="I247" s="134">
        <f>VLOOKUP(A247,'Memória 09'!$A$6:$E$283,5,FALSE)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08'!J248</f>
        <v>7.75</v>
      </c>
      <c r="I248" s="134">
        <f>VLOOKUP(A248,'Memória 09'!$A$6:$E$283,5,FALSE)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08'!J249</f>
        <v>33.659999999999997</v>
      </c>
      <c r="I249" s="134">
        <f>VLOOKUP(A249,'Memória 09'!$A$6:$E$283,5,FALSE)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08'!J250</f>
        <v>48.79</v>
      </c>
      <c r="I250" s="134">
        <f>VLOOKUP(A250,'Memória 09'!$A$6:$E$283,5,FALSE)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08'!J251</f>
        <v>0</v>
      </c>
      <c r="I251" s="134">
        <f>VLOOKUP(A251,'Memória 09'!$A$6:$E$283,5,FALSE)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08'!J252</f>
        <v>5</v>
      </c>
      <c r="I252" s="134">
        <f>VLOOKUP(A252,'Memória 09'!$A$6:$E$283,5,FALSE)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08'!J253</f>
        <v>6</v>
      </c>
      <c r="I253" s="134">
        <f>VLOOKUP(A253,'Memória 09'!$A$6:$E$283,5,FALSE)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08'!J254</f>
        <v>6</v>
      </c>
      <c r="I254" s="134">
        <f>VLOOKUP(A254,'Memória 09'!$A$6:$E$283,5,FALSE)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08'!J256</f>
        <v>53.7</v>
      </c>
      <c r="I256" s="134">
        <f>VLOOKUP(A256,'Memória 09'!$A$6:$E$283,5,FALSE)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08'!J257</f>
        <v>20.8</v>
      </c>
      <c r="I257" s="134">
        <f>VLOOKUP(A257,'Memória 09'!$A$6:$E$283,5,FALSE)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08'!J258</f>
        <v>1</v>
      </c>
      <c r="I258" s="134">
        <f>VLOOKUP(A258,'Memória 09'!$A$6:$E$283,5,FALSE)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08'!J259</f>
        <v>0</v>
      </c>
      <c r="I259" s="134">
        <f>VLOOKUP(A259,'Memória 09'!$A$6:$E$283,5,FALSE)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08'!J260</f>
        <v>0</v>
      </c>
      <c r="I260" s="134">
        <f>VLOOKUP(A260,'Memória 09'!$A$6:$E$283,5,FALSE)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08'!J261</f>
        <v>1</v>
      </c>
      <c r="I261" s="134">
        <f>VLOOKUP(A261,'Memória 09'!$A$6:$E$283,5,FALSE)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08'!J262</f>
        <v>26.5</v>
      </c>
      <c r="I262" s="134">
        <f>VLOOKUP(A262,'Memória 09'!$A$6:$E$283,5,FALSE)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08'!J263</f>
        <v>10.4</v>
      </c>
      <c r="I263" s="134">
        <f>VLOOKUP(A263,'Memória 09'!$A$6:$E$283,5,FALSE)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08'!J264</f>
        <v>0</v>
      </c>
      <c r="I264" s="134">
        <f>VLOOKUP(A264,'Memória 09'!$A$6:$E$283,5,FALSE)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08'!J265</f>
        <v>0</v>
      </c>
      <c r="I265" s="134">
        <f>VLOOKUP(A265,'Memória 09'!$A$6:$E$283,5,FALSE)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08'!J266</f>
        <v>0</v>
      </c>
      <c r="I266" s="134">
        <f>VLOOKUP(A266,'Memória 09'!$A$6:$E$283,5,FALSE)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08'!J267</f>
        <v>1</v>
      </c>
      <c r="I267" s="134">
        <f>VLOOKUP(A267,'Memória 09'!$A$6:$E$283,5,FALSE)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08'!J269</f>
        <v>205.76</v>
      </c>
      <c r="I269" s="134">
        <f>VLOOKUP(A269,'Memória 09'!$A$6:$E$283,5,FALSE)</f>
        <v>0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42080.12</v>
      </c>
      <c r="M269" s="134">
        <f t="shared" ref="M269:M295" si="35">TRUNC(I269*F269,2)</f>
        <v>0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08'!J270</f>
        <v>0</v>
      </c>
      <c r="I270" s="134">
        <f>VLOOKUP(A270,'Memória 09'!$A$6:$E$283,5,FALSE)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08'!J271</f>
        <v>0</v>
      </c>
      <c r="I271" s="134">
        <f>VLOOKUP(A271,'Memória 09'!$A$6:$E$283,5,FALSE)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08'!J272</f>
        <v>0</v>
      </c>
      <c r="I272" s="134">
        <f>VLOOKUP(A272,'Memória 09'!$A$6:$E$283,5,FALSE)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08'!J273</f>
        <v>4</v>
      </c>
      <c r="I273" s="134">
        <f>VLOOKUP(A273,'Memória 09'!$A$6:$E$283,5,FALSE)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08'!J274</f>
        <v>8</v>
      </c>
      <c r="I274" s="134">
        <f>VLOOKUP(A274,'Memória 09'!$A$6:$E$283,5,FALSE)</f>
        <v>0</v>
      </c>
      <c r="J274" s="134">
        <f t="shared" si="37"/>
        <v>8</v>
      </c>
      <c r="K274" s="134">
        <f t="shared" si="33"/>
        <v>2392.34</v>
      </c>
      <c r="L274" s="134">
        <f t="shared" si="34"/>
        <v>2392.34</v>
      </c>
      <c r="M274" s="134">
        <f t="shared" si="35"/>
        <v>0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08'!J275</f>
        <v>0</v>
      </c>
      <c r="I275" s="134">
        <f>VLOOKUP(A275,'Memória 09'!$A$6:$E$283,5,FALSE)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08'!J276</f>
        <v>0</v>
      </c>
      <c r="I276" s="134">
        <f>VLOOKUP(A276,'Memória 09'!$A$6:$E$283,5,FALSE)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08'!J277</f>
        <v>0</v>
      </c>
      <c r="I277" s="134">
        <f>VLOOKUP(A277,'Memória 09'!$A$6:$E$283,5,FALSE)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08'!J278</f>
        <v>3.9890000000000003</v>
      </c>
      <c r="I278" s="134">
        <f>VLOOKUP(A278,'Memória 09'!$A$6:$E$283,5,FALSE)</f>
        <v>0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9140.94</v>
      </c>
      <c r="M278" s="134">
        <f t="shared" si="35"/>
        <v>0</v>
      </c>
      <c r="N278" s="134">
        <f t="shared" si="36"/>
        <v>9140.94</v>
      </c>
      <c r="O278" s="11"/>
      <c r="P278" s="111">
        <f t="shared" si="32"/>
        <v>0.99962381265870415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08'!J279</f>
        <v>75.325000000000003</v>
      </c>
      <c r="I279" s="134">
        <f>VLOOKUP(A279,'Memória 09'!$A$6:$E$283,5,FALSE)</f>
        <v>0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12782.65</v>
      </c>
      <c r="M279" s="134">
        <f t="shared" si="35"/>
        <v>0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08'!J280</f>
        <v>411.52</v>
      </c>
      <c r="I280" s="134">
        <f>VLOOKUP(A280,'Memória 09'!$A$6:$E$283,5,FALSE)</f>
        <v>0</v>
      </c>
      <c r="J280" s="134">
        <f t="shared" si="37"/>
        <v>411.52</v>
      </c>
      <c r="K280" s="134">
        <f t="shared" si="33"/>
        <v>1900.69</v>
      </c>
      <c r="L280" s="134">
        <f t="shared" si="34"/>
        <v>1763.31</v>
      </c>
      <c r="M280" s="134">
        <f t="shared" si="35"/>
        <v>0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08'!J281</f>
        <v>320.79000000000002</v>
      </c>
      <c r="I281" s="134">
        <f>VLOOKUP(A281,'Memória 09'!$A$6:$E$283,5,FALSE)</f>
        <v>0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3624.67</v>
      </c>
      <c r="M281" s="134">
        <f t="shared" si="35"/>
        <v>0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08'!J282</f>
        <v>411.52</v>
      </c>
      <c r="I282" s="134">
        <f>VLOOKUP(A282,'Memória 09'!$A$6:$E$283,5,FALSE)</f>
        <v>0</v>
      </c>
      <c r="J282" s="134">
        <f t="shared" si="37"/>
        <v>411.52</v>
      </c>
      <c r="K282" s="134">
        <f t="shared" si="33"/>
        <v>5676.04</v>
      </c>
      <c r="L282" s="134">
        <f t="shared" si="34"/>
        <v>5265.8</v>
      </c>
      <c r="M282" s="134">
        <f t="shared" si="35"/>
        <v>0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08'!J283</f>
        <v>66.83</v>
      </c>
      <c r="I283" s="134">
        <f>VLOOKUP(A283,'Memória 09'!$A$6:$E$283,5,FALSE)</f>
        <v>0</v>
      </c>
      <c r="J283" s="134">
        <f t="shared" si="37"/>
        <v>66.83</v>
      </c>
      <c r="K283" s="134">
        <f t="shared" si="33"/>
        <v>2572.54</v>
      </c>
      <c r="L283" s="134">
        <f t="shared" si="34"/>
        <v>2169.27</v>
      </c>
      <c r="M283" s="134">
        <f t="shared" si="35"/>
        <v>0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08'!J284</f>
        <v>79.25</v>
      </c>
      <c r="I284" s="134">
        <f>VLOOKUP(A284,'Memória 09'!$A$6:$E$283,5,FALSE)</f>
        <v>0</v>
      </c>
      <c r="J284" s="134">
        <f t="shared" si="37"/>
        <v>79.25</v>
      </c>
      <c r="K284" s="134">
        <f t="shared" si="33"/>
        <v>10584.04</v>
      </c>
      <c r="L284" s="134">
        <f t="shared" si="34"/>
        <v>10583.5</v>
      </c>
      <c r="M284" s="134">
        <f t="shared" si="35"/>
        <v>0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08'!J285</f>
        <v>315.44800000000004</v>
      </c>
      <c r="I285" s="134">
        <f>VLOOKUP(A285,'Memória 09'!$A$6:$E$283,5,FALSE)</f>
        <v>0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20538.810000000001</v>
      </c>
      <c r="M285" s="134">
        <f t="shared" si="35"/>
        <v>0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08'!J286</f>
        <v>9547.0800000000017</v>
      </c>
      <c r="I286" s="134">
        <f>VLOOKUP(A286,'Memória 09'!$A$6:$E$283,5,FALSE)</f>
        <v>0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27832.53</v>
      </c>
      <c r="M286" s="134">
        <f t="shared" si="35"/>
        <v>0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08'!J287</f>
        <v>0</v>
      </c>
      <c r="I287" s="134">
        <f>VLOOKUP(A287,'Memória 09'!$A$6:$E$283,5,FALSE)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08'!J288</f>
        <v>0</v>
      </c>
      <c r="I288" s="134">
        <f>VLOOKUP(A288,'Memória 09'!$A$6:$E$283,5,FALSE)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9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08'!J289</f>
        <v>0</v>
      </c>
      <c r="I289" s="134">
        <f>VLOOKUP(A289,'Memória 09'!$A$6:$E$283,5,FALSE)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9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08'!J290</f>
        <v>81.5</v>
      </c>
      <c r="I290" s="134">
        <f>VLOOKUP(A290,'Memória 09'!$A$6:$E$283,5,FALSE)</f>
        <v>0</v>
      </c>
      <c r="J290" s="134">
        <f t="shared" si="37"/>
        <v>81.5</v>
      </c>
      <c r="K290" s="134">
        <f t="shared" si="33"/>
        <v>716.77</v>
      </c>
      <c r="L290" s="134">
        <f t="shared" si="34"/>
        <v>716.77</v>
      </c>
      <c r="M290" s="134">
        <f t="shared" si="35"/>
        <v>0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9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08'!J291</f>
        <v>4</v>
      </c>
      <c r="I291" s="134">
        <f>VLOOKUP(A291,'Memória 09'!$A$6:$E$283,5,FALSE)</f>
        <v>0</v>
      </c>
      <c r="J291" s="134">
        <f t="shared" si="37"/>
        <v>4</v>
      </c>
      <c r="K291" s="134">
        <f t="shared" si="33"/>
        <v>1039.3800000000001</v>
      </c>
      <c r="L291" s="134">
        <f t="shared" si="34"/>
        <v>831.5</v>
      </c>
      <c r="M291" s="134">
        <f t="shared" si="35"/>
        <v>0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9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08'!J292</f>
        <v>4</v>
      </c>
      <c r="I292" s="134">
        <f>VLOOKUP(A292,'Memória 09'!$A$6:$E$283,5,FALSE)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9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08'!J293</f>
        <v>0</v>
      </c>
      <c r="I293" s="134">
        <f>VLOOKUP(A293,'Memória 09'!$A$6:$E$283,5,FALSE)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9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08'!J294</f>
        <v>0</v>
      </c>
      <c r="I294" s="134">
        <f>VLOOKUP(A294,'Memória 09'!$A$6:$E$283,5,FALSE)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9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08'!J295</f>
        <v>0</v>
      </c>
      <c r="I295" s="134">
        <f>VLOOKUP(A295,'Memória 09'!$A$6:$E$283,5,FALSE)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9" ht="15" x14ac:dyDescent="0.25">
      <c r="A296" s="155" t="s">
        <v>13</v>
      </c>
      <c r="B296" s="156"/>
      <c r="C296" s="156"/>
      <c r="D296" s="156"/>
      <c r="E296" s="156"/>
      <c r="F296" s="156"/>
      <c r="G296" s="156"/>
      <c r="H296" s="156"/>
      <c r="I296" s="156"/>
      <c r="J296" s="157"/>
      <c r="K296" s="65">
        <f>SUM(K20:K295)</f>
        <v>888464.3899999999</v>
      </c>
      <c r="L296" s="65">
        <f>SUM(L20:L295)-0.12</f>
        <v>812066.09999999974</v>
      </c>
      <c r="M296" s="65">
        <f>SUM(M20:M295)</f>
        <v>0</v>
      </c>
      <c r="N296" s="65">
        <f>SUM(N20:N295)-0.12</f>
        <v>812066.09999999974</v>
      </c>
      <c r="O296" s="11"/>
      <c r="P296" s="111">
        <f t="shared" si="32"/>
        <v>0.91401085866817899</v>
      </c>
      <c r="Q296" s="17">
        <f>K296-N296</f>
        <v>76398.290000000154</v>
      </c>
      <c r="R296" s="32"/>
    </row>
    <row r="297" spans="1:19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298" spans="1:19" x14ac:dyDescent="0.2">
      <c r="Q298" s="123">
        <f>Q296-'[35]Readequação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66560.060000000158</v>
      </c>
      <c r="R298" s="123">
        <f>Q298+7660</f>
        <v>74220.060000000158</v>
      </c>
      <c r="S298" s="123">
        <f>Q296-R298</f>
        <v>2178.2299999999959</v>
      </c>
    </row>
    <row r="300" spans="1:19" x14ac:dyDescent="0.2">
      <c r="M300" s="122"/>
    </row>
    <row r="301" spans="1:19" x14ac:dyDescent="0.2">
      <c r="M301" s="122"/>
    </row>
    <row r="302" spans="1:19" x14ac:dyDescent="0.2">
      <c r="M302" s="122"/>
    </row>
    <row r="303" spans="1:19" x14ac:dyDescent="0.2">
      <c r="M303" s="122"/>
    </row>
    <row r="304" spans="1:19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54" t="s">
        <v>655</v>
      </c>
      <c r="C310" s="154"/>
      <c r="D310" s="154"/>
      <c r="E310" s="154" t="s">
        <v>658</v>
      </c>
      <c r="F310" s="154"/>
      <c r="G310" s="154"/>
      <c r="H310" s="154"/>
      <c r="I310" s="154"/>
      <c r="J310" s="154"/>
      <c r="K310" s="154" t="s">
        <v>659</v>
      </c>
      <c r="L310" s="154"/>
      <c r="M310" s="154"/>
      <c r="N310" s="154"/>
      <c r="O310" s="154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54" t="s">
        <v>656</v>
      </c>
      <c r="C311" s="154"/>
      <c r="D311" s="154"/>
      <c r="E311" s="154" t="s">
        <v>657</v>
      </c>
      <c r="F311" s="154"/>
      <c r="G311" s="154"/>
      <c r="H311" s="154"/>
      <c r="I311" s="154"/>
      <c r="J311" s="154"/>
      <c r="K311" s="154" t="s">
        <v>660</v>
      </c>
      <c r="L311" s="154"/>
      <c r="M311" s="154"/>
      <c r="N311" s="154"/>
      <c r="O311" s="154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A888-8E5E-479B-B8B6-04B2D52A8EA7}">
  <sheetPr>
    <pageSetUpPr fitToPage="1"/>
  </sheetPr>
  <dimension ref="A1:I291"/>
  <sheetViews>
    <sheetView showOutlineSymbols="0" view="pageBreakPreview" zoomScale="75" zoomScaleNormal="75" zoomScaleSheetLayoutView="75" zoomScalePageLayoutView="85" workbookViewId="0">
      <selection activeCell="D12" sqref="D12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882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 t="s">
        <v>877</v>
      </c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 t="s">
        <v>878</v>
      </c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/>
      <c r="E257" s="152"/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/>
      <c r="E266" s="152"/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/>
      <c r="E272" s="152"/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/>
      <c r="E273" s="105"/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/>
      <c r="E274" s="152"/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/>
      <c r="E278" s="105"/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1" zoomScale="80" zoomScaleNormal="75" zoomScaleSheetLayoutView="80" zoomScalePageLayoutView="85" workbookViewId="0">
      <selection activeCell="G16" sqref="G1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606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5"/>
      <c r="I70" s="154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D253" sqref="D25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662</v>
      </c>
      <c r="J7" s="178"/>
      <c r="K7" s="179" t="s">
        <v>663</v>
      </c>
      <c r="L7" s="179"/>
      <c r="M7" s="180">
        <f>M252</f>
        <v>94944.78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664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65"/>
      <c r="R82" s="154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55" t="s">
        <v>13</v>
      </c>
      <c r="B252" s="156"/>
      <c r="C252" s="156"/>
      <c r="D252" s="156"/>
      <c r="E252" s="156"/>
      <c r="F252" s="156"/>
      <c r="G252" s="156"/>
      <c r="H252" s="156"/>
      <c r="I252" s="156"/>
      <c r="J252" s="157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54" t="s">
        <v>655</v>
      </c>
      <c r="C268" s="154"/>
      <c r="D268" s="154"/>
      <c r="E268" s="154" t="s">
        <v>658</v>
      </c>
      <c r="F268" s="154"/>
      <c r="G268" s="154"/>
      <c r="H268" s="154"/>
      <c r="I268" s="154"/>
      <c r="J268" s="154"/>
      <c r="K268" s="154" t="s">
        <v>659</v>
      </c>
      <c r="L268" s="154"/>
      <c r="M268" s="154"/>
      <c r="N268" s="154"/>
      <c r="O268" s="154"/>
    </row>
    <row r="269" spans="2:15" x14ac:dyDescent="0.2">
      <c r="B269" s="154" t="s">
        <v>656</v>
      </c>
      <c r="C269" s="154"/>
      <c r="D269" s="154"/>
      <c r="E269" s="154" t="s">
        <v>657</v>
      </c>
      <c r="F269" s="154"/>
      <c r="G269" s="154"/>
      <c r="H269" s="154"/>
      <c r="I269" s="154"/>
      <c r="J269" s="154"/>
      <c r="K269" s="154" t="s">
        <v>660</v>
      </c>
      <c r="L269" s="154"/>
      <c r="M269" s="154"/>
      <c r="N269" s="154"/>
      <c r="O269" s="154"/>
    </row>
  </sheetData>
  <mergeCells count="32">
    <mergeCell ref="B269:D269"/>
    <mergeCell ref="E269:J269"/>
    <mergeCell ref="K269:O269"/>
    <mergeCell ref="G15:J15"/>
    <mergeCell ref="K15:N15"/>
    <mergeCell ref="Q82:R82"/>
    <mergeCell ref="A252:J252"/>
    <mergeCell ref="B268:D268"/>
    <mergeCell ref="E268:J268"/>
    <mergeCell ref="K268:O268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30" zoomScale="75" zoomScaleNormal="75" zoomScaleSheetLayoutView="75" zoomScalePageLayoutView="85" workbookViewId="0">
      <selection activeCell="E133" sqref="E13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661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5"/>
      <c r="I70" s="154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B160" zoomScale="75" zoomScaleNormal="75" zoomScaleSheetLayoutView="75" zoomScalePageLayoutView="85" workbookViewId="0">
      <selection activeCell="N50" sqref="N5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702</v>
      </c>
      <c r="J7" s="178"/>
      <c r="K7" s="179" t="s">
        <v>703</v>
      </c>
      <c r="L7" s="179"/>
      <c r="M7" s="180">
        <f>M256</f>
        <v>14356.349999999999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704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65"/>
      <c r="R84" s="154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55" t="s">
        <v>13</v>
      </c>
      <c r="B256" s="156"/>
      <c r="C256" s="156"/>
      <c r="D256" s="156"/>
      <c r="E256" s="156"/>
      <c r="F256" s="156"/>
      <c r="G256" s="156"/>
      <c r="H256" s="156"/>
      <c r="I256" s="156"/>
      <c r="J256" s="157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54" t="s">
        <v>655</v>
      </c>
      <c r="C266" s="154"/>
      <c r="D266" s="154"/>
      <c r="E266" s="154" t="s">
        <v>658</v>
      </c>
      <c r="F266" s="154"/>
      <c r="G266" s="154"/>
      <c r="H266" s="154"/>
      <c r="I266" s="154"/>
      <c r="J266" s="154"/>
      <c r="K266" s="154" t="s">
        <v>659</v>
      </c>
      <c r="L266" s="154"/>
      <c r="M266" s="154"/>
      <c r="N266" s="154"/>
      <c r="O266" s="154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54" t="s">
        <v>656</v>
      </c>
      <c r="C267" s="154"/>
      <c r="D267" s="154"/>
      <c r="E267" s="154" t="s">
        <v>657</v>
      </c>
      <c r="F267" s="154"/>
      <c r="G267" s="154"/>
      <c r="H267" s="154"/>
      <c r="I267" s="154"/>
      <c r="J267" s="154"/>
      <c r="K267" s="154" t="s">
        <v>660</v>
      </c>
      <c r="L267" s="154"/>
      <c r="M267" s="154"/>
      <c r="N267" s="154"/>
      <c r="O267" s="154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4:R84"/>
    <mergeCell ref="A256:J256"/>
    <mergeCell ref="B266:D266"/>
    <mergeCell ref="E266:J266"/>
    <mergeCell ref="K266:O266"/>
    <mergeCell ref="B267:D267"/>
    <mergeCell ref="E267:J267"/>
    <mergeCell ref="K267:O267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43" zoomScale="75" zoomScaleNormal="75" zoomScaleSheetLayoutView="75" zoomScalePageLayoutView="85" workbookViewId="0">
      <selection activeCell="D146" sqref="D14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701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181" zoomScale="75" zoomScaleNormal="75" zoomScaleSheetLayoutView="75" zoomScalePageLayoutView="85" workbookViewId="0">
      <selection activeCell="I184" sqref="I18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722</v>
      </c>
      <c r="J7" s="178"/>
      <c r="K7" s="179" t="s">
        <v>733</v>
      </c>
      <c r="L7" s="179"/>
      <c r="M7" s="180">
        <f>M256</f>
        <v>142691.66999999998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724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3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55" t="s">
        <v>13</v>
      </c>
      <c r="B256" s="156"/>
      <c r="C256" s="156"/>
      <c r="D256" s="156"/>
      <c r="E256" s="156"/>
      <c r="F256" s="156"/>
      <c r="G256" s="156"/>
      <c r="H256" s="156"/>
      <c r="I256" s="156"/>
      <c r="J256" s="157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54" t="s">
        <v>655</v>
      </c>
      <c r="C266" s="154"/>
      <c r="D266" s="154"/>
      <c r="E266" s="154" t="s">
        <v>658</v>
      </c>
      <c r="F266" s="154"/>
      <c r="G266" s="154"/>
      <c r="H266" s="154"/>
      <c r="I266" s="154"/>
      <c r="J266" s="154"/>
      <c r="K266" s="154" t="s">
        <v>659</v>
      </c>
      <c r="L266" s="154"/>
      <c r="M266" s="154"/>
      <c r="N266" s="154"/>
      <c r="O266" s="154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54" t="s">
        <v>656</v>
      </c>
      <c r="C267" s="154"/>
      <c r="D267" s="154"/>
      <c r="E267" s="154" t="s">
        <v>657</v>
      </c>
      <c r="F267" s="154"/>
      <c r="G267" s="154"/>
      <c r="H267" s="154"/>
      <c r="I267" s="154"/>
      <c r="J267" s="154"/>
      <c r="K267" s="154" t="s">
        <v>660</v>
      </c>
      <c r="L267" s="154"/>
      <c r="M267" s="154"/>
      <c r="N267" s="154"/>
      <c r="O267" s="154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showOutlineSymbols="0" view="pageBreakPreview" topLeftCell="A92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9"/>
      <c r="B1" s="170"/>
      <c r="C1" s="170"/>
      <c r="D1" s="170"/>
      <c r="E1" s="171"/>
    </row>
    <row r="2" spans="1:9" ht="18" x14ac:dyDescent="0.2">
      <c r="A2" s="172" t="s">
        <v>723</v>
      </c>
      <c r="B2" s="173"/>
      <c r="C2" s="173"/>
      <c r="D2" s="173"/>
      <c r="E2" s="174"/>
    </row>
    <row r="3" spans="1:9" x14ac:dyDescent="0.2">
      <c r="A3" s="175" t="s">
        <v>0</v>
      </c>
      <c r="B3" s="175" t="s">
        <v>1</v>
      </c>
      <c r="C3" s="161" t="s">
        <v>73</v>
      </c>
      <c r="D3" s="161" t="s">
        <v>607</v>
      </c>
      <c r="E3" s="161" t="s">
        <v>13</v>
      </c>
    </row>
    <row r="4" spans="1:9" x14ac:dyDescent="0.2">
      <c r="A4" s="176"/>
      <c r="B4" s="176"/>
      <c r="C4" s="162"/>
      <c r="D4" s="162"/>
      <c r="E4" s="162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5"/>
      <c r="I72" s="154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B2D5-2404-49FB-8516-4400DF56B7C5}">
  <sheetPr>
    <pageSetUpPr fitToPage="1"/>
  </sheetPr>
  <dimension ref="A1:ALT311"/>
  <sheetViews>
    <sheetView showOutlineSymbols="0" view="pageBreakPreview" topLeftCell="C9" zoomScale="75" zoomScaleNormal="75" zoomScaleSheetLayoutView="75" zoomScalePageLayoutView="85" workbookViewId="0">
      <selection activeCell="N296" sqref="N296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7" t="s">
        <v>600</v>
      </c>
      <c r="J6" s="177"/>
      <c r="K6" s="177" t="s">
        <v>90</v>
      </c>
      <c r="L6" s="177"/>
      <c r="M6" s="177" t="s">
        <v>89</v>
      </c>
      <c r="N6" s="177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8" t="s">
        <v>735</v>
      </c>
      <c r="J7" s="178"/>
      <c r="K7" s="179" t="s">
        <v>736</v>
      </c>
      <c r="L7" s="179"/>
      <c r="M7" s="180">
        <f>M296</f>
        <v>70284.320000000007</v>
      </c>
      <c r="N7" s="181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6" t="s">
        <v>40</v>
      </c>
      <c r="N8" s="187"/>
    </row>
    <row r="9" spans="1:14" ht="15.6" customHeight="1" x14ac:dyDescent="0.2">
      <c r="A9" s="29"/>
      <c r="B9" s="188" t="s">
        <v>601</v>
      </c>
      <c r="C9" s="188"/>
      <c r="D9" s="188"/>
      <c r="E9" s="188"/>
      <c r="F9" s="188"/>
      <c r="G9" s="188"/>
      <c r="H9" s="43"/>
      <c r="I9" s="182" t="s">
        <v>602</v>
      </c>
      <c r="J9" s="183"/>
      <c r="K9" s="189">
        <v>0.21149999999999999</v>
      </c>
      <c r="L9" s="190"/>
      <c r="M9" s="182" t="s">
        <v>603</v>
      </c>
      <c r="N9" s="18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82"/>
      <c r="J10" s="183"/>
      <c r="K10" s="40"/>
      <c r="L10" s="41"/>
      <c r="M10" s="182"/>
      <c r="N10" s="18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84"/>
      <c r="N11" s="185"/>
    </row>
    <row r="12" spans="1:14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</row>
    <row r="13" spans="1:14" x14ac:dyDescent="0.2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1"/>
    </row>
    <row r="14" spans="1:14" ht="18" x14ac:dyDescent="0.2">
      <c r="A14" s="172" t="s">
        <v>724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4"/>
    </row>
    <row r="15" spans="1:14" x14ac:dyDescent="0.2">
      <c r="A15" s="175" t="s">
        <v>0</v>
      </c>
      <c r="B15" s="175" t="s">
        <v>4</v>
      </c>
      <c r="C15" s="175" t="s">
        <v>5</v>
      </c>
      <c r="D15" s="175" t="s">
        <v>1</v>
      </c>
      <c r="E15" s="161" t="s">
        <v>73</v>
      </c>
      <c r="F15" s="163" t="s">
        <v>74</v>
      </c>
      <c r="G15" s="158" t="s">
        <v>75</v>
      </c>
      <c r="H15" s="159"/>
      <c r="I15" s="159"/>
      <c r="J15" s="160"/>
      <c r="K15" s="158" t="s">
        <v>76</v>
      </c>
      <c r="L15" s="159"/>
      <c r="M15" s="159"/>
      <c r="N15" s="160"/>
    </row>
    <row r="16" spans="1:14" ht="25.5" x14ac:dyDescent="0.2">
      <c r="A16" s="176"/>
      <c r="B16" s="176"/>
      <c r="C16" s="176"/>
      <c r="D16" s="176"/>
      <c r="E16" s="162"/>
      <c r="F16" s="164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04'!J20</f>
        <v>8</v>
      </c>
      <c r="I20" s="134">
        <f>VLOOKUP(A20,'Memória 05'!$A$6:$E$283,5,FALSE)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04'!J21</f>
        <v>98.399999999999991</v>
      </c>
      <c r="I21" s="134">
        <f>VLOOKUP(A21,'Memória 05'!$A$6:$E$283,5,FALSE)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04'!J23</f>
        <v>1000</v>
      </c>
      <c r="I23" s="134">
        <f>VLOOKUP(A23,'Memória 05'!$A$6:$E$283,5,FALSE)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04'!J24</f>
        <v>74.739999999999995</v>
      </c>
      <c r="I24" s="134">
        <f>VLOOKUP(A24,'Memória 05'!$A$6:$E$283,5,FALSE)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04'!J25</f>
        <v>59.900000000000006</v>
      </c>
      <c r="I25" s="134">
        <f>VLOOKUP(A25,'Memória 05'!$A$6:$E$283,5,FALSE)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04'!J26</f>
        <v>459</v>
      </c>
      <c r="I26" s="134">
        <f>VLOOKUP(A26,'Memória 05'!$A$6:$E$283,5,FALSE)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04'!J28</f>
        <v>43.594999999999999</v>
      </c>
      <c r="I28" s="134">
        <f>VLOOKUP(A28,'Memória 05'!$A$6:$E$283,5,FALSE)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04'!J29</f>
        <v>50.04</v>
      </c>
      <c r="I29" s="134">
        <f>VLOOKUP(A29,'Memória 05'!$A$6:$E$283,5,FALSE)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04'!J30</f>
        <v>3.0516500000000004</v>
      </c>
      <c r="I30" s="134">
        <f>VLOOKUP(A30,'Memória 05'!$A$6:$E$283,5,FALSE)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04'!J31</f>
        <v>57.41</v>
      </c>
      <c r="I31" s="134">
        <f>VLOOKUP(A31,'Memória 05'!$A$6:$E$283,5,FALSE)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04'!J32</f>
        <v>111.16</v>
      </c>
      <c r="I32" s="134">
        <f>VLOOKUP(A32,'Memória 05'!$A$6:$E$283,5,FALSE)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04'!J33</f>
        <v>88.636363636363626</v>
      </c>
      <c r="I33" s="134">
        <f>VLOOKUP(A33,'Memória 05'!$A$6:$E$283,5,FALSE)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04'!J34</f>
        <v>342.36090909090905</v>
      </c>
      <c r="I34" s="134">
        <f>VLOOKUP(A34,'Memória 05'!$A$6:$E$283,5,FALSE)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ROUND('BM 04'!J35,2)</f>
        <v>314.95999999999998</v>
      </c>
      <c r="I35" s="134">
        <f>VLOOKUP(A35,'Memória 05'!$A$6:$E$283,5,FALSE)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04'!J36</f>
        <v>155.99454545454543</v>
      </c>
      <c r="I36" s="134">
        <f>VLOOKUP(A36,'Memória 05'!$A$6:$E$283,5,FALSE)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04'!J37</f>
        <v>165.72090909090909</v>
      </c>
      <c r="I37" s="134">
        <f>VLOOKUP(A37,'Memória 05'!$A$6:$E$283,5,FALSE)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04'!J38</f>
        <v>11.04</v>
      </c>
      <c r="I38" s="134">
        <f>VLOOKUP(A38,'Memória 05'!$A$6:$E$283,5,FALSE)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04'!J39</f>
        <v>21.64</v>
      </c>
      <c r="I39" s="134">
        <f>VLOOKUP(A39,'Memória 05'!$A$6:$E$283,5,FALSE)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04'!J40</f>
        <v>112.92</v>
      </c>
      <c r="I40" s="134">
        <f>VLOOKUP(A40,'Memória 05'!$A$6:$E$283,5,FALSE)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04'!J41</f>
        <v>10.6</v>
      </c>
      <c r="I41" s="134">
        <f>VLOOKUP(A41,'Memória 05'!$A$6:$E$283,5,FALSE)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04'!J44</f>
        <v>90.8</v>
      </c>
      <c r="I44" s="134">
        <f>VLOOKUP(A44,'Memória 05'!$A$6:$E$283,5,FALSE)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04'!J45</f>
        <v>149.54272727272726</v>
      </c>
      <c r="I45" s="134">
        <f>VLOOKUP(A45,'Memória 05'!$A$6:$E$283,5,FALSE)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04'!J46</f>
        <v>324.08545454545458</v>
      </c>
      <c r="I46" s="134">
        <f>VLOOKUP(A46,'Memória 05'!$A$6:$E$283,5,FALSE)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04'!J47</f>
        <v>49.180000000000007</v>
      </c>
      <c r="I47" s="134">
        <f>VLOOKUP(A47,'Memória 05'!$A$6:$E$283,5,FALSE)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04'!J48</f>
        <v>380.36</v>
      </c>
      <c r="I48" s="134">
        <f>VLOOKUP(A48,'Memória 05'!$A$6:$E$283,5,FALSE)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04'!J49</f>
        <v>5.82</v>
      </c>
      <c r="I49" s="134">
        <f>VLOOKUP(A49,'Memória 05'!$A$6:$E$283,5,FALSE)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04'!J50</f>
        <v>5.82</v>
      </c>
      <c r="I50" s="134">
        <f>VLOOKUP(A50,'Memória 05'!$A$6:$E$283,5,FALSE)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04'!J52</f>
        <v>143.05000000000001</v>
      </c>
      <c r="I52" s="134">
        <f>VLOOKUP(A52,'Memória 05'!$A$6:$E$283,5,FALSE)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04'!J53</f>
        <v>164.27272727272725</v>
      </c>
      <c r="I53" s="134">
        <f>VLOOKUP(A53,'Memória 05'!$A$6:$E$283,5,FALSE)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04'!J54</f>
        <v>85.36363636363636</v>
      </c>
      <c r="I54" s="134">
        <f>VLOOKUP(A54,'Memória 05'!$A$6:$E$283,5,FALSE)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04'!J55</f>
        <v>86.090909090909093</v>
      </c>
      <c r="I55" s="134">
        <f>VLOOKUP(A55,'Memória 05'!$A$6:$E$283,5,FALSE)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04'!J56</f>
        <v>334.45454545454538</v>
      </c>
      <c r="I56" s="134">
        <f>VLOOKUP(A56,'Memória 05'!$A$6:$E$283,5,FALSE)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04'!J57</f>
        <v>11.780000000000001</v>
      </c>
      <c r="I57" s="134">
        <f>VLOOKUP(A57,'Memória 05'!$A$6:$E$283,5,FALSE)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04'!J58</f>
        <v>11.780000000000001</v>
      </c>
      <c r="I58" s="134">
        <f>VLOOKUP(A58,'Memória 05'!$A$6:$E$283,5,FALSE)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04'!J60</f>
        <v>22.69</v>
      </c>
      <c r="I60" s="134">
        <f>VLOOKUP(A60,'Memória 05'!$A$6:$E$283,5,FALSE)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04'!J61</f>
        <v>3.8</v>
      </c>
      <c r="I61" s="134">
        <f>VLOOKUP(A61,'Memória 05'!$A$6:$E$283,5,FALSE)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04'!J62</f>
        <v>3.8</v>
      </c>
      <c r="I62" s="134">
        <f>VLOOKUP(A62,'Memória 05'!$A$6:$E$283,5,FALSE)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04'!J63</f>
        <v>47.54545454545454</v>
      </c>
      <c r="I63" s="134">
        <f>VLOOKUP(A63,'Memória 05'!$A$6:$E$283,5,FALSE)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04'!J64</f>
        <v>46.636363636363633</v>
      </c>
      <c r="I64" s="134">
        <f>VLOOKUP(A64,'Memória 05'!$A$6:$E$283,5,FALSE)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04'!J65</f>
        <v>19.09090909090909</v>
      </c>
      <c r="I65" s="134">
        <f>VLOOKUP(A65,'Memória 05'!$A$6:$E$283,5,FALSE)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04'!J66</f>
        <v>9.27</v>
      </c>
      <c r="I66" s="134">
        <f>VLOOKUP(A66,'Memória 05'!$A$6:$E$283,5,FALSE)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04'!J68</f>
        <v>143.05879999999999</v>
      </c>
      <c r="I68" s="134">
        <f>VLOOKUP(A68,'Memória 05'!$A$6:$E$283,5,FALSE)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04'!J69</f>
        <v>59.892799999999994</v>
      </c>
      <c r="I69" s="134">
        <f>VLOOKUP(A69,'Memória 05'!$A$6:$E$283,5,FALSE)</f>
        <v>131.65</v>
      </c>
      <c r="J69" s="134">
        <f t="shared" si="0"/>
        <v>191.5428</v>
      </c>
      <c r="K69" s="134">
        <f t="shared" si="1"/>
        <v>31266.98</v>
      </c>
      <c r="L69" s="134">
        <f t="shared" si="2"/>
        <v>9776.9</v>
      </c>
      <c r="M69" s="134">
        <f t="shared" si="3"/>
        <v>21490.54</v>
      </c>
      <c r="N69" s="134">
        <f t="shared" si="4"/>
        <v>31267.440000000002</v>
      </c>
      <c r="P69" s="111">
        <f t="shared" si="5"/>
        <v>1.0000147120060845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04'!J70</f>
        <v>5.41</v>
      </c>
      <c r="I70" s="134">
        <f>VLOOKUP(A70,'Memória 05'!$A$6:$E$283,5,FALSE)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04'!J71</f>
        <v>0</v>
      </c>
      <c r="I71" s="134">
        <f>VLOOKUP(A71,'Memória 05'!$A$6:$E$283,5,FALSE)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04'!J72</f>
        <v>0</v>
      </c>
      <c r="I72" s="134">
        <f>VLOOKUP(A72,'Memória 05'!$A$6:$E$283,5,FALSE)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04'!J75</f>
        <v>0</v>
      </c>
      <c r="I75" s="134">
        <f>VLOOKUP(A75,'Memória 05'!$A$6:$E$283,5,FALSE)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04'!J76</f>
        <v>0</v>
      </c>
      <c r="I76" s="134">
        <f>VLOOKUP(A76,'Memória 05'!$A$6:$E$283,5,FALSE)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04'!J79</f>
        <v>4972</v>
      </c>
      <c r="I79" s="134">
        <f>VLOOKUP(A79,'Memória 05'!$A$6:$E$283,5,FALSE)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04'!J80</f>
        <v>663.78000000000009</v>
      </c>
      <c r="I80" s="134">
        <f>VLOOKUP(A80,'Memória 05'!$A$6:$E$283,5,FALSE)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04'!J81</f>
        <v>0</v>
      </c>
      <c r="I81" s="134">
        <f>VLOOKUP(A81,'Memória 05'!$A$6:$E$283,5,FALSE)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04'!J82</f>
        <v>0</v>
      </c>
      <c r="I82" s="134">
        <f>VLOOKUP(A82,'Memória 05'!$A$6:$E$283,5,FALSE)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04'!J83</f>
        <v>0</v>
      </c>
      <c r="I83" s="134">
        <f>VLOOKUP(A83,'Memória 05'!$A$6:$E$283,5,FALSE)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04'!J85</f>
        <v>286.12</v>
      </c>
      <c r="I85" s="134">
        <f>VLOOKUP(A85,'Memória 05'!$A$6:$E$283,5,FALSE)</f>
        <v>238.75200000000001</v>
      </c>
      <c r="J85" s="134">
        <f t="shared" si="0"/>
        <v>524.87200000000007</v>
      </c>
      <c r="K85" s="134">
        <f t="shared" si="1"/>
        <v>2209.75</v>
      </c>
      <c r="L85" s="134">
        <f t="shared" si="2"/>
        <v>1204.56</v>
      </c>
      <c r="M85" s="134">
        <f t="shared" si="3"/>
        <v>1005.14</v>
      </c>
      <c r="N85" s="134">
        <f t="shared" si="4"/>
        <v>2209.6999999999998</v>
      </c>
      <c r="O85" s="11"/>
      <c r="P85" s="111">
        <f t="shared" si="5"/>
        <v>0.9999773730059961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04'!J86</f>
        <v>286.12</v>
      </c>
      <c r="I86" s="134">
        <f>VLOOKUP(A86,'Memória 05'!$A$6:$E$283,5,FALSE)</f>
        <v>238.75200000000001</v>
      </c>
      <c r="J86" s="134">
        <f t="shared" si="0"/>
        <v>524.87200000000007</v>
      </c>
      <c r="K86" s="134">
        <f t="shared" si="1"/>
        <v>18081.84</v>
      </c>
      <c r="L86" s="134">
        <f t="shared" si="2"/>
        <v>9856.83</v>
      </c>
      <c r="M86" s="134">
        <f t="shared" si="3"/>
        <v>8225</v>
      </c>
      <c r="N86" s="134">
        <f t="shared" si="4"/>
        <v>18081.830000000002</v>
      </c>
      <c r="O86" s="11"/>
      <c r="P86" s="111">
        <f t="shared" si="5"/>
        <v>0.99999944695893794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04'!J88</f>
        <v>450.65</v>
      </c>
      <c r="I88" s="134">
        <f>VLOOKUP(A88,'Memória 05'!$A$6:$E$283,5,FALSE)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04'!J89</f>
        <v>22.532499999999999</v>
      </c>
      <c r="I89" s="134">
        <f>VLOOKUP(A89,'Memória 05'!$A$6:$E$283,5,FALSE)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04'!J90</f>
        <v>0</v>
      </c>
      <c r="I90" s="134">
        <f>VLOOKUP(A90,'Memória 05'!$A$6:$E$283,5,FALSE)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04'!J91</f>
        <v>0</v>
      </c>
      <c r="I91" s="134">
        <f>VLOOKUP(A91,'Memória 05'!$A$6:$E$283,5,FALSE)</f>
        <v>0</v>
      </c>
      <c r="J91" s="134">
        <f t="shared" si="11"/>
        <v>0</v>
      </c>
      <c r="K91" s="134">
        <f t="shared" si="12"/>
        <v>42243.93</v>
      </c>
      <c r="L91" s="134">
        <f t="shared" si="13"/>
        <v>0</v>
      </c>
      <c r="M91" s="134">
        <f t="shared" si="14"/>
        <v>0</v>
      </c>
      <c r="N91" s="134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04'!J92</f>
        <v>0</v>
      </c>
      <c r="I92" s="134">
        <f>VLOOKUP(A92,'Memória 05'!$A$6:$E$283,5,FALSE)</f>
        <v>0</v>
      </c>
      <c r="J92" s="134">
        <f t="shared" si="11"/>
        <v>0</v>
      </c>
      <c r="K92" s="134">
        <f t="shared" si="12"/>
        <v>50043.18</v>
      </c>
      <c r="L92" s="134">
        <f t="shared" si="13"/>
        <v>0</v>
      </c>
      <c r="M92" s="134">
        <f t="shared" si="14"/>
        <v>0</v>
      </c>
      <c r="N92" s="134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04'!J93</f>
        <v>0</v>
      </c>
      <c r="I93" s="134">
        <f>VLOOKUP(A93,'Memória 05'!$A$6:$E$283,5,FALSE)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04'!J94</f>
        <v>180.26</v>
      </c>
      <c r="I94" s="134">
        <f>VLOOKUP(A94,'Memória 05'!$A$6:$E$283,5,FALSE)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04'!J95</f>
        <v>38.393300000000004</v>
      </c>
      <c r="I95" s="134">
        <f>VLOOKUP(A95,'Memória 05'!$A$6:$E$283,5,FALSE)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v>0</v>
      </c>
      <c r="I96" s="134">
        <f>VLOOKUP(A96,'Memória 05'!$A$6:$E$283,5,FALSE)</f>
        <v>0</v>
      </c>
      <c r="J96" s="141">
        <f t="shared" ref="J96" si="16">I96+H96</f>
        <v>0</v>
      </c>
      <c r="K96" s="141">
        <f t="shared" ref="K96" si="17">TRUNC(G96*F96,2)</f>
        <v>178.64</v>
      </c>
      <c r="L96" s="141">
        <f t="shared" ref="L96" si="18">TRUNC(H96*F96,2)</f>
        <v>0</v>
      </c>
      <c r="M96" s="141">
        <f t="shared" ref="M96" si="19">TRUNC(I96*F96,2)</f>
        <v>0</v>
      </c>
      <c r="N96" s="141">
        <f t="shared" ref="N96" si="20">M96+L96</f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04'!J97</f>
        <v>0</v>
      </c>
      <c r="I98" s="134">
        <f>VLOOKUP(A98,'Memória 05'!$A$6:$E$283,5,FALSE)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04'!J98</f>
        <v>0</v>
      </c>
      <c r="I99" s="134">
        <f>VLOOKUP(A99,'Memória 05'!$A$6:$E$283,5,FALSE)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04'!J99</f>
        <v>0</v>
      </c>
      <c r="I100" s="134">
        <f>VLOOKUP(A100,'Memória 05'!$A$6:$E$283,5,FALSE)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04'!J100</f>
        <v>0</v>
      </c>
      <c r="I101" s="134">
        <f>VLOOKUP(A101,'Memória 05'!$A$6:$E$283,5,FALSE)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04'!J101</f>
        <v>0</v>
      </c>
      <c r="I102" s="134">
        <f>VLOOKUP(A102,'Memória 05'!$A$6:$E$283,5,FALSE)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04'!J102</f>
        <v>0</v>
      </c>
      <c r="I103" s="134">
        <f>VLOOKUP(A103,'Memória 05'!$A$6:$E$283,5,FALSE)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04'!J103</f>
        <v>0</v>
      </c>
      <c r="I104" s="134">
        <f>VLOOKUP(A104,'Memória 05'!$A$6:$E$283,5,FALSE)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04'!J104</f>
        <v>0</v>
      </c>
      <c r="I105" s="134">
        <f>VLOOKUP(A105,'Memória 05'!$A$6:$E$283,5,FALSE)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04'!J105</f>
        <v>340.38</v>
      </c>
      <c r="I106" s="134">
        <f>VLOOKUP(A106,'Memória 05'!$A$6:$E$283,5,FALSE)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04'!J107</f>
        <v>0</v>
      </c>
      <c r="I108" s="134">
        <f>VLOOKUP(A108,'Memória 05'!$A$6:$E$283,5,FALSE)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04'!J108</f>
        <v>1</v>
      </c>
      <c r="I109" s="134">
        <f>VLOOKUP(A109,'Memória 05'!$A$6:$E$283,5,FALSE)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04'!J109</f>
        <v>2</v>
      </c>
      <c r="I110" s="134">
        <f>VLOOKUP(A110,'Memória 05'!$A$6:$E$283,5,FALSE)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04'!J110</f>
        <v>1</v>
      </c>
      <c r="I111" s="134">
        <f>VLOOKUP(A111,'Memória 05'!$A$6:$E$283,5,FALSE)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04'!J111</f>
        <v>1</v>
      </c>
      <c r="I112" s="134">
        <f>VLOOKUP(A112,'Memória 05'!$A$6:$E$283,5,FALSE)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04'!J113</f>
        <v>147.97999999999999</v>
      </c>
      <c r="I114" s="134">
        <f>VLOOKUP(A114,'Memória 05'!$A$6:$E$283,5,FALSE)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04'!J114</f>
        <v>36.9</v>
      </c>
      <c r="I115" s="134">
        <f>VLOOKUP(A115,'Memória 05'!$A$6:$E$283,5,FALSE)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04'!J115</f>
        <v>147.97999999999999</v>
      </c>
      <c r="I116" s="134">
        <f>VLOOKUP(A116,'Memória 05'!$A$6:$E$283,5,FALSE)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04'!J116</f>
        <v>2</v>
      </c>
      <c r="I117" s="134">
        <f>VLOOKUP(A117,'Memória 05'!$A$6:$E$283,5,FALSE)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04'!J117</f>
        <v>1</v>
      </c>
      <c r="I118" s="134">
        <f>VLOOKUP(A118,'Memória 05'!$A$6:$E$283,5,FALSE)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04'!J118</f>
        <v>1</v>
      </c>
      <c r="I119" s="134">
        <f>VLOOKUP(A119,'Memória 05'!$A$6:$E$283,5,FALSE)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04'!J119</f>
        <v>2</v>
      </c>
      <c r="I120" s="134">
        <f>VLOOKUP(A120,'Memória 05'!$A$6:$E$283,5,FALSE)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v>0</v>
      </c>
      <c r="I121" s="134">
        <f>VLOOKUP(A121,'Memória 05'!$A$6:$E$283,5,FALSE)</f>
        <v>0</v>
      </c>
      <c r="J121" s="134">
        <f t="shared" ref="J121" si="21">I121+H121</f>
        <v>0</v>
      </c>
      <c r="K121" s="134">
        <f t="shared" ref="K121" si="22">TRUNC(G121*F121,2)</f>
        <v>315.82</v>
      </c>
      <c r="L121" s="134">
        <f t="shared" ref="L121" si="23">TRUNC(H121*F121,2)</f>
        <v>0</v>
      </c>
      <c r="M121" s="134">
        <f t="shared" ref="M121" si="24">TRUNC(I121*F121,2)</f>
        <v>0</v>
      </c>
      <c r="N121" s="134">
        <f t="shared" ref="N121" si="25">M121+L121</f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05'!$A$6:$E$283,5,FALSE)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04'!J121</f>
        <v>40.71</v>
      </c>
      <c r="I123" s="134">
        <f>VLOOKUP(A123,'Memória 05'!$A$6:$E$283,5,FALSE)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04'!J122</f>
        <v>0</v>
      </c>
      <c r="I124" s="134">
        <f>VLOOKUP(A124,'Memória 05'!$A$6:$E$283,5,FALSE)</f>
        <v>666.97</v>
      </c>
      <c r="J124" s="134">
        <f t="shared" si="11"/>
        <v>666.97</v>
      </c>
      <c r="K124" s="134">
        <f t="shared" si="12"/>
        <v>2767.92</v>
      </c>
      <c r="L124" s="134">
        <f t="shared" si="13"/>
        <v>0</v>
      </c>
      <c r="M124" s="134">
        <f t="shared" si="14"/>
        <v>2767.92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05'!$A$6:$E$283,5,FALSE)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04'!J124</f>
        <v>2</v>
      </c>
      <c r="I126" s="134">
        <f>VLOOKUP(A126,'Memória 05'!$A$6:$E$283,5,FALSE)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04'!J125</f>
        <v>1</v>
      </c>
      <c r="I127" s="134">
        <f>VLOOKUP(A127,'Memória 05'!$A$6:$E$283,5,FALSE)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04'!J126</f>
        <v>1</v>
      </c>
      <c r="I128" s="134">
        <f>VLOOKUP(A128,'Memória 05'!$A$6:$E$283,5,FALSE)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04'!J127</f>
        <v>0</v>
      </c>
      <c r="I129" s="134">
        <f>VLOOKUP(A129,'Memória 05'!$A$6:$E$283,5,FALSE)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04'!J128</f>
        <v>0</v>
      </c>
      <c r="I130" s="134">
        <f>VLOOKUP(A130,'Memória 05'!$A$6:$E$283,5,FALSE)</f>
        <v>16</v>
      </c>
      <c r="J130" s="134">
        <f t="shared" si="11"/>
        <v>16</v>
      </c>
      <c r="K130" s="134">
        <f t="shared" si="12"/>
        <v>13310.08</v>
      </c>
      <c r="L130" s="134">
        <f t="shared" si="13"/>
        <v>0</v>
      </c>
      <c r="M130" s="134">
        <f t="shared" si="14"/>
        <v>13310.08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05'!$A$6:$E$283,5,FALSE)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04'!J130</f>
        <v>0</v>
      </c>
      <c r="I132" s="134">
        <f>VLOOKUP(A132,'Memória 05'!$A$6:$E$283,5,FALSE)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04'!J131</f>
        <v>0</v>
      </c>
      <c r="I133" s="134">
        <f>VLOOKUP(A133,'Memória 05'!$A$6:$E$283,5,FALSE)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04'!J132</f>
        <v>0</v>
      </c>
      <c r="I134" s="134">
        <f>VLOOKUP(A134,'Memória 05'!$A$6:$E$283,5,FALSE)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04'!J134</f>
        <v>0</v>
      </c>
      <c r="I136" s="134">
        <f>VLOOKUP(A136,'Memória 05'!$A$6:$E$283,5,FALSE)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04'!J135</f>
        <v>0</v>
      </c>
      <c r="I137" s="134">
        <f>VLOOKUP(A137,'Memória 05'!$A$6:$E$283,5,FALSE)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04'!J136</f>
        <v>0</v>
      </c>
      <c r="I138" s="134">
        <f>VLOOKUP(A138,'Memória 05'!$A$6:$E$283,5,FALSE)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04'!J137</f>
        <v>0</v>
      </c>
      <c r="I139" s="134">
        <f>VLOOKUP(A139,'Memória 05'!$A$6:$E$283,5,FALSE)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04'!J138</f>
        <v>0</v>
      </c>
      <c r="I140" s="134">
        <f>VLOOKUP(A140,'Memória 05'!$A$6:$E$283,5,FALSE)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04'!J140</f>
        <v>0</v>
      </c>
      <c r="I142" s="134">
        <f>VLOOKUP(A142,'Memória 05'!$A$6:$E$283,5,FALSE)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04'!J141</f>
        <v>0</v>
      </c>
      <c r="I143" s="134">
        <f>VLOOKUP(A143,'Memória 05'!$A$6:$E$283,5,FALSE)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04'!J142</f>
        <v>0</v>
      </c>
      <c r="I144" s="134">
        <f>VLOOKUP(A144,'Memória 05'!$A$6:$E$283,5,FALSE)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04'!J143</f>
        <v>0</v>
      </c>
      <c r="I145" s="134">
        <f>VLOOKUP(A145,'Memória 05'!$A$6:$E$283,5,FALSE)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04'!J145</f>
        <v>0</v>
      </c>
      <c r="I147" s="134">
        <f>VLOOKUP(A147,'Memória 05'!$A$6:$E$283,5,FALSE)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04'!J146</f>
        <v>0</v>
      </c>
      <c r="I148" s="134">
        <f>VLOOKUP(A148,'Memória 05'!$A$6:$E$283,5,FALSE)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04'!J147</f>
        <v>46.8</v>
      </c>
      <c r="I149" s="134">
        <f>VLOOKUP(A149,'Memória 05'!$A$6:$E$283,5,FALSE)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04'!J148</f>
        <v>57.6</v>
      </c>
      <c r="I150" s="134">
        <f>VLOOKUP(A150,'Memória 05'!$A$6:$E$283,5,FALSE)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04'!J149</f>
        <v>124</v>
      </c>
      <c r="I151" s="134">
        <f>VLOOKUP(A151,'Memória 05'!$A$6:$E$283,5,FALSE)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04'!J150</f>
        <v>308</v>
      </c>
      <c r="I152" s="134">
        <f>VLOOKUP(A152,'Memória 05'!$A$6:$E$283,5,FALSE)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04'!J151</f>
        <v>2.2799999999999998</v>
      </c>
      <c r="I153" s="134">
        <f>VLOOKUP(A153,'Memória 05'!$A$6:$E$283,5,FALSE)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2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04'!J152</f>
        <v>2.2799999999999998</v>
      </c>
      <c r="I154" s="134">
        <f>VLOOKUP(A154,'Memória 05'!$A$6:$E$283,5,FALSE)</f>
        <v>0</v>
      </c>
      <c r="J154" s="134">
        <f t="shared" ref="J154:J218" si="27">I154+H154</f>
        <v>2.2799999999999998</v>
      </c>
      <c r="K154" s="134">
        <f t="shared" ref="K154:K218" si="28">TRUNC(G154*F154,2)</f>
        <v>688.97</v>
      </c>
      <c r="L154" s="134">
        <f t="shared" ref="L154:L218" si="29">TRUNC(H154*F154,2)</f>
        <v>688.97</v>
      </c>
      <c r="M154" s="134">
        <f t="shared" ref="M154:M218" si="30">TRUNC(I154*F154,2)</f>
        <v>0</v>
      </c>
      <c r="N154" s="134">
        <f t="shared" ref="N154:N218" si="31">M154+L154</f>
        <v>688.97</v>
      </c>
      <c r="O154" s="11"/>
      <c r="P154" s="111">
        <f t="shared" si="2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04'!J153</f>
        <v>0</v>
      </c>
      <c r="I155" s="134">
        <f>VLOOKUP(A155,'Memória 05'!$A$6:$E$283,5,FALSE)</f>
        <v>0</v>
      </c>
      <c r="J155" s="134">
        <f t="shared" si="27"/>
        <v>0</v>
      </c>
      <c r="K155" s="134">
        <f t="shared" si="28"/>
        <v>90.93</v>
      </c>
      <c r="L155" s="134">
        <f t="shared" si="29"/>
        <v>0</v>
      </c>
      <c r="M155" s="134">
        <f t="shared" si="30"/>
        <v>0</v>
      </c>
      <c r="N155" s="134">
        <f t="shared" si="31"/>
        <v>0</v>
      </c>
      <c r="O155" s="11"/>
      <c r="P155" s="111">
        <f t="shared" si="26"/>
        <v>0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04'!J154</f>
        <v>0</v>
      </c>
      <c r="I156" s="134">
        <f>VLOOKUP(A156,'Memória 05'!$A$6:$E$283,5,FALSE)</f>
        <v>0</v>
      </c>
      <c r="J156" s="134">
        <f t="shared" si="27"/>
        <v>0</v>
      </c>
      <c r="K156" s="134">
        <f t="shared" si="28"/>
        <v>744.12</v>
      </c>
      <c r="L156" s="134">
        <f t="shared" si="29"/>
        <v>0</v>
      </c>
      <c r="M156" s="134">
        <f t="shared" si="30"/>
        <v>0</v>
      </c>
      <c r="N156" s="134">
        <f t="shared" si="31"/>
        <v>0</v>
      </c>
      <c r="O156" s="11"/>
      <c r="P156" s="111">
        <f t="shared" si="26"/>
        <v>0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04'!J155</f>
        <v>0</v>
      </c>
      <c r="I157" s="134">
        <f>VLOOKUP(A157,'Memória 05'!$A$6:$E$283,5,FALSE)</f>
        <v>0</v>
      </c>
      <c r="J157" s="134">
        <f t="shared" si="27"/>
        <v>0</v>
      </c>
      <c r="K157" s="134">
        <f t="shared" si="28"/>
        <v>86.61</v>
      </c>
      <c r="L157" s="134">
        <f t="shared" si="29"/>
        <v>0</v>
      </c>
      <c r="M157" s="134">
        <f t="shared" si="30"/>
        <v>0</v>
      </c>
      <c r="N157" s="134">
        <f t="shared" si="31"/>
        <v>0</v>
      </c>
      <c r="O157" s="11"/>
      <c r="P157" s="111">
        <f t="shared" si="2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04'!J156</f>
        <v>0</v>
      </c>
      <c r="I158" s="134">
        <f>VLOOKUP(A158,'Memória 05'!$A$6:$E$283,5,FALSE)</f>
        <v>0</v>
      </c>
      <c r="J158" s="134">
        <f t="shared" si="27"/>
        <v>0</v>
      </c>
      <c r="K158" s="134">
        <f t="shared" si="28"/>
        <v>243.86</v>
      </c>
      <c r="L158" s="134">
        <f t="shared" si="29"/>
        <v>0</v>
      </c>
      <c r="M158" s="134">
        <f t="shared" si="30"/>
        <v>0</v>
      </c>
      <c r="N158" s="134">
        <f t="shared" si="31"/>
        <v>0</v>
      </c>
      <c r="O158" s="11"/>
      <c r="P158" s="111">
        <f t="shared" si="2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04'!J157</f>
        <v>0</v>
      </c>
      <c r="I159" s="134">
        <f>VLOOKUP(A159,'Memória 05'!$A$6:$E$283,5,FALSE)</f>
        <v>0</v>
      </c>
      <c r="J159" s="134">
        <f t="shared" si="27"/>
        <v>0</v>
      </c>
      <c r="K159" s="134">
        <f t="shared" si="28"/>
        <v>254.44</v>
      </c>
      <c r="L159" s="134">
        <f t="shared" si="29"/>
        <v>0</v>
      </c>
      <c r="M159" s="134">
        <f t="shared" si="30"/>
        <v>0</v>
      </c>
      <c r="N159" s="134">
        <f t="shared" si="31"/>
        <v>0</v>
      </c>
      <c r="O159" s="11"/>
      <c r="P159" s="111">
        <f t="shared" si="2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04'!J158</f>
        <v>3.51</v>
      </c>
      <c r="I160" s="134">
        <f>VLOOKUP(A160,'Memória 05'!$A$6:$E$283,5,FALSE)</f>
        <v>0</v>
      </c>
      <c r="J160" s="134">
        <f t="shared" si="27"/>
        <v>3.51</v>
      </c>
      <c r="K160" s="134">
        <f t="shared" si="28"/>
        <v>1559.72</v>
      </c>
      <c r="L160" s="134">
        <f t="shared" si="29"/>
        <v>1559.72</v>
      </c>
      <c r="M160" s="134">
        <f t="shared" si="30"/>
        <v>0</v>
      </c>
      <c r="N160" s="134">
        <f t="shared" si="3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2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04'!J160</f>
        <v>0</v>
      </c>
      <c r="I162" s="134">
        <f>VLOOKUP(A162,'Memória 05'!$A$6:$E$283,5,FALSE)</f>
        <v>0</v>
      </c>
      <c r="J162" s="134">
        <f t="shared" si="27"/>
        <v>0</v>
      </c>
      <c r="K162" s="134">
        <f t="shared" si="28"/>
        <v>1542.98</v>
      </c>
      <c r="L162" s="134">
        <f t="shared" si="29"/>
        <v>0</v>
      </c>
      <c r="M162" s="134">
        <f t="shared" si="30"/>
        <v>0</v>
      </c>
      <c r="N162" s="134">
        <f t="shared" si="31"/>
        <v>0</v>
      </c>
      <c r="O162" s="11"/>
      <c r="P162" s="111">
        <f t="shared" si="2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04'!J161</f>
        <v>0</v>
      </c>
      <c r="I163" s="134">
        <f>VLOOKUP(A163,'Memória 05'!$A$6:$E$283,5,FALSE)</f>
        <v>0</v>
      </c>
      <c r="J163" s="134">
        <f t="shared" si="27"/>
        <v>0</v>
      </c>
      <c r="K163" s="134">
        <f t="shared" si="28"/>
        <v>83.58</v>
      </c>
      <c r="L163" s="134">
        <f t="shared" si="29"/>
        <v>0</v>
      </c>
      <c r="M163" s="134">
        <f t="shared" si="30"/>
        <v>0</v>
      </c>
      <c r="N163" s="134">
        <f t="shared" si="31"/>
        <v>0</v>
      </c>
      <c r="O163" s="11"/>
      <c r="P163" s="111">
        <f t="shared" si="2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04'!J162</f>
        <v>0</v>
      </c>
      <c r="I164" s="134">
        <f>VLOOKUP(A164,'Memória 05'!$A$6:$E$283,5,FALSE)</f>
        <v>0</v>
      </c>
      <c r="J164" s="134">
        <f t="shared" si="27"/>
        <v>0</v>
      </c>
      <c r="K164" s="134">
        <f t="shared" si="28"/>
        <v>27395.54</v>
      </c>
      <c r="L164" s="134">
        <f t="shared" si="29"/>
        <v>0</v>
      </c>
      <c r="M164" s="134">
        <f t="shared" si="30"/>
        <v>0</v>
      </c>
      <c r="N164" s="134">
        <f t="shared" si="31"/>
        <v>0</v>
      </c>
      <c r="O164" s="11"/>
      <c r="P164" s="111">
        <f t="shared" si="2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2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04'!J165</f>
        <v>6.3450000000000006</v>
      </c>
      <c r="I167" s="134">
        <f>VLOOKUP(A167,'Memória 05'!$A$6:$E$283,5,FALSE)</f>
        <v>0</v>
      </c>
      <c r="J167" s="134">
        <f t="shared" si="27"/>
        <v>6.3450000000000006</v>
      </c>
      <c r="K167" s="134">
        <f t="shared" si="28"/>
        <v>668.97</v>
      </c>
      <c r="L167" s="134">
        <f t="shared" si="29"/>
        <v>551.25</v>
      </c>
      <c r="M167" s="134">
        <f t="shared" si="30"/>
        <v>0</v>
      </c>
      <c r="N167" s="134">
        <f t="shared" si="31"/>
        <v>551.25</v>
      </c>
      <c r="O167" s="11"/>
      <c r="P167" s="111">
        <f t="shared" si="2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04'!J166</f>
        <v>4.1499999999999995</v>
      </c>
      <c r="I168" s="134">
        <f>VLOOKUP(A168,'Memória 05'!$A$6:$E$283,5,FALSE)</f>
        <v>0</v>
      </c>
      <c r="J168" s="134">
        <f t="shared" si="27"/>
        <v>4.1499999999999995</v>
      </c>
      <c r="K168" s="134">
        <f t="shared" si="28"/>
        <v>90.9</v>
      </c>
      <c r="L168" s="134">
        <f t="shared" si="29"/>
        <v>90.47</v>
      </c>
      <c r="M168" s="134">
        <f t="shared" si="30"/>
        <v>0</v>
      </c>
      <c r="N168" s="134">
        <f t="shared" si="31"/>
        <v>90.47</v>
      </c>
      <c r="O168" s="11"/>
      <c r="P168" s="111">
        <f t="shared" si="2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04'!J167</f>
        <v>0</v>
      </c>
      <c r="I169" s="134">
        <f>VLOOKUP(A169,'Memória 05'!$A$6:$E$283,5,FALSE)</f>
        <v>0</v>
      </c>
      <c r="J169" s="134">
        <f t="shared" si="27"/>
        <v>0</v>
      </c>
      <c r="K169" s="134">
        <f t="shared" si="28"/>
        <v>962.37</v>
      </c>
      <c r="L169" s="134">
        <f t="shared" si="29"/>
        <v>0</v>
      </c>
      <c r="M169" s="134">
        <f t="shared" si="30"/>
        <v>0</v>
      </c>
      <c r="N169" s="134">
        <f t="shared" si="31"/>
        <v>0</v>
      </c>
      <c r="O169" s="11"/>
      <c r="P169" s="111">
        <f t="shared" si="2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2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04'!J169</f>
        <v>24.65</v>
      </c>
      <c r="I171" s="134">
        <f>VLOOKUP(A171,'Memória 05'!$A$6:$E$283,5,FALSE)</f>
        <v>0</v>
      </c>
      <c r="J171" s="134">
        <f t="shared" si="27"/>
        <v>24.65</v>
      </c>
      <c r="K171" s="134">
        <f t="shared" si="28"/>
        <v>1534.21</v>
      </c>
      <c r="L171" s="134">
        <f t="shared" si="29"/>
        <v>1534.21</v>
      </c>
      <c r="M171" s="134">
        <f t="shared" si="30"/>
        <v>0</v>
      </c>
      <c r="N171" s="134">
        <f t="shared" si="31"/>
        <v>1534.21</v>
      </c>
      <c r="O171" s="11"/>
      <c r="P171" s="111">
        <f t="shared" si="2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04'!J170</f>
        <v>4.2300000000000004</v>
      </c>
      <c r="I172" s="134">
        <f>VLOOKUP(A172,'Memória 05'!$A$6:$E$283,5,FALSE)</f>
        <v>0</v>
      </c>
      <c r="J172" s="134">
        <f t="shared" si="27"/>
        <v>4.2300000000000004</v>
      </c>
      <c r="K172" s="134">
        <f t="shared" si="28"/>
        <v>50.06</v>
      </c>
      <c r="L172" s="134">
        <f t="shared" si="29"/>
        <v>27.32</v>
      </c>
      <c r="M172" s="134">
        <f t="shared" si="30"/>
        <v>0</v>
      </c>
      <c r="N172" s="134">
        <f t="shared" si="31"/>
        <v>27.32</v>
      </c>
      <c r="O172" s="11"/>
      <c r="P172" s="111">
        <f t="shared" si="2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04'!J171</f>
        <v>4.2300000000000004</v>
      </c>
      <c r="I173" s="134">
        <f>VLOOKUP(A173,'Memória 05'!$A$6:$E$283,5,FALSE)</f>
        <v>0</v>
      </c>
      <c r="J173" s="134">
        <f t="shared" si="27"/>
        <v>4.2300000000000004</v>
      </c>
      <c r="K173" s="134">
        <f t="shared" si="28"/>
        <v>263.81</v>
      </c>
      <c r="L173" s="134">
        <f t="shared" si="29"/>
        <v>143.97999999999999</v>
      </c>
      <c r="M173" s="134">
        <f t="shared" si="30"/>
        <v>0</v>
      </c>
      <c r="N173" s="134">
        <f t="shared" si="31"/>
        <v>143.97999999999999</v>
      </c>
      <c r="O173" s="11"/>
      <c r="P173" s="111">
        <f t="shared" si="2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04'!J172</f>
        <v>38.599999999999994</v>
      </c>
      <c r="I174" s="134">
        <f>VLOOKUP(A174,'Memória 05'!$A$6:$E$283,5,FALSE)</f>
        <v>0</v>
      </c>
      <c r="J174" s="134">
        <f t="shared" si="27"/>
        <v>38.599999999999994</v>
      </c>
      <c r="K174" s="134">
        <f t="shared" si="28"/>
        <v>3539.23</v>
      </c>
      <c r="L174" s="134">
        <f t="shared" si="29"/>
        <v>3539.23</v>
      </c>
      <c r="M174" s="134">
        <f t="shared" si="30"/>
        <v>0</v>
      </c>
      <c r="N174" s="134">
        <f t="shared" si="31"/>
        <v>3539.23</v>
      </c>
      <c r="O174" s="11"/>
      <c r="P174" s="111">
        <f t="shared" si="2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04'!J173</f>
        <v>29.5</v>
      </c>
      <c r="I175" s="134">
        <f>VLOOKUP(A175,'Memória 05'!$A$6:$E$283,5,FALSE)</f>
        <v>0</v>
      </c>
      <c r="J175" s="134">
        <f t="shared" si="27"/>
        <v>29.5</v>
      </c>
      <c r="K175" s="134">
        <f t="shared" si="28"/>
        <v>697.23</v>
      </c>
      <c r="L175" s="134">
        <f t="shared" si="29"/>
        <v>561.97</v>
      </c>
      <c r="M175" s="134">
        <f t="shared" si="30"/>
        <v>0</v>
      </c>
      <c r="N175" s="134">
        <f t="shared" si="31"/>
        <v>561.97</v>
      </c>
      <c r="O175" s="11"/>
      <c r="P175" s="111">
        <f t="shared" si="2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04'!J174</f>
        <v>0.7</v>
      </c>
      <c r="I176" s="134">
        <f>VLOOKUP(A176,'Memória 05'!$A$6:$E$283,5,FALSE)</f>
        <v>0</v>
      </c>
      <c r="J176" s="134">
        <f t="shared" si="27"/>
        <v>0.7</v>
      </c>
      <c r="K176" s="134">
        <f t="shared" si="28"/>
        <v>11.8</v>
      </c>
      <c r="L176" s="134">
        <f t="shared" si="29"/>
        <v>11.8</v>
      </c>
      <c r="M176" s="134">
        <f t="shared" si="30"/>
        <v>0</v>
      </c>
      <c r="N176" s="134">
        <f t="shared" si="31"/>
        <v>11.8</v>
      </c>
      <c r="O176" s="11"/>
      <c r="P176" s="111">
        <f t="shared" si="2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04'!J175</f>
        <v>80.199999999999989</v>
      </c>
      <c r="I177" s="134">
        <f>VLOOKUP(A177,'Memória 05'!$A$6:$E$283,5,FALSE)</f>
        <v>0</v>
      </c>
      <c r="J177" s="134">
        <f t="shared" si="27"/>
        <v>80.199999999999989</v>
      </c>
      <c r="K177" s="134">
        <f t="shared" si="28"/>
        <v>1402.12</v>
      </c>
      <c r="L177" s="134">
        <f t="shared" si="29"/>
        <v>1201.3900000000001</v>
      </c>
      <c r="M177" s="134">
        <f t="shared" si="30"/>
        <v>0</v>
      </c>
      <c r="N177" s="134">
        <f t="shared" si="31"/>
        <v>1201.3900000000001</v>
      </c>
      <c r="O177" s="11"/>
      <c r="P177" s="111">
        <f t="shared" si="2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04'!J176</f>
        <v>61.8</v>
      </c>
      <c r="I178" s="134">
        <f>VLOOKUP(A178,'Memória 05'!$A$6:$E$283,5,FALSE)</f>
        <v>0</v>
      </c>
      <c r="J178" s="134">
        <f t="shared" si="27"/>
        <v>61.8</v>
      </c>
      <c r="K178" s="134">
        <f t="shared" si="28"/>
        <v>894.32</v>
      </c>
      <c r="L178" s="134">
        <f t="shared" si="29"/>
        <v>802.16</v>
      </c>
      <c r="M178" s="134">
        <f t="shared" si="30"/>
        <v>0</v>
      </c>
      <c r="N178" s="134">
        <f t="shared" si="31"/>
        <v>802.16</v>
      </c>
      <c r="O178" s="11"/>
      <c r="P178" s="111">
        <f t="shared" si="2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04'!J177</f>
        <v>17</v>
      </c>
      <c r="I179" s="134">
        <f>VLOOKUP(A179,'Memória 05'!$A$6:$E$283,5,FALSE)</f>
        <v>0</v>
      </c>
      <c r="J179" s="134">
        <f t="shared" si="27"/>
        <v>17</v>
      </c>
      <c r="K179" s="134">
        <f t="shared" si="28"/>
        <v>168.13</v>
      </c>
      <c r="L179" s="134">
        <f t="shared" si="29"/>
        <v>168.13</v>
      </c>
      <c r="M179" s="134">
        <f t="shared" si="30"/>
        <v>0</v>
      </c>
      <c r="N179" s="134">
        <f t="shared" si="31"/>
        <v>168.13</v>
      </c>
      <c r="O179" s="11"/>
      <c r="P179" s="111">
        <f t="shared" si="2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04'!J178</f>
        <v>2.9400000000000004</v>
      </c>
      <c r="I180" s="134">
        <f>VLOOKUP(A180,'Memória 05'!$A$6:$E$283,5,FALSE)</f>
        <v>0</v>
      </c>
      <c r="J180" s="134">
        <f t="shared" si="27"/>
        <v>2.9400000000000004</v>
      </c>
      <c r="K180" s="134">
        <f t="shared" si="28"/>
        <v>1953.74</v>
      </c>
      <c r="L180" s="134">
        <f t="shared" si="29"/>
        <v>1953.74</v>
      </c>
      <c r="M180" s="134">
        <f t="shared" si="30"/>
        <v>0</v>
      </c>
      <c r="N180" s="134">
        <f t="shared" si="31"/>
        <v>1953.74</v>
      </c>
      <c r="O180" s="11"/>
      <c r="P180" s="111">
        <f t="shared" si="2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04'!J179</f>
        <v>0</v>
      </c>
      <c r="I181" s="134">
        <f>VLOOKUP(A181,'Memória 05'!$A$6:$E$283,5,FALSE)</f>
        <v>0</v>
      </c>
      <c r="J181" s="134">
        <f t="shared" si="27"/>
        <v>0</v>
      </c>
      <c r="K181" s="134">
        <f t="shared" si="28"/>
        <v>462.18</v>
      </c>
      <c r="L181" s="134">
        <f t="shared" si="29"/>
        <v>0</v>
      </c>
      <c r="M181" s="134">
        <f t="shared" si="30"/>
        <v>0</v>
      </c>
      <c r="N181" s="134">
        <f t="shared" si="31"/>
        <v>0</v>
      </c>
      <c r="O181" s="11"/>
      <c r="P181" s="111">
        <f t="shared" si="2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04'!J180</f>
        <v>0</v>
      </c>
      <c r="I182" s="134">
        <f>VLOOKUP(A182,'Memória 05'!$A$6:$E$283,5,FALSE)</f>
        <v>0</v>
      </c>
      <c r="J182" s="134">
        <f t="shared" si="27"/>
        <v>0</v>
      </c>
      <c r="K182" s="134">
        <f t="shared" si="28"/>
        <v>451.91</v>
      </c>
      <c r="L182" s="134">
        <f t="shared" si="29"/>
        <v>0</v>
      </c>
      <c r="M182" s="134">
        <f t="shared" si="30"/>
        <v>0</v>
      </c>
      <c r="N182" s="134">
        <f t="shared" si="31"/>
        <v>0</v>
      </c>
      <c r="O182" s="11"/>
      <c r="P182" s="111">
        <f t="shared" si="2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04'!J181</f>
        <v>13.28</v>
      </c>
      <c r="I183" s="134">
        <f>VLOOKUP(A183,'Memória 05'!$A$6:$E$283,5,FALSE)</f>
        <v>0</v>
      </c>
      <c r="J183" s="134">
        <f t="shared" si="27"/>
        <v>13.28</v>
      </c>
      <c r="K183" s="134">
        <f t="shared" si="28"/>
        <v>1150.31</v>
      </c>
      <c r="L183" s="134">
        <f t="shared" si="29"/>
        <v>1150.31</v>
      </c>
      <c r="M183" s="134">
        <f t="shared" si="30"/>
        <v>0</v>
      </c>
      <c r="N183" s="134">
        <f t="shared" si="31"/>
        <v>1150.31</v>
      </c>
      <c r="O183" s="11"/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2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04'!J183</f>
        <v>25.299999999999997</v>
      </c>
      <c r="I185" s="134">
        <f>VLOOKUP(A185,'Memória 05'!$A$6:$E$283,5,FALSE)</f>
        <v>0</v>
      </c>
      <c r="J185" s="141">
        <f t="shared" si="27"/>
        <v>25.299999999999997</v>
      </c>
      <c r="K185" s="141">
        <f t="shared" si="28"/>
        <v>405.1</v>
      </c>
      <c r="L185" s="141">
        <f t="shared" si="29"/>
        <v>319.27999999999997</v>
      </c>
      <c r="M185" s="141">
        <f t="shared" si="30"/>
        <v>0</v>
      </c>
      <c r="N185" s="141">
        <f t="shared" si="31"/>
        <v>319.27999999999997</v>
      </c>
      <c r="O185" s="11"/>
      <c r="P185" s="111">
        <f t="shared" si="2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04'!J184</f>
        <v>32.43</v>
      </c>
      <c r="I186" s="134">
        <f>VLOOKUP(A186,'Memória 05'!$A$6:$E$283,5,FALSE)</f>
        <v>0</v>
      </c>
      <c r="J186" s="141">
        <f t="shared" si="27"/>
        <v>32.43</v>
      </c>
      <c r="K186" s="141">
        <f t="shared" si="28"/>
        <v>5506.76</v>
      </c>
      <c r="L186" s="141">
        <f t="shared" si="29"/>
        <v>5503.37</v>
      </c>
      <c r="M186" s="141">
        <f t="shared" si="30"/>
        <v>0</v>
      </c>
      <c r="N186" s="141">
        <f t="shared" si="31"/>
        <v>5503.37</v>
      </c>
      <c r="O186" s="11"/>
      <c r="P186" s="111">
        <f t="shared" si="2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04'!J185</f>
        <v>50.13</v>
      </c>
      <c r="I187" s="134">
        <f>VLOOKUP(A187,'Memória 05'!$A$6:$E$283,5,FALSE)</f>
        <v>20.64</v>
      </c>
      <c r="J187" s="141">
        <f t="shared" si="27"/>
        <v>70.77000000000001</v>
      </c>
      <c r="K187" s="141">
        <f t="shared" si="28"/>
        <v>6638.26</v>
      </c>
      <c r="L187" s="141">
        <f t="shared" si="29"/>
        <v>3967.28</v>
      </c>
      <c r="M187" s="141">
        <f t="shared" si="30"/>
        <v>1633.44</v>
      </c>
      <c r="N187" s="141">
        <f t="shared" si="31"/>
        <v>5600.72</v>
      </c>
      <c r="O187" s="11"/>
      <c r="P187" s="111">
        <f t="shared" si="26"/>
        <v>0.84370301856209307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04'!J186</f>
        <v>82.5</v>
      </c>
      <c r="I188" s="134">
        <f>VLOOKUP(A188,'Memória 05'!$A$6:$E$283,5,FALSE)</f>
        <v>0</v>
      </c>
      <c r="J188" s="141">
        <f t="shared" si="27"/>
        <v>82.5</v>
      </c>
      <c r="K188" s="141">
        <f t="shared" si="28"/>
        <v>1303.5</v>
      </c>
      <c r="L188" s="141">
        <f t="shared" si="29"/>
        <v>1087.3499999999999</v>
      </c>
      <c r="M188" s="141">
        <f t="shared" si="30"/>
        <v>0</v>
      </c>
      <c r="N188" s="141">
        <f t="shared" si="31"/>
        <v>1087.3499999999999</v>
      </c>
      <c r="O188" s="11"/>
      <c r="P188" s="111">
        <f t="shared" si="2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04'!J187</f>
        <v>0.7</v>
      </c>
      <c r="I189" s="134">
        <f>VLOOKUP(A189,'Memória 05'!$A$6:$E$283,5,FALSE)</f>
        <v>0</v>
      </c>
      <c r="J189" s="141">
        <f t="shared" si="27"/>
        <v>0.7</v>
      </c>
      <c r="K189" s="141">
        <f t="shared" si="28"/>
        <v>8.52</v>
      </c>
      <c r="L189" s="141">
        <f t="shared" si="29"/>
        <v>8.52</v>
      </c>
      <c r="M189" s="141">
        <f t="shared" si="30"/>
        <v>0</v>
      </c>
      <c r="N189" s="141">
        <f t="shared" si="31"/>
        <v>8.52</v>
      </c>
      <c r="O189" s="11"/>
      <c r="P189" s="111">
        <f t="shared" si="2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04'!J188</f>
        <v>91.5</v>
      </c>
      <c r="I190" s="134">
        <f>VLOOKUP(A190,'Memória 05'!$A$6:$E$283,5,FALSE)</f>
        <v>0</v>
      </c>
      <c r="J190" s="141">
        <f t="shared" si="27"/>
        <v>91.5</v>
      </c>
      <c r="K190" s="141">
        <f t="shared" si="28"/>
        <v>1150.6600000000001</v>
      </c>
      <c r="L190" s="141">
        <f t="shared" si="29"/>
        <v>1031.2</v>
      </c>
      <c r="M190" s="141">
        <f t="shared" si="30"/>
        <v>0</v>
      </c>
      <c r="N190" s="141">
        <f t="shared" si="31"/>
        <v>1031.2</v>
      </c>
      <c r="O190" s="11"/>
      <c r="P190" s="111">
        <f t="shared" si="2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04'!J189</f>
        <v>108.2</v>
      </c>
      <c r="I191" s="134">
        <f>VLOOKUP(A191,'Memória 05'!$A$6:$E$283,5,FALSE)</f>
        <v>0</v>
      </c>
      <c r="J191" s="141">
        <f t="shared" si="27"/>
        <v>108.2</v>
      </c>
      <c r="K191" s="141">
        <f t="shared" si="28"/>
        <v>1304.69</v>
      </c>
      <c r="L191" s="141">
        <f t="shared" si="29"/>
        <v>1080.9100000000001</v>
      </c>
      <c r="M191" s="141">
        <f t="shared" si="30"/>
        <v>0</v>
      </c>
      <c r="N191" s="141">
        <f t="shared" si="31"/>
        <v>1080.9100000000001</v>
      </c>
      <c r="O191" s="11"/>
      <c r="P191" s="111">
        <f t="shared" si="2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04'!J190</f>
        <v>26</v>
      </c>
      <c r="I192" s="134">
        <f>VLOOKUP(A192,'Memória 05'!$A$6:$E$283,5,FALSE)</f>
        <v>0</v>
      </c>
      <c r="J192" s="141">
        <f t="shared" si="27"/>
        <v>26</v>
      </c>
      <c r="K192" s="141">
        <f t="shared" si="28"/>
        <v>216.84</v>
      </c>
      <c r="L192" s="141">
        <f t="shared" si="29"/>
        <v>216.84</v>
      </c>
      <c r="M192" s="141">
        <f t="shared" si="30"/>
        <v>0</v>
      </c>
      <c r="N192" s="141">
        <f t="shared" si="31"/>
        <v>216.84</v>
      </c>
      <c r="O192" s="11"/>
      <c r="P192" s="111">
        <f t="shared" si="2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04'!J191</f>
        <v>3.8099999999999996</v>
      </c>
      <c r="I193" s="134">
        <f>VLOOKUP(A193,'Memória 05'!$A$6:$E$283,5,FALSE)</f>
        <v>0</v>
      </c>
      <c r="J193" s="141">
        <f t="shared" si="27"/>
        <v>3.8099999999999996</v>
      </c>
      <c r="K193" s="141">
        <f t="shared" si="28"/>
        <v>3266.01</v>
      </c>
      <c r="L193" s="141">
        <f t="shared" si="29"/>
        <v>2765.22</v>
      </c>
      <c r="M193" s="141">
        <f t="shared" si="30"/>
        <v>0</v>
      </c>
      <c r="N193" s="141">
        <f t="shared" si="31"/>
        <v>2765.22</v>
      </c>
      <c r="O193" s="11"/>
      <c r="P193" s="111">
        <f t="shared" si="2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2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04'!J193</f>
        <v>111.96200000000002</v>
      </c>
      <c r="I195" s="134">
        <f>VLOOKUP(A195,'Memória 05'!$A$6:$E$283,5,FALSE)</f>
        <v>23.231000000000009</v>
      </c>
      <c r="J195" s="141">
        <f t="shared" si="27"/>
        <v>135.19300000000004</v>
      </c>
      <c r="K195" s="141">
        <f t="shared" si="28"/>
        <v>7144.26</v>
      </c>
      <c r="L195" s="141">
        <f t="shared" si="29"/>
        <v>5917.19</v>
      </c>
      <c r="M195" s="141">
        <f t="shared" si="30"/>
        <v>1227.75</v>
      </c>
      <c r="N195" s="141">
        <f t="shared" si="31"/>
        <v>7144.94</v>
      </c>
      <c r="O195" s="11"/>
      <c r="P195" s="111">
        <f t="shared" si="26"/>
        <v>1.0000951813063914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04'!J194</f>
        <v>0</v>
      </c>
      <c r="I196" s="134">
        <f>VLOOKUP(A196,'Memória 05'!$A$6:$E$283,5,FALSE)</f>
        <v>0</v>
      </c>
      <c r="J196" s="141">
        <f t="shared" si="27"/>
        <v>0</v>
      </c>
      <c r="K196" s="141">
        <f t="shared" si="28"/>
        <v>0</v>
      </c>
      <c r="L196" s="141">
        <f t="shared" si="29"/>
        <v>0</v>
      </c>
      <c r="M196" s="141">
        <f t="shared" si="30"/>
        <v>0</v>
      </c>
      <c r="N196" s="141">
        <f t="shared" si="31"/>
        <v>0</v>
      </c>
      <c r="O196" s="11"/>
      <c r="P196" s="111" t="e">
        <f t="shared" si="2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04'!J195</f>
        <v>3.6</v>
      </c>
      <c r="I197" s="134">
        <f>VLOOKUP(A197,'Memória 05'!$A$6:$E$283,5,FALSE)</f>
        <v>0</v>
      </c>
      <c r="J197" s="141">
        <f t="shared" si="27"/>
        <v>3.6</v>
      </c>
      <c r="K197" s="141">
        <f t="shared" si="28"/>
        <v>215.1</v>
      </c>
      <c r="L197" s="141">
        <f t="shared" si="29"/>
        <v>215.1</v>
      </c>
      <c r="M197" s="141">
        <f t="shared" si="30"/>
        <v>0</v>
      </c>
      <c r="N197" s="141">
        <f t="shared" si="31"/>
        <v>215.1</v>
      </c>
      <c r="O197" s="11"/>
      <c r="P197" s="111">
        <f t="shared" si="2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2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04'!J197</f>
        <v>111.96250000000001</v>
      </c>
      <c r="I199" s="134">
        <f>VLOOKUP(A199,'Memória 05'!$A$6:$E$283,5,FALSE)</f>
        <v>37.062000000000019</v>
      </c>
      <c r="J199" s="141">
        <f t="shared" si="27"/>
        <v>149.02450000000002</v>
      </c>
      <c r="K199" s="141">
        <f t="shared" si="28"/>
        <v>1174.75</v>
      </c>
      <c r="L199" s="141">
        <f t="shared" si="29"/>
        <v>882.26</v>
      </c>
      <c r="M199" s="141">
        <f t="shared" si="30"/>
        <v>292.04000000000002</v>
      </c>
      <c r="N199" s="141">
        <f t="shared" si="31"/>
        <v>1174.3</v>
      </c>
      <c r="O199" s="11"/>
      <c r="P199" s="111">
        <f t="shared" si="26"/>
        <v>0.99961693977442001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04'!J198</f>
        <v>111.96</v>
      </c>
      <c r="I200" s="134">
        <f>VLOOKUP(A200,'Memória 05'!$A$6:$E$283,5,FALSE)</f>
        <v>0</v>
      </c>
      <c r="J200" s="134">
        <f t="shared" si="27"/>
        <v>111.96</v>
      </c>
      <c r="K200" s="134">
        <f t="shared" si="28"/>
        <v>733.46</v>
      </c>
      <c r="L200" s="134">
        <f t="shared" si="29"/>
        <v>471.35</v>
      </c>
      <c r="M200" s="134">
        <f t="shared" si="30"/>
        <v>0</v>
      </c>
      <c r="N200" s="134">
        <f t="shared" si="31"/>
        <v>471.35</v>
      </c>
      <c r="O200" s="11"/>
      <c r="P200" s="111">
        <f t="shared" si="2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04'!J199</f>
        <v>223.92</v>
      </c>
      <c r="I201" s="134">
        <f>VLOOKUP(A201,'Memória 05'!$A$6:$E$283,5,FALSE)</f>
        <v>46.462000000000018</v>
      </c>
      <c r="J201" s="134">
        <f t="shared" si="27"/>
        <v>270.38200000000001</v>
      </c>
      <c r="K201" s="134">
        <f t="shared" si="28"/>
        <v>9033</v>
      </c>
      <c r="L201" s="134">
        <f t="shared" si="29"/>
        <v>6256.32</v>
      </c>
      <c r="M201" s="134">
        <f t="shared" si="30"/>
        <v>1298.1400000000001</v>
      </c>
      <c r="N201" s="134">
        <f t="shared" si="31"/>
        <v>7554.46</v>
      </c>
      <c r="O201" s="11"/>
      <c r="P201" s="111">
        <f t="shared" si="26"/>
        <v>0.83631794531163517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04'!J200</f>
        <v>0</v>
      </c>
      <c r="I202" s="134">
        <f>VLOOKUP(A202,'Memória 05'!$A$6:$E$283,5,FALSE)</f>
        <v>132.06279999999998</v>
      </c>
      <c r="J202" s="134">
        <f t="shared" si="27"/>
        <v>132.06279999999998</v>
      </c>
      <c r="K202" s="134">
        <f t="shared" si="28"/>
        <v>7323.8</v>
      </c>
      <c r="L202" s="134">
        <f t="shared" si="29"/>
        <v>0</v>
      </c>
      <c r="M202" s="134">
        <f t="shared" si="30"/>
        <v>7263.45</v>
      </c>
      <c r="N202" s="134">
        <f t="shared" si="31"/>
        <v>7263.45</v>
      </c>
      <c r="O202" s="11"/>
      <c r="P202" s="111">
        <f t="shared" si="2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04'!J201</f>
        <v>0</v>
      </c>
      <c r="I203" s="134">
        <f>VLOOKUP(A203,'Memória 05'!$A$6:$E$283,5,FALSE)</f>
        <v>0</v>
      </c>
      <c r="J203" s="134">
        <f t="shared" si="27"/>
        <v>0</v>
      </c>
      <c r="K203" s="134">
        <f t="shared" si="28"/>
        <v>2102.11</v>
      </c>
      <c r="L203" s="134">
        <f t="shared" si="29"/>
        <v>0</v>
      </c>
      <c r="M203" s="134">
        <f t="shared" si="30"/>
        <v>0</v>
      </c>
      <c r="N203" s="134">
        <f t="shared" si="31"/>
        <v>0</v>
      </c>
      <c r="O203" s="11"/>
      <c r="P203" s="111">
        <f t="shared" si="2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04'!J202</f>
        <v>0</v>
      </c>
      <c r="I204" s="134">
        <f>VLOOKUP(A204,'Memória 05'!$A$6:$E$283,5,FALSE)</f>
        <v>0</v>
      </c>
      <c r="J204" s="134">
        <f t="shared" si="27"/>
        <v>0</v>
      </c>
      <c r="K204" s="134">
        <f t="shared" si="28"/>
        <v>768.27</v>
      </c>
      <c r="L204" s="134">
        <f t="shared" si="29"/>
        <v>0</v>
      </c>
      <c r="M204" s="134">
        <f t="shared" si="30"/>
        <v>0</v>
      </c>
      <c r="N204" s="134">
        <f t="shared" si="31"/>
        <v>0</v>
      </c>
      <c r="O204" s="11"/>
      <c r="P204" s="111">
        <f t="shared" si="2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04'!J203</f>
        <v>0</v>
      </c>
      <c r="I205" s="134">
        <f>VLOOKUP(A205,'Memória 05'!$A$6:$E$283,5,FALSE)</f>
        <v>0</v>
      </c>
      <c r="J205" s="134">
        <f t="shared" si="27"/>
        <v>0</v>
      </c>
      <c r="K205" s="134">
        <f t="shared" si="28"/>
        <v>2006.72</v>
      </c>
      <c r="L205" s="134">
        <f t="shared" si="29"/>
        <v>0</v>
      </c>
      <c r="M205" s="134">
        <f t="shared" si="30"/>
        <v>0</v>
      </c>
      <c r="N205" s="134">
        <f t="shared" si="31"/>
        <v>0</v>
      </c>
      <c r="O205" s="11"/>
      <c r="P205" s="111">
        <f t="shared" si="2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04'!J204</f>
        <v>0</v>
      </c>
      <c r="I206" s="134">
        <f>VLOOKUP(A206,'Memória 05'!$A$6:$E$283,5,FALSE)</f>
        <v>0</v>
      </c>
      <c r="J206" s="134">
        <f t="shared" si="27"/>
        <v>0</v>
      </c>
      <c r="K206" s="134">
        <f t="shared" si="28"/>
        <v>1433.6</v>
      </c>
      <c r="L206" s="134">
        <f t="shared" si="29"/>
        <v>0</v>
      </c>
      <c r="M206" s="134">
        <f t="shared" si="30"/>
        <v>0</v>
      </c>
      <c r="N206" s="134">
        <f t="shared" si="31"/>
        <v>0</v>
      </c>
      <c r="O206" s="11"/>
      <c r="P206" s="111">
        <f t="shared" si="2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04'!J205</f>
        <v>0</v>
      </c>
      <c r="I207" s="134">
        <f>VLOOKUP(A207,'Memória 05'!$A$6:$E$283,5,FALSE)</f>
        <v>0</v>
      </c>
      <c r="J207" s="134">
        <f t="shared" si="27"/>
        <v>0</v>
      </c>
      <c r="K207" s="134">
        <f t="shared" si="28"/>
        <v>155.88</v>
      </c>
      <c r="L207" s="134">
        <f t="shared" si="29"/>
        <v>0</v>
      </c>
      <c r="M207" s="134">
        <f t="shared" si="30"/>
        <v>0</v>
      </c>
      <c r="N207" s="134">
        <f t="shared" si="31"/>
        <v>0</v>
      </c>
      <c r="O207" s="11"/>
      <c r="P207" s="111">
        <f t="shared" si="2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04'!J206</f>
        <v>0</v>
      </c>
      <c r="I208" s="134">
        <f>VLOOKUP(A208,'Memória 05'!$A$6:$E$283,5,FALSE)</f>
        <v>0</v>
      </c>
      <c r="J208" s="134">
        <f t="shared" si="27"/>
        <v>0</v>
      </c>
      <c r="K208" s="134">
        <f t="shared" si="28"/>
        <v>442.98</v>
      </c>
      <c r="L208" s="134">
        <f t="shared" si="29"/>
        <v>0</v>
      </c>
      <c r="M208" s="134">
        <f t="shared" si="30"/>
        <v>0</v>
      </c>
      <c r="N208" s="134">
        <f t="shared" si="31"/>
        <v>0</v>
      </c>
      <c r="O208" s="11"/>
      <c r="P208" s="111">
        <f t="shared" si="2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04'!J207</f>
        <v>0</v>
      </c>
      <c r="I209" s="134">
        <f>VLOOKUP(A209,'Memória 05'!$A$6:$E$283,5,FALSE)</f>
        <v>0</v>
      </c>
      <c r="J209" s="134">
        <f t="shared" si="27"/>
        <v>0</v>
      </c>
      <c r="K209" s="134">
        <f t="shared" si="28"/>
        <v>0</v>
      </c>
      <c r="L209" s="134">
        <f t="shared" si="29"/>
        <v>0</v>
      </c>
      <c r="M209" s="134">
        <f t="shared" si="30"/>
        <v>0</v>
      </c>
      <c r="N209" s="134">
        <f t="shared" si="31"/>
        <v>0</v>
      </c>
      <c r="O209" s="11"/>
      <c r="P209" s="111" t="e">
        <f t="shared" si="2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2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04'!J209</f>
        <v>0</v>
      </c>
      <c r="I211" s="134">
        <f>VLOOKUP(A211,'Memória 05'!$A$6:$E$283,5,FALSE)</f>
        <v>25.700700000000001</v>
      </c>
      <c r="J211" s="134">
        <f t="shared" si="27"/>
        <v>25.700700000000001</v>
      </c>
      <c r="K211" s="134">
        <f t="shared" si="28"/>
        <v>1358.94</v>
      </c>
      <c r="L211" s="134">
        <f t="shared" si="29"/>
        <v>0</v>
      </c>
      <c r="M211" s="134">
        <f t="shared" si="30"/>
        <v>1117.98</v>
      </c>
      <c r="N211" s="134">
        <f t="shared" si="31"/>
        <v>1117.98</v>
      </c>
      <c r="O211" s="11"/>
      <c r="P211" s="111">
        <f t="shared" si="2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04'!J210</f>
        <v>0</v>
      </c>
      <c r="I212" s="134">
        <f>VLOOKUP(A212,'Memória 05'!$A$6:$E$283,5,FALSE)</f>
        <v>25.700700000000001</v>
      </c>
      <c r="J212" s="134">
        <f t="shared" si="27"/>
        <v>25.700700000000001</v>
      </c>
      <c r="K212" s="134">
        <f t="shared" si="28"/>
        <v>1734.75</v>
      </c>
      <c r="L212" s="134">
        <f t="shared" si="29"/>
        <v>0</v>
      </c>
      <c r="M212" s="134">
        <f t="shared" si="30"/>
        <v>1427.15</v>
      </c>
      <c r="N212" s="134">
        <f t="shared" si="31"/>
        <v>1427.15</v>
      </c>
      <c r="O212" s="11"/>
      <c r="P212" s="111">
        <f t="shared" si="2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v>0</v>
      </c>
      <c r="I213" s="134">
        <f>VLOOKUP(A213,'Memória 05'!$A$6:$E$283,5,FALSE)</f>
        <v>25.700700000000001</v>
      </c>
      <c r="J213" s="134">
        <f t="shared" ref="J213" si="32">I213+H213</f>
        <v>25.700700000000001</v>
      </c>
      <c r="K213" s="134">
        <f t="shared" ref="K213" si="33">TRUNC(G213*F213,2)</f>
        <v>986.83</v>
      </c>
      <c r="L213" s="134">
        <f t="shared" ref="L213" si="34">TRUNC(H213*F213,2)</f>
        <v>0</v>
      </c>
      <c r="M213" s="134">
        <f t="shared" ref="M213" si="35">TRUNC(I213*F213,2)</f>
        <v>811.85</v>
      </c>
      <c r="N213" s="134">
        <f t="shared" ref="N213" si="36">M213+L213</f>
        <v>811.85</v>
      </c>
      <c r="O213" s="11"/>
      <c r="P213" s="111">
        <f t="shared" si="2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2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04'!J212</f>
        <v>0</v>
      </c>
      <c r="I215" s="134">
        <f>VLOOKUP(A215,'Memória 05'!$A$6:$E$283,5,FALSE)</f>
        <v>0</v>
      </c>
      <c r="J215" s="134">
        <f t="shared" si="27"/>
        <v>0</v>
      </c>
      <c r="K215" s="134">
        <f t="shared" si="28"/>
        <v>0</v>
      </c>
      <c r="L215" s="134">
        <f t="shared" si="29"/>
        <v>0</v>
      </c>
      <c r="M215" s="134">
        <f t="shared" si="30"/>
        <v>0</v>
      </c>
      <c r="N215" s="134">
        <f t="shared" si="31"/>
        <v>0</v>
      </c>
      <c r="O215" s="11"/>
      <c r="P215" s="111" t="e">
        <f t="shared" si="2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04'!J213</f>
        <v>0</v>
      </c>
      <c r="I216" s="134">
        <f>VLOOKUP(A216,'Memória 05'!$A$6:$E$283,5,FALSE)</f>
        <v>0</v>
      </c>
      <c r="J216" s="134">
        <f t="shared" si="27"/>
        <v>0</v>
      </c>
      <c r="K216" s="134">
        <f t="shared" si="28"/>
        <v>0</v>
      </c>
      <c r="L216" s="134">
        <f t="shared" si="29"/>
        <v>0</v>
      </c>
      <c r="M216" s="134">
        <f t="shared" si="30"/>
        <v>0</v>
      </c>
      <c r="N216" s="134">
        <f t="shared" si="31"/>
        <v>0</v>
      </c>
      <c r="O216" s="11"/>
      <c r="P216" s="111" t="e">
        <f t="shared" si="2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04'!J214</f>
        <v>0</v>
      </c>
      <c r="I217" s="134">
        <f>VLOOKUP(A217,'Memória 05'!$A$6:$E$283,5,FALSE)</f>
        <v>0</v>
      </c>
      <c r="J217" s="134">
        <f t="shared" si="27"/>
        <v>0</v>
      </c>
      <c r="K217" s="134">
        <f t="shared" si="28"/>
        <v>0</v>
      </c>
      <c r="L217" s="134">
        <f t="shared" si="29"/>
        <v>0</v>
      </c>
      <c r="M217" s="134">
        <f t="shared" si="30"/>
        <v>0</v>
      </c>
      <c r="N217" s="134">
        <f t="shared" si="31"/>
        <v>0</v>
      </c>
      <c r="O217" s="11"/>
      <c r="P217" s="111" t="e">
        <f t="shared" si="2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04'!J215</f>
        <v>0</v>
      </c>
      <c r="I218" s="134">
        <f>VLOOKUP(A218,'Memória 05'!$A$6:$E$283,5,FALSE)</f>
        <v>6</v>
      </c>
      <c r="J218" s="134">
        <f t="shared" si="27"/>
        <v>6</v>
      </c>
      <c r="K218" s="134">
        <f t="shared" si="28"/>
        <v>4494.4799999999996</v>
      </c>
      <c r="L218" s="134">
        <f t="shared" si="29"/>
        <v>0</v>
      </c>
      <c r="M218" s="134">
        <f t="shared" si="30"/>
        <v>4494.4799999999996</v>
      </c>
      <c r="N218" s="134">
        <f t="shared" si="31"/>
        <v>4494.4799999999996</v>
      </c>
      <c r="O218" s="11"/>
      <c r="P218" s="111">
        <f t="shared" si="2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v>0</v>
      </c>
      <c r="I219" s="134">
        <f>VLOOKUP(A219,'Memória 05'!$A$6:$E$283,5,FALSE)</f>
        <v>0</v>
      </c>
      <c r="J219" s="134">
        <f t="shared" ref="J219:J220" si="37">I219+H219</f>
        <v>0</v>
      </c>
      <c r="K219" s="134">
        <f t="shared" ref="K219:K220" si="38">TRUNC(G219*F219,2)</f>
        <v>1537.31</v>
      </c>
      <c r="L219" s="134">
        <f t="shared" ref="L219:L220" si="39">TRUNC(H219*F219,2)</f>
        <v>0</v>
      </c>
      <c r="M219" s="134">
        <f t="shared" ref="M219:M220" si="40">TRUNC(I219*F219,2)</f>
        <v>0</v>
      </c>
      <c r="N219" s="134">
        <f t="shared" ref="N219:N220" si="41">M219+L219</f>
        <v>0</v>
      </c>
      <c r="O219" s="11"/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v>0</v>
      </c>
      <c r="I220" s="134">
        <f>VLOOKUP(A220,'Memória 05'!$A$6:$E$283,5,FALSE)</f>
        <v>0</v>
      </c>
      <c r="J220" s="134">
        <f t="shared" si="37"/>
        <v>0</v>
      </c>
      <c r="K220" s="134">
        <f t="shared" si="38"/>
        <v>266.75</v>
      </c>
      <c r="L220" s="134">
        <f t="shared" si="39"/>
        <v>0</v>
      </c>
      <c r="M220" s="134">
        <f t="shared" si="40"/>
        <v>0</v>
      </c>
      <c r="N220" s="134">
        <f t="shared" si="41"/>
        <v>0</v>
      </c>
      <c r="O220" s="11"/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2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04'!J217</f>
        <v>0</v>
      </c>
      <c r="I222" s="134">
        <f>VLOOKUP(A222,'Memória 05'!$A$6:$E$283,5,FALSE)</f>
        <v>22.2075</v>
      </c>
      <c r="J222" s="134">
        <f t="shared" ref="J222:J267" si="42">I222+H222</f>
        <v>22.2075</v>
      </c>
      <c r="K222" s="134">
        <f t="shared" ref="K222:K267" si="43">TRUNC(G222*F222,2)</f>
        <v>515.03</v>
      </c>
      <c r="L222" s="134">
        <f t="shared" ref="L222:L267" si="44">TRUNC(H222*F222,2)</f>
        <v>0</v>
      </c>
      <c r="M222" s="134">
        <f t="shared" ref="M222:M267" si="45">TRUNC(I222*F222,2)</f>
        <v>412.61</v>
      </c>
      <c r="N222" s="134">
        <f t="shared" ref="N222:N267" si="46">M222+L222</f>
        <v>412.61</v>
      </c>
      <c r="O222" s="11"/>
      <c r="P222" s="111">
        <f t="shared" ref="P222:P296" si="47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04'!J218</f>
        <v>0</v>
      </c>
      <c r="I223" s="134">
        <f>VLOOKUP(A223,'Memória 05'!$A$6:$E$283,5,FALSE)</f>
        <v>22.2075</v>
      </c>
      <c r="J223" s="134">
        <f t="shared" si="42"/>
        <v>22.2075</v>
      </c>
      <c r="K223" s="134">
        <f t="shared" si="43"/>
        <v>1542.89</v>
      </c>
      <c r="L223" s="134">
        <f t="shared" si="44"/>
        <v>0</v>
      </c>
      <c r="M223" s="134">
        <f t="shared" si="45"/>
        <v>1236.06</v>
      </c>
      <c r="N223" s="134">
        <f t="shared" si="46"/>
        <v>1236.06</v>
      </c>
      <c r="O223" s="11"/>
      <c r="P223" s="111">
        <f t="shared" si="47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04'!J219</f>
        <v>0</v>
      </c>
      <c r="I224" s="134">
        <f>VLOOKUP(A224,'Memória 05'!$A$6:$E$283,5,FALSE)</f>
        <v>0</v>
      </c>
      <c r="J224" s="134">
        <f t="shared" si="42"/>
        <v>0</v>
      </c>
      <c r="K224" s="134">
        <f t="shared" si="43"/>
        <v>0</v>
      </c>
      <c r="L224" s="134">
        <f t="shared" si="44"/>
        <v>0</v>
      </c>
      <c r="M224" s="134">
        <f t="shared" si="45"/>
        <v>0</v>
      </c>
      <c r="N224" s="134">
        <f t="shared" si="46"/>
        <v>0</v>
      </c>
      <c r="O224" s="11"/>
      <c r="P224" s="111" t="e">
        <f t="shared" si="47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04'!J220</f>
        <v>0</v>
      </c>
      <c r="I225" s="134">
        <f>VLOOKUP(A225,'Memória 05'!$A$6:$E$283,5,FALSE)</f>
        <v>7.05</v>
      </c>
      <c r="J225" s="134">
        <f t="shared" si="42"/>
        <v>7.05</v>
      </c>
      <c r="K225" s="134">
        <f t="shared" si="43"/>
        <v>637.20000000000005</v>
      </c>
      <c r="L225" s="134">
        <f t="shared" si="44"/>
        <v>0</v>
      </c>
      <c r="M225" s="134">
        <f t="shared" si="45"/>
        <v>510.49</v>
      </c>
      <c r="N225" s="134">
        <f t="shared" si="46"/>
        <v>510.49</v>
      </c>
      <c r="O225" s="11"/>
      <c r="P225" s="111">
        <f t="shared" si="47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v>0</v>
      </c>
      <c r="I226" s="134">
        <f>VLOOKUP(A226,'Memória 05'!$A$6:$E$283,5,FALSE)</f>
        <v>0</v>
      </c>
      <c r="J226" s="134">
        <f t="shared" ref="J226" si="48">I226+H226</f>
        <v>0</v>
      </c>
      <c r="K226" s="134">
        <f t="shared" ref="K226" si="49">TRUNC(G226*F226,2)</f>
        <v>844.3</v>
      </c>
      <c r="L226" s="134">
        <f t="shared" ref="L226" si="50">TRUNC(H226*F226,2)</f>
        <v>0</v>
      </c>
      <c r="M226" s="134">
        <f t="shared" ref="M226" si="51">TRUNC(I226*F226,2)</f>
        <v>0</v>
      </c>
      <c r="N226" s="134">
        <f t="shared" ref="N226" si="52">M226+L226</f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47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04'!J222</f>
        <v>0</v>
      </c>
      <c r="I228" s="134">
        <f>VLOOKUP(A228,'Memória 05'!$A$6:$E$283,5,FALSE)</f>
        <v>0</v>
      </c>
      <c r="J228" s="134">
        <f t="shared" si="42"/>
        <v>0</v>
      </c>
      <c r="K228" s="134">
        <f t="shared" si="43"/>
        <v>1464.18</v>
      </c>
      <c r="L228" s="134">
        <f t="shared" si="44"/>
        <v>0</v>
      </c>
      <c r="M228" s="134">
        <f t="shared" si="45"/>
        <v>0</v>
      </c>
      <c r="N228" s="134">
        <f t="shared" si="46"/>
        <v>0</v>
      </c>
      <c r="O228" s="11"/>
      <c r="P228" s="111">
        <f t="shared" si="47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04'!J223</f>
        <v>0</v>
      </c>
      <c r="I229" s="134">
        <f>VLOOKUP(A229,'Memória 05'!$A$6:$E$283,5,FALSE)</f>
        <v>0</v>
      </c>
      <c r="J229" s="134">
        <f t="shared" si="42"/>
        <v>0</v>
      </c>
      <c r="K229" s="134">
        <f t="shared" si="43"/>
        <v>1168</v>
      </c>
      <c r="L229" s="134">
        <f t="shared" si="44"/>
        <v>0</v>
      </c>
      <c r="M229" s="134">
        <f t="shared" si="45"/>
        <v>0</v>
      </c>
      <c r="N229" s="134">
        <f t="shared" si="46"/>
        <v>0</v>
      </c>
      <c r="O229" s="11"/>
      <c r="P229" s="111">
        <f t="shared" si="47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04'!J224</f>
        <v>0</v>
      </c>
      <c r="I230" s="134">
        <f>VLOOKUP(A230,'Memória 05'!$A$6:$E$283,5,FALSE)</f>
        <v>0</v>
      </c>
      <c r="J230" s="134">
        <f t="shared" si="42"/>
        <v>0</v>
      </c>
      <c r="K230" s="134">
        <f t="shared" si="43"/>
        <v>1316.6</v>
      </c>
      <c r="L230" s="134">
        <f t="shared" si="44"/>
        <v>0</v>
      </c>
      <c r="M230" s="134">
        <f t="shared" si="45"/>
        <v>0</v>
      </c>
      <c r="N230" s="134">
        <f t="shared" si="46"/>
        <v>0</v>
      </c>
      <c r="O230" s="11"/>
      <c r="P230" s="111">
        <f t="shared" si="47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04'!J225</f>
        <v>0</v>
      </c>
      <c r="I231" s="134">
        <f>VLOOKUP(A231,'Memória 05'!$A$6:$E$283,5,FALSE)</f>
        <v>0</v>
      </c>
      <c r="J231" s="134">
        <f t="shared" si="42"/>
        <v>0</v>
      </c>
      <c r="K231" s="134">
        <f t="shared" si="43"/>
        <v>479.98</v>
      </c>
      <c r="L231" s="134">
        <f t="shared" si="44"/>
        <v>0</v>
      </c>
      <c r="M231" s="134">
        <f t="shared" si="45"/>
        <v>0</v>
      </c>
      <c r="N231" s="134">
        <f t="shared" si="46"/>
        <v>0</v>
      </c>
      <c r="O231" s="11"/>
      <c r="P231" s="111">
        <f t="shared" si="47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04'!J226</f>
        <v>0</v>
      </c>
      <c r="I232" s="134">
        <f>VLOOKUP(A232,'Memória 05'!$A$6:$E$283,5,FALSE)</f>
        <v>0</v>
      </c>
      <c r="J232" s="134">
        <f t="shared" si="42"/>
        <v>0</v>
      </c>
      <c r="K232" s="134">
        <f t="shared" si="43"/>
        <v>1517.16</v>
      </c>
      <c r="L232" s="134">
        <f t="shared" si="44"/>
        <v>0</v>
      </c>
      <c r="M232" s="134">
        <f t="shared" si="45"/>
        <v>0</v>
      </c>
      <c r="N232" s="134">
        <f t="shared" si="46"/>
        <v>0</v>
      </c>
      <c r="O232" s="11"/>
      <c r="P232" s="111">
        <f t="shared" si="47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04'!J227</f>
        <v>0</v>
      </c>
      <c r="I233" s="134">
        <f>VLOOKUP(A233,'Memória 05'!$A$6:$E$283,5,FALSE)</f>
        <v>0</v>
      </c>
      <c r="J233" s="134">
        <f t="shared" si="42"/>
        <v>0</v>
      </c>
      <c r="K233" s="134">
        <f t="shared" si="43"/>
        <v>1149.18</v>
      </c>
      <c r="L233" s="134">
        <f t="shared" si="44"/>
        <v>0</v>
      </c>
      <c r="M233" s="134">
        <f t="shared" si="45"/>
        <v>0</v>
      </c>
      <c r="N233" s="134">
        <f t="shared" si="46"/>
        <v>0</v>
      </c>
      <c r="O233" s="11"/>
      <c r="P233" s="111">
        <f t="shared" si="47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04'!J228</f>
        <v>0</v>
      </c>
      <c r="I234" s="134">
        <f>VLOOKUP(A234,'Memória 05'!$A$6:$E$283,5,FALSE)</f>
        <v>0</v>
      </c>
      <c r="J234" s="134">
        <f t="shared" si="42"/>
        <v>0</v>
      </c>
      <c r="K234" s="134">
        <f t="shared" si="43"/>
        <v>275.8</v>
      </c>
      <c r="L234" s="134">
        <f t="shared" si="44"/>
        <v>0</v>
      </c>
      <c r="M234" s="134">
        <f t="shared" si="45"/>
        <v>0</v>
      </c>
      <c r="N234" s="134">
        <f t="shared" si="46"/>
        <v>0</v>
      </c>
      <c r="O234" s="11"/>
      <c r="P234" s="111">
        <f t="shared" si="47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04'!J229</f>
        <v>0</v>
      </c>
      <c r="I235" s="134">
        <f>VLOOKUP(A235,'Memória 05'!$A$6:$E$283,5,FALSE)</f>
        <v>0</v>
      </c>
      <c r="J235" s="134">
        <f t="shared" si="42"/>
        <v>0</v>
      </c>
      <c r="K235" s="134">
        <f t="shared" si="43"/>
        <v>199.36</v>
      </c>
      <c r="L235" s="134">
        <f t="shared" si="44"/>
        <v>0</v>
      </c>
      <c r="M235" s="134">
        <f t="shared" si="45"/>
        <v>0</v>
      </c>
      <c r="N235" s="134">
        <f t="shared" si="46"/>
        <v>0</v>
      </c>
      <c r="O235" s="11"/>
      <c r="P235" s="111">
        <f t="shared" si="47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47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04'!J231</f>
        <v>0</v>
      </c>
      <c r="I237" s="134">
        <f>VLOOKUP(A237,'Memória 05'!$A$6:$E$283,5,FALSE)</f>
        <v>0</v>
      </c>
      <c r="J237" s="134">
        <f t="shared" si="42"/>
        <v>0</v>
      </c>
      <c r="K237" s="134">
        <f t="shared" si="43"/>
        <v>475.15</v>
      </c>
      <c r="L237" s="134">
        <f t="shared" si="44"/>
        <v>0</v>
      </c>
      <c r="M237" s="134">
        <f t="shared" si="45"/>
        <v>0</v>
      </c>
      <c r="N237" s="134">
        <f t="shared" si="46"/>
        <v>0</v>
      </c>
      <c r="O237" s="11"/>
      <c r="P237" s="111">
        <f t="shared" si="47"/>
        <v>0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04'!J232</f>
        <v>0</v>
      </c>
      <c r="I238" s="134">
        <f>VLOOKUP(A238,'Memória 05'!$A$6:$E$283,5,FALSE)</f>
        <v>0</v>
      </c>
      <c r="J238" s="134">
        <f t="shared" si="42"/>
        <v>0</v>
      </c>
      <c r="K238" s="134">
        <f t="shared" si="43"/>
        <v>88.08</v>
      </c>
      <c r="L238" s="134">
        <f t="shared" si="44"/>
        <v>0</v>
      </c>
      <c r="M238" s="134">
        <f t="shared" si="45"/>
        <v>0</v>
      </c>
      <c r="N238" s="134">
        <f t="shared" si="46"/>
        <v>0</v>
      </c>
      <c r="O238" s="11"/>
      <c r="P238" s="111">
        <f t="shared" si="47"/>
        <v>0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04'!J233</f>
        <v>0</v>
      </c>
      <c r="I239" s="134">
        <f>VLOOKUP(A239,'Memória 05'!$A$6:$E$283,5,FALSE)</f>
        <v>0</v>
      </c>
      <c r="J239" s="134">
        <f t="shared" si="42"/>
        <v>0</v>
      </c>
      <c r="K239" s="134">
        <f t="shared" si="43"/>
        <v>112.33</v>
      </c>
      <c r="L239" s="134">
        <f t="shared" si="44"/>
        <v>0</v>
      </c>
      <c r="M239" s="134">
        <f t="shared" si="45"/>
        <v>0</v>
      </c>
      <c r="N239" s="134">
        <f t="shared" si="46"/>
        <v>0</v>
      </c>
      <c r="O239" s="11"/>
      <c r="P239" s="111">
        <f t="shared" si="47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04'!J234</f>
        <v>0</v>
      </c>
      <c r="I240" s="134">
        <f>VLOOKUP(A240,'Memória 05'!$A$6:$E$283,5,FALSE)</f>
        <v>59.629999999999995</v>
      </c>
      <c r="J240" s="134">
        <f t="shared" si="42"/>
        <v>59.629999999999995</v>
      </c>
      <c r="K240" s="134">
        <f t="shared" si="43"/>
        <v>2199.1999999999998</v>
      </c>
      <c r="L240" s="134">
        <f t="shared" si="44"/>
        <v>0</v>
      </c>
      <c r="M240" s="134">
        <f t="shared" si="45"/>
        <v>1385.8</v>
      </c>
      <c r="N240" s="134">
        <f t="shared" si="46"/>
        <v>1385.8</v>
      </c>
      <c r="O240" s="11"/>
      <c r="P240" s="111">
        <f t="shared" si="47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04'!J235</f>
        <v>0</v>
      </c>
      <c r="I241" s="134">
        <f>VLOOKUP(A241,'Memória 05'!$A$6:$E$283,5,FALSE)</f>
        <v>0</v>
      </c>
      <c r="J241" s="134">
        <f t="shared" si="42"/>
        <v>0</v>
      </c>
      <c r="K241" s="134">
        <f t="shared" si="43"/>
        <v>577.44000000000005</v>
      </c>
      <c r="L241" s="134">
        <f t="shared" si="44"/>
        <v>0</v>
      </c>
      <c r="M241" s="134">
        <f t="shared" si="45"/>
        <v>0</v>
      </c>
      <c r="N241" s="134">
        <f t="shared" si="46"/>
        <v>0</v>
      </c>
      <c r="O241" s="11"/>
      <c r="P241" s="111">
        <f t="shared" si="47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v>0</v>
      </c>
      <c r="I242" s="134">
        <f>VLOOKUP(A242,'Memória 05'!$A$6:$E$283,5,FALSE)</f>
        <v>0</v>
      </c>
      <c r="J242" s="134">
        <f t="shared" ref="J242:J243" si="53">I242+H242</f>
        <v>0</v>
      </c>
      <c r="K242" s="134">
        <f t="shared" ref="K242:K243" si="54">TRUNC(G242*F242,2)</f>
        <v>126.53</v>
      </c>
      <c r="L242" s="134">
        <f t="shared" ref="L242:L243" si="55">TRUNC(H242*F242,2)</f>
        <v>0</v>
      </c>
      <c r="M242" s="134">
        <f t="shared" ref="M242:M243" si="56">TRUNC(I242*F242,2)</f>
        <v>0</v>
      </c>
      <c r="N242" s="134">
        <f t="shared" ref="N242:N243" si="57">M242+L242</f>
        <v>0</v>
      </c>
      <c r="O242" s="11"/>
      <c r="P242" s="111">
        <f t="shared" si="47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v>0</v>
      </c>
      <c r="I243" s="134">
        <f>VLOOKUP(A243,'Memória 05'!$A$6:$E$283,5,FALSE)</f>
        <v>0</v>
      </c>
      <c r="J243" s="134">
        <f t="shared" si="53"/>
        <v>0</v>
      </c>
      <c r="K243" s="134">
        <f t="shared" si="54"/>
        <v>1013.27</v>
      </c>
      <c r="L243" s="134">
        <f t="shared" si="55"/>
        <v>0</v>
      </c>
      <c r="M243" s="134">
        <f t="shared" si="56"/>
        <v>0</v>
      </c>
      <c r="N243" s="134">
        <f t="shared" si="57"/>
        <v>0</v>
      </c>
      <c r="O243" s="11"/>
      <c r="P243" s="111">
        <f t="shared" si="47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47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04'!J237</f>
        <v>1</v>
      </c>
      <c r="I245" s="134">
        <f>VLOOKUP(A245,'Memória 05'!$A$6:$E$283,5,FALSE)</f>
        <v>0</v>
      </c>
      <c r="J245" s="134">
        <f t="shared" si="42"/>
        <v>1</v>
      </c>
      <c r="K245" s="134">
        <f t="shared" si="43"/>
        <v>172.62</v>
      </c>
      <c r="L245" s="134">
        <f t="shared" si="44"/>
        <v>172.62</v>
      </c>
      <c r="M245" s="134">
        <f t="shared" si="45"/>
        <v>0</v>
      </c>
      <c r="N245" s="134">
        <f t="shared" si="46"/>
        <v>172.62</v>
      </c>
      <c r="O245" s="11"/>
      <c r="P245" s="111">
        <f t="shared" si="47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04'!J238</f>
        <v>0</v>
      </c>
      <c r="I246" s="134">
        <f>VLOOKUP(A246,'Memória 05'!$A$6:$E$283,5,FALSE)</f>
        <v>0</v>
      </c>
      <c r="J246" s="134">
        <f t="shared" si="42"/>
        <v>0</v>
      </c>
      <c r="K246" s="134">
        <f t="shared" si="43"/>
        <v>188.4</v>
      </c>
      <c r="L246" s="134">
        <f t="shared" si="44"/>
        <v>0</v>
      </c>
      <c r="M246" s="134">
        <f t="shared" si="45"/>
        <v>0</v>
      </c>
      <c r="N246" s="134">
        <f t="shared" si="46"/>
        <v>0</v>
      </c>
      <c r="O246" s="11"/>
      <c r="P246" s="111">
        <f t="shared" si="47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04'!J239</f>
        <v>0</v>
      </c>
      <c r="I247" s="134">
        <f>VLOOKUP(A247,'Memória 05'!$A$6:$E$283,5,FALSE)</f>
        <v>0</v>
      </c>
      <c r="J247" s="134">
        <f t="shared" si="42"/>
        <v>0</v>
      </c>
      <c r="K247" s="134">
        <f t="shared" si="43"/>
        <v>41.32</v>
      </c>
      <c r="L247" s="134">
        <f t="shared" si="44"/>
        <v>0</v>
      </c>
      <c r="M247" s="134">
        <f t="shared" si="45"/>
        <v>0</v>
      </c>
      <c r="N247" s="134">
        <f t="shared" si="46"/>
        <v>0</v>
      </c>
      <c r="O247" s="11"/>
      <c r="P247" s="111">
        <f t="shared" si="47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04'!J240</f>
        <v>20.28</v>
      </c>
      <c r="I248" s="134">
        <f>VLOOKUP(A248,'Memória 05'!$A$6:$E$283,5,FALSE)</f>
        <v>0</v>
      </c>
      <c r="J248" s="134">
        <f t="shared" si="42"/>
        <v>20.28</v>
      </c>
      <c r="K248" s="134">
        <f t="shared" si="43"/>
        <v>157.16999999999999</v>
      </c>
      <c r="L248" s="134">
        <f t="shared" si="44"/>
        <v>411.27</v>
      </c>
      <c r="M248" s="134">
        <f t="shared" si="45"/>
        <v>0</v>
      </c>
      <c r="N248" s="134">
        <f t="shared" si="46"/>
        <v>411.27</v>
      </c>
      <c r="O248" s="11"/>
      <c r="P248" s="111">
        <f t="shared" si="47"/>
        <v>2.6167207482343962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04'!J241</f>
        <v>25.24</v>
      </c>
      <c r="I249" s="134">
        <f>VLOOKUP(A249,'Memória 05'!$A$6:$E$283,5,FALSE)</f>
        <v>0</v>
      </c>
      <c r="J249" s="134">
        <f t="shared" si="42"/>
        <v>25.24</v>
      </c>
      <c r="K249" s="134">
        <f t="shared" si="43"/>
        <v>849.57</v>
      </c>
      <c r="L249" s="134">
        <f t="shared" si="44"/>
        <v>637.04999999999995</v>
      </c>
      <c r="M249" s="134">
        <f t="shared" si="45"/>
        <v>0</v>
      </c>
      <c r="N249" s="134">
        <f t="shared" si="46"/>
        <v>637.04999999999995</v>
      </c>
      <c r="O249" s="11"/>
      <c r="P249" s="111">
        <f t="shared" si="47"/>
        <v>0.74984992407924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04'!J242</f>
        <v>35.19</v>
      </c>
      <c r="I250" s="134">
        <f>VLOOKUP(A250,'Memória 05'!$A$6:$E$283,5,FALSE)</f>
        <v>0</v>
      </c>
      <c r="J250" s="134">
        <f t="shared" si="42"/>
        <v>35.19</v>
      </c>
      <c r="K250" s="134">
        <f t="shared" si="43"/>
        <v>1716.92</v>
      </c>
      <c r="L250" s="134">
        <f t="shared" si="44"/>
        <v>1238.33</v>
      </c>
      <c r="M250" s="134">
        <f t="shared" si="45"/>
        <v>0</v>
      </c>
      <c r="N250" s="134">
        <f t="shared" si="46"/>
        <v>1238.33</v>
      </c>
      <c r="O250" s="11"/>
      <c r="P250" s="111">
        <f t="shared" si="47"/>
        <v>0.72125084453556365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04'!J243</f>
        <v>0</v>
      </c>
      <c r="I251" s="134">
        <f>VLOOKUP(A251,'Memória 05'!$A$6:$E$283,5,FALSE)</f>
        <v>0</v>
      </c>
      <c r="J251" s="134">
        <f t="shared" si="42"/>
        <v>0</v>
      </c>
      <c r="K251" s="134">
        <f t="shared" si="43"/>
        <v>30.2</v>
      </c>
      <c r="L251" s="134">
        <f t="shared" si="44"/>
        <v>0</v>
      </c>
      <c r="M251" s="134">
        <f t="shared" si="45"/>
        <v>0</v>
      </c>
      <c r="N251" s="134">
        <f t="shared" si="46"/>
        <v>0</v>
      </c>
      <c r="O251" s="11"/>
      <c r="P251" s="111">
        <f t="shared" si="47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v>0</v>
      </c>
      <c r="I252" s="134">
        <f>VLOOKUP(A252,'Memória 05'!$A$6:$E$283,5,FALSE)</f>
        <v>5</v>
      </c>
      <c r="J252" s="134">
        <f t="shared" ref="J252:J254" si="58">I252+H252</f>
        <v>5</v>
      </c>
      <c r="K252" s="134">
        <f t="shared" ref="K252:K254" si="59">TRUNC(G252*F252,2)</f>
        <v>184.7</v>
      </c>
      <c r="L252" s="134">
        <f t="shared" ref="L252:L254" si="60">TRUNC(H252*F252,2)</f>
        <v>0</v>
      </c>
      <c r="M252" s="134">
        <f t="shared" ref="M252:M254" si="61">TRUNC(I252*F252,2)</f>
        <v>184.7</v>
      </c>
      <c r="N252" s="134">
        <f t="shared" ref="N252:N254" si="62">M252+L252</f>
        <v>184.7</v>
      </c>
      <c r="O252" s="11"/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v>0</v>
      </c>
      <c r="I253" s="134">
        <f>VLOOKUP(A253,'Memória 05'!$A$6:$E$283,5,FALSE)</f>
        <v>6</v>
      </c>
      <c r="J253" s="134">
        <f t="shared" si="58"/>
        <v>6</v>
      </c>
      <c r="K253" s="134">
        <f t="shared" si="59"/>
        <v>141.97999999999999</v>
      </c>
      <c r="L253" s="134">
        <f t="shared" si="60"/>
        <v>0</v>
      </c>
      <c r="M253" s="134">
        <f t="shared" si="61"/>
        <v>141.97999999999999</v>
      </c>
      <c r="N253" s="134">
        <f t="shared" si="62"/>
        <v>141.97999999999999</v>
      </c>
      <c r="O253" s="11"/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v>0</v>
      </c>
      <c r="I254" s="134">
        <f>VLOOKUP(A254,'Memória 05'!$A$6:$E$283,5,FALSE)</f>
        <v>6</v>
      </c>
      <c r="J254" s="134">
        <f t="shared" si="58"/>
        <v>6</v>
      </c>
      <c r="K254" s="134">
        <f t="shared" si="59"/>
        <v>47.72</v>
      </c>
      <c r="L254" s="134">
        <f t="shared" si="60"/>
        <v>0</v>
      </c>
      <c r="M254" s="134">
        <f t="shared" si="61"/>
        <v>47.72</v>
      </c>
      <c r="N254" s="134">
        <f t="shared" si="62"/>
        <v>47.72</v>
      </c>
      <c r="O254" s="11"/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47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04'!J245</f>
        <v>53.7</v>
      </c>
      <c r="I256" s="134">
        <f>VLOOKUP(A256,'Memória 05'!$A$6:$E$283,5,FALSE)</f>
        <v>0</v>
      </c>
      <c r="J256" s="134">
        <f t="shared" si="42"/>
        <v>53.7</v>
      </c>
      <c r="K256" s="134">
        <f t="shared" si="43"/>
        <v>184.72</v>
      </c>
      <c r="L256" s="134">
        <f t="shared" si="44"/>
        <v>184.72</v>
      </c>
      <c r="M256" s="134">
        <f t="shared" si="45"/>
        <v>0</v>
      </c>
      <c r="N256" s="134">
        <f t="shared" si="46"/>
        <v>184.72</v>
      </c>
      <c r="O256" s="11"/>
      <c r="P256" s="111">
        <f t="shared" si="47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04'!J246</f>
        <v>20.8</v>
      </c>
      <c r="I257" s="134">
        <f>VLOOKUP(A257,'Memória 05'!$A$6:$E$283,5,FALSE)</f>
        <v>0</v>
      </c>
      <c r="J257" s="134">
        <f t="shared" si="42"/>
        <v>20.8</v>
      </c>
      <c r="K257" s="134">
        <f t="shared" si="43"/>
        <v>96.51</v>
      </c>
      <c r="L257" s="134">
        <f t="shared" si="44"/>
        <v>96.51</v>
      </c>
      <c r="M257" s="134">
        <f t="shared" si="45"/>
        <v>0</v>
      </c>
      <c r="N257" s="134">
        <f t="shared" si="46"/>
        <v>96.51</v>
      </c>
      <c r="O257" s="11"/>
      <c r="P257" s="111">
        <f t="shared" si="47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04'!J247</f>
        <v>1</v>
      </c>
      <c r="I258" s="134">
        <f>VLOOKUP(A258,'Memória 05'!$A$6:$E$283,5,FALSE)</f>
        <v>0</v>
      </c>
      <c r="J258" s="134">
        <f t="shared" si="42"/>
        <v>1</v>
      </c>
      <c r="K258" s="134">
        <f t="shared" si="43"/>
        <v>56.68</v>
      </c>
      <c r="L258" s="134">
        <f t="shared" si="44"/>
        <v>56.68</v>
      </c>
      <c r="M258" s="134">
        <f t="shared" si="45"/>
        <v>0</v>
      </c>
      <c r="N258" s="134">
        <f t="shared" si="46"/>
        <v>56.68</v>
      </c>
      <c r="O258" s="11"/>
      <c r="P258" s="111">
        <f t="shared" si="47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04'!J248</f>
        <v>0</v>
      </c>
      <c r="I259" s="134">
        <f>VLOOKUP(A259,'Memória 05'!$A$6:$E$283,5,FALSE)</f>
        <v>0</v>
      </c>
      <c r="J259" s="134">
        <f t="shared" si="42"/>
        <v>0</v>
      </c>
      <c r="K259" s="134">
        <f t="shared" si="43"/>
        <v>83.94</v>
      </c>
      <c r="L259" s="134">
        <f t="shared" si="44"/>
        <v>0</v>
      </c>
      <c r="M259" s="134">
        <f t="shared" si="45"/>
        <v>0</v>
      </c>
      <c r="N259" s="134">
        <f t="shared" si="46"/>
        <v>0</v>
      </c>
      <c r="O259" s="11"/>
      <c r="P259" s="111">
        <f t="shared" si="47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04'!J249</f>
        <v>0</v>
      </c>
      <c r="I260" s="134">
        <f>VLOOKUP(A260,'Memória 05'!$A$6:$E$283,5,FALSE)</f>
        <v>0</v>
      </c>
      <c r="J260" s="134">
        <f t="shared" si="42"/>
        <v>0</v>
      </c>
      <c r="K260" s="134">
        <f t="shared" si="43"/>
        <v>135.72</v>
      </c>
      <c r="L260" s="134">
        <f t="shared" si="44"/>
        <v>0</v>
      </c>
      <c r="M260" s="134">
        <f t="shared" si="45"/>
        <v>0</v>
      </c>
      <c r="N260" s="134">
        <f t="shared" si="46"/>
        <v>0</v>
      </c>
      <c r="O260" s="11"/>
      <c r="P260" s="111">
        <f t="shared" si="47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04'!J250</f>
        <v>1</v>
      </c>
      <c r="I261" s="134">
        <f>VLOOKUP(A261,'Memória 05'!$A$6:$E$283,5,FALSE)</f>
        <v>0</v>
      </c>
      <c r="J261" s="134">
        <f t="shared" si="42"/>
        <v>1</v>
      </c>
      <c r="K261" s="134">
        <f t="shared" si="43"/>
        <v>10.38</v>
      </c>
      <c r="L261" s="134">
        <f t="shared" si="44"/>
        <v>10.38</v>
      </c>
      <c r="M261" s="134">
        <f t="shared" si="45"/>
        <v>0</v>
      </c>
      <c r="N261" s="134">
        <f t="shared" si="46"/>
        <v>10.38</v>
      </c>
      <c r="O261" s="11"/>
      <c r="P261" s="111">
        <f t="shared" si="47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04'!J251</f>
        <v>26.5</v>
      </c>
      <c r="I262" s="134">
        <f>VLOOKUP(A262,'Memória 05'!$A$6:$E$283,5,FALSE)</f>
        <v>0</v>
      </c>
      <c r="J262" s="134">
        <f t="shared" si="42"/>
        <v>26.5</v>
      </c>
      <c r="K262" s="134">
        <f t="shared" si="43"/>
        <v>209.08</v>
      </c>
      <c r="L262" s="134">
        <f t="shared" si="44"/>
        <v>209.08</v>
      </c>
      <c r="M262" s="134">
        <f t="shared" si="45"/>
        <v>0</v>
      </c>
      <c r="N262" s="134">
        <f t="shared" si="46"/>
        <v>209.08</v>
      </c>
      <c r="O262" s="11"/>
      <c r="P262" s="111">
        <f t="shared" si="47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04'!J252</f>
        <v>10.4</v>
      </c>
      <c r="I263" s="134">
        <f>VLOOKUP(A263,'Memória 05'!$A$6:$E$283,5,FALSE)</f>
        <v>0</v>
      </c>
      <c r="J263" s="134">
        <f t="shared" si="42"/>
        <v>10.4</v>
      </c>
      <c r="K263" s="134">
        <f t="shared" si="43"/>
        <v>153.71</v>
      </c>
      <c r="L263" s="134">
        <f t="shared" si="44"/>
        <v>153.71</v>
      </c>
      <c r="M263" s="134">
        <f t="shared" si="45"/>
        <v>0</v>
      </c>
      <c r="N263" s="134">
        <f t="shared" si="46"/>
        <v>153.71</v>
      </c>
      <c r="O263" s="11"/>
      <c r="P263" s="111">
        <f t="shared" si="47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04'!J253</f>
        <v>0</v>
      </c>
      <c r="I264" s="134">
        <f>VLOOKUP(A264,'Memória 05'!$A$6:$E$283,5,FALSE)</f>
        <v>0</v>
      </c>
      <c r="J264" s="134">
        <f t="shared" si="42"/>
        <v>0</v>
      </c>
      <c r="K264" s="134">
        <f t="shared" si="43"/>
        <v>0</v>
      </c>
      <c r="L264" s="134">
        <f t="shared" si="44"/>
        <v>0</v>
      </c>
      <c r="M264" s="134">
        <f t="shared" si="45"/>
        <v>0</v>
      </c>
      <c r="N264" s="134">
        <f t="shared" si="46"/>
        <v>0</v>
      </c>
      <c r="O264" s="11"/>
      <c r="P264" s="111" t="e">
        <f t="shared" si="47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04'!J254</f>
        <v>0</v>
      </c>
      <c r="I265" s="134">
        <f>VLOOKUP(A265,'Memória 05'!$A$6:$E$283,5,FALSE)</f>
        <v>0</v>
      </c>
      <c r="J265" s="134">
        <f t="shared" si="42"/>
        <v>0</v>
      </c>
      <c r="K265" s="134">
        <f t="shared" si="43"/>
        <v>0</v>
      </c>
      <c r="L265" s="134">
        <f t="shared" si="44"/>
        <v>0</v>
      </c>
      <c r="M265" s="134">
        <f t="shared" si="45"/>
        <v>0</v>
      </c>
      <c r="N265" s="134">
        <f t="shared" si="46"/>
        <v>0</v>
      </c>
      <c r="O265" s="11"/>
      <c r="P265" s="111" t="e">
        <f t="shared" si="47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v>0</v>
      </c>
      <c r="I266" s="134">
        <f>VLOOKUP(A266,'Memória 05'!$A$6:$E$283,5,FALSE)</f>
        <v>0</v>
      </c>
      <c r="J266" s="134">
        <f t="shared" ref="J266" si="63">I266+H266</f>
        <v>0</v>
      </c>
      <c r="K266" s="134">
        <f t="shared" ref="K266" si="64">TRUNC(G266*F266,2)</f>
        <v>115.73</v>
      </c>
      <c r="L266" s="134">
        <f t="shared" ref="L266" si="65">TRUNC(H266*F266,2)</f>
        <v>0</v>
      </c>
      <c r="M266" s="134">
        <f t="shared" ref="M266" si="66">TRUNC(I266*F266,2)</f>
        <v>0</v>
      </c>
      <c r="N266" s="134">
        <f t="shared" ref="N266" si="67">M266+L266</f>
        <v>0</v>
      </c>
      <c r="O266" s="11"/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04'!J255</f>
        <v>1</v>
      </c>
      <c r="I267" s="134">
        <f>VLOOKUP(A267,'Memória 05'!$A$6:$E$283,5,FALSE)</f>
        <v>0</v>
      </c>
      <c r="J267" s="134">
        <f t="shared" si="42"/>
        <v>1</v>
      </c>
      <c r="K267" s="134">
        <f t="shared" si="43"/>
        <v>443.04</v>
      </c>
      <c r="L267" s="134">
        <f t="shared" si="44"/>
        <v>443.04</v>
      </c>
      <c r="M267" s="134">
        <f t="shared" si="45"/>
        <v>0</v>
      </c>
      <c r="N267" s="134">
        <f t="shared" si="46"/>
        <v>443.04</v>
      </c>
      <c r="O267" s="11"/>
      <c r="P267" s="111">
        <f t="shared" si="47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34">
        <f>VLOOKUP(A268,'Memória 05'!$A$6:$E$283,5,FALSE)</f>
        <v>0</v>
      </c>
      <c r="J268" s="125"/>
      <c r="K268" s="125"/>
      <c r="L268" s="125"/>
      <c r="M268" s="125"/>
      <c r="N268" s="125"/>
      <c r="O268" s="11"/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04'!J257</f>
        <v>0</v>
      </c>
      <c r="I269" s="134">
        <f>VLOOKUP(A269,'Memória 05'!$A$6:$E$283,5,FALSE)</f>
        <v>0</v>
      </c>
      <c r="J269" s="134">
        <f t="shared" ref="J269" si="68">I269+H269</f>
        <v>0</v>
      </c>
      <c r="K269" s="134">
        <f t="shared" ref="K269" si="69">TRUNC(G269*F269,2)</f>
        <v>45358.43</v>
      </c>
      <c r="L269" s="134">
        <f t="shared" ref="L269" si="70">TRUNC(H269*F269,2)</f>
        <v>0</v>
      </c>
      <c r="M269" s="134">
        <f t="shared" ref="M269" si="71">TRUNC(I269*F269,2)</f>
        <v>0</v>
      </c>
      <c r="N269" s="134">
        <f t="shared" ref="N269" si="72">M269+L269</f>
        <v>0</v>
      </c>
      <c r="O269" s="11"/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04'!J258</f>
        <v>0</v>
      </c>
      <c r="I270" s="134">
        <f>VLOOKUP(A270,'Memória 05'!$A$6:$E$283,5,FALSE)</f>
        <v>0</v>
      </c>
      <c r="J270" s="134">
        <f t="shared" ref="J270:J295" si="73">I270+H270</f>
        <v>0</v>
      </c>
      <c r="K270" s="134">
        <f t="shared" ref="K270:K295" si="74">TRUNC(G270*F270,2)</f>
        <v>3745.88</v>
      </c>
      <c r="L270" s="134">
        <f t="shared" ref="L270:L295" si="75">TRUNC(H270*F270,2)</f>
        <v>0</v>
      </c>
      <c r="M270" s="134">
        <f t="shared" ref="M270:M295" si="76">TRUNC(I270*F270,2)</f>
        <v>0</v>
      </c>
      <c r="N270" s="134">
        <f t="shared" ref="N270:N295" si="77">M270+L270</f>
        <v>0</v>
      </c>
      <c r="O270" s="11"/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04'!J259</f>
        <v>0</v>
      </c>
      <c r="I271" s="134">
        <f>VLOOKUP(A271,'Memória 05'!$A$6:$E$283,5,FALSE)</f>
        <v>0</v>
      </c>
      <c r="J271" s="134">
        <f t="shared" si="73"/>
        <v>0</v>
      </c>
      <c r="K271" s="134">
        <f t="shared" si="74"/>
        <v>859.4</v>
      </c>
      <c r="L271" s="134">
        <f t="shared" si="75"/>
        <v>0</v>
      </c>
      <c r="M271" s="134">
        <f t="shared" si="76"/>
        <v>0</v>
      </c>
      <c r="N271" s="134">
        <f t="shared" si="77"/>
        <v>0</v>
      </c>
      <c r="O271" s="11"/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04'!J260</f>
        <v>0</v>
      </c>
      <c r="I272" s="134">
        <f>VLOOKUP(A272,'Memória 05'!$A$6:$E$283,5,FALSE)</f>
        <v>0</v>
      </c>
      <c r="J272" s="134">
        <f t="shared" si="73"/>
        <v>0</v>
      </c>
      <c r="K272" s="134">
        <f t="shared" si="74"/>
        <v>2155.4499999999998</v>
      </c>
      <c r="L272" s="134">
        <f t="shared" si="75"/>
        <v>0</v>
      </c>
      <c r="M272" s="134">
        <f t="shared" si="76"/>
        <v>0</v>
      </c>
      <c r="N272" s="134">
        <f t="shared" si="77"/>
        <v>0</v>
      </c>
      <c r="O272" s="11"/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04'!J261</f>
        <v>0</v>
      </c>
      <c r="I273" s="134">
        <f>VLOOKUP(A273,'Memória 05'!$A$6:$E$283,5,FALSE)</f>
        <v>0</v>
      </c>
      <c r="J273" s="134">
        <f t="shared" si="73"/>
        <v>0</v>
      </c>
      <c r="K273" s="134">
        <f t="shared" si="74"/>
        <v>7874.65</v>
      </c>
      <c r="L273" s="134">
        <f t="shared" si="75"/>
        <v>0</v>
      </c>
      <c r="M273" s="134">
        <f t="shared" si="76"/>
        <v>0</v>
      </c>
      <c r="N273" s="134">
        <f t="shared" si="77"/>
        <v>0</v>
      </c>
      <c r="O273" s="11"/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04'!J262</f>
        <v>0</v>
      </c>
      <c r="I274" s="134">
        <f>VLOOKUP(A274,'Memória 05'!$A$6:$E$283,5,FALSE)</f>
        <v>0</v>
      </c>
      <c r="J274" s="134">
        <f t="shared" si="73"/>
        <v>0</v>
      </c>
      <c r="K274" s="134">
        <f t="shared" si="74"/>
        <v>2392.34</v>
      </c>
      <c r="L274" s="134">
        <f t="shared" si="75"/>
        <v>0</v>
      </c>
      <c r="M274" s="134">
        <f t="shared" si="76"/>
        <v>0</v>
      </c>
      <c r="N274" s="134">
        <f t="shared" si="77"/>
        <v>0</v>
      </c>
      <c r="O274" s="11"/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04'!J263</f>
        <v>0</v>
      </c>
      <c r="I275" s="134">
        <f>VLOOKUP(A275,'Memória 05'!$A$6:$E$283,5,FALSE)</f>
        <v>0</v>
      </c>
      <c r="J275" s="134">
        <f t="shared" si="73"/>
        <v>0</v>
      </c>
      <c r="K275" s="134">
        <f t="shared" si="74"/>
        <v>3819.33</v>
      </c>
      <c r="L275" s="134">
        <f t="shared" si="75"/>
        <v>0</v>
      </c>
      <c r="M275" s="134">
        <f t="shared" si="76"/>
        <v>0</v>
      </c>
      <c r="N275" s="134">
        <f t="shared" si="77"/>
        <v>0</v>
      </c>
      <c r="O275" s="11"/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04'!J264</f>
        <v>0</v>
      </c>
      <c r="I276" s="134">
        <f>VLOOKUP(A276,'Memória 05'!$A$6:$E$283,5,FALSE)</f>
        <v>0</v>
      </c>
      <c r="J276" s="134">
        <f t="shared" si="73"/>
        <v>0</v>
      </c>
      <c r="K276" s="134">
        <f t="shared" si="74"/>
        <v>94.67</v>
      </c>
      <c r="L276" s="134">
        <f t="shared" si="75"/>
        <v>0</v>
      </c>
      <c r="M276" s="134">
        <f t="shared" si="76"/>
        <v>0</v>
      </c>
      <c r="N276" s="134">
        <f t="shared" si="77"/>
        <v>0</v>
      </c>
      <c r="O276" s="11"/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04'!J265</f>
        <v>0</v>
      </c>
      <c r="I277" s="134">
        <f>VLOOKUP(A277,'Memória 05'!$A$6:$E$283,5,FALSE)</f>
        <v>0</v>
      </c>
      <c r="J277" s="134">
        <f t="shared" si="73"/>
        <v>0</v>
      </c>
      <c r="K277" s="134">
        <f t="shared" si="74"/>
        <v>2041.29</v>
      </c>
      <c r="L277" s="134">
        <f t="shared" si="75"/>
        <v>0</v>
      </c>
      <c r="M277" s="134">
        <f t="shared" si="76"/>
        <v>0</v>
      </c>
      <c r="N277" s="134">
        <f t="shared" si="77"/>
        <v>0</v>
      </c>
      <c r="O277" s="11"/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04'!J266</f>
        <v>0</v>
      </c>
      <c r="I278" s="134">
        <f>VLOOKUP(A278,'Memória 05'!$A$6:$E$283,5,FALSE)</f>
        <v>0</v>
      </c>
      <c r="J278" s="134">
        <f t="shared" si="73"/>
        <v>0</v>
      </c>
      <c r="K278" s="134">
        <f t="shared" si="74"/>
        <v>9144.3799999999992</v>
      </c>
      <c r="L278" s="134">
        <f t="shared" si="75"/>
        <v>0</v>
      </c>
      <c r="M278" s="134">
        <f t="shared" si="76"/>
        <v>0</v>
      </c>
      <c r="N278" s="134">
        <f t="shared" si="77"/>
        <v>0</v>
      </c>
      <c r="O278" s="11"/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04'!J267</f>
        <v>0</v>
      </c>
      <c r="I279" s="134">
        <f>VLOOKUP(A279,'Memória 05'!$A$6:$E$283,5,FALSE)</f>
        <v>0</v>
      </c>
      <c r="J279" s="134">
        <f t="shared" si="73"/>
        <v>0</v>
      </c>
      <c r="K279" s="134">
        <f t="shared" si="74"/>
        <v>13449.4</v>
      </c>
      <c r="L279" s="134">
        <f t="shared" si="75"/>
        <v>0</v>
      </c>
      <c r="M279" s="134">
        <f t="shared" si="76"/>
        <v>0</v>
      </c>
      <c r="N279" s="134">
        <f t="shared" si="77"/>
        <v>0</v>
      </c>
      <c r="O279" s="11"/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04'!J268</f>
        <v>0</v>
      </c>
      <c r="I280" s="134">
        <f>VLOOKUP(A280,'Memória 05'!$A$6:$E$283,5,FALSE)</f>
        <v>0</v>
      </c>
      <c r="J280" s="134">
        <f t="shared" si="73"/>
        <v>0</v>
      </c>
      <c r="K280" s="134">
        <f t="shared" si="74"/>
        <v>1900.69</v>
      </c>
      <c r="L280" s="134">
        <f t="shared" si="75"/>
        <v>0</v>
      </c>
      <c r="M280" s="134">
        <f t="shared" si="76"/>
        <v>0</v>
      </c>
      <c r="N280" s="134">
        <f t="shared" si="77"/>
        <v>0</v>
      </c>
      <c r="O280" s="11"/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04'!J269</f>
        <v>0</v>
      </c>
      <c r="I281" s="134">
        <f>VLOOKUP(A281,'Memória 05'!$A$6:$E$283,5,FALSE)</f>
        <v>0</v>
      </c>
      <c r="J281" s="134">
        <f t="shared" si="73"/>
        <v>0</v>
      </c>
      <c r="K281" s="134">
        <f t="shared" si="74"/>
        <v>3624.67</v>
      </c>
      <c r="L281" s="134">
        <f t="shared" si="75"/>
        <v>0</v>
      </c>
      <c r="M281" s="134">
        <f t="shared" si="76"/>
        <v>0</v>
      </c>
      <c r="N281" s="134">
        <f t="shared" si="77"/>
        <v>0</v>
      </c>
      <c r="O281" s="11"/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04'!J270</f>
        <v>0</v>
      </c>
      <c r="I282" s="134">
        <f>VLOOKUP(A282,'Memória 05'!$A$6:$E$283,5,FALSE)</f>
        <v>0</v>
      </c>
      <c r="J282" s="134">
        <f t="shared" si="73"/>
        <v>0</v>
      </c>
      <c r="K282" s="134">
        <f t="shared" si="74"/>
        <v>5676.04</v>
      </c>
      <c r="L282" s="134">
        <f t="shared" si="75"/>
        <v>0</v>
      </c>
      <c r="M282" s="134">
        <f t="shared" si="76"/>
        <v>0</v>
      </c>
      <c r="N282" s="134">
        <f t="shared" si="77"/>
        <v>0</v>
      </c>
      <c r="O282" s="11"/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04'!J271</f>
        <v>0</v>
      </c>
      <c r="I283" s="134">
        <f>VLOOKUP(A283,'Memória 05'!$A$6:$E$283,5,FALSE)</f>
        <v>0</v>
      </c>
      <c r="J283" s="134">
        <f t="shared" si="73"/>
        <v>0</v>
      </c>
      <c r="K283" s="134">
        <f t="shared" si="74"/>
        <v>2572.54</v>
      </c>
      <c r="L283" s="134">
        <f t="shared" si="75"/>
        <v>0</v>
      </c>
      <c r="M283" s="134">
        <f t="shared" si="76"/>
        <v>0</v>
      </c>
      <c r="N283" s="134">
        <f t="shared" si="77"/>
        <v>0</v>
      </c>
      <c r="O283" s="11"/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04'!J272</f>
        <v>0</v>
      </c>
      <c r="I284" s="134">
        <f>VLOOKUP(A284,'Memória 05'!$A$6:$E$283,5,FALSE)</f>
        <v>0</v>
      </c>
      <c r="J284" s="134">
        <f t="shared" si="73"/>
        <v>0</v>
      </c>
      <c r="K284" s="134">
        <f t="shared" si="74"/>
        <v>10584.04</v>
      </c>
      <c r="L284" s="134">
        <f t="shared" si="75"/>
        <v>0</v>
      </c>
      <c r="M284" s="134">
        <f t="shared" si="76"/>
        <v>0</v>
      </c>
      <c r="N284" s="134">
        <f t="shared" si="77"/>
        <v>0</v>
      </c>
      <c r="O284" s="11"/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04'!J273</f>
        <v>0</v>
      </c>
      <c r="I285" s="134">
        <f>VLOOKUP(A285,'Memória 05'!$A$6:$E$283,5,FALSE)</f>
        <v>0</v>
      </c>
      <c r="J285" s="134">
        <f t="shared" si="73"/>
        <v>0</v>
      </c>
      <c r="K285" s="134">
        <f t="shared" si="74"/>
        <v>20538.810000000001</v>
      </c>
      <c r="L285" s="134">
        <f t="shared" si="75"/>
        <v>0</v>
      </c>
      <c r="M285" s="134">
        <f t="shared" si="76"/>
        <v>0</v>
      </c>
      <c r="N285" s="134">
        <f t="shared" si="77"/>
        <v>0</v>
      </c>
      <c r="O285" s="11"/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04'!J274</f>
        <v>0</v>
      </c>
      <c r="I286" s="134">
        <f>VLOOKUP(A286,'Memória 05'!$A$6:$E$283,5,FALSE)</f>
        <v>0</v>
      </c>
      <c r="J286" s="134">
        <f t="shared" si="73"/>
        <v>0</v>
      </c>
      <c r="K286" s="134">
        <f t="shared" si="74"/>
        <v>27832.53</v>
      </c>
      <c r="L286" s="134">
        <f t="shared" si="75"/>
        <v>0</v>
      </c>
      <c r="M286" s="134">
        <f t="shared" si="76"/>
        <v>0</v>
      </c>
      <c r="N286" s="134">
        <f t="shared" si="77"/>
        <v>0</v>
      </c>
      <c r="O286" s="11"/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04'!J275</f>
        <v>0</v>
      </c>
      <c r="I287" s="134">
        <f>VLOOKUP(A287,'Memória 05'!$A$6:$E$283,5,FALSE)</f>
        <v>0</v>
      </c>
      <c r="J287" s="134">
        <f t="shared" si="73"/>
        <v>0</v>
      </c>
      <c r="K287" s="134">
        <f t="shared" si="74"/>
        <v>3464.62</v>
      </c>
      <c r="L287" s="134">
        <f t="shared" si="75"/>
        <v>0</v>
      </c>
      <c r="M287" s="134">
        <f t="shared" si="76"/>
        <v>0</v>
      </c>
      <c r="N287" s="134">
        <f t="shared" si="77"/>
        <v>0</v>
      </c>
      <c r="O287" s="11"/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04'!J276</f>
        <v>0</v>
      </c>
      <c r="I288" s="134">
        <f>VLOOKUP(A288,'Memória 05'!$A$6:$E$283,5,FALSE)</f>
        <v>0</v>
      </c>
      <c r="J288" s="134">
        <f t="shared" si="73"/>
        <v>0</v>
      </c>
      <c r="K288" s="134">
        <f t="shared" si="74"/>
        <v>1264.46</v>
      </c>
      <c r="L288" s="134">
        <f t="shared" si="75"/>
        <v>0</v>
      </c>
      <c r="M288" s="134">
        <f t="shared" si="76"/>
        <v>0</v>
      </c>
      <c r="N288" s="134">
        <f t="shared" si="77"/>
        <v>0</v>
      </c>
      <c r="O288" s="11"/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04'!J277</f>
        <v>0</v>
      </c>
      <c r="I289" s="134">
        <f>VLOOKUP(A289,'Memória 05'!$A$6:$E$283,5,FALSE)</f>
        <v>0</v>
      </c>
      <c r="J289" s="134">
        <f t="shared" si="73"/>
        <v>0</v>
      </c>
      <c r="K289" s="134">
        <f t="shared" si="74"/>
        <v>1070.56</v>
      </c>
      <c r="L289" s="134">
        <f t="shared" si="75"/>
        <v>0</v>
      </c>
      <c r="M289" s="134">
        <f t="shared" si="76"/>
        <v>0</v>
      </c>
      <c r="N289" s="134">
        <f t="shared" si="77"/>
        <v>0</v>
      </c>
      <c r="O289" s="11"/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04'!J278</f>
        <v>0</v>
      </c>
      <c r="I290" s="134">
        <f>VLOOKUP(A290,'Memória 05'!$A$6:$E$283,5,FALSE)</f>
        <v>0</v>
      </c>
      <c r="J290" s="134">
        <f t="shared" si="73"/>
        <v>0</v>
      </c>
      <c r="K290" s="134">
        <f t="shared" si="74"/>
        <v>716.77</v>
      </c>
      <c r="L290" s="134">
        <f t="shared" si="75"/>
        <v>0</v>
      </c>
      <c r="M290" s="134">
        <f t="shared" si="76"/>
        <v>0</v>
      </c>
      <c r="N290" s="134">
        <f t="shared" si="77"/>
        <v>0</v>
      </c>
      <c r="O290" s="11"/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04'!J279</f>
        <v>0</v>
      </c>
      <c r="I291" s="134">
        <f>VLOOKUP(A291,'Memória 05'!$A$6:$E$283,5,FALSE)</f>
        <v>0</v>
      </c>
      <c r="J291" s="134">
        <f t="shared" si="73"/>
        <v>0</v>
      </c>
      <c r="K291" s="134">
        <f t="shared" si="74"/>
        <v>1039.3800000000001</v>
      </c>
      <c r="L291" s="134">
        <f t="shared" si="75"/>
        <v>0</v>
      </c>
      <c r="M291" s="134">
        <f t="shared" si="76"/>
        <v>0</v>
      </c>
      <c r="N291" s="134">
        <f t="shared" si="77"/>
        <v>0</v>
      </c>
      <c r="O291" s="11"/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04'!J280</f>
        <v>0</v>
      </c>
      <c r="I292" s="134">
        <f>VLOOKUP(A292,'Memória 05'!$A$6:$E$283,5,FALSE)</f>
        <v>0</v>
      </c>
      <c r="J292" s="134">
        <f t="shared" si="73"/>
        <v>0</v>
      </c>
      <c r="K292" s="134">
        <f t="shared" si="74"/>
        <v>147.83000000000001</v>
      </c>
      <c r="L292" s="134">
        <f t="shared" si="75"/>
        <v>0</v>
      </c>
      <c r="M292" s="134">
        <f t="shared" si="76"/>
        <v>0</v>
      </c>
      <c r="N292" s="134">
        <f t="shared" si="77"/>
        <v>0</v>
      </c>
      <c r="O292" s="11"/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04'!J281</f>
        <v>0</v>
      </c>
      <c r="I293" s="134">
        <f>VLOOKUP(A293,'Memória 05'!$A$6:$E$283,5,FALSE)</f>
        <v>0</v>
      </c>
      <c r="J293" s="134">
        <f t="shared" si="73"/>
        <v>0</v>
      </c>
      <c r="K293" s="134">
        <f t="shared" si="74"/>
        <v>1216.2</v>
      </c>
      <c r="L293" s="134">
        <f t="shared" si="75"/>
        <v>0</v>
      </c>
      <c r="M293" s="134">
        <f t="shared" si="76"/>
        <v>0</v>
      </c>
      <c r="N293" s="134">
        <f t="shared" si="77"/>
        <v>0</v>
      </c>
      <c r="O293" s="11"/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04'!J282</f>
        <v>0</v>
      </c>
      <c r="I294" s="134">
        <f>VLOOKUP(A294,'Memória 05'!$A$6:$E$283,5,FALSE)</f>
        <v>0</v>
      </c>
      <c r="J294" s="134">
        <f t="shared" si="73"/>
        <v>0</v>
      </c>
      <c r="K294" s="134">
        <f t="shared" si="74"/>
        <v>1510.27</v>
      </c>
      <c r="L294" s="134">
        <f t="shared" si="75"/>
        <v>0</v>
      </c>
      <c r="M294" s="134">
        <f t="shared" si="76"/>
        <v>0</v>
      </c>
      <c r="N294" s="134">
        <f t="shared" si="77"/>
        <v>0</v>
      </c>
      <c r="O294" s="11"/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04'!J283</f>
        <v>0</v>
      </c>
      <c r="I295" s="134">
        <f>VLOOKUP(A295,'Memória 05'!$A$6:$E$283,5,FALSE)</f>
        <v>0</v>
      </c>
      <c r="J295" s="134">
        <f t="shared" si="73"/>
        <v>0</v>
      </c>
      <c r="K295" s="134">
        <f t="shared" si="74"/>
        <v>129.6</v>
      </c>
      <c r="L295" s="134">
        <f t="shared" si="75"/>
        <v>0</v>
      </c>
      <c r="M295" s="134">
        <f t="shared" si="76"/>
        <v>0</v>
      </c>
      <c r="N295" s="134">
        <f t="shared" si="77"/>
        <v>0</v>
      </c>
      <c r="O295" s="11"/>
      <c r="Q295" s="17"/>
      <c r="R295" s="32"/>
    </row>
    <row r="296" spans="1:18" ht="15" x14ac:dyDescent="0.25">
      <c r="A296" s="155" t="s">
        <v>13</v>
      </c>
      <c r="B296" s="156"/>
      <c r="C296" s="156"/>
      <c r="D296" s="156"/>
      <c r="E296" s="156"/>
      <c r="F296" s="156"/>
      <c r="G296" s="156"/>
      <c r="H296" s="156"/>
      <c r="I296" s="156"/>
      <c r="J296" s="157"/>
      <c r="K296" s="65">
        <f>SUM(K20:K295)</f>
        <v>888464.3899999999</v>
      </c>
      <c r="L296" s="65">
        <f>SUM(L20:L295)-0.06</f>
        <v>429265.81999999995</v>
      </c>
      <c r="M296" s="65">
        <f>SUM(M20:M295)</f>
        <v>70284.320000000007</v>
      </c>
      <c r="N296" s="65">
        <f>SUM(N20:N295)-0.06</f>
        <v>499550.13999999984</v>
      </c>
      <c r="O296" s="11"/>
      <c r="P296" s="111">
        <f t="shared" si="47"/>
        <v>0.56226242224519529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54" t="s">
        <v>655</v>
      </c>
      <c r="C310" s="154"/>
      <c r="D310" s="154"/>
      <c r="E310" s="154" t="s">
        <v>658</v>
      </c>
      <c r="F310" s="154"/>
      <c r="G310" s="154"/>
      <c r="H310" s="154"/>
      <c r="I310" s="154"/>
      <c r="J310" s="154"/>
      <c r="K310" s="154" t="s">
        <v>659</v>
      </c>
      <c r="L310" s="154"/>
      <c r="M310" s="154"/>
      <c r="N310" s="154"/>
      <c r="O310" s="154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54" t="s">
        <v>656</v>
      </c>
      <c r="C311" s="154"/>
      <c r="D311" s="154"/>
      <c r="E311" s="154" t="s">
        <v>657</v>
      </c>
      <c r="F311" s="154"/>
      <c r="G311" s="154"/>
      <c r="H311" s="154"/>
      <c r="I311" s="154"/>
      <c r="J311" s="154"/>
      <c r="K311" s="154" t="s">
        <v>660</v>
      </c>
      <c r="L311" s="154"/>
      <c r="M311" s="154"/>
      <c r="N311" s="154"/>
      <c r="O311" s="154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36</vt:i4>
      </vt:variant>
    </vt:vector>
  </HeadingPairs>
  <TitlesOfParts>
    <vt:vector size="54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Memória 09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'BM 08'!Area_de_impressao</vt:lpstr>
      <vt:lpstr>'BM 09'!Area_de_impressao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  <vt:lpstr>'BM 08'!Titulos_de_impressao</vt:lpstr>
      <vt:lpstr>'BM 09'!Titulos_de_impressao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  <vt:lpstr>'Memória 05'!Titulos_de_impressao</vt:lpstr>
      <vt:lpstr>'Memória 06'!Titulos_de_impressao</vt:lpstr>
      <vt:lpstr>'Memória 07'!Titulos_de_impressao</vt:lpstr>
      <vt:lpstr>'Memória 08'!Titulos_de_impressao</vt:lpstr>
      <vt:lpstr>'Memória 09'!Titulos_de_impressao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Valdeir Gonçalves</cp:lastModifiedBy>
  <cp:revision>23</cp:revision>
  <cp:lastPrinted>2026-02-09T00:56:13Z</cp:lastPrinted>
  <dcterms:created xsi:type="dcterms:W3CDTF">2023-01-31T17:46:32Z</dcterms:created>
  <dcterms:modified xsi:type="dcterms:W3CDTF">2026-03-05T18:36:51Z</dcterms:modified>
  <dc:language>pt-BR</dc:language>
</cp:coreProperties>
</file>