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bdec5dfe0c00855a/Documentos/NEGOCIOS BRASIL/CONSTRUTORA FC/OBRAS/DUPLICAÇÃO SOUSA/FISCALIZAÇÃO OBRA/"/>
    </mc:Choice>
  </mc:AlternateContent>
  <xr:revisionPtr revIDLastSave="3" documentId="13_ncr:1_{06417AF5-ABB8-4A2D-8A4C-19826A0BABD8}" xr6:coauthVersionLast="47" xr6:coauthVersionMax="47" xr10:uidLastSave="{6F55D74C-12F8-4AA0-8B3D-70F7E973F1EF}"/>
  <bookViews>
    <workbookView xWindow="-110" yWindow="-110" windowWidth="19420" windowHeight="10300" xr2:uid="{00000000-000D-0000-FFFF-FFFF00000000}"/>
  </bookViews>
  <sheets>
    <sheet name="Planilha" sheetId="1" r:id="rId1"/>
    <sheet name="Resumo" sheetId="2" r:id="rId2"/>
  </sheets>
  <externalReferences>
    <externalReference r:id="rId3"/>
  </externalReferences>
  <definedNames>
    <definedName name="_xlnm.Print_Area" localSheetId="0">Planilha!$A$1:$H$86</definedName>
    <definedName name="_xlnm.Print_Area" localSheetId="1">Resumo!$A$1:$C$26</definedName>
    <definedName name="_xlnm.Print_Titles" localSheetId="0">Planilha!$1:$10</definedName>
    <definedName name="_xlnm.Print_Titles" localSheetId="1">Resumo!$1:$9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23" i="1" l="1"/>
  <c r="H24" i="1"/>
  <c r="H25" i="1"/>
  <c r="H26" i="1"/>
  <c r="H31" i="1"/>
  <c r="H33" i="1"/>
  <c r="H39" i="1"/>
  <c r="H40" i="1"/>
  <c r="H41" i="1"/>
  <c r="H42" i="1"/>
  <c r="H45" i="1"/>
  <c r="H47" i="1"/>
  <c r="H48" i="1"/>
  <c r="H49" i="1"/>
  <c r="H50" i="1"/>
  <c r="H57" i="1"/>
  <c r="H56" i="1" s="1"/>
  <c r="C19" i="2" s="1"/>
  <c r="H60" i="1"/>
  <c r="H63" i="1"/>
  <c r="H64" i="1"/>
  <c r="H66" i="1"/>
  <c r="H72" i="1"/>
  <c r="H73" i="1"/>
  <c r="H74" i="1"/>
  <c r="H77" i="1"/>
  <c r="H78" i="1"/>
  <c r="H79" i="1"/>
  <c r="H80" i="1"/>
  <c r="H81" i="1"/>
  <c r="H82" i="1"/>
  <c r="H17" i="1"/>
  <c r="H16" i="1" s="1"/>
  <c r="C13" i="2" s="1"/>
  <c r="H15" i="1"/>
  <c r="H19" i="1"/>
  <c r="H20" i="1"/>
  <c r="H21" i="1"/>
  <c r="H22" i="1"/>
  <c r="H27" i="1"/>
  <c r="H28" i="1"/>
  <c r="H30" i="1"/>
  <c r="H32" i="1"/>
  <c r="H35" i="1"/>
  <c r="H36" i="1"/>
  <c r="H37" i="1"/>
  <c r="H38" i="1"/>
  <c r="H43" i="1"/>
  <c r="H46" i="1"/>
  <c r="H51" i="1"/>
  <c r="H52" i="1"/>
  <c r="H53" i="1"/>
  <c r="H54" i="1"/>
  <c r="H59" i="1"/>
  <c r="H61" i="1"/>
  <c r="H62" i="1"/>
  <c r="H65" i="1"/>
  <c r="H68" i="1"/>
  <c r="H69" i="1"/>
  <c r="H70" i="1"/>
  <c r="H75" i="1"/>
  <c r="H83" i="1"/>
  <c r="H13" i="1" l="1"/>
  <c r="C12" i="2" s="1"/>
  <c r="H67" i="1"/>
  <c r="C21" i="2" s="1"/>
  <c r="H58" i="1"/>
  <c r="C20" i="2" s="1"/>
  <c r="H29" i="1"/>
  <c r="C15" i="2" s="1"/>
  <c r="H44" i="1"/>
  <c r="C17" i="2" s="1"/>
  <c r="H18" i="1"/>
  <c r="C14" i="2" s="1"/>
  <c r="H34" i="1"/>
  <c r="C16" i="2" s="1"/>
  <c r="H76" i="1"/>
  <c r="C23" i="2" s="1"/>
  <c r="H71" i="1"/>
  <c r="C22" i="2" s="1"/>
  <c r="H55" i="1" l="1"/>
  <c r="H12" i="1"/>
  <c r="C18" i="2" l="1"/>
  <c r="C11" i="2"/>
  <c r="H11" i="1"/>
  <c r="H85" i="1" s="1"/>
  <c r="C10" i="2" l="1"/>
  <c r="C25" i="2" s="1"/>
  <c r="B26" i="2" a="1"/>
  <c r="B26" i="2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<sst xmlns="http://schemas.openxmlformats.org/spreadsheetml/2006/main" count="467" uniqueCount="265">
  <si>
    <t xml:space="preserve">COMPOSIÇÃO </t>
  </si>
  <si>
    <t xml:space="preserve">1.1.1 </t>
  </si>
  <si>
    <t xml:space="preserve">M2 </t>
  </si>
  <si>
    <t xml:space="preserve">0,39 </t>
  </si>
  <si>
    <t xml:space="preserve">SINAPI PB </t>
  </si>
  <si>
    <t>1.1.2</t>
  </si>
  <si>
    <t xml:space="preserve">0,34 </t>
  </si>
  <si>
    <t xml:space="preserve">MOVIMENTAÇÃO DE TERRA </t>
  </si>
  <si>
    <t>1.2.1</t>
  </si>
  <si>
    <t xml:space="preserve">M3 </t>
  </si>
  <si>
    <t xml:space="preserve">7.260,23 </t>
  </si>
  <si>
    <t xml:space="preserve">36,81 </t>
  </si>
  <si>
    <t xml:space="preserve">PAVIMENTAÇÃO ASFÁLTICA </t>
  </si>
  <si>
    <t xml:space="preserve">DER PB </t>
  </si>
  <si>
    <t xml:space="preserve">1.3.1 </t>
  </si>
  <si>
    <t xml:space="preserve">m³ </t>
  </si>
  <si>
    <t xml:space="preserve">1.840,00 </t>
  </si>
  <si>
    <t xml:space="preserve">18,26 </t>
  </si>
  <si>
    <t xml:space="preserve">1.3.2 </t>
  </si>
  <si>
    <t xml:space="preserve">18,99 </t>
  </si>
  <si>
    <t xml:space="preserve">1.3.3 </t>
  </si>
  <si>
    <t xml:space="preserve">9.200,00 </t>
  </si>
  <si>
    <t xml:space="preserve">8,79 </t>
  </si>
  <si>
    <t xml:space="preserve">1.3.4 </t>
  </si>
  <si>
    <t xml:space="preserve">18.400,00 </t>
  </si>
  <si>
    <t xml:space="preserve">2,51 </t>
  </si>
  <si>
    <t>1.3.5</t>
  </si>
  <si>
    <t xml:space="preserve">368,00 </t>
  </si>
  <si>
    <t xml:space="preserve">1.274,24 </t>
  </si>
  <si>
    <t>1.3.6</t>
  </si>
  <si>
    <t xml:space="preserve">276,00 </t>
  </si>
  <si>
    <t xml:space="preserve">1.211,37 </t>
  </si>
  <si>
    <t xml:space="preserve">1.3.7 </t>
  </si>
  <si>
    <t xml:space="preserve">27.600,96 </t>
  </si>
  <si>
    <t xml:space="preserve">0,29 </t>
  </si>
  <si>
    <t>1.3.8</t>
  </si>
  <si>
    <t xml:space="preserve">TXKM </t>
  </si>
  <si>
    <t xml:space="preserve">60.793,60 </t>
  </si>
  <si>
    <t xml:space="preserve">0,51 </t>
  </si>
  <si>
    <t>1.3.9</t>
  </si>
  <si>
    <t xml:space="preserve">M </t>
  </si>
  <si>
    <t xml:space="preserve">314,00 </t>
  </si>
  <si>
    <t xml:space="preserve">60,59 </t>
  </si>
  <si>
    <t xml:space="preserve">1.3.10 </t>
  </si>
  <si>
    <t xml:space="preserve">UN </t>
  </si>
  <si>
    <t xml:space="preserve">16,00 </t>
  </si>
  <si>
    <t xml:space="preserve">1.246,11 </t>
  </si>
  <si>
    <t xml:space="preserve">SINALIZAÇÃO VIÁRIA </t>
  </si>
  <si>
    <t xml:space="preserve">1.4.1 </t>
  </si>
  <si>
    <t xml:space="preserve">m² </t>
  </si>
  <si>
    <t xml:space="preserve">958,30 </t>
  </si>
  <si>
    <t xml:space="preserve">42,77 </t>
  </si>
  <si>
    <t xml:space="preserve">1.4.2 </t>
  </si>
  <si>
    <t xml:space="preserve">ud </t>
  </si>
  <si>
    <t xml:space="preserve">3.450,00 </t>
  </si>
  <si>
    <t xml:space="preserve">21,63 </t>
  </si>
  <si>
    <t xml:space="preserve">1.4.3 </t>
  </si>
  <si>
    <t xml:space="preserve">6,00 </t>
  </si>
  <si>
    <t xml:space="preserve">599,49 </t>
  </si>
  <si>
    <t xml:space="preserve">1.4.4 </t>
  </si>
  <si>
    <t>PLACA DE SINAL.RETANGULAR (2,50X1,00M) EM CONF.COM ITEM
06.200.00</t>
  </si>
  <si>
    <t xml:space="preserve">4,00 </t>
  </si>
  <si>
    <t xml:space="preserve">1.185,44 </t>
  </si>
  <si>
    <t xml:space="preserve">INSTALAÇÕES ELÉTRICAS </t>
  </si>
  <si>
    <t>1.5.1</t>
  </si>
  <si>
    <t xml:space="preserve">60,00 </t>
  </si>
  <si>
    <t xml:space="preserve">4.065,99 </t>
  </si>
  <si>
    <t xml:space="preserve">1.5.2 </t>
  </si>
  <si>
    <t xml:space="preserve">92,00 </t>
  </si>
  <si>
    <t xml:space="preserve">71,67 </t>
  </si>
  <si>
    <t>1.5.3</t>
  </si>
  <si>
    <t xml:space="preserve">2.300,00 </t>
  </si>
  <si>
    <t xml:space="preserve">10,75 </t>
  </si>
  <si>
    <t>1.5.4</t>
  </si>
  <si>
    <t xml:space="preserve">6.900,00 </t>
  </si>
  <si>
    <t xml:space="preserve">28,81 </t>
  </si>
  <si>
    <t xml:space="preserve">1.5.5 </t>
  </si>
  <si>
    <t xml:space="preserve">462,94 </t>
  </si>
  <si>
    <t xml:space="preserve">1.5.6 </t>
  </si>
  <si>
    <t xml:space="preserve">761,17 </t>
  </si>
  <si>
    <t xml:space="preserve">1.5.7 </t>
  </si>
  <si>
    <t xml:space="preserve">37,47 </t>
  </si>
  <si>
    <t>FONTE</t>
  </si>
  <si>
    <t>CÓDIGO</t>
  </si>
  <si>
    <t>ITEM</t>
  </si>
  <si>
    <t>DESCRIÇÃO DOS SERVIÇOS</t>
  </si>
  <si>
    <t>UNID.</t>
  </si>
  <si>
    <t>QUANT.</t>
  </si>
  <si>
    <t>UNIT.</t>
  </si>
  <si>
    <t>TOTAL</t>
  </si>
  <si>
    <t>REQUALIFICAÇÃO E AMPLIAÇÃO DA AV MOSENHOR VICENTE FREITAS</t>
  </si>
  <si>
    <t>1.0</t>
  </si>
  <si>
    <t>1.1</t>
  </si>
  <si>
    <t>0.0</t>
  </si>
  <si>
    <t>SERVIÇOS PRELIMINARES</t>
  </si>
  <si>
    <t>1.5.8</t>
  </si>
  <si>
    <t xml:space="preserve">2,00 </t>
  </si>
  <si>
    <t xml:space="preserve">8.319,18 </t>
  </si>
  <si>
    <t xml:space="preserve">1.5.9 </t>
  </si>
  <si>
    <t xml:space="preserve">178,01 </t>
  </si>
  <si>
    <t xml:space="preserve">DRENAGEM E SANEAMENTO </t>
  </si>
  <si>
    <t xml:space="preserve">1.6.1 </t>
  </si>
  <si>
    <t xml:space="preserve">100,00 </t>
  </si>
  <si>
    <t xml:space="preserve">4,90 </t>
  </si>
  <si>
    <t xml:space="preserve">1.6.2 </t>
  </si>
  <si>
    <t xml:space="preserve">400,00 </t>
  </si>
  <si>
    <t xml:space="preserve">11,80 </t>
  </si>
  <si>
    <t xml:space="preserve">1.6.3 </t>
  </si>
  <si>
    <t xml:space="preserve">200,00 </t>
  </si>
  <si>
    <t xml:space="preserve">15,01 </t>
  </si>
  <si>
    <t>1.6.4</t>
  </si>
  <si>
    <t xml:space="preserve">20,00 </t>
  </si>
  <si>
    <t xml:space="preserve">213,77 </t>
  </si>
  <si>
    <t>1.6.5</t>
  </si>
  <si>
    <t>1.6.6</t>
  </si>
  <si>
    <t xml:space="preserve">10,00 </t>
  </si>
  <si>
    <t xml:space="preserve">551,19 </t>
  </si>
  <si>
    <t>1.6.7</t>
  </si>
  <si>
    <t xml:space="preserve">73856/3 </t>
  </si>
  <si>
    <t>1.6.8</t>
  </si>
  <si>
    <t xml:space="preserve">14,00 </t>
  </si>
  <si>
    <t xml:space="preserve">2.333,18 </t>
  </si>
  <si>
    <t>1.6.9</t>
  </si>
  <si>
    <t xml:space="preserve">380,00 </t>
  </si>
  <si>
    <t xml:space="preserve">14,74 </t>
  </si>
  <si>
    <t>1.6.10</t>
  </si>
  <si>
    <t xml:space="preserve">TRECHO 2 - CALÇADÃO (LARGURA DE 850 METROS) - COMPRIMENTO 850 M </t>
  </si>
  <si>
    <t xml:space="preserve">2.1.1 </t>
  </si>
  <si>
    <t xml:space="preserve">1.275,00 </t>
  </si>
  <si>
    <t xml:space="preserve">2.2.1 </t>
  </si>
  <si>
    <t xml:space="preserve">255,00 </t>
  </si>
  <si>
    <t xml:space="preserve">2.2.2 </t>
  </si>
  <si>
    <t xml:space="preserve">2.2.3 </t>
  </si>
  <si>
    <t xml:space="preserve">2.2.4 </t>
  </si>
  <si>
    <t xml:space="preserve">2.550,00 </t>
  </si>
  <si>
    <t>2.2.5</t>
  </si>
  <si>
    <t xml:space="preserve">38,25 </t>
  </si>
  <si>
    <t>2.2.6</t>
  </si>
  <si>
    <t xml:space="preserve">2.2.7 </t>
  </si>
  <si>
    <t xml:space="preserve">3.825,00 </t>
  </si>
  <si>
    <t>2.2.8</t>
  </si>
  <si>
    <t xml:space="preserve">7.236,90 </t>
  </si>
  <si>
    <t xml:space="preserve">CANTEIRO </t>
  </si>
  <si>
    <t>2.3.1</t>
  </si>
  <si>
    <t xml:space="preserve">1.700,00 </t>
  </si>
  <si>
    <t xml:space="preserve">56,95 </t>
  </si>
  <si>
    <t>2.3.2</t>
  </si>
  <si>
    <t xml:space="preserve">127,50 </t>
  </si>
  <si>
    <t xml:space="preserve">122,57 </t>
  </si>
  <si>
    <t xml:space="preserve">2.3.3 </t>
  </si>
  <si>
    <t xml:space="preserve">425,00 </t>
  </si>
  <si>
    <t xml:space="preserve">43,90 </t>
  </si>
  <si>
    <t xml:space="preserve">REFORÇO DE TALUDE </t>
  </si>
  <si>
    <t>2.4.1</t>
  </si>
  <si>
    <t xml:space="preserve">1.065,93 </t>
  </si>
  <si>
    <t>2.4.2</t>
  </si>
  <si>
    <t xml:space="preserve">850,00 </t>
  </si>
  <si>
    <t xml:space="preserve">50,74 </t>
  </si>
  <si>
    <t xml:space="preserve">2.4.3 </t>
  </si>
  <si>
    <t xml:space="preserve">1.060,80 </t>
  </si>
  <si>
    <t xml:space="preserve">151,61 </t>
  </si>
  <si>
    <t xml:space="preserve">2.4.4 </t>
  </si>
  <si>
    <t xml:space="preserve">2.533,74 </t>
  </si>
  <si>
    <t xml:space="preserve">4,03 </t>
  </si>
  <si>
    <t>2.5.1</t>
  </si>
  <si>
    <t xml:space="preserve">33,00 </t>
  </si>
  <si>
    <t xml:space="preserve">3.653,78 </t>
  </si>
  <si>
    <t xml:space="preserve">2.5.2 </t>
  </si>
  <si>
    <t xml:space="preserve">1.160,33 </t>
  </si>
  <si>
    <t xml:space="preserve">2.5.3 </t>
  </si>
  <si>
    <t xml:space="preserve">34,00 </t>
  </si>
  <si>
    <t>2.5.4</t>
  </si>
  <si>
    <t>2.5.5</t>
  </si>
  <si>
    <t xml:space="preserve">4.250,00 </t>
  </si>
  <si>
    <t xml:space="preserve">2.5.6 </t>
  </si>
  <si>
    <t xml:space="preserve">2.5.7 </t>
  </si>
  <si>
    <t>TRECHO 1 (CONSTRUÇÃO DE 1 NOVA FAIXA DE ROLAGEM) - COMPRIMENTO 2300 M</t>
  </si>
  <si>
    <t>LIMPEZA MECANIZADA DE CAMADA VEGETAL, VEGETAÇÃO E PEQUENAS ÁRVORES (DIÂMETRO DE TRONCO MENOR QUE 0,20 M), COM TRATOR DE ESTEIRAS.AF_05/2018</t>
  </si>
  <si>
    <t>ATERRO MECANIZADO DE VALA COM ESCAVADEIRA HIDRÁULICA (CAPACIDADE DA CAÇAMBA: 0,8 M³ / POTÊNCIA: 111 HP), LARGURA MAIOR QUE 1,5 M, PROFUNDIDADE DE 1,5 A 3,0 M, COM AREIA PARA ATERRO. - ADAPTADO SINAPI 94305</t>
  </si>
  <si>
    <t>SUB-BASE ESTAB. GRANUL.S/MISTURA EXCLUSIVE TRANSP</t>
  </si>
  <si>
    <t>BASE ESTAB. GRANUL.S/MISTURA EXCLUSIVE TRANSPORTE</t>
  </si>
  <si>
    <t>EXECUÇÃO DE IMPRIMAÇÃO COM ASFALTO DILUÍDO CM-30. AF_11/2019</t>
  </si>
  <si>
    <t>TRANSPORTE DE EMULSÃO RR-2C (PINTURA DE LIGAÇÃO), EM RODOVIA PAVIMENTADA (REFINARIA → OBRA)</t>
  </si>
  <si>
    <t>TRANSPORTE COM CAMINHÃO BASCULANTE DE 10 M³, EM VIA URBANA PAVIMENTADA, ADICIONAL PARA DMT EXCEDENTE A 30 KM (UNIDADE: TXKM). AF_07/2020</t>
  </si>
  <si>
    <t>ASSENTAMENTO DE GUIA (MEIO-FIO) EM TRECHO CURVO, CONFECCIONADA EM CONCRETO PRÉ-FABRICADO, DIMENSÕES 100X15X13X30 CM (COMPRIMENTO X BASE INFERIOR X BASE SUPERIOR X ALTURA), PARA VIAS URBANAS (USO VIÁRIO). AF_06/2016</t>
  </si>
  <si>
    <t>SINALIZAÇÃO VERTICAL, C CHAPAS PLANAS DE AÇO ZINCADO Nº16</t>
  </si>
  <si>
    <t>FORN. E COLOCAÇÃO DE TACHA REFLET. MONODIRECIONAL</t>
  </si>
  <si>
    <t>SINALIZAÇÃO HORIZONTAL C/TERMOPLÁSTICO 3 ANOS DURAÇÃO</t>
  </si>
  <si>
    <t>CONFECÇÃO E COLOCAÇÃO DE GUARD RAIL EM CONCRETO ARMADO PREMOLDADO Fck=30MPa PARA DEFENSA DE PONTES</t>
  </si>
  <si>
    <t>POSTE DE CONCRETO COM COMPRIMENTO NOMINAL DE 12 M, CARGA NOMINAL DE 1000 DAN, ENGASTAMENTO BASE CONCRETADA COM 1 M DE CONCRETO E 0,8 M DE SOLO. - ADAPTADO SINAPI 100616</t>
  </si>
  <si>
    <t>ESCAVAÇÃO MANUAL DE VALA COM PROFUNDIDADE MENOR OU IGUAL A 1,30 M. AF_02/2021</t>
  </si>
  <si>
    <t>ELETRODUTO RÍGIDO ROSCÁVEL, PVC, DN 32 MM (1"), PARA CIRCUITOS TERMINAIS, INSTALADO EM LAJE - FORNECIMENTO E INSTALAÇÃO. AF_12/2015</t>
  </si>
  <si>
    <t>CABO DE COBRE FLEXÍVEL ISOLADO, 16 MM², ANTI-CHAMA 0,6/1,0 KV, PARA CIRCUITOS TERMINAIS - FORNECIMENTO E INSTALAÇÃO AF_12/2015</t>
  </si>
  <si>
    <t>CAIXA DE PASSAGEM ELETRICA, PARA PISO, EM PVC, DIMENSOES DE 3/4" A 4"</t>
  </si>
  <si>
    <t>LUMINÁRIA DE LED PARA ILUMINAÇÃO PÚBLICA, DE 98 W ATÉ 137 W - FORNECIMENTO E INSTALAÇÃO. AF_08/2020</t>
  </si>
  <si>
    <t>RELÉ FOTOELÉTRICO PARA COMANDO DE ILUMINAÇÃO EXTERNA 1000 W - FORNECIMENTO E INSTALAÇÃO. AF_08/2020</t>
  </si>
  <si>
    <t>TRANSFORMADOR DE DISTRIBUIÇÃO, 30 KVA, TRIFÁSICO, 60 HZ, CLASSE 15 KV, IMERSO EM ÓLEO MINERAL, INSTALAÇÃO EM POSTE (NÃO INCLUSO SUPORTE) - FORNECIMENTO E INSTALAÇÃO. AF_12/2020</t>
  </si>
  <si>
    <t>SUPORTE PARA TRANSFORMADOR EM POSTE DE CONCRETO DUPLO T - FORNECIMENTO E INSTALAÇÃO. AF_12/2020</t>
  </si>
  <si>
    <t>LOCAÇÃO DE REDE DE ÁGUA OU ESGOTO. AF_10/2018</t>
  </si>
  <si>
    <t>ESCAV.E TRANSP. MAT. 1A. CAT. C/TRANSP. DE 601-800m</t>
  </si>
  <si>
    <t>DEMOLIÇÃO PARCIAL DE PAVIMENTO ASFÁLTICO, DE FORMA MECANIZADA, SEM REAPROVEITAMENTO. AF_12/2017</t>
  </si>
  <si>
    <t>LASTRO DE VALA COM PREPARO DE FUNDO, LARGURA MENOR QUE 1,5 M, COM CAMADA DE AREIA, LANÇAMENTO MANUAL, EM LOCAL COM NÍVEL BAIXO DE INTERFERÊNCIA. AF_06/2016 [ADAPTADO DE SINAPI 94102]</t>
  </si>
  <si>
    <t>POÇO DE INSPEÇÃO CIRCULAR PARA DRENAGEM, EM CONCRETO PRÉ-MOLDADO, DIÂMETRO INTERNO = 0,6 M, PROFUNDIDADE = 1,5 M, EXCLUINDO TAMPÃO. AF_12/2020</t>
  </si>
  <si>
    <t>TAMPAO FOFO ARTICULADO, CLASSE B125 CARGA MAX 12,5 T, REDONDO TAMPA 600 MM, REDE PLUVIAL/ESGOTO, P = CHAMINE CX AREIA / POCO VISITA ASSENTADO COM ARG CIM/AREIA 1:4, FORNECIMENTO E ASSENTAMENTO [ADAPTADO SINAPI 83627]</t>
  </si>
  <si>
    <t>BOCA PARA BUEIRO SIMPLES TUBULAR, DIAMETRO =0,80M, EM CONCRETO CICLOPICO, INCLUINDO FORMAS, ESCAVACAO, REATERRO E MATERIAIS, EXCLUINDO MATERIAL REATERRO JAZIDA E TRANSPORTE.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</si>
  <si>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</si>
  <si>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SERVICOS TOPOGRAFICOS PARA PAVIMENTACAO, INCLUSIVE NOTA DE SERVICOS, ACOMPANHAMENTO E GREIDE [ADAPTADO DE SINAPI 78472]</t>
  </si>
  <si>
    <t>EXECUÇÃO DE PINTURA DE LIGAÇÃO COM EMULSÃO ASFÁLTICA RR-2C AF_11/2019</t>
  </si>
  <si>
    <t>EXECUÇÃO DE PAVIMENTO COM APLICAÇÃO DE CONCRETO ASFÁLTICO, CAMADA DE ROLAMENTO - EXCLUSIVE CARGA E TRANSPORTE. AF_11/2019</t>
  </si>
  <si>
    <t>EXECUÇÃO DE PAVIMENTO COM APLICAÇÃO DE CONCRETO ASFÁLTICO, CAMADA DE BINDER - EXCLUSIVE CARGA E TRANSPORTE. AF_11/2019</t>
  </si>
  <si>
    <t>ASSENTAMENTO DE GUIA (MEIO-FIO) EM TRECHO RETO, CONFECCIONADAEM CONCRETO PRÉ-FABRICADO, DIMENSÕES 100X15X13X30 CM (COMPRIMENTO X BASE INFERIOR X BASE SUPERIOR X ALTURA), PARA VIAS URBANAS (USO VIÁRIO). AF_06/2016</t>
  </si>
  <si>
    <t>EXECUÇÃO DE PASSEIO (CALÇADA) OU PISO DE CONCRETO COM CONCRETO MOLDADO IN LOCO, FEITO EM OBRA, ACABAMENTO CONVENCIONAL, ESPESSURA 10 CM, ARMADO. AF_07/2016</t>
  </si>
  <si>
    <t>BALIZADOR DE TRÁFEGO</t>
  </si>
  <si>
    <t>ATERRO MECANIZADO DE VALA COM ESCAVADEIRA HIDRÁULICA (CAPACIDADE DA CAÇAMBA: 0,8 M³ / POTÊNCIA: 111 HP), LARGURA MAIOR QUE 1,5 M, PROFUNDIDADE DE 1,5 A 3,0 M, COM AREIA PARA ATERRO. -ADAPTADO SINAPI 94305</t>
  </si>
  <si>
    <t>EXECUCAO DE DRENOS DE CHORUME EM TUBOS DRENANTES, PVC, DIAM=110 MM, ENVOLTOS EM BRITA E GEOTEXTIL - ADAPTADO SINAPI 74017/1</t>
  </si>
  <si>
    <t>CAMADA DRENANTE COM AREIA MEDIA [ADAPTADO SINAPI 83667]</t>
  </si>
  <si>
    <t>PROTECAO VEGETAL DE TALUDES</t>
  </si>
  <si>
    <t>POSTE DE AÇO CONICO CONTÍNUO CURVO SIMPLES, FLANGEADO, H=9M, INCLUSIVE LUMINÁRIA, SEM LÂMPADA - FORNECIMENTO E INSTALACAO AF_11/2019</t>
  </si>
  <si>
    <t>LUMINÁRIA DE LED PARA ILUMINAÇÃO PÚBLICA, DE 181 W ATÉ 239 W - FORNECIMENTO E INSTALAÇÃO. AF_08/2020</t>
  </si>
  <si>
    <t>ELETRODUTO RÍGIDO ROSCÁVEL, PVC, DN 32 MM (1"), PARA CIRCUITOS TERMINAIS, INSTALADO EM LAJE - FORNECIMENTO E INSTALAÇÃO AF_12/2015</t>
  </si>
  <si>
    <t>CABO DE COBRE FLEXÍVEL ISOLADO, 16 MM², ANTI-CHAMA 0,6/1,0 KV, PARA CIRCUITOS TERMINAIS - FORNECIMENTO E INSTALAÇÃO. AF_12/2015</t>
  </si>
  <si>
    <t xml:space="preserve">CAIXA DE PASSAGEM ELETRICA, PARA PISO, EM PVC, DIMENSOES DE 3/4" A 4" </t>
  </si>
  <si>
    <t>EXECUÇÃO DE PAVIMENTO COM APLICAÇÃO DE CONCRETO ASFÁLTICO, CAMADA DE ROLAMENTO - EXCLUSIVE CARGA E TRANSPORTE AF_11/2019</t>
  </si>
  <si>
    <t>TUBO DE CONCRETO PARA REDES COLETORAS DE ÁGUAS PLUVIAIS, DIÂMETRO DE 800 MM, JUNTA RÍGIDA, INSTALADO EM LOCAL COM BAIXO NÍVEL DE INTERFERÊNCIAS - FORNECIMENTO E ASSENTAMENTO AF_12/2015</t>
  </si>
  <si>
    <t>REF. PREÇOS:</t>
  </si>
  <si>
    <t>PROGRAMA:</t>
  </si>
  <si>
    <t>CONCEDENTE:</t>
  </si>
  <si>
    <t>CONVENENTE:</t>
  </si>
  <si>
    <t>CONTRATO:</t>
  </si>
  <si>
    <t>OBRA:</t>
  </si>
  <si>
    <t>Transferência Especial</t>
  </si>
  <si>
    <t>Governo Federal</t>
  </si>
  <si>
    <t>Município de Sousa - PB</t>
  </si>
  <si>
    <t>Plano de Ação 09032021-009256</t>
  </si>
  <si>
    <t>Requalificação e ampliação da Av Mosenhor Vicente Freitas</t>
  </si>
  <si>
    <t>SINAPI PB - Abril/2021</t>
  </si>
  <si>
    <t>SICRO3 - out/2020</t>
  </si>
  <si>
    <t>Desoneração:</t>
  </si>
  <si>
    <t>B.D.I.:</t>
  </si>
  <si>
    <t>B.D.I. (fornecimento de materiais):</t>
  </si>
  <si>
    <t>Encargos Sociais:</t>
  </si>
  <si>
    <t>VALORES (R$)</t>
  </si>
  <si>
    <t>sim</t>
  </si>
  <si>
    <t>85,69%</t>
  </si>
  <si>
    <t>29,97%</t>
  </si>
  <si>
    <t>16,80%</t>
  </si>
  <si>
    <t>PLANILHA ORÇAMENTÁRIA</t>
  </si>
  <si>
    <t>Total geral do orçamento:</t>
  </si>
  <si>
    <t>PLANILHA ORÇAMENTÁRIA RESUMO</t>
  </si>
  <si>
    <t>Encargos:</t>
  </si>
  <si>
    <t>2.0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</si>
  <si>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</si>
  <si>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</si>
  <si>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</si>
  <si>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</si>
  <si>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</si>
  <si>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</si>
  <si>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</si>
  <si>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</si>
  <si>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</si>
  <si>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</si>
  <si>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</si>
  <si>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</si>
  <si>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 xml:space="preserve"> </t>
  </si>
  <si>
    <t>ÓRGÃO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</si>
</sst>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43" fontId="5" fillId="4" borderId="1" xfId="1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43" fontId="0" fillId="4" borderId="1" xfId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43" fontId="10" fillId="0" borderId="3" xfId="0" applyNumberFormat="1" applyFont="1" applyBorder="1" applyAlignment="1">
      <alignment vertical="center"/>
    </xf>
    <xf numFmtId="43" fontId="5" fillId="0" borderId="1" xfId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43" fontId="5" fillId="3" borderId="1" xfId="1" applyFont="1" applyFill="1" applyBorder="1" applyAlignment="1">
      <alignment vertical="center"/>
    </xf>
    <xf numFmtId="43" fontId="2" fillId="4" borderId="1" xfId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nior%20Correia/AppData/Roaming/Microsoft/AddIns/VExtenso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VExtenso"/>
    </sheetNames>
    <definedNames>
      <definedName name="VExtenso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showGridLines="0" tabSelected="1" topLeftCell="A28" zoomScaleNormal="100" workbookViewId="0">
      <selection activeCell="A36" sqref="A36"/>
    </sheetView>
  </sheetViews>
  <sheetFormatPr baseColWidth="10" defaultColWidth="9.1796875" defaultRowHeight="14.5" x14ac:dyDescent="0.35"/>
  <cols>
    <col min="1" max="1" width="11.7265625" style="9" customWidth="1"/>
    <col min="2" max="3" width="10.81640625" style="9" customWidth="1"/>
    <col min="4" max="4" width="74.26953125" style="12" customWidth="1"/>
    <col min="5" max="5" width="8.81640625" style="9" customWidth="1"/>
    <col min="6" max="6" width="13" style="12" customWidth="1"/>
    <col min="7" max="7" width="11.26953125" style="12" customWidth="1"/>
    <col min="8" max="8" width="14.7265625" style="12" customWidth="1"/>
    <col min="9" max="16384" width="9.1796875" style="12"/>
  </cols>
  <sheetData>
    <row r="1" spans="1:15" x14ac:dyDescent="0.35">
      <c r="A1" s="25" t="s">
        <v>225</v>
      </c>
      <c r="B1" s="26"/>
      <c r="C1" s="26"/>
      <c r="D1" s="27" t="s">
        <v>230</v>
      </c>
      <c r="E1" s="26"/>
      <c r="F1" s="28"/>
      <c r="G1" s="28"/>
      <c r="H1" s="29"/>
    </row>
    <row r="2" spans="1:15" x14ac:dyDescent="0.35">
      <c r="A2" s="30" t="s">
        <v>226</v>
      </c>
      <c r="B2" s="21"/>
      <c r="C2" s="21"/>
      <c r="D2" s="22" t="s">
        <v>231</v>
      </c>
      <c r="E2" s="21"/>
      <c r="F2" s="23"/>
      <c r="G2" s="23"/>
      <c r="H2" s="31"/>
    </row>
    <row r="3" spans="1:15" x14ac:dyDescent="0.35">
      <c r="A3" s="30" t="s">
        <v>227</v>
      </c>
      <c r="B3" s="21"/>
      <c r="C3" s="21"/>
      <c r="D3" s="22" t="s">
        <v>232</v>
      </c>
      <c r="E3" s="21"/>
      <c r="F3" s="23"/>
      <c r="G3" s="23"/>
      <c r="H3" s="31"/>
    </row>
    <row r="4" spans="1:15" x14ac:dyDescent="0.35">
      <c r="A4" s="30" t="s">
        <v>228</v>
      </c>
      <c r="B4" s="21"/>
      <c r="C4" s="21"/>
      <c r="D4" s="22" t="s">
        <v>233</v>
      </c>
      <c r="E4" s="21"/>
      <c r="F4" s="23"/>
      <c r="G4" s="24" t="s">
        <v>237</v>
      </c>
      <c r="H4" s="32" t="s">
        <v>242</v>
      </c>
    </row>
    <row r="5" spans="1:15" x14ac:dyDescent="0.35">
      <c r="A5" s="30" t="s">
        <v>229</v>
      </c>
      <c r="B5" s="21"/>
      <c r="C5" s="21"/>
      <c r="D5" s="22" t="s">
        <v>234</v>
      </c>
      <c r="E5" s="21"/>
      <c r="F5" s="23"/>
      <c r="G5" s="24" t="s">
        <v>240</v>
      </c>
      <c r="H5" s="32" t="s">
        <v>243</v>
      </c>
    </row>
    <row r="6" spans="1:15" x14ac:dyDescent="0.35">
      <c r="A6" s="30" t="s">
        <v>224</v>
      </c>
      <c r="B6" s="21"/>
      <c r="C6" s="21"/>
      <c r="D6" s="22" t="s">
        <v>235</v>
      </c>
      <c r="E6" s="21"/>
      <c r="F6" s="23"/>
      <c r="G6" s="24" t="s">
        <v>238</v>
      </c>
      <c r="H6" s="32" t="s">
        <v>244</v>
      </c>
      <c r="O6" s="12" t="s">
        <v>261</v>
      </c>
    </row>
    <row r="7" spans="1:15" x14ac:dyDescent="0.35">
      <c r="A7" s="33"/>
      <c r="B7" s="34"/>
      <c r="C7" s="34"/>
      <c r="D7" s="35" t="s">
        <v>236</v>
      </c>
      <c r="E7" s="34"/>
      <c r="F7" s="36"/>
      <c r="G7" s="37" t="s">
        <v>239</v>
      </c>
      <c r="H7" s="38" t="s">
        <v>245</v>
      </c>
      <c r="O7" s="12" t="s">
        <v>262</v>
      </c>
    </row>
    <row r="8" spans="1:15" ht="31.5" customHeight="1" x14ac:dyDescent="0.35">
      <c r="A8" s="55" t="s">
        <v>246</v>
      </c>
      <c r="B8" s="55"/>
      <c r="C8" s="55"/>
      <c r="D8" s="55"/>
      <c r="E8" s="55"/>
      <c r="F8" s="55"/>
      <c r="G8" s="55"/>
      <c r="H8" s="55"/>
    </row>
    <row r="9" spans="1:15" x14ac:dyDescent="0.35">
      <c r="A9" s="54" t="s">
        <v>82</v>
      </c>
      <c r="B9" s="54" t="s">
        <v>83</v>
      </c>
      <c r="C9" s="54" t="s">
        <v>84</v>
      </c>
      <c r="D9" s="54" t="s">
        <v>85</v>
      </c>
      <c r="E9" s="54" t="s">
        <v>86</v>
      </c>
      <c r="F9" s="54" t="s">
        <v>87</v>
      </c>
      <c r="G9" s="59" t="s">
        <v>241</v>
      </c>
      <c r="H9" s="59"/>
    </row>
    <row r="10" spans="1:15" x14ac:dyDescent="0.35">
      <c r="A10" s="54"/>
      <c r="B10" s="54"/>
      <c r="C10" s="54"/>
      <c r="D10" s="54"/>
      <c r="E10" s="54"/>
      <c r="F10" s="54"/>
      <c r="G10" s="13" t="s">
        <v>88</v>
      </c>
      <c r="H10" s="13" t="s">
        <v>89</v>
      </c>
    </row>
    <row r="11" spans="1:15" s="16" customFormat="1" ht="18" customHeight="1" x14ac:dyDescent="0.35">
      <c r="A11" s="18"/>
      <c r="B11" s="18"/>
      <c r="C11" s="18" t="s">
        <v>93</v>
      </c>
      <c r="D11" s="19" t="s">
        <v>90</v>
      </c>
      <c r="E11" s="18"/>
      <c r="F11" s="20"/>
      <c r="G11" s="20"/>
      <c r="H11" s="20">
        <f>H12+H55</f>
        <v>2700589.1500000004</v>
      </c>
    </row>
    <row r="12" spans="1:15" s="16" customFormat="1" x14ac:dyDescent="0.35">
      <c r="A12" s="39"/>
      <c r="B12" s="39"/>
      <c r="C12" s="39" t="s">
        <v>91</v>
      </c>
      <c r="D12" s="40" t="s">
        <v>176</v>
      </c>
      <c r="E12" s="39"/>
      <c r="F12" s="41"/>
      <c r="G12" s="41"/>
      <c r="H12" s="41">
        <f>SUM(H13:H54)/2</f>
        <v>1961537.9400000002</v>
      </c>
      <c r="L12" s="16" t="s">
        <v>264</v>
      </c>
    </row>
    <row r="13" spans="1:15" s="16" customFormat="1" x14ac:dyDescent="0.35">
      <c r="A13" s="14"/>
      <c r="B13" s="14"/>
      <c r="C13" s="14" t="s">
        <v>92</v>
      </c>
      <c r="D13" s="17" t="s">
        <v>94</v>
      </c>
      <c r="E13" s="14"/>
      <c r="F13" s="15"/>
      <c r="G13" s="15"/>
      <c r="H13" s="15">
        <f>SUM(H14:H15)</f>
        <v>11767.5</v>
      </c>
    </row>
    <row r="14" spans="1:15" ht="29" x14ac:dyDescent="0.35">
      <c r="A14" s="5" t="s">
        <v>0</v>
      </c>
      <c r="B14" s="3">
        <v>8</v>
      </c>
      <c r="C14" s="3" t="s">
        <v>1</v>
      </c>
      <c r="D14" s="4" t="s">
        <v>206</v>
      </c>
      <c r="E14" s="3" t="s">
        <v>2</v>
      </c>
      <c r="F14" s="11">
        <v>20700</v>
      </c>
      <c r="G14" s="11">
        <v>0.35</v>
      </c>
      <c r="H14" s="11">
        <f>ROUND(G14*F14,2)</f>
        <v>7245</v>
      </c>
      <c r="L14" s="12" t="s">
        <v>3</v>
      </c>
    </row>
    <row r="15" spans="1:15" ht="29" x14ac:dyDescent="0.35">
      <c r="A15" s="3" t="s">
        <v>4</v>
      </c>
      <c r="B15" s="3">
        <v>98525</v>
      </c>
      <c r="C15" s="3" t="s">
        <v>5</v>
      </c>
      <c r="D15" s="2" t="s">
        <v>177</v>
      </c>
      <c r="E15" s="3" t="s">
        <v>2</v>
      </c>
      <c r="F15" s="11">
        <v>15075</v>
      </c>
      <c r="G15" s="11">
        <v>0.3</v>
      </c>
      <c r="H15" s="11">
        <f t="shared" ref="H15:H78" si="0">ROUND(G15*F15,2)</f>
        <v>4522.5</v>
      </c>
      <c r="L15" s="12" t="s">
        <v>6</v>
      </c>
    </row>
    <row r="16" spans="1:15" x14ac:dyDescent="0.35">
      <c r="A16" s="8"/>
      <c r="B16" s="8"/>
      <c r="C16" s="6">
        <v>1.2</v>
      </c>
      <c r="D16" s="1" t="s">
        <v>7</v>
      </c>
      <c r="E16" s="8"/>
      <c r="F16" s="10"/>
      <c r="G16" s="11" t="s">
        <v>263</v>
      </c>
      <c r="H16" s="15">
        <f>H17</f>
        <v>240458.82</v>
      </c>
    </row>
    <row r="17" spans="1:12" ht="43.5" x14ac:dyDescent="0.35">
      <c r="A17" s="5" t="s">
        <v>0</v>
      </c>
      <c r="B17" s="3">
        <v>22</v>
      </c>
      <c r="C17" s="3" t="s">
        <v>8</v>
      </c>
      <c r="D17" s="2" t="s">
        <v>178</v>
      </c>
      <c r="E17" s="3" t="s">
        <v>9</v>
      </c>
      <c r="F17" s="11" t="s">
        <v>10</v>
      </c>
      <c r="G17" s="11">
        <v>33.119999999999997</v>
      </c>
      <c r="H17" s="11">
        <f t="shared" si="0"/>
        <v>240458.82</v>
      </c>
      <c r="L17" s="12" t="s">
        <v>11</v>
      </c>
    </row>
    <row r="18" spans="1:12" x14ac:dyDescent="0.35">
      <c r="A18" s="8"/>
      <c r="B18" s="8"/>
      <c r="C18" s="6">
        <v>1.3</v>
      </c>
      <c r="D18" s="1" t="s">
        <v>12</v>
      </c>
      <c r="E18" s="8"/>
      <c r="F18" s="10"/>
      <c r="G18" s="11" t="s">
        <v>263</v>
      </c>
      <c r="H18" s="15">
        <f>SUM(H19:H28)</f>
        <v>968377.99</v>
      </c>
    </row>
    <row r="19" spans="1:12" x14ac:dyDescent="0.35">
      <c r="A19" s="3" t="s">
        <v>13</v>
      </c>
      <c r="B19" s="7">
        <v>2200</v>
      </c>
      <c r="C19" s="3" t="s">
        <v>14</v>
      </c>
      <c r="D19" s="2" t="s">
        <v>179</v>
      </c>
      <c r="E19" s="3" t="s">
        <v>15</v>
      </c>
      <c r="F19" s="11" t="s">
        <v>16</v>
      </c>
      <c r="G19" s="11">
        <v>16.43</v>
      </c>
      <c r="H19" s="11">
        <f t="shared" si="0"/>
        <v>30231.200000000001</v>
      </c>
      <c r="L19" s="12" t="s">
        <v>17</v>
      </c>
    </row>
    <row r="20" spans="1:12" x14ac:dyDescent="0.35">
      <c r="A20" s="3" t="s">
        <v>13</v>
      </c>
      <c r="B20" s="7">
        <v>2200.0100000000002</v>
      </c>
      <c r="C20" s="3" t="s">
        <v>18</v>
      </c>
      <c r="D20" s="2" t="s">
        <v>180</v>
      </c>
      <c r="E20" s="3" t="s">
        <v>15</v>
      </c>
      <c r="F20" s="11" t="s">
        <v>16</v>
      </c>
      <c r="G20" s="11">
        <v>17.09</v>
      </c>
      <c r="H20" s="11">
        <f t="shared" si="0"/>
        <v>31445.599999999999</v>
      </c>
      <c r="L20" s="12" t="s">
        <v>19</v>
      </c>
    </row>
    <row r="21" spans="1:12" x14ac:dyDescent="0.35">
      <c r="A21" s="3" t="s">
        <v>4</v>
      </c>
      <c r="B21" s="3">
        <v>96401</v>
      </c>
      <c r="C21" s="3" t="s">
        <v>20</v>
      </c>
      <c r="D21" s="2" t="s">
        <v>181</v>
      </c>
      <c r="E21" s="3" t="s">
        <v>2</v>
      </c>
      <c r="F21" s="11" t="s">
        <v>21</v>
      </c>
      <c r="G21" s="11">
        <v>7.91</v>
      </c>
      <c r="H21" s="11">
        <f t="shared" si="0"/>
        <v>72772</v>
      </c>
      <c r="L21" s="12" t="s">
        <v>22</v>
      </c>
    </row>
    <row r="22" spans="1:12" x14ac:dyDescent="0.35">
      <c r="A22" s="3" t="s">
        <v>4</v>
      </c>
      <c r="B22" s="3">
        <v>96402</v>
      </c>
      <c r="C22" s="3" t="s">
        <v>23</v>
      </c>
      <c r="D22" s="2" t="s">
        <v>207</v>
      </c>
      <c r="E22" s="3" t="s">
        <v>2</v>
      </c>
      <c r="F22" s="11" t="s">
        <v>24</v>
      </c>
      <c r="G22" s="11">
        <v>2.25</v>
      </c>
      <c r="H22" s="11">
        <f t="shared" si="0"/>
        <v>41400</v>
      </c>
      <c r="L22" s="12" t="s">
        <v>25</v>
      </c>
    </row>
    <row r="23" spans="1:12" ht="29" x14ac:dyDescent="0.35">
      <c r="A23" s="3" t="s">
        <v>4</v>
      </c>
      <c r="B23" s="3">
        <v>95995</v>
      </c>
      <c r="C23" s="3" t="s">
        <v>26</v>
      </c>
      <c r="D23" s="2" t="s">
        <v>222</v>
      </c>
      <c r="E23" s="3" t="s">
        <v>9</v>
      </c>
      <c r="F23" s="11" t="s">
        <v>27</v>
      </c>
      <c r="G23" s="11">
        <v>1146.81</v>
      </c>
      <c r="H23" s="11">
        <f t="shared" si="0"/>
        <v>422026.08</v>
      </c>
      <c r="L23" s="12" t="s">
        <v>28</v>
      </c>
    </row>
    <row r="24" spans="1:12" ht="29" x14ac:dyDescent="0.35">
      <c r="A24" s="3" t="s">
        <v>4</v>
      </c>
      <c r="B24" s="3">
        <v>95996</v>
      </c>
      <c r="C24" s="3" t="s">
        <v>29</v>
      </c>
      <c r="D24" s="2" t="s">
        <v>209</v>
      </c>
      <c r="E24" s="3" t="s">
        <v>9</v>
      </c>
      <c r="F24" s="11" t="s">
        <v>30</v>
      </c>
      <c r="G24" s="11">
        <v>1090.23</v>
      </c>
      <c r="H24" s="11">
        <f t="shared" si="0"/>
        <v>300903.48</v>
      </c>
      <c r="L24" s="12" t="s">
        <v>31</v>
      </c>
    </row>
    <row r="25" spans="1:12" ht="29" x14ac:dyDescent="0.35">
      <c r="A25" s="5" t="s">
        <v>0</v>
      </c>
      <c r="B25" s="3">
        <v>1</v>
      </c>
      <c r="C25" s="3" t="s">
        <v>32</v>
      </c>
      <c r="D25" s="2" t="s">
        <v>182</v>
      </c>
      <c r="E25" s="3" t="s">
        <v>2</v>
      </c>
      <c r="F25" s="11" t="s">
        <v>33</v>
      </c>
      <c r="G25" s="11">
        <v>0.26</v>
      </c>
      <c r="H25" s="11">
        <f t="shared" si="0"/>
        <v>7176.25</v>
      </c>
      <c r="L25" s="12" t="s">
        <v>34</v>
      </c>
    </row>
    <row r="26" spans="1:12" ht="43.5" x14ac:dyDescent="0.35">
      <c r="A26" s="3" t="s">
        <v>4</v>
      </c>
      <c r="B26" s="3">
        <v>93596</v>
      </c>
      <c r="C26" s="3" t="s">
        <v>35</v>
      </c>
      <c r="D26" s="2" t="s">
        <v>183</v>
      </c>
      <c r="E26" s="3" t="s">
        <v>36</v>
      </c>
      <c r="F26" s="11" t="s">
        <v>37</v>
      </c>
      <c r="G26" s="11">
        <v>0.45</v>
      </c>
      <c r="H26" s="11">
        <f t="shared" si="0"/>
        <v>27357.119999999999</v>
      </c>
      <c r="L26" s="12" t="s">
        <v>38</v>
      </c>
    </row>
    <row r="27" spans="1:12" ht="43.5" x14ac:dyDescent="0.35">
      <c r="A27" s="3" t="s">
        <v>4</v>
      </c>
      <c r="B27" s="3">
        <v>94274</v>
      </c>
      <c r="C27" s="3" t="s">
        <v>39</v>
      </c>
      <c r="D27" s="2" t="s">
        <v>184</v>
      </c>
      <c r="E27" s="3" t="s">
        <v>40</v>
      </c>
      <c r="F27" s="11" t="s">
        <v>41</v>
      </c>
      <c r="G27" s="11">
        <v>54.53</v>
      </c>
      <c r="H27" s="11">
        <f t="shared" si="0"/>
        <v>17122.419999999998</v>
      </c>
      <c r="L27" s="12" t="s">
        <v>42</v>
      </c>
    </row>
    <row r="28" spans="1:12" ht="29" x14ac:dyDescent="0.35">
      <c r="A28" s="5" t="s">
        <v>0</v>
      </c>
      <c r="B28" s="3">
        <v>24</v>
      </c>
      <c r="C28" s="3" t="s">
        <v>43</v>
      </c>
      <c r="D28" s="2" t="s">
        <v>188</v>
      </c>
      <c r="E28" s="3" t="s">
        <v>44</v>
      </c>
      <c r="F28" s="11" t="s">
        <v>45</v>
      </c>
      <c r="G28" s="11">
        <v>1121.49</v>
      </c>
      <c r="H28" s="11">
        <f t="shared" si="0"/>
        <v>17943.84</v>
      </c>
      <c r="L28" s="12" t="s">
        <v>46</v>
      </c>
    </row>
    <row r="29" spans="1:12" x14ac:dyDescent="0.35">
      <c r="A29" s="8"/>
      <c r="B29" s="8"/>
      <c r="C29" s="6">
        <v>1.4</v>
      </c>
      <c r="D29" s="1" t="s">
        <v>47</v>
      </c>
      <c r="E29" s="8"/>
      <c r="F29" s="10"/>
      <c r="G29" s="11" t="s">
        <v>263</v>
      </c>
      <c r="H29" s="15">
        <f>SUM(H30:H33)</f>
        <v>111526.77</v>
      </c>
    </row>
    <row r="30" spans="1:12" x14ac:dyDescent="0.35">
      <c r="A30" s="3" t="s">
        <v>13</v>
      </c>
      <c r="B30" s="7">
        <v>6101</v>
      </c>
      <c r="C30" s="3" t="s">
        <v>48</v>
      </c>
      <c r="D30" s="2" t="s">
        <v>187</v>
      </c>
      <c r="E30" s="3" t="s">
        <v>49</v>
      </c>
      <c r="F30" s="11" t="s">
        <v>50</v>
      </c>
      <c r="G30" s="11">
        <v>38.49</v>
      </c>
      <c r="H30" s="11">
        <f t="shared" si="0"/>
        <v>36884.97</v>
      </c>
      <c r="L30" s="12" t="s">
        <v>51</v>
      </c>
    </row>
    <row r="31" spans="1:12" x14ac:dyDescent="0.35">
      <c r="A31" s="3" t="s">
        <v>13</v>
      </c>
      <c r="B31" s="7">
        <v>6200.11</v>
      </c>
      <c r="C31" s="3" t="s">
        <v>52</v>
      </c>
      <c r="D31" s="2" t="s">
        <v>186</v>
      </c>
      <c r="E31" s="3" t="s">
        <v>53</v>
      </c>
      <c r="F31" s="11" t="s">
        <v>54</v>
      </c>
      <c r="G31" s="11">
        <v>19.46</v>
      </c>
      <c r="H31" s="11">
        <f t="shared" si="0"/>
        <v>67137</v>
      </c>
      <c r="L31" s="12" t="s">
        <v>55</v>
      </c>
    </row>
    <row r="32" spans="1:12" x14ac:dyDescent="0.35">
      <c r="A32" s="3" t="s">
        <v>13</v>
      </c>
      <c r="B32" s="7">
        <v>6200</v>
      </c>
      <c r="C32" s="3" t="s">
        <v>56</v>
      </c>
      <c r="D32" s="2" t="s">
        <v>185</v>
      </c>
      <c r="E32" s="3" t="s">
        <v>49</v>
      </c>
      <c r="F32" s="11" t="s">
        <v>57</v>
      </c>
      <c r="G32" s="11">
        <v>539.54</v>
      </c>
      <c r="H32" s="11">
        <f t="shared" si="0"/>
        <v>3237.24</v>
      </c>
      <c r="L32" s="12" t="s">
        <v>58</v>
      </c>
    </row>
    <row r="33" spans="1:12" ht="29" x14ac:dyDescent="0.35">
      <c r="A33" s="3" t="s">
        <v>13</v>
      </c>
      <c r="B33" s="7">
        <v>6200.07</v>
      </c>
      <c r="C33" s="3" t="s">
        <v>59</v>
      </c>
      <c r="D33" s="2" t="s">
        <v>60</v>
      </c>
      <c r="E33" s="3" t="s">
        <v>53</v>
      </c>
      <c r="F33" s="11" t="s">
        <v>61</v>
      </c>
      <c r="G33" s="11">
        <v>1066.8900000000001</v>
      </c>
      <c r="H33" s="11">
        <f t="shared" si="0"/>
        <v>4267.5600000000004</v>
      </c>
      <c r="L33" s="12" t="s">
        <v>62</v>
      </c>
    </row>
    <row r="34" spans="1:12" x14ac:dyDescent="0.35">
      <c r="A34" s="8"/>
      <c r="B34" s="8"/>
      <c r="C34" s="6">
        <v>1.5</v>
      </c>
      <c r="D34" s="1" t="s">
        <v>63</v>
      </c>
      <c r="E34" s="8"/>
      <c r="F34" s="10"/>
      <c r="G34" s="11" t="s">
        <v>263</v>
      </c>
      <c r="H34" s="15">
        <f>SUM(H35:H43)</f>
        <v>510005.9200000001</v>
      </c>
    </row>
    <row r="35" spans="1:12" ht="43.5" x14ac:dyDescent="0.35">
      <c r="A35" s="5" t="s">
        <v>0</v>
      </c>
      <c r="B35" s="3">
        <v>23</v>
      </c>
      <c r="C35" s="3" t="s">
        <v>64</v>
      </c>
      <c r="D35" s="2" t="s">
        <v>189</v>
      </c>
      <c r="E35" s="3" t="s">
        <v>44</v>
      </c>
      <c r="F35" s="11" t="s">
        <v>65</v>
      </c>
      <c r="G35" s="11">
        <v>3659.39</v>
      </c>
      <c r="H35" s="11">
        <f t="shared" si="0"/>
        <v>219563.4</v>
      </c>
      <c r="L35" s="12" t="s">
        <v>66</v>
      </c>
    </row>
    <row r="36" spans="1:12" ht="29" x14ac:dyDescent="0.35">
      <c r="A36" s="3" t="s">
        <v>4</v>
      </c>
      <c r="B36" s="3">
        <v>93358</v>
      </c>
      <c r="C36" s="3" t="s">
        <v>67</v>
      </c>
      <c r="D36" s="2" t="s">
        <v>190</v>
      </c>
      <c r="E36" s="3" t="s">
        <v>9</v>
      </c>
      <c r="F36" s="11" t="s">
        <v>68</v>
      </c>
      <c r="G36" s="11">
        <v>64.5</v>
      </c>
      <c r="H36" s="11">
        <f t="shared" si="0"/>
        <v>5934</v>
      </c>
      <c r="L36" s="12" t="s">
        <v>69</v>
      </c>
    </row>
    <row r="37" spans="1:12" ht="29" x14ac:dyDescent="0.35">
      <c r="A37" s="3" t="s">
        <v>4</v>
      </c>
      <c r="B37" s="3">
        <v>91868</v>
      </c>
      <c r="C37" s="3" t="s">
        <v>70</v>
      </c>
      <c r="D37" s="2" t="s">
        <v>191</v>
      </c>
      <c r="E37" s="3" t="s">
        <v>40</v>
      </c>
      <c r="F37" s="11" t="s">
        <v>71</v>
      </c>
      <c r="G37" s="11">
        <v>9.67</v>
      </c>
      <c r="H37" s="11">
        <f t="shared" si="0"/>
        <v>22241</v>
      </c>
      <c r="L37" s="12" t="s">
        <v>72</v>
      </c>
    </row>
    <row r="38" spans="1:12" ht="29" x14ac:dyDescent="0.35">
      <c r="A38" s="3" t="s">
        <v>4</v>
      </c>
      <c r="B38" s="3">
        <v>91935</v>
      </c>
      <c r="C38" s="3" t="s">
        <v>73</v>
      </c>
      <c r="D38" s="2" t="s">
        <v>192</v>
      </c>
      <c r="E38" s="3" t="s">
        <v>40</v>
      </c>
      <c r="F38" s="11" t="s">
        <v>74</v>
      </c>
      <c r="G38" s="11">
        <v>25.92</v>
      </c>
      <c r="H38" s="11">
        <f t="shared" si="0"/>
        <v>178848</v>
      </c>
      <c r="L38" s="12" t="s">
        <v>75</v>
      </c>
    </row>
    <row r="39" spans="1:12" x14ac:dyDescent="0.35">
      <c r="A39" s="3" t="s">
        <v>4</v>
      </c>
      <c r="B39" s="3">
        <v>43104</v>
      </c>
      <c r="C39" s="3" t="s">
        <v>76</v>
      </c>
      <c r="D39" s="2" t="s">
        <v>193</v>
      </c>
      <c r="E39" s="3" t="s">
        <v>44</v>
      </c>
      <c r="F39" s="11" t="s">
        <v>65</v>
      </c>
      <c r="G39" s="11">
        <v>416.64</v>
      </c>
      <c r="H39" s="11">
        <f t="shared" si="0"/>
        <v>24998.400000000001</v>
      </c>
      <c r="L39" s="12" t="s">
        <v>77</v>
      </c>
    </row>
    <row r="40" spans="1:12" ht="29" x14ac:dyDescent="0.35">
      <c r="A40" s="3" t="s">
        <v>4</v>
      </c>
      <c r="B40" s="3">
        <v>101657</v>
      </c>
      <c r="C40" s="3" t="s">
        <v>78</v>
      </c>
      <c r="D40" s="2" t="s">
        <v>194</v>
      </c>
      <c r="E40" s="3" t="s">
        <v>44</v>
      </c>
      <c r="F40" s="11" t="s">
        <v>65</v>
      </c>
      <c r="G40" s="11">
        <v>685.05</v>
      </c>
      <c r="H40" s="11">
        <f t="shared" si="0"/>
        <v>41103</v>
      </c>
      <c r="L40" s="12" t="s">
        <v>79</v>
      </c>
    </row>
    <row r="41" spans="1:12" ht="29" x14ac:dyDescent="0.35">
      <c r="A41" s="3" t="s">
        <v>4</v>
      </c>
      <c r="B41" s="3">
        <v>101632</v>
      </c>
      <c r="C41" s="3" t="s">
        <v>80</v>
      </c>
      <c r="D41" s="2" t="s">
        <v>195</v>
      </c>
      <c r="E41" s="3" t="s">
        <v>44</v>
      </c>
      <c r="F41" s="11" t="s">
        <v>65</v>
      </c>
      <c r="G41" s="11">
        <v>33.72</v>
      </c>
      <c r="H41" s="11">
        <f t="shared" si="0"/>
        <v>2023.2</v>
      </c>
      <c r="L41" s="12" t="s">
        <v>81</v>
      </c>
    </row>
    <row r="42" spans="1:12" ht="43.5" x14ac:dyDescent="0.35">
      <c r="A42" s="3" t="s">
        <v>4</v>
      </c>
      <c r="B42" s="3">
        <v>102102</v>
      </c>
      <c r="C42" s="3" t="s">
        <v>95</v>
      </c>
      <c r="D42" s="2" t="s">
        <v>196</v>
      </c>
      <c r="E42" s="3" t="s">
        <v>44</v>
      </c>
      <c r="F42" s="11" t="s">
        <v>96</v>
      </c>
      <c r="G42" s="11">
        <v>7487.26</v>
      </c>
      <c r="H42" s="11">
        <f t="shared" si="0"/>
        <v>14974.52</v>
      </c>
      <c r="L42" s="12" t="s">
        <v>97</v>
      </c>
    </row>
    <row r="43" spans="1:12" ht="29" x14ac:dyDescent="0.35">
      <c r="A43" s="3" t="s">
        <v>4</v>
      </c>
      <c r="B43" s="3">
        <v>102110</v>
      </c>
      <c r="C43" s="3" t="s">
        <v>98</v>
      </c>
      <c r="D43" s="2" t="s">
        <v>197</v>
      </c>
      <c r="E43" s="3" t="s">
        <v>44</v>
      </c>
      <c r="F43" s="11" t="s">
        <v>96</v>
      </c>
      <c r="G43" s="11">
        <v>160.19999999999999</v>
      </c>
      <c r="H43" s="11">
        <f t="shared" si="0"/>
        <v>320.39999999999998</v>
      </c>
      <c r="L43" s="12" t="s">
        <v>99</v>
      </c>
    </row>
    <row r="44" spans="1:12" x14ac:dyDescent="0.35">
      <c r="A44" s="8"/>
      <c r="B44" s="8"/>
      <c r="C44" s="6">
        <v>1.6</v>
      </c>
      <c r="D44" s="1" t="s">
        <v>100</v>
      </c>
      <c r="E44" s="8"/>
      <c r="F44" s="10"/>
      <c r="G44" s="11" t="s">
        <v>263</v>
      </c>
      <c r="H44" s="15">
        <f>SUM(H45:H54)</f>
        <v>119400.94</v>
      </c>
    </row>
    <row r="45" spans="1:12" x14ac:dyDescent="0.35">
      <c r="A45" s="3" t="s">
        <v>4</v>
      </c>
      <c r="B45" s="3">
        <v>99063</v>
      </c>
      <c r="C45" s="3" t="s">
        <v>101</v>
      </c>
      <c r="D45" s="2" t="s">
        <v>198</v>
      </c>
      <c r="E45" s="3" t="s">
        <v>40</v>
      </c>
      <c r="F45" s="11" t="s">
        <v>102</v>
      </c>
      <c r="G45" s="11">
        <v>4.41</v>
      </c>
      <c r="H45" s="11">
        <f t="shared" si="0"/>
        <v>441</v>
      </c>
      <c r="L45" s="12" t="s">
        <v>103</v>
      </c>
    </row>
    <row r="46" spans="1:12" x14ac:dyDescent="0.35">
      <c r="A46" s="3" t="s">
        <v>13</v>
      </c>
      <c r="B46" s="7">
        <v>1100.05</v>
      </c>
      <c r="C46" s="3" t="s">
        <v>104</v>
      </c>
      <c r="D46" s="2" t="s">
        <v>199</v>
      </c>
      <c r="E46" s="3" t="s">
        <v>15</v>
      </c>
      <c r="F46" s="11" t="s">
        <v>105</v>
      </c>
      <c r="G46" s="11">
        <v>10.62</v>
      </c>
      <c r="H46" s="11">
        <f t="shared" si="0"/>
        <v>4248</v>
      </c>
      <c r="L46" s="12" t="s">
        <v>106</v>
      </c>
    </row>
    <row r="47" spans="1:12" ht="29" x14ac:dyDescent="0.35">
      <c r="A47" s="3" t="s">
        <v>4</v>
      </c>
      <c r="B47" s="3">
        <v>97636</v>
      </c>
      <c r="C47" s="3" t="s">
        <v>107</v>
      </c>
      <c r="D47" s="2" t="s">
        <v>200</v>
      </c>
      <c r="E47" s="3" t="s">
        <v>2</v>
      </c>
      <c r="F47" s="11" t="s">
        <v>108</v>
      </c>
      <c r="G47" s="11">
        <v>13.5</v>
      </c>
      <c r="H47" s="11">
        <f t="shared" si="0"/>
        <v>2700</v>
      </c>
      <c r="L47" s="12" t="s">
        <v>109</v>
      </c>
    </row>
    <row r="48" spans="1:12" ht="43.5" x14ac:dyDescent="0.35">
      <c r="A48" s="5" t="s">
        <v>0</v>
      </c>
      <c r="B48" s="3">
        <v>14</v>
      </c>
      <c r="C48" s="3" t="s">
        <v>110</v>
      </c>
      <c r="D48" s="2" t="s">
        <v>201</v>
      </c>
      <c r="E48" s="3" t="s">
        <v>9</v>
      </c>
      <c r="F48" s="11" t="s">
        <v>111</v>
      </c>
      <c r="G48" s="11">
        <v>192.39</v>
      </c>
      <c r="H48" s="11">
        <f t="shared" si="0"/>
        <v>3847.8</v>
      </c>
      <c r="L48" s="12" t="s">
        <v>112</v>
      </c>
    </row>
    <row r="49" spans="1:12" ht="43.5" x14ac:dyDescent="0.35">
      <c r="A49" s="3" t="s">
        <v>4</v>
      </c>
      <c r="B49" s="3">
        <v>92214</v>
      </c>
      <c r="C49" s="3" t="s">
        <v>113</v>
      </c>
      <c r="D49" s="2" t="s">
        <v>223</v>
      </c>
      <c r="E49" s="3" t="s">
        <v>40</v>
      </c>
      <c r="F49" s="11" t="s">
        <v>102</v>
      </c>
      <c r="G49" s="11">
        <v>416.64</v>
      </c>
      <c r="H49" s="11">
        <f t="shared" si="0"/>
        <v>41664</v>
      </c>
      <c r="L49" s="12" t="s">
        <v>77</v>
      </c>
    </row>
    <row r="50" spans="1:12" ht="43.5" x14ac:dyDescent="0.35">
      <c r="A50" s="3" t="s">
        <v>4</v>
      </c>
      <c r="B50" s="3">
        <v>99270</v>
      </c>
      <c r="C50" s="3" t="s">
        <v>114</v>
      </c>
      <c r="D50" s="2" t="s">
        <v>202</v>
      </c>
      <c r="E50" s="3" t="s">
        <v>44</v>
      </c>
      <c r="F50" s="11" t="s">
        <v>115</v>
      </c>
      <c r="G50" s="11">
        <v>496.07</v>
      </c>
      <c r="H50" s="11">
        <f t="shared" si="0"/>
        <v>4960.7</v>
      </c>
      <c r="L50" s="12" t="s">
        <v>116</v>
      </c>
    </row>
    <row r="51" spans="1:12" ht="43.5" x14ac:dyDescent="0.35">
      <c r="A51" s="5" t="s">
        <v>0</v>
      </c>
      <c r="B51" s="3">
        <v>11</v>
      </c>
      <c r="C51" s="3" t="s">
        <v>117</v>
      </c>
      <c r="D51" s="2" t="s">
        <v>203</v>
      </c>
      <c r="E51" s="3" t="s">
        <v>44</v>
      </c>
      <c r="F51" s="11" t="s">
        <v>115</v>
      </c>
      <c r="G51" s="11">
        <v>416.64</v>
      </c>
      <c r="H51" s="11">
        <f t="shared" si="0"/>
        <v>4166.3999999999996</v>
      </c>
      <c r="L51" s="12" t="s">
        <v>77</v>
      </c>
    </row>
    <row r="52" spans="1:12" ht="43.5" x14ac:dyDescent="0.35">
      <c r="A52" s="3" t="s">
        <v>4</v>
      </c>
      <c r="B52" s="3" t="s">
        <v>118</v>
      </c>
      <c r="C52" s="3" t="s">
        <v>119</v>
      </c>
      <c r="D52" s="2" t="s">
        <v>204</v>
      </c>
      <c r="E52" s="3" t="s">
        <v>44</v>
      </c>
      <c r="F52" s="11" t="s">
        <v>120</v>
      </c>
      <c r="G52" s="11">
        <v>2099.86</v>
      </c>
      <c r="H52" s="11">
        <f t="shared" si="0"/>
        <v>29398.04</v>
      </c>
      <c r="L52" s="12" t="s">
        <v>121</v>
      </c>
    </row>
    <row r="53" spans="1:12" ht="58" x14ac:dyDescent="0.35">
      <c r="A53" s="3" t="s">
        <v>4</v>
      </c>
      <c r="B53" s="3">
        <v>93361</v>
      </c>
      <c r="C53" s="3" t="s">
        <v>122</v>
      </c>
      <c r="D53" s="2" t="s">
        <v>205</v>
      </c>
      <c r="E53" s="3" t="s">
        <v>9</v>
      </c>
      <c r="F53" s="11" t="s">
        <v>123</v>
      </c>
      <c r="G53" s="11">
        <v>13.26</v>
      </c>
      <c r="H53" s="11">
        <f t="shared" si="0"/>
        <v>5038.8</v>
      </c>
      <c r="L53" s="12" t="s">
        <v>124</v>
      </c>
    </row>
    <row r="54" spans="1:12" ht="29" x14ac:dyDescent="0.35">
      <c r="A54" s="3" t="s">
        <v>4</v>
      </c>
      <c r="B54" s="3">
        <v>95995</v>
      </c>
      <c r="C54" s="3" t="s">
        <v>125</v>
      </c>
      <c r="D54" s="2" t="s">
        <v>222</v>
      </c>
      <c r="E54" s="3" t="s">
        <v>9</v>
      </c>
      <c r="F54" s="11" t="s">
        <v>111</v>
      </c>
      <c r="G54" s="11">
        <v>1146.81</v>
      </c>
      <c r="H54" s="11">
        <f t="shared" si="0"/>
        <v>22936.2</v>
      </c>
      <c r="L54" s="12" t="s">
        <v>28</v>
      </c>
    </row>
    <row r="55" spans="1:12" x14ac:dyDescent="0.35">
      <c r="A55" s="42"/>
      <c r="B55" s="42"/>
      <c r="C55" s="43" t="s">
        <v>250</v>
      </c>
      <c r="D55" s="44" t="s">
        <v>126</v>
      </c>
      <c r="E55" s="42"/>
      <c r="F55" s="45"/>
      <c r="G55" s="11" t="s">
        <v>263</v>
      </c>
      <c r="H55" s="41">
        <f>SUM(H56:H83)/2</f>
        <v>739051.21000000008</v>
      </c>
    </row>
    <row r="56" spans="1:12" x14ac:dyDescent="0.35">
      <c r="A56" s="8"/>
      <c r="B56" s="8"/>
      <c r="C56" s="6">
        <v>2.1</v>
      </c>
      <c r="D56" s="1" t="s">
        <v>12</v>
      </c>
      <c r="E56" s="8"/>
      <c r="F56" s="10"/>
      <c r="G56" s="11" t="s">
        <v>263</v>
      </c>
      <c r="H56" s="15">
        <f>SUM(H57)</f>
        <v>446.25</v>
      </c>
    </row>
    <row r="57" spans="1:12" ht="29" x14ac:dyDescent="0.35">
      <c r="A57" s="5" t="s">
        <v>0</v>
      </c>
      <c r="B57" s="3">
        <v>8</v>
      </c>
      <c r="C57" s="3" t="s">
        <v>127</v>
      </c>
      <c r="D57" s="2" t="s">
        <v>206</v>
      </c>
      <c r="E57" s="3" t="s">
        <v>2</v>
      </c>
      <c r="F57" s="11" t="s">
        <v>128</v>
      </c>
      <c r="G57" s="11">
        <v>0.35</v>
      </c>
      <c r="H57" s="11">
        <f t="shared" si="0"/>
        <v>446.25</v>
      </c>
      <c r="L57" s="12" t="s">
        <v>3</v>
      </c>
    </row>
    <row r="58" spans="1:12" x14ac:dyDescent="0.35">
      <c r="A58" s="8"/>
      <c r="B58" s="8"/>
      <c r="C58" s="6">
        <v>2.2000000000000002</v>
      </c>
      <c r="D58" s="1" t="s">
        <v>12</v>
      </c>
      <c r="E58" s="8"/>
      <c r="F58" s="10"/>
      <c r="G58" s="11" t="s">
        <v>263</v>
      </c>
      <c r="H58" s="15">
        <f>SUM(H59:H66)</f>
        <v>114188.24</v>
      </c>
    </row>
    <row r="59" spans="1:12" x14ac:dyDescent="0.35">
      <c r="A59" s="3" t="s">
        <v>13</v>
      </c>
      <c r="B59" s="7">
        <v>2200</v>
      </c>
      <c r="C59" s="3" t="s">
        <v>129</v>
      </c>
      <c r="D59" s="2" t="s">
        <v>179</v>
      </c>
      <c r="E59" s="3" t="s">
        <v>15</v>
      </c>
      <c r="F59" s="11" t="s">
        <v>130</v>
      </c>
      <c r="G59" s="11">
        <v>16.43</v>
      </c>
      <c r="H59" s="11">
        <f t="shared" si="0"/>
        <v>4189.6499999999996</v>
      </c>
      <c r="L59" s="12" t="s">
        <v>17</v>
      </c>
    </row>
    <row r="60" spans="1:12" x14ac:dyDescent="0.35">
      <c r="A60" s="3" t="s">
        <v>13</v>
      </c>
      <c r="B60" s="7">
        <v>2200.0100000000002</v>
      </c>
      <c r="C60" s="3" t="s">
        <v>131</v>
      </c>
      <c r="D60" s="2" t="s">
        <v>180</v>
      </c>
      <c r="E60" s="3" t="s">
        <v>15</v>
      </c>
      <c r="F60" s="11" t="s">
        <v>130</v>
      </c>
      <c r="G60" s="11">
        <v>17.09</v>
      </c>
      <c r="H60" s="11">
        <f t="shared" si="0"/>
        <v>4357.95</v>
      </c>
      <c r="L60" s="12" t="s">
        <v>19</v>
      </c>
    </row>
    <row r="61" spans="1:12" x14ac:dyDescent="0.35">
      <c r="A61" s="3" t="s">
        <v>4</v>
      </c>
      <c r="B61" s="3">
        <v>96401</v>
      </c>
      <c r="C61" s="3" t="s">
        <v>132</v>
      </c>
      <c r="D61" s="2" t="s">
        <v>181</v>
      </c>
      <c r="E61" s="3" t="s">
        <v>2</v>
      </c>
      <c r="F61" s="11" t="s">
        <v>128</v>
      </c>
      <c r="G61" s="11">
        <v>7.91</v>
      </c>
      <c r="H61" s="11">
        <f t="shared" si="0"/>
        <v>10085.25</v>
      </c>
      <c r="L61" s="12" t="s">
        <v>22</v>
      </c>
    </row>
    <row r="62" spans="1:12" x14ac:dyDescent="0.35">
      <c r="A62" s="3" t="s">
        <v>4</v>
      </c>
      <c r="B62" s="3">
        <v>96402</v>
      </c>
      <c r="C62" s="3" t="s">
        <v>133</v>
      </c>
      <c r="D62" s="2" t="s">
        <v>207</v>
      </c>
      <c r="E62" s="3" t="s">
        <v>2</v>
      </c>
      <c r="F62" s="11" t="s">
        <v>134</v>
      </c>
      <c r="G62" s="11">
        <v>2.25</v>
      </c>
      <c r="H62" s="11">
        <f t="shared" si="0"/>
        <v>5737.5</v>
      </c>
      <c r="L62" s="12" t="s">
        <v>25</v>
      </c>
    </row>
    <row r="63" spans="1:12" ht="29" x14ac:dyDescent="0.35">
      <c r="A63" s="3" t="s">
        <v>4</v>
      </c>
      <c r="B63" s="3">
        <v>95995</v>
      </c>
      <c r="C63" s="3" t="s">
        <v>135</v>
      </c>
      <c r="D63" s="2" t="s">
        <v>208</v>
      </c>
      <c r="E63" s="3" t="s">
        <v>9</v>
      </c>
      <c r="F63" s="11" t="s">
        <v>136</v>
      </c>
      <c r="G63" s="11">
        <v>1146.81</v>
      </c>
      <c r="H63" s="11">
        <f t="shared" si="0"/>
        <v>43865.48</v>
      </c>
      <c r="L63" s="12" t="s">
        <v>28</v>
      </c>
    </row>
    <row r="64" spans="1:12" ht="29" x14ac:dyDescent="0.35">
      <c r="A64" s="3" t="s">
        <v>4</v>
      </c>
      <c r="B64" s="3">
        <v>95996</v>
      </c>
      <c r="C64" s="3" t="s">
        <v>137</v>
      </c>
      <c r="D64" s="2" t="s">
        <v>209</v>
      </c>
      <c r="E64" s="3" t="s">
        <v>9</v>
      </c>
      <c r="F64" s="11" t="s">
        <v>136</v>
      </c>
      <c r="G64" s="11">
        <v>1090.23</v>
      </c>
      <c r="H64" s="11">
        <f t="shared" si="0"/>
        <v>41701.300000000003</v>
      </c>
      <c r="L64" s="12" t="s">
        <v>31</v>
      </c>
    </row>
    <row r="65" spans="1:12" ht="29" x14ac:dyDescent="0.35">
      <c r="A65" s="5" t="s">
        <v>0</v>
      </c>
      <c r="B65" s="3">
        <v>1</v>
      </c>
      <c r="C65" s="3" t="s">
        <v>138</v>
      </c>
      <c r="D65" s="2" t="s">
        <v>182</v>
      </c>
      <c r="E65" s="3" t="s">
        <v>2</v>
      </c>
      <c r="F65" s="11" t="s">
        <v>139</v>
      </c>
      <c r="G65" s="11">
        <v>0.26</v>
      </c>
      <c r="H65" s="11">
        <f t="shared" si="0"/>
        <v>994.5</v>
      </c>
      <c r="L65" s="12" t="s">
        <v>34</v>
      </c>
    </row>
    <row r="66" spans="1:12" ht="43.5" x14ac:dyDescent="0.35">
      <c r="A66" s="3" t="s">
        <v>4</v>
      </c>
      <c r="B66" s="3">
        <v>93596</v>
      </c>
      <c r="C66" s="3" t="s">
        <v>140</v>
      </c>
      <c r="D66" s="2" t="s">
        <v>183</v>
      </c>
      <c r="E66" s="3" t="s">
        <v>36</v>
      </c>
      <c r="F66" s="11" t="s">
        <v>141</v>
      </c>
      <c r="G66" s="11">
        <v>0.45</v>
      </c>
      <c r="H66" s="11">
        <f t="shared" si="0"/>
        <v>3256.61</v>
      </c>
      <c r="L66" s="12" t="s">
        <v>38</v>
      </c>
    </row>
    <row r="67" spans="1:12" x14ac:dyDescent="0.35">
      <c r="A67" s="8"/>
      <c r="B67" s="8"/>
      <c r="C67" s="6">
        <v>2.2999999999999998</v>
      </c>
      <c r="D67" s="1" t="s">
        <v>142</v>
      </c>
      <c r="E67" s="8"/>
      <c r="F67" s="10"/>
      <c r="G67" s="11" t="s">
        <v>263</v>
      </c>
      <c r="H67" s="15">
        <f>SUM(H68:H70)</f>
        <v>117981.28</v>
      </c>
    </row>
    <row r="68" spans="1:12" ht="43.5" x14ac:dyDescent="0.35">
      <c r="A68" s="3" t="s">
        <v>4</v>
      </c>
      <c r="B68" s="3">
        <v>94273</v>
      </c>
      <c r="C68" s="3" t="s">
        <v>143</v>
      </c>
      <c r="D68" s="2" t="s">
        <v>210</v>
      </c>
      <c r="E68" s="3" t="s">
        <v>40</v>
      </c>
      <c r="F68" s="11" t="s">
        <v>144</v>
      </c>
      <c r="G68" s="11">
        <v>51.25</v>
      </c>
      <c r="H68" s="11">
        <f t="shared" si="0"/>
        <v>87125</v>
      </c>
      <c r="L68" s="12" t="s">
        <v>145</v>
      </c>
    </row>
    <row r="69" spans="1:12" ht="43.5" x14ac:dyDescent="0.35">
      <c r="A69" s="3" t="s">
        <v>4</v>
      </c>
      <c r="B69" s="3">
        <v>94996</v>
      </c>
      <c r="C69" s="3" t="s">
        <v>146</v>
      </c>
      <c r="D69" s="2" t="s">
        <v>211</v>
      </c>
      <c r="E69" s="3" t="s">
        <v>2</v>
      </c>
      <c r="F69" s="11" t="s">
        <v>147</v>
      </c>
      <c r="G69" s="11">
        <v>110.31</v>
      </c>
      <c r="H69" s="11">
        <f t="shared" si="0"/>
        <v>14064.53</v>
      </c>
      <c r="L69" s="12" t="s">
        <v>148</v>
      </c>
    </row>
    <row r="70" spans="1:12" x14ac:dyDescent="0.35">
      <c r="A70" s="3" t="s">
        <v>13</v>
      </c>
      <c r="B70" s="7">
        <v>6411.02</v>
      </c>
      <c r="C70" s="3" t="s">
        <v>149</v>
      </c>
      <c r="D70" s="2" t="s">
        <v>212</v>
      </c>
      <c r="E70" s="3" t="s">
        <v>53</v>
      </c>
      <c r="F70" s="11" t="s">
        <v>150</v>
      </c>
      <c r="G70" s="11">
        <v>39.51</v>
      </c>
      <c r="H70" s="11">
        <f t="shared" si="0"/>
        <v>16791.75</v>
      </c>
      <c r="L70" s="12" t="s">
        <v>151</v>
      </c>
    </row>
    <row r="71" spans="1:12" x14ac:dyDescent="0.35">
      <c r="A71" s="8"/>
      <c r="B71" s="8"/>
      <c r="C71" s="6">
        <v>2.4</v>
      </c>
      <c r="D71" s="1" t="s">
        <v>152</v>
      </c>
      <c r="E71" s="8"/>
      <c r="F71" s="10"/>
      <c r="G71" s="11" t="s">
        <v>263</v>
      </c>
      <c r="H71" s="15">
        <f>SUM(H72:H75)</f>
        <v>228022.28999999998</v>
      </c>
    </row>
    <row r="72" spans="1:12" ht="43.5" x14ac:dyDescent="0.35">
      <c r="A72" s="5" t="s">
        <v>0</v>
      </c>
      <c r="B72" s="3">
        <v>22</v>
      </c>
      <c r="C72" s="3" t="s">
        <v>153</v>
      </c>
      <c r="D72" s="2" t="s">
        <v>213</v>
      </c>
      <c r="E72" s="3" t="s">
        <v>9</v>
      </c>
      <c r="F72" s="11" t="s">
        <v>154</v>
      </c>
      <c r="G72" s="11">
        <v>33.119999999999997</v>
      </c>
      <c r="H72" s="11">
        <f t="shared" si="0"/>
        <v>35303.599999999999</v>
      </c>
      <c r="L72" s="12" t="s">
        <v>11</v>
      </c>
    </row>
    <row r="73" spans="1:12" ht="29" x14ac:dyDescent="0.35">
      <c r="A73" s="5" t="s">
        <v>0</v>
      </c>
      <c r="B73" s="3">
        <v>19</v>
      </c>
      <c r="C73" s="3" t="s">
        <v>155</v>
      </c>
      <c r="D73" s="2" t="s">
        <v>214</v>
      </c>
      <c r="E73" s="3" t="s">
        <v>40</v>
      </c>
      <c r="F73" s="11" t="s">
        <v>156</v>
      </c>
      <c r="G73" s="11">
        <v>45.66</v>
      </c>
      <c r="H73" s="11">
        <f t="shared" si="0"/>
        <v>38811</v>
      </c>
      <c r="L73" s="12" t="s">
        <v>157</v>
      </c>
    </row>
    <row r="74" spans="1:12" x14ac:dyDescent="0.35">
      <c r="A74" s="5" t="s">
        <v>0</v>
      </c>
      <c r="B74" s="3">
        <v>20</v>
      </c>
      <c r="C74" s="3" t="s">
        <v>158</v>
      </c>
      <c r="D74" s="2" t="s">
        <v>215</v>
      </c>
      <c r="E74" s="3" t="s">
        <v>9</v>
      </c>
      <c r="F74" s="11" t="s">
        <v>159</v>
      </c>
      <c r="G74" s="11">
        <v>136.44</v>
      </c>
      <c r="H74" s="11">
        <f t="shared" si="0"/>
        <v>144735.54999999999</v>
      </c>
      <c r="L74" s="12" t="s">
        <v>160</v>
      </c>
    </row>
    <row r="75" spans="1:12" x14ac:dyDescent="0.35">
      <c r="A75" s="3" t="s">
        <v>13</v>
      </c>
      <c r="B75" s="7">
        <v>5100.01</v>
      </c>
      <c r="C75" s="3" t="s">
        <v>161</v>
      </c>
      <c r="D75" s="2" t="s">
        <v>216</v>
      </c>
      <c r="E75" s="3" t="s">
        <v>49</v>
      </c>
      <c r="F75" s="11" t="s">
        <v>162</v>
      </c>
      <c r="G75" s="11">
        <v>3.62</v>
      </c>
      <c r="H75" s="11">
        <f t="shared" si="0"/>
        <v>9172.14</v>
      </c>
      <c r="L75" s="12" t="s">
        <v>163</v>
      </c>
    </row>
    <row r="76" spans="1:12" x14ac:dyDescent="0.35">
      <c r="A76" s="8"/>
      <c r="B76" s="8"/>
      <c r="C76" s="6">
        <v>2.5</v>
      </c>
      <c r="D76" s="1" t="s">
        <v>63</v>
      </c>
      <c r="E76" s="8"/>
      <c r="F76" s="10"/>
      <c r="G76" s="11" t="s">
        <v>263</v>
      </c>
      <c r="H76" s="15">
        <f>SUM(H77:H83)</f>
        <v>278413.15000000002</v>
      </c>
    </row>
    <row r="77" spans="1:12" ht="29" x14ac:dyDescent="0.35">
      <c r="A77" s="3" t="s">
        <v>4</v>
      </c>
      <c r="B77" s="3">
        <v>100620</v>
      </c>
      <c r="C77" s="3" t="s">
        <v>164</v>
      </c>
      <c r="D77" s="2" t="s">
        <v>217</v>
      </c>
      <c r="E77" s="3" t="s">
        <v>44</v>
      </c>
      <c r="F77" s="11" t="s">
        <v>165</v>
      </c>
      <c r="G77" s="11">
        <v>3288.4</v>
      </c>
      <c r="H77" s="11">
        <f t="shared" si="0"/>
        <v>108517.2</v>
      </c>
      <c r="L77" s="12" t="s">
        <v>166</v>
      </c>
    </row>
    <row r="78" spans="1:12" ht="29" x14ac:dyDescent="0.35">
      <c r="A78" s="3" t="s">
        <v>4</v>
      </c>
      <c r="B78" s="3">
        <v>101659</v>
      </c>
      <c r="C78" s="3" t="s">
        <v>167</v>
      </c>
      <c r="D78" s="2" t="s">
        <v>218</v>
      </c>
      <c r="E78" s="3" t="s">
        <v>44</v>
      </c>
      <c r="F78" s="11" t="s">
        <v>165</v>
      </c>
      <c r="G78" s="11">
        <v>1044.29</v>
      </c>
      <c r="H78" s="11">
        <f t="shared" si="0"/>
        <v>34461.57</v>
      </c>
      <c r="L78" s="12" t="s">
        <v>168</v>
      </c>
    </row>
    <row r="79" spans="1:12" ht="29" x14ac:dyDescent="0.35">
      <c r="A79" s="3" t="s">
        <v>4</v>
      </c>
      <c r="B79" s="3">
        <v>93358</v>
      </c>
      <c r="C79" s="3" t="s">
        <v>169</v>
      </c>
      <c r="D79" s="2" t="s">
        <v>190</v>
      </c>
      <c r="E79" s="3" t="s">
        <v>9</v>
      </c>
      <c r="F79" s="11" t="s">
        <v>170</v>
      </c>
      <c r="G79" s="11">
        <v>64.5</v>
      </c>
      <c r="H79" s="11">
        <f t="shared" ref="H79:H83" si="1">ROUND(G79*F79,2)</f>
        <v>2193</v>
      </c>
      <c r="L79" s="12" t="s">
        <v>69</v>
      </c>
    </row>
    <row r="80" spans="1:12" ht="29" x14ac:dyDescent="0.35">
      <c r="A80" s="3" t="s">
        <v>4</v>
      </c>
      <c r="B80" s="3">
        <v>91868</v>
      </c>
      <c r="C80" s="3" t="s">
        <v>171</v>
      </c>
      <c r="D80" s="2" t="s">
        <v>219</v>
      </c>
      <c r="E80" s="3" t="s">
        <v>40</v>
      </c>
      <c r="F80" s="11" t="s">
        <v>156</v>
      </c>
      <c r="G80" s="11">
        <v>9.67</v>
      </c>
      <c r="H80" s="11">
        <f t="shared" si="1"/>
        <v>8219.5</v>
      </c>
      <c r="L80" s="12" t="s">
        <v>72</v>
      </c>
    </row>
    <row r="81" spans="1:12" ht="29" x14ac:dyDescent="0.35">
      <c r="A81" s="3" t="s">
        <v>4</v>
      </c>
      <c r="B81" s="3">
        <v>91935</v>
      </c>
      <c r="C81" s="3" t="s">
        <v>172</v>
      </c>
      <c r="D81" s="2" t="s">
        <v>220</v>
      </c>
      <c r="E81" s="3" t="s">
        <v>40</v>
      </c>
      <c r="F81" s="11" t="s">
        <v>173</v>
      </c>
      <c r="G81" s="11">
        <v>25.92</v>
      </c>
      <c r="H81" s="11">
        <f t="shared" si="1"/>
        <v>110160</v>
      </c>
      <c r="L81" s="12" t="s">
        <v>75</v>
      </c>
    </row>
    <row r="82" spans="1:12" x14ac:dyDescent="0.35">
      <c r="A82" s="3" t="s">
        <v>4</v>
      </c>
      <c r="B82" s="3">
        <v>43104</v>
      </c>
      <c r="C82" s="3" t="s">
        <v>174</v>
      </c>
      <c r="D82" s="2" t="s">
        <v>221</v>
      </c>
      <c r="E82" s="3" t="s">
        <v>44</v>
      </c>
      <c r="F82" s="11" t="s">
        <v>165</v>
      </c>
      <c r="G82" s="11">
        <v>416.64</v>
      </c>
      <c r="H82" s="11">
        <f t="shared" si="1"/>
        <v>13749.12</v>
      </c>
      <c r="L82" s="12" t="s">
        <v>77</v>
      </c>
    </row>
    <row r="83" spans="1:12" ht="29" x14ac:dyDescent="0.35">
      <c r="A83" s="3" t="s">
        <v>4</v>
      </c>
      <c r="B83" s="3">
        <v>101632</v>
      </c>
      <c r="C83" s="3" t="s">
        <v>175</v>
      </c>
      <c r="D83" s="2" t="s">
        <v>195</v>
      </c>
      <c r="E83" s="3" t="s">
        <v>44</v>
      </c>
      <c r="F83" s="11" t="s">
        <v>165</v>
      </c>
      <c r="G83" s="11">
        <v>33.72</v>
      </c>
      <c r="H83" s="11">
        <f t="shared" si="1"/>
        <v>1112.76</v>
      </c>
      <c r="L83" s="12" t="s">
        <v>81</v>
      </c>
    </row>
    <row r="85" spans="1:12" ht="17.25" customHeight="1" x14ac:dyDescent="0.35">
      <c r="D85" s="46" t="s">
        <v>247</v>
      </c>
      <c r="E85" s="26"/>
      <c r="F85" s="28"/>
      <c r="G85" s="28"/>
      <c r="H85" s="47">
        <f>H11</f>
        <v>2700589.1500000004</v>
      </c>
    </row>
    <row r="86" spans="1:12" ht="22.5" customHeight="1" x14ac:dyDescent="0.35">
      <c r="D86" s="56"/>
      <c r="E86" s="57"/>
      <c r="F86" s="57"/>
      <c r="G86" s="57"/>
      <c r="H86" s="58"/>
    </row>
  </sheetData>
  <mergeCells count="9">
    <mergeCell ref="A9:A10"/>
    <mergeCell ref="A8:H8"/>
    <mergeCell ref="D86:H86"/>
    <mergeCell ref="G9:H9"/>
    <mergeCell ref="F9:F10"/>
    <mergeCell ref="E9:E10"/>
    <mergeCell ref="D9:D10"/>
    <mergeCell ref="C9:C10"/>
    <mergeCell ref="B9:B10"/>
  </mergeCells>
  <printOptions horizontalCentered="1"/>
  <pageMargins left="0.27559055118110237" right="0.23622047244094491" top="0.78740157480314965" bottom="0.94488188976377963" header="0.19685039370078741" footer="0.19685039370078741"/>
  <pageSetup paperSize="9" scale="63" fitToHeight="4" orientation="portrait" r:id="rId1"/>
  <headerFooter>
    <oddHeader>&amp;L&amp;G</oddHeader>
    <oddFooter>&amp;CCERQUEIRA CORREIA ENGENHARIA LTDA
CNPJ: 20.591.114/0001-60&amp;RPaulo Junior C. Correia
Resp. Técnico / Sócio
Eng. Civil  - CREA/BA 88659-D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151C-7014-4A1C-99E0-69476B181D05}">
  <sheetPr>
    <pageSetUpPr fitToPage="1"/>
  </sheetPr>
  <dimension ref="A1:C26"/>
  <sheetViews>
    <sheetView showGridLines="0" zoomScaleNormal="100" workbookViewId="0">
      <selection activeCell="A20" sqref="A20"/>
    </sheetView>
  </sheetViews>
  <sheetFormatPr baseColWidth="10" defaultColWidth="9.1796875" defaultRowHeight="14.5" x14ac:dyDescent="0.35"/>
  <cols>
    <col min="1" max="1" width="16.54296875" style="9" customWidth="1"/>
    <col min="2" max="2" width="63.453125" style="12" bestFit="1" customWidth="1"/>
    <col min="3" max="5" width="27.26953125" style="12" customWidth="1"/>
    <col min="6" max="16384" width="9.1796875" style="12"/>
  </cols>
  <sheetData>
    <row r="1" spans="1:3" x14ac:dyDescent="0.35">
      <c r="A1" s="25" t="s">
        <v>225</v>
      </c>
      <c r="B1" s="27" t="s">
        <v>230</v>
      </c>
      <c r="C1" s="29"/>
    </row>
    <row r="2" spans="1:3" x14ac:dyDescent="0.35">
      <c r="A2" s="30" t="s">
        <v>226</v>
      </c>
      <c r="B2" s="22" t="s">
        <v>231</v>
      </c>
      <c r="C2" s="52" t="s">
        <v>249</v>
      </c>
    </row>
    <row r="3" spans="1:3" x14ac:dyDescent="0.35">
      <c r="A3" s="30" t="s">
        <v>227</v>
      </c>
      <c r="B3" s="22" t="s">
        <v>232</v>
      </c>
      <c r="C3" s="32" t="s">
        <v>243</v>
      </c>
    </row>
    <row r="4" spans="1:3" x14ac:dyDescent="0.35">
      <c r="A4" s="30" t="s">
        <v>228</v>
      </c>
      <c r="B4" s="22" t="s">
        <v>233</v>
      </c>
      <c r="C4" s="52" t="s">
        <v>238</v>
      </c>
    </row>
    <row r="5" spans="1:3" x14ac:dyDescent="0.35">
      <c r="A5" s="30" t="s">
        <v>229</v>
      </c>
      <c r="B5" s="22" t="s">
        <v>234</v>
      </c>
      <c r="C5" s="32" t="s">
        <v>244</v>
      </c>
    </row>
    <row r="6" spans="1:3" x14ac:dyDescent="0.35">
      <c r="A6" s="30" t="s">
        <v>224</v>
      </c>
      <c r="B6" s="22" t="s">
        <v>235</v>
      </c>
      <c r="C6" s="53"/>
    </row>
    <row r="7" spans="1:3" x14ac:dyDescent="0.35">
      <c r="A7" s="33"/>
      <c r="B7" s="35" t="s">
        <v>236</v>
      </c>
      <c r="C7" s="38"/>
    </row>
    <row r="8" spans="1:3" ht="31.5" customHeight="1" x14ac:dyDescent="0.35">
      <c r="A8" s="55" t="s">
        <v>248</v>
      </c>
      <c r="B8" s="55"/>
      <c r="C8" s="55"/>
    </row>
    <row r="9" spans="1:3" ht="25.5" customHeight="1" x14ac:dyDescent="0.35">
      <c r="A9" s="13" t="s">
        <v>84</v>
      </c>
      <c r="B9" s="13" t="s">
        <v>85</v>
      </c>
      <c r="C9" s="49" t="s">
        <v>241</v>
      </c>
    </row>
    <row r="10" spans="1:3" s="16" customFormat="1" x14ac:dyDescent="0.35">
      <c r="A10" s="18" t="s">
        <v>93</v>
      </c>
      <c r="B10" s="19" t="s">
        <v>90</v>
      </c>
      <c r="C10" s="50">
        <f>Planilha!H11</f>
        <v>2700589.1500000004</v>
      </c>
    </row>
    <row r="11" spans="1:3" s="16" customFormat="1" ht="29" x14ac:dyDescent="0.35">
      <c r="A11" s="39" t="s">
        <v>91</v>
      </c>
      <c r="B11" s="40" t="s">
        <v>176</v>
      </c>
      <c r="C11" s="51">
        <f>Planilha!H12</f>
        <v>1961537.9400000002</v>
      </c>
    </row>
    <row r="12" spans="1:3" s="16" customFormat="1" x14ac:dyDescent="0.35">
      <c r="A12" s="14" t="s">
        <v>92</v>
      </c>
      <c r="B12" s="17" t="s">
        <v>94</v>
      </c>
      <c r="C12" s="48">
        <f>Planilha!H13</f>
        <v>11767.5</v>
      </c>
    </row>
    <row r="13" spans="1:3" x14ac:dyDescent="0.35">
      <c r="A13" s="14" t="s">
        <v>251</v>
      </c>
      <c r="B13" s="1" t="s">
        <v>7</v>
      </c>
      <c r="C13" s="48">
        <f>Planilha!H16</f>
        <v>240458.82</v>
      </c>
    </row>
    <row r="14" spans="1:3" x14ac:dyDescent="0.35">
      <c r="A14" s="14" t="s">
        <v>252</v>
      </c>
      <c r="B14" s="1" t="s">
        <v>12</v>
      </c>
      <c r="C14" s="48">
        <f>Planilha!H18</f>
        <v>968377.99</v>
      </c>
    </row>
    <row r="15" spans="1:3" x14ac:dyDescent="0.35">
      <c r="A15" s="14" t="s">
        <v>253</v>
      </c>
      <c r="B15" s="1" t="s">
        <v>47</v>
      </c>
      <c r="C15" s="48">
        <f>Planilha!H29</f>
        <v>111526.77</v>
      </c>
    </row>
    <row r="16" spans="1:3" x14ac:dyDescent="0.35">
      <c r="A16" s="14" t="s">
        <v>254</v>
      </c>
      <c r="B16" s="1" t="s">
        <v>63</v>
      </c>
      <c r="C16" s="48">
        <f>Planilha!H34</f>
        <v>510005.9200000001</v>
      </c>
    </row>
    <row r="17" spans="1:3" x14ac:dyDescent="0.35">
      <c r="A17" s="14" t="s">
        <v>255</v>
      </c>
      <c r="B17" s="1" t="s">
        <v>100</v>
      </c>
      <c r="C17" s="48">
        <f>Planilha!H44</f>
        <v>119400.94</v>
      </c>
    </row>
    <row r="18" spans="1:3" ht="30.75" customHeight="1" x14ac:dyDescent="0.35">
      <c r="A18" s="43" t="s">
        <v>250</v>
      </c>
      <c r="B18" s="44" t="s">
        <v>126</v>
      </c>
      <c r="C18" s="51">
        <f>Planilha!H55</f>
        <v>739051.21000000008</v>
      </c>
    </row>
    <row r="19" spans="1:3" x14ac:dyDescent="0.35">
      <c r="A19" s="6" t="s">
        <v>256</v>
      </c>
      <c r="B19" s="1" t="s">
        <v>12</v>
      </c>
      <c r="C19" s="48">
        <f>Planilha!H56</f>
        <v>446.25</v>
      </c>
    </row>
    <row r="20" spans="1:3" x14ac:dyDescent="0.35">
      <c r="A20" s="6" t="s">
        <v>257</v>
      </c>
      <c r="B20" s="1" t="s">
        <v>12</v>
      </c>
      <c r="C20" s="48">
        <f>Planilha!H58</f>
        <v>114188.24</v>
      </c>
    </row>
    <row r="21" spans="1:3" x14ac:dyDescent="0.35">
      <c r="A21" s="6" t="s">
        <v>258</v>
      </c>
      <c r="B21" s="1" t="s">
        <v>142</v>
      </c>
      <c r="C21" s="48">
        <f>Planilha!H67</f>
        <v>117981.28</v>
      </c>
    </row>
    <row r="22" spans="1:3" x14ac:dyDescent="0.35">
      <c r="A22" s="6" t="s">
        <v>259</v>
      </c>
      <c r="B22" s="1" t="s">
        <v>152</v>
      </c>
      <c r="C22" s="48">
        <f>Planilha!H71</f>
        <v>228022.28999999998</v>
      </c>
    </row>
    <row r="23" spans="1:3" x14ac:dyDescent="0.35">
      <c r="A23" s="6" t="s">
        <v>260</v>
      </c>
      <c r="B23" s="1" t="s">
        <v>63</v>
      </c>
      <c r="C23" s="48">
        <f>Planilha!H76</f>
        <v>278413.15000000002</v>
      </c>
    </row>
    <row r="25" spans="1:3" ht="17.25" customHeight="1" x14ac:dyDescent="0.35">
      <c r="B25" s="46" t="s">
        <v>247</v>
      </c>
      <c r="C25" s="47">
        <f>C10</f>
        <v>2700589.1500000004</v>
      </c>
    </row>
    <row r="26" spans="1:3" ht="22.5" customHeight="1" x14ac:dyDescent="0.35">
      <c r="B26" s="56" t="e" cm="1">
        <f t="array" aca="1" ref="B26" ca="1">[1]!VExtenso(C25)</f>
        <v>#NAME?</v>
      </c>
      <c r="C26" s="58"/>
    </row>
  </sheetData>
  <mergeCells count="2">
    <mergeCell ref="B26:C26"/>
    <mergeCell ref="A8:C8"/>
  </mergeCells>
  <phoneticPr fontId="11" type="noConversion"/>
  <printOptions horizontalCentered="1"/>
  <pageMargins left="0.27559055118110237" right="0.23622047244094491" top="0.78740157480314965" bottom="0.94488188976377963" header="0.19685039370078741" footer="0.19685039370078741"/>
  <pageSetup paperSize="9" scale="92" fitToHeight="4" orientation="portrait" r:id="rId1"/>
  <headerFooter>
    <oddHeader>&amp;L&amp;G</oddHeader>
    <oddFooter>&amp;CCERQUEIRA CORREIA ENGENHARIA LTDA
CNPJ: 20.591.114/0001-60&amp;RPaulo Junior C. Correia
Resp. Técnico / Sócio
Eng. Civil  - CREA/BA 88659-D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Planilha</vt:lpstr>
      <vt:lpstr>Resumo</vt:lpstr>
      <vt:lpstr>Planilha!Área_de_impresión</vt:lpstr>
      <vt:lpstr>Resumo!Área_de_impresión</vt:lpstr>
      <vt:lpstr>Planilha!Títulos_a_imprimir</vt:lpstr>
      <vt:lpstr>Resumo!Títulos_a_imprimir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Claudinei Sousa</cp:lastModifiedBy>
  <cp:lastPrinted>2021-11-25T12:35:51Z</cp:lastPrinted>
  <dcterms:created xsi:type="dcterms:W3CDTF">2021-11-24T16:36:46Z</dcterms:created>
  <dcterms:modified xsi:type="dcterms:W3CDTF">2022-02-09T14:49:27Z</dcterms:modified>
</cp:coreProperties>
</file>