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uizcosta-my.sharepoint.com/personal/breno_clcconstrutora_com_br/Documents/Licitações 2025/Paraíba/Prefeitura de Sousa/Proposta/"/>
    </mc:Choice>
  </mc:AlternateContent>
  <xr:revisionPtr revIDLastSave="158" documentId="11_7A7FC4A66085D06A9762AF3BCFF272DA5D9797F4" xr6:coauthVersionLast="47" xr6:coauthVersionMax="47" xr10:uidLastSave="{60CD8C3E-B86D-474B-AE96-55DBC6A356B1}"/>
  <bookViews>
    <workbookView xWindow="-120" yWindow="-120" windowWidth="29040" windowHeight="15720" xr2:uid="{00000000-000D-0000-FFFF-FFFF00000000}"/>
  </bookViews>
  <sheets>
    <sheet name="PLANILHA" sheetId="1" r:id="rId1"/>
    <sheet name="CRONO" sheetId="2" r:id="rId2"/>
    <sheet name="BDI" sheetId="3" r:id="rId3"/>
    <sheet name="ENCARGOS" sheetId="5" r:id="rId4"/>
    <sheet name="PREÇOS" sheetId="4" r:id="rId5"/>
  </sheets>
  <definedNames>
    <definedName name="_xlnm.Print_Area" localSheetId="2">BDI!$A$1:$I$55</definedName>
    <definedName name="_xlnm.Print_Area" localSheetId="1">CRONO!$A$1:$E$13</definedName>
    <definedName name="_xlnm.Print_Area" localSheetId="3">ENCARGOS!$A$1:$D$36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G13" i="1"/>
  <c r="H13" i="1" s="1"/>
  <c r="H12" i="1" s="1"/>
  <c r="F12" i="1"/>
  <c r="F13" i="1"/>
  <c r="G16" i="1"/>
  <c r="E16" i="1"/>
  <c r="F16" i="1" s="1"/>
  <c r="F15" i="1" s="1"/>
  <c r="F17" i="1" s="1"/>
  <c r="E13" i="1"/>
  <c r="G12" i="4"/>
  <c r="G14" i="4" s="1"/>
  <c r="G7" i="4"/>
  <c r="G9" i="4" s="1"/>
  <c r="G17" i="4" s="1"/>
  <c r="A40" i="3"/>
  <c r="E33" i="3"/>
  <c r="H15" i="1" l="1"/>
  <c r="H17" i="1" s="1"/>
  <c r="D15" i="3" s="1"/>
  <c r="C11" i="2"/>
  <c r="F28" i="3" l="1"/>
  <c r="F24" i="3"/>
  <c r="F23" i="3"/>
  <c r="F27" i="3"/>
  <c r="F19" i="3"/>
  <c r="F20" i="3"/>
  <c r="F26" i="3"/>
  <c r="F25" i="3"/>
  <c r="F18" i="3"/>
  <c r="E12" i="2"/>
  <c r="D12" i="2"/>
  <c r="D13" i="2" s="1"/>
  <c r="E13" i="2" l="1"/>
</calcChain>
</file>

<file path=xl/sharedStrings.xml><?xml version="1.0" encoding="utf-8"?>
<sst xmlns="http://schemas.openxmlformats.org/spreadsheetml/2006/main" count="172" uniqueCount="159">
  <si>
    <r>
      <rPr>
        <b/>
        <sz val="8"/>
        <rFont val="Arial"/>
        <family val="2"/>
      </rPr>
      <t>BAIRROS: TODOS RESTANTES</t>
    </r>
  </si>
  <si>
    <r>
      <rPr>
        <b/>
        <sz val="8"/>
        <rFont val="Arial"/>
        <family val="2"/>
      </rPr>
      <t>OBRA: SINALIZAÇÃO HORIZONTAL EM DIVERSAS RUAS DA CIDADE DE SOUSA-PB</t>
    </r>
  </si>
  <si>
    <r>
      <rPr>
        <b/>
        <sz val="8"/>
        <rFont val="Arial"/>
        <family val="2"/>
      </rPr>
      <t>BDI</t>
    </r>
  </si>
  <si>
    <r>
      <rPr>
        <b/>
        <sz val="12.5"/>
        <rFont val="Arial"/>
        <family val="2"/>
      </rPr>
      <t>SINALIZAÇÃO HORIZONTAL</t>
    </r>
  </si>
  <si>
    <r>
      <rPr>
        <b/>
        <sz val="8"/>
        <rFont val="Arial"/>
        <family val="2"/>
      </rPr>
      <t>CÓDIGO</t>
    </r>
  </si>
  <si>
    <r>
      <rPr>
        <b/>
        <sz val="8"/>
        <rFont val="Arial"/>
        <family val="2"/>
      </rPr>
      <t>SERVIÇO</t>
    </r>
  </si>
  <si>
    <r>
      <rPr>
        <b/>
        <sz val="8"/>
        <rFont val="Arial"/>
        <family val="2"/>
      </rPr>
      <t>UNID.</t>
    </r>
  </si>
  <si>
    <r>
      <rPr>
        <b/>
        <sz val="8"/>
        <rFont val="Arial"/>
        <family val="2"/>
      </rPr>
      <t>QUANTID.</t>
    </r>
  </si>
  <si>
    <r>
      <rPr>
        <b/>
        <sz val="8"/>
        <rFont val="Arial"/>
        <family val="2"/>
      </rPr>
      <t>PREÇO DER/PB - S/BDI</t>
    </r>
  </si>
  <si>
    <r>
      <rPr>
        <b/>
        <sz val="8"/>
        <rFont val="Arial"/>
        <family val="2"/>
      </rPr>
      <t>PREÇO DER/PB - C/BDI</t>
    </r>
  </si>
  <si>
    <r>
      <rPr>
        <b/>
        <sz val="8"/>
        <rFont val="Arial"/>
        <family val="2"/>
      </rPr>
      <t>UNIT.</t>
    </r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</si>
  <si>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</si>
  <si>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SINALIZAÇÃO E SEGURANÇA</t>
    </r>
  </si>
  <si>
    <r>
      <rPr>
        <sz val="8"/>
        <rFont val="Arial"/>
        <family val="2"/>
      </rPr>
      <t>06.100.00</t>
    </r>
  </si>
  <si>
    <r>
      <rPr>
        <sz val="8"/>
        <rFont val="Arial"/>
        <family val="2"/>
      </rPr>
      <t>SINALIZACAO HORIZONTAL COM TINTA 2 ANOS DURACAO</t>
    </r>
  </si>
  <si>
    <r>
      <rPr>
        <sz val="8"/>
        <rFont val="Arial"/>
        <family val="2"/>
      </rPr>
      <t>m²</t>
    </r>
  </si>
  <si>
    <r>
      <rPr>
        <b/>
        <sz val="8"/>
        <rFont val="Arial"/>
        <family val="2"/>
      </rPr>
      <t>PLACA DA OBRA</t>
    </r>
  </si>
  <si>
    <r>
      <rPr>
        <sz val="8"/>
        <rFont val="Arial"/>
        <family val="2"/>
      </rPr>
      <t>06.201.00</t>
    </r>
  </si>
  <si>
    <r>
      <rPr>
        <sz val="8"/>
        <rFont val="Arial"/>
        <family val="2"/>
      </rPr>
      <t>PLACA INDICATIVA DE OBRA</t>
    </r>
  </si>
  <si>
    <r>
      <rPr>
        <b/>
        <sz val="8"/>
        <rFont val="Arial"/>
        <family val="2"/>
      </rPr>
      <t>VALOR TOTAL</t>
    </r>
  </si>
  <si>
    <r>
      <rPr>
        <b/>
        <sz val="16"/>
        <rFont val="Arial"/>
        <family val="2"/>
      </rPr>
      <t>CRONOGRAMA FÍSICO / FINANCEIRO</t>
    </r>
  </si>
  <si>
    <r>
      <rPr>
        <b/>
        <sz val="12"/>
        <rFont val="Arial"/>
        <family val="2"/>
      </rPr>
      <t>BAIRROS: TODOS RESTANTES</t>
    </r>
  </si>
  <si>
    <r>
      <rPr>
        <sz val="10"/>
        <rFont val="Arial"/>
        <family val="2"/>
      </rPr>
      <t>PERÍODO</t>
    </r>
  </si>
  <si>
    <r>
      <rPr>
        <b/>
        <sz val="10"/>
        <rFont val="Arial"/>
        <family val="2"/>
      </rPr>
      <t>1º</t>
    </r>
  </si>
  <si>
    <r>
      <rPr>
        <b/>
        <sz val="10"/>
        <rFont val="Arial"/>
        <family val="2"/>
      </rPr>
      <t>2º</t>
    </r>
  </si>
  <si>
    <r>
      <rPr>
        <b/>
        <sz val="10"/>
        <rFont val="Arial"/>
        <family val="2"/>
      </rPr>
      <t>MÊS</t>
    </r>
  </si>
  <si>
    <r>
      <rPr>
        <sz val="10"/>
        <rFont val="Arial"/>
        <family val="2"/>
      </rPr>
      <t>DIAS ACUMULADOS</t>
    </r>
  </si>
  <si>
    <r>
      <rPr>
        <sz val="10"/>
        <rFont val="Arial"/>
        <family val="2"/>
      </rPr>
      <t>DISCRIMINAÇÃO</t>
    </r>
  </si>
  <si>
    <r>
      <rPr>
        <sz val="10"/>
        <rFont val="Arial"/>
        <family val="2"/>
      </rPr>
      <t>R$</t>
    </r>
  </si>
  <si>
    <r>
      <rPr>
        <sz val="9"/>
        <rFont val="Arial"/>
        <family val="2"/>
      </rPr>
      <t>FÍSICO</t>
    </r>
  </si>
  <si>
    <r>
      <rPr>
        <sz val="10"/>
        <rFont val="Arial"/>
        <family val="2"/>
      </rPr>
      <t>SINALIZAÇÃO DE SEGURANÇA + PLACA DA OBRA</t>
    </r>
  </si>
  <si>
    <r>
      <rPr>
        <sz val="10"/>
        <rFont val="Arial"/>
        <family val="2"/>
      </rPr>
      <t>FINANCEIRO</t>
    </r>
  </si>
  <si>
    <r>
      <rPr>
        <sz val="10"/>
        <rFont val="Arial"/>
        <family val="2"/>
      </rPr>
      <t>PARCIAL R$</t>
    </r>
  </si>
  <si>
    <t>DEMONSTRATIVO DE BDI</t>
  </si>
  <si>
    <t>1. CUSTO DIRETO DA OBRA: R$.</t>
  </si>
  <si>
    <t>2. COMPOSIÇÃO DO CUSTO INDIRETO( CI ) QUE INCIDE SOBRE OS CUSTOS DIRETOS ( CD )</t>
  </si>
  <si>
    <t>DISCRIMINAÇÃO DOS CUSTOS INDIRETOS ( CI )</t>
  </si>
  <si>
    <t>VALOR(R$)</t>
  </si>
  <si>
    <t xml:space="preserve">  % EM RELAÇAO AO C.D. DA OBRA</t>
  </si>
  <si>
    <t>Custo de Administração Central - AC</t>
  </si>
  <si>
    <t>Custo de Margem de incerteza do Empreendimento - (MI)</t>
  </si>
  <si>
    <t>Custo Financeiro - CF</t>
  </si>
  <si>
    <t>3. COMPOSIÇÃO DO CUSTO INDIRETO ( CI ) QUE INCIDE SOBRE O PREÇO TOTAL DA OBRA (PT)</t>
  </si>
  <si>
    <t>Custos Tributários - ( T )</t>
  </si>
  <si>
    <t xml:space="preserve">           Tributos Federais</t>
  </si>
  <si>
    <t xml:space="preserve">           Tributos Municipais</t>
  </si>
  <si>
    <t>Margem de Contribuição (Beneficio ou Lucro) - (MC)</t>
  </si>
  <si>
    <t>Fundo Empreendedor- PB(Fundo de apoio ao Empreendedorismo</t>
  </si>
  <si>
    <t>Acrescimo Lei Federal nº 12.546 e 12.844 (desonerado)</t>
  </si>
  <si>
    <t>Fórmula do BDI</t>
  </si>
  <si>
    <t>Onde:</t>
  </si>
  <si>
    <t>BDI= Taxa de BDI</t>
  </si>
  <si>
    <t>AC= Taxa de Administração Central</t>
  </si>
  <si>
    <t>MI = Taxa margem de incerteza do empreendimento</t>
  </si>
  <si>
    <t>BDI =</t>
  </si>
  <si>
    <t>(((1+AC+CF+MI)/1-(T+MC+FE+AD))-1)*100 =</t>
  </si>
  <si>
    <t>CF= Taxa referente aos Custos financeiros</t>
  </si>
  <si>
    <t>T= Taxa referente aos tributos municipal e federal</t>
  </si>
  <si>
    <t>FE= Fundo Estadual de apoio ao Empreendorismo</t>
  </si>
  <si>
    <t>MC=Taxa referente a margem de contribuição(lucro</t>
  </si>
  <si>
    <t>ou benefício)</t>
  </si>
  <si>
    <t>4.TAXA DE BDI (BDI):</t>
  </si>
  <si>
    <t>ENGENHEIRO RESPONSÁVEL TÉCNICO: BRENO SÁVIO BEZERRA FREIRE</t>
  </si>
  <si>
    <t>___________________________________________</t>
  </si>
  <si>
    <t>BRENO SÁVIO BEZERRA FREIRE</t>
  </si>
  <si>
    <t>PROCURADOR / RESPONSÁVEL TÉCNICO</t>
  </si>
  <si>
    <t>ENGENHEIRO CIVIL - CREA: 211392966-0</t>
  </si>
  <si>
    <t>CPF: 066.221.644-01</t>
  </si>
  <si>
    <t>DATA: 02/04/2025</t>
  </si>
  <si>
    <r>
      <t xml:space="preserve">Ref: </t>
    </r>
    <r>
      <rPr>
        <b/>
        <sz val="11.5"/>
        <color rgb="FF000000"/>
        <rFont val="Times New Roman"/>
        <family val="1"/>
      </rPr>
      <t>CONCORRÊNCIA Nº 02/2025</t>
    </r>
  </si>
  <si>
    <r>
      <t>OBJETO</t>
    </r>
    <r>
      <rPr>
        <sz val="12"/>
        <color theme="1"/>
        <rFont val="Times New Roman"/>
        <family val="1"/>
      </rPr>
      <t xml:space="preserve">: </t>
    </r>
    <r>
      <rPr>
        <sz val="12"/>
        <color rgb="FF000000"/>
        <rFont val="Times New Roman"/>
        <family val="1"/>
      </rPr>
      <t>CONTRATAÇÃO DE EMPRESA CUJO CRITÉRIO DE SELEÇÃO DA PROPOSTA MAIS VANTAJOSA SERÁ A DE MENOR PREÇO GLOBAL para realização de SINALIZAÇÃO HORIZONTAL EM DIVERSAS RUAS DA CIDADE DE SOUSA-PB</t>
    </r>
  </si>
  <si>
    <r>
      <t xml:space="preserve">À </t>
    </r>
    <r>
      <rPr>
        <b/>
        <sz val="12"/>
        <color theme="1"/>
        <rFont val="Times New Roman"/>
        <family val="1"/>
      </rPr>
      <t xml:space="preserve">
COMISSÃO PERMANENTE DE LICITAÇÕES - CPL</t>
    </r>
    <r>
      <rPr>
        <sz val="12"/>
        <color theme="1"/>
        <rFont val="Times New Roman"/>
        <family val="1"/>
      </rPr>
      <t xml:space="preserve">
MUNICÍPIO DE SOUSA
ESTADO DA PARAÍBA</t>
    </r>
  </si>
  <si>
    <t>PLANILHA DE PRECOS</t>
  </si>
  <si>
    <t>SINALIZAÇÃO SOUZA PB</t>
  </si>
  <si>
    <t xml:space="preserve">Item           </t>
  </si>
  <si>
    <t xml:space="preserve">Descricao      </t>
  </si>
  <si>
    <t xml:space="preserve">Unidade        </t>
  </si>
  <si>
    <t xml:space="preserve">Quantidade     </t>
  </si>
  <si>
    <t xml:space="preserve">Pr. Unitario   </t>
  </si>
  <si>
    <t xml:space="preserve">Pr. Total      </t>
  </si>
  <si>
    <t xml:space="preserve">  1.</t>
  </si>
  <si>
    <t>SINALIZAÇÃO E SEGURANÇA</t>
  </si>
  <si>
    <t xml:space="preserve"> </t>
  </si>
  <si>
    <t xml:space="preserve">  1.  1.</t>
  </si>
  <si>
    <t>SINALIZACAO HORIZONTAL COM TINTA 2 ANOS DURACAO</t>
  </si>
  <si>
    <t>m²</t>
  </si>
  <si>
    <t xml:space="preserve">TOTAL ITEM:   1   </t>
  </si>
  <si>
    <t xml:space="preserve">  2.</t>
  </si>
  <si>
    <t>PLACA DA OBRA</t>
  </si>
  <si>
    <t xml:space="preserve">  2.  1.</t>
  </si>
  <si>
    <t>PLACA INDICATIVA DE OBRA</t>
  </si>
  <si>
    <t xml:space="preserve">TOTAL ITEM:   2   </t>
  </si>
  <si>
    <t xml:space="preserve">TOTAL DA PLANILHA: </t>
  </si>
  <si>
    <t>OBRA: SINALIZAÇÃO HORIZONTAL EM DIVERSAS RUAS DA CIDADE DE SOUSA-PB</t>
  </si>
  <si>
    <r>
      <rPr>
        <b/>
        <sz val="8.5"/>
        <rFont val="Arial"/>
        <family val="2"/>
      </rPr>
      <t>DEPARTAMENTO DE ESTRADAS E RODAGEM DA PARAIBA - DER/PB</t>
    </r>
  </si>
  <si>
    <r>
      <rPr>
        <b/>
        <sz val="8.5"/>
        <rFont val="Arial"/>
        <family val="2"/>
      </rPr>
      <t>OBRA: SINALIZAÇÃO HORIZONTAL EM DIVERSAS RUAS DA CIDADE DE SOUSA-PB</t>
    </r>
  </si>
  <si>
    <r>
      <rPr>
        <b/>
        <sz val="8.5"/>
        <rFont val="Arial"/>
        <family val="2"/>
      </rPr>
      <t>BAIRROS: TODOS RESTANTES</t>
    </r>
  </si>
  <si>
    <r>
      <rPr>
        <b/>
        <sz val="8.5"/>
        <rFont val="Arial"/>
        <family val="2"/>
      </rPr>
      <t>QUADRO DAS TAXAS DE ENCARGOS SOCIAIS</t>
    </r>
  </si>
  <si>
    <r>
      <rPr>
        <b/>
        <sz val="8.5"/>
        <rFont val="Arial"/>
        <family val="2"/>
      </rPr>
      <t>ITEM</t>
    </r>
  </si>
  <si>
    <r>
      <rPr>
        <b/>
        <sz val="8.5"/>
        <rFont val="Arial"/>
        <family val="2"/>
      </rPr>
      <t>DESCRIÇÃO</t>
    </r>
  </si>
  <si>
    <r>
      <rPr>
        <b/>
        <sz val="8.5"/>
        <rFont val="Arial"/>
        <family val="2"/>
      </rPr>
      <t>HORISTA</t>
    </r>
  </si>
  <si>
    <r>
      <rPr>
        <b/>
        <sz val="8.5"/>
        <rFont val="Arial"/>
        <family val="2"/>
      </rPr>
      <t>MENSAL</t>
    </r>
  </si>
  <si>
    <r>
      <rPr>
        <b/>
        <sz val="8.5"/>
        <rFont val="Arial"/>
        <family val="2"/>
      </rPr>
      <t>%</t>
    </r>
  </si>
  <si>
    <r>
      <rPr>
        <b/>
        <sz val="8.5"/>
        <rFont val="Arial"/>
        <family val="2"/>
      </rPr>
      <t>A</t>
    </r>
  </si>
  <si>
    <r>
      <rPr>
        <b/>
        <sz val="8.5"/>
        <rFont val="Arial"/>
        <family val="2"/>
      </rPr>
      <t>Encargos Sociais Básicos</t>
    </r>
  </si>
  <si>
    <r>
      <rPr>
        <sz val="8.5"/>
        <rFont val="Arial"/>
        <family val="2"/>
      </rPr>
      <t>A1</t>
    </r>
  </si>
  <si>
    <r>
      <rPr>
        <sz val="8.5"/>
        <rFont val="Arial"/>
        <family val="2"/>
      </rPr>
      <t>Previdência Social (desonerado lei federal Nº12.546)</t>
    </r>
  </si>
  <si>
    <r>
      <rPr>
        <sz val="8.5"/>
        <rFont val="Arial"/>
        <family val="2"/>
      </rPr>
      <t>A2</t>
    </r>
  </si>
  <si>
    <r>
      <rPr>
        <sz val="8.5"/>
        <rFont val="Arial"/>
        <family val="2"/>
      </rPr>
      <t>Fundo de Garantia por Tempo de Serviços</t>
    </r>
  </si>
  <si>
    <r>
      <rPr>
        <sz val="8.5"/>
        <rFont val="Arial"/>
        <family val="2"/>
      </rPr>
      <t>A3</t>
    </r>
  </si>
  <si>
    <r>
      <rPr>
        <sz val="8.5"/>
        <rFont val="Arial"/>
        <family val="2"/>
      </rPr>
      <t>Salário-Educação</t>
    </r>
  </si>
  <si>
    <r>
      <rPr>
        <sz val="8.5"/>
        <rFont val="Arial"/>
        <family val="2"/>
      </rPr>
      <t>A4</t>
    </r>
  </si>
  <si>
    <r>
      <rPr>
        <sz val="8.5"/>
        <rFont val="Arial"/>
        <family val="2"/>
      </rPr>
      <t>SESI</t>
    </r>
  </si>
  <si>
    <r>
      <rPr>
        <sz val="8.5"/>
        <rFont val="Arial"/>
        <family val="2"/>
      </rPr>
      <t>A5</t>
    </r>
  </si>
  <si>
    <r>
      <rPr>
        <sz val="8.5"/>
        <rFont val="Arial"/>
        <family val="2"/>
      </rPr>
      <t>SENAI</t>
    </r>
  </si>
  <si>
    <r>
      <rPr>
        <sz val="8.5"/>
        <rFont val="Arial"/>
        <family val="2"/>
      </rPr>
      <t>A6</t>
    </r>
  </si>
  <si>
    <r>
      <rPr>
        <sz val="8.5"/>
        <rFont val="Arial"/>
        <family val="2"/>
      </rPr>
      <t>SEBRAE</t>
    </r>
  </si>
  <si>
    <r>
      <rPr>
        <sz val="8.5"/>
        <rFont val="Arial"/>
        <family val="2"/>
      </rPr>
      <t>A7</t>
    </r>
  </si>
  <si>
    <r>
      <rPr>
        <sz val="8.5"/>
        <rFont val="Arial"/>
        <family val="2"/>
      </rPr>
      <t>INCRA</t>
    </r>
  </si>
  <si>
    <r>
      <rPr>
        <sz val="8.5"/>
        <rFont val="Arial"/>
        <family val="2"/>
      </rPr>
      <t>A8</t>
    </r>
  </si>
  <si>
    <r>
      <rPr>
        <sz val="8.5"/>
        <rFont val="Arial"/>
        <family val="2"/>
      </rPr>
      <t>INSS</t>
    </r>
  </si>
  <si>
    <r>
      <rPr>
        <b/>
        <sz val="8.5"/>
        <rFont val="Arial"/>
        <family val="2"/>
      </rPr>
      <t>Sub-total A</t>
    </r>
  </si>
  <si>
    <r>
      <rPr>
        <b/>
        <sz val="8.5"/>
        <rFont val="Arial"/>
        <family val="2"/>
      </rPr>
      <t>B</t>
    </r>
  </si>
  <si>
    <r>
      <rPr>
        <b/>
        <sz val="8.5"/>
        <rFont val="Arial"/>
        <family val="2"/>
      </rPr>
      <t>Encargos Sociais que recebem incidências de A</t>
    </r>
  </si>
  <si>
    <r>
      <rPr>
        <sz val="8.5"/>
        <rFont val="Arial"/>
        <family val="2"/>
      </rPr>
      <t>B1</t>
    </r>
  </si>
  <si>
    <r>
      <rPr>
        <sz val="8.5"/>
        <rFont val="Arial"/>
        <family val="2"/>
      </rPr>
      <t>Repouso semanal e feriados</t>
    </r>
  </si>
  <si>
    <r>
      <rPr>
        <sz val="8.5"/>
        <rFont val="Arial"/>
        <family val="2"/>
      </rPr>
      <t>B2</t>
    </r>
  </si>
  <si>
    <r>
      <rPr>
        <sz val="8.5"/>
        <rFont val="Arial"/>
        <family val="2"/>
      </rPr>
      <t>Auxilio-enfermidade</t>
    </r>
  </si>
  <si>
    <r>
      <rPr>
        <sz val="8.5"/>
        <rFont val="Arial"/>
        <family val="2"/>
      </rPr>
      <t>B3</t>
    </r>
  </si>
  <si>
    <r>
      <rPr>
        <sz val="8.5"/>
        <rFont val="Arial"/>
        <family val="2"/>
      </rPr>
      <t>Licença-paternidade</t>
    </r>
  </si>
  <si>
    <r>
      <rPr>
        <sz val="8.5"/>
        <rFont val="Arial"/>
        <family val="2"/>
      </rPr>
      <t>B4</t>
    </r>
  </si>
  <si>
    <r>
      <rPr>
        <sz val="8.5"/>
        <rFont val="Arial"/>
        <family val="2"/>
      </rPr>
      <t>13º Salário</t>
    </r>
  </si>
  <si>
    <r>
      <rPr>
        <sz val="8.5"/>
        <rFont val="Arial"/>
        <family val="2"/>
      </rPr>
      <t>B5</t>
    </r>
  </si>
  <si>
    <r>
      <rPr>
        <sz val="8.5"/>
        <rFont val="Arial"/>
        <family val="2"/>
      </rPr>
      <t>Dias  de  chuva,  faltas  justificadas  na  obra,  outras  dificuldades,  acidentes  de trabalho, greves, falta ou atraso na entrega de materiais ou serviços</t>
    </r>
  </si>
  <si>
    <r>
      <rPr>
        <b/>
        <sz val="8.5"/>
        <rFont val="Arial"/>
        <family val="2"/>
      </rPr>
      <t>Sub-total B</t>
    </r>
  </si>
  <si>
    <r>
      <rPr>
        <b/>
        <sz val="8.5"/>
        <rFont val="Arial"/>
        <family val="2"/>
      </rPr>
      <t>C</t>
    </r>
  </si>
  <si>
    <r>
      <rPr>
        <b/>
        <sz val="8.5"/>
        <rFont val="Arial"/>
        <family val="2"/>
      </rPr>
      <t>Encargos Sociais que não recebem incidências globais de A</t>
    </r>
  </si>
  <si>
    <r>
      <rPr>
        <sz val="8.5"/>
        <rFont val="Arial"/>
        <family val="2"/>
      </rPr>
      <t>C1</t>
    </r>
  </si>
  <si>
    <r>
      <rPr>
        <sz val="8.5"/>
        <rFont val="Arial"/>
        <family val="2"/>
      </rPr>
      <t>Depósito por despedida injusta 50% sobre [A2+(A2xB)]</t>
    </r>
  </si>
  <si>
    <r>
      <rPr>
        <sz val="8.5"/>
        <rFont val="Arial"/>
        <family val="2"/>
      </rPr>
      <t>C2</t>
    </r>
  </si>
  <si>
    <r>
      <rPr>
        <sz val="8.5"/>
        <rFont val="Arial"/>
        <family val="2"/>
      </rPr>
      <t>Férias (indenizadas)</t>
    </r>
  </si>
  <si>
    <r>
      <rPr>
        <sz val="8.5"/>
        <rFont val="Arial"/>
        <family val="2"/>
      </rPr>
      <t>C3</t>
    </r>
  </si>
  <si>
    <r>
      <rPr>
        <sz val="8.5"/>
        <rFont val="Arial"/>
        <family val="2"/>
      </rPr>
      <t>Aviso-prévio (indenização)</t>
    </r>
  </si>
  <si>
    <r>
      <rPr>
        <b/>
        <sz val="8.5"/>
        <rFont val="Arial"/>
        <family val="2"/>
      </rPr>
      <t>Sub-total C</t>
    </r>
  </si>
  <si>
    <r>
      <rPr>
        <b/>
        <sz val="8.5"/>
        <rFont val="Arial"/>
        <family val="2"/>
      </rPr>
      <t>D</t>
    </r>
  </si>
  <si>
    <r>
      <rPr>
        <b/>
        <sz val="8.5"/>
        <rFont val="Arial"/>
        <family val="2"/>
      </rPr>
      <t>Total das Taxas incidências e reincidências</t>
    </r>
  </si>
  <si>
    <r>
      <rPr>
        <sz val="8.5"/>
        <rFont val="Arial"/>
        <family val="2"/>
      </rPr>
      <t>D1</t>
    </r>
  </si>
  <si>
    <r>
      <rPr>
        <sz val="8.5"/>
        <rFont val="Arial"/>
        <family val="2"/>
      </rPr>
      <t>Reincidência de A sobre B</t>
    </r>
  </si>
  <si>
    <r>
      <rPr>
        <sz val="8.5"/>
        <rFont val="Arial"/>
        <family val="2"/>
      </rPr>
      <t>D2</t>
    </r>
  </si>
  <si>
    <r>
      <rPr>
        <sz val="8.5"/>
        <rFont val="Arial"/>
        <family val="2"/>
      </rPr>
      <t>Reincidência de A-A9 sobre C3</t>
    </r>
  </si>
  <si>
    <r>
      <rPr>
        <b/>
        <sz val="8.5"/>
        <rFont val="Arial"/>
        <family val="2"/>
      </rPr>
      <t>Sub-total D</t>
    </r>
  </si>
  <si>
    <r>
      <rPr>
        <b/>
        <sz val="8.5"/>
        <rFont val="Arial"/>
        <family val="2"/>
      </rPr>
      <t>Total ( A+B+C+D)</t>
    </r>
  </si>
  <si>
    <t>GOVERNO DO ESTADO DA PARAÍBA</t>
  </si>
  <si>
    <t>DEPARTAMENTO DE ESTRADAS DE RODAGEM DA PARAÍBA - DER/PB</t>
  </si>
  <si>
    <r>
      <t xml:space="preserve">CONSTRUTORA LUIZ COSTA LTDA., </t>
    </r>
    <r>
      <rPr>
        <sz val="11"/>
        <rFont val="Arial"/>
        <family val="2"/>
      </rPr>
      <t>CNPJ (MF) n.° 00.779.059/0001-20 - Inscrição Estadual n.°  20.072.952-7, BR 110, nº 201, Alto Sumaré - Mossoró/RN - CEP.: 59.600-970 - TELEFAX: (84) 3318 9500 - E-mail: clc@clcconstrutora.com.br</t>
    </r>
    <r>
      <rPr>
        <b/>
        <sz val="11"/>
        <rFont val="Arial"/>
        <family val="2"/>
      </rPr>
      <t xml:space="preserve">
CONCORRÊNCIA Nº 02/2025
OBJETO: </t>
    </r>
    <r>
      <rPr>
        <sz val="11"/>
        <rFont val="Arial"/>
        <family val="2"/>
      </rPr>
      <t>CONTRATAÇÃO DE EMPRESA CUJO CRITÉRIO DE SELEÇÃO DA PROPOSTA MAIS VANTAJOSA SERÁ A DE MENOR PREÇO GLOBAL para realização de SINALIZAÇÃO HORIZONTAL EM DIVERSAS RUAS DA CIDADE DE SOUSA-PB</t>
    </r>
  </si>
  <si>
    <t>ACUMULADO R$</t>
  </si>
  <si>
    <t>CONSTRUTORA LUIZA COST LTDA</t>
  </si>
  <si>
    <r>
      <t xml:space="preserve">CONSTRUTORA LUIZ COSTA LTDA., </t>
    </r>
    <r>
      <rPr>
        <sz val="9"/>
        <rFont val="Arial"/>
        <family val="2"/>
      </rPr>
      <t>CNPJ (MF) n.° 00.779.059/0001-20 - Inscrição Estadual n.°  20.072.952-7, BR 110, nº 201, Alto Sumaré - Mossoró/RN - CEP.: 59.600-970 - TELEFAX: (84) 3318 9500 - E-mail: clc@clcconstrutora.com.br</t>
    </r>
    <r>
      <rPr>
        <b/>
        <sz val="9"/>
        <rFont val="Arial"/>
        <family val="2"/>
      </rPr>
      <t xml:space="preserve">
CONCORRÊNCIA Nº 02/2025
OBJETO: </t>
    </r>
    <r>
      <rPr>
        <sz val="9"/>
        <rFont val="Arial"/>
        <family val="2"/>
      </rPr>
      <t>CONTRATAÇÃO DE EMPRESA CUJO CRITÉRIO DE SELEÇÃO DA PROPOSTA MAIS VANTAJOSA SERÁ A DE MENOR PREÇO GLOBAL para realização de SINALIZAÇÃO HORIZONTAL EM DIVERSAS RUAS DA CIDADE DE SOUSA-PB</t>
    </r>
  </si>
  <si>
    <r>
      <t xml:space="preserve">CONSTRUTORA LUIZ COSTA LTDA., </t>
    </r>
    <r>
      <rPr>
        <sz val="8.5"/>
        <rFont val="Arial"/>
        <family val="2"/>
      </rPr>
      <t>CNPJ (MF) n.° 00.779.059/0001-20 - Inscrição Estadual n.°  20.072.952-7, BR 110, nº 201, Alto Sumaré - Mossoró/RN - CEP.: 59.600-970 - TELEFAX: (84) 3318 9500 - E-mail: clc@clcconstrutora.com.br</t>
    </r>
    <r>
      <rPr>
        <b/>
        <sz val="8.5"/>
        <rFont val="Arial"/>
        <family val="2"/>
      </rPr>
      <t xml:space="preserve">
CONCORRÊNCIA Nº 02/2025
OBJETO: </t>
    </r>
    <r>
      <rPr>
        <sz val="8.5"/>
        <rFont val="Arial"/>
        <family val="2"/>
      </rPr>
      <t>CONTRATAÇÃO DE EMPRESA CUJO CRITÉRIO DE SELEÇÃO DA PROPOSTA MAIS VANTAJOSA SERÁ A DE MENOR PREÇO GLOBAL para realização de SINALIZAÇÃO HORIZONTAL EM DIVERSAS RUAS DA CIDADE DE SOUSA-PB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</si>
</sst>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%"/>
    <numFmt numFmtId="165" formatCode="0.0"/>
    <numFmt numFmtId="166" formatCode="0.0%"/>
    <numFmt numFmtId="167" formatCode="_(* #,##0.00_);_(* \(#,##0.00\);_(* &quot;-&quot;??_);_(@_)"/>
    <numFmt numFmtId="169" formatCode="&quot;R$&quot;\ #,##0.00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2.5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9.5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.5"/>
      <color rgb="FF000000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  <font>
      <b/>
      <sz val="14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.5"/>
      <name val="Arial"/>
      <family val="2"/>
    </font>
    <font>
      <sz val="8.5"/>
      <name val="Arial"/>
      <family val="2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CD6ED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12" fillId="0" borderId="0"/>
    <xf numFmtId="0" fontId="2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" fillId="0" borderId="0"/>
  </cellStyleXfs>
  <cellXfs count="20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 indent="3"/>
    </xf>
    <xf numFmtId="0" fontId="2" fillId="2" borderId="6" xfId="0" applyFont="1" applyFill="1" applyBorder="1" applyAlignment="1">
      <alignment horizontal="left" vertical="top" wrapText="1" indent="3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2"/>
    </xf>
    <xf numFmtId="0" fontId="2" fillId="2" borderId="6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4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top" wrapText="1" indent="5"/>
    </xf>
    <xf numFmtId="43" fontId="0" fillId="0" borderId="0" xfId="1" applyFont="1" applyAlignment="1">
      <alignment horizontal="left" vertical="top"/>
    </xf>
    <xf numFmtId="0" fontId="10" fillId="0" borderId="2" xfId="0" applyFont="1" applyBorder="1" applyAlignment="1">
      <alignment horizontal="left" vertical="top" wrapText="1" indent="12"/>
    </xf>
    <xf numFmtId="0" fontId="10" fillId="0" borderId="3" xfId="0" applyFont="1" applyBorder="1" applyAlignment="1">
      <alignment horizontal="left" vertical="top" wrapText="1" indent="12"/>
    </xf>
    <xf numFmtId="0" fontId="10" fillId="0" borderId="4" xfId="0" applyFont="1" applyBorder="1" applyAlignment="1">
      <alignment horizontal="left" vertical="top" wrapText="1" indent="12"/>
    </xf>
    <xf numFmtId="0" fontId="11" fillId="0" borderId="9" xfId="0" applyFont="1" applyBorder="1" applyAlignment="1">
      <alignment horizontal="left" vertical="top" wrapText="1" indent="3"/>
    </xf>
    <xf numFmtId="0" fontId="11" fillId="0" borderId="10" xfId="0" applyFont="1" applyBorder="1" applyAlignment="1">
      <alignment horizontal="left" vertical="top" wrapText="1" indent="3"/>
    </xf>
    <xf numFmtId="0" fontId="15" fillId="0" borderId="1" xfId="0" applyFont="1" applyBorder="1" applyAlignment="1">
      <alignment horizontal="left" textRotation="90" wrapText="1"/>
    </xf>
    <xf numFmtId="0" fontId="12" fillId="0" borderId="5" xfId="0" applyFont="1" applyBorder="1" applyAlignment="1">
      <alignment horizontal="left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textRotation="90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0" fontId="12" fillId="0" borderId="0" xfId="2" applyAlignment="1">
      <alignment vertical="center"/>
    </xf>
    <xf numFmtId="0" fontId="0" fillId="0" borderId="0" xfId="0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1" fillId="3" borderId="0" xfId="3" applyFont="1" applyFill="1" applyAlignment="1">
      <alignment vertical="center"/>
    </xf>
    <xf numFmtId="0" fontId="23" fillId="3" borderId="0" xfId="3" applyFont="1" applyFill="1" applyAlignment="1">
      <alignment vertical="center" wrapText="1"/>
    </xf>
    <xf numFmtId="0" fontId="24" fillId="3" borderId="0" xfId="3" applyFont="1" applyFill="1" applyAlignment="1">
      <alignment vertical="center" wrapText="1"/>
    </xf>
    <xf numFmtId="0" fontId="25" fillId="4" borderId="13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6" fillId="5" borderId="13" xfId="4" applyFont="1" applyFill="1" applyBorder="1"/>
    <xf numFmtId="0" fontId="27" fillId="5" borderId="14" xfId="4" applyFont="1" applyFill="1" applyBorder="1"/>
    <xf numFmtId="167" fontId="26" fillId="5" borderId="14" xfId="5" applyFont="1" applyFill="1" applyBorder="1" applyAlignment="1"/>
    <xf numFmtId="0" fontId="27" fillId="5" borderId="15" xfId="4" applyFont="1" applyFill="1" applyBorder="1"/>
    <xf numFmtId="0" fontId="27" fillId="6" borderId="24" xfId="4" applyFont="1" applyFill="1" applyBorder="1"/>
    <xf numFmtId="0" fontId="27" fillId="6" borderId="25" xfId="4" applyFont="1" applyFill="1" applyBorder="1"/>
    <xf numFmtId="0" fontId="27" fillId="0" borderId="26" xfId="4" applyFont="1" applyBorder="1" applyAlignment="1">
      <alignment horizontal="center"/>
    </xf>
    <xf numFmtId="0" fontId="27" fillId="0" borderId="25" xfId="4" applyFont="1" applyBorder="1"/>
    <xf numFmtId="0" fontId="27" fillId="0" borderId="27" xfId="4" applyFont="1" applyBorder="1"/>
    <xf numFmtId="0" fontId="27" fillId="6" borderId="28" xfId="4" applyFont="1" applyFill="1" applyBorder="1"/>
    <xf numFmtId="0" fontId="27" fillId="6" borderId="29" xfId="4" applyFont="1" applyFill="1" applyBorder="1"/>
    <xf numFmtId="167" fontId="27" fillId="0" borderId="30" xfId="4" applyNumberFormat="1" applyFont="1" applyBorder="1" applyAlignment="1">
      <alignment horizontal="center"/>
    </xf>
    <xf numFmtId="10" fontId="27" fillId="6" borderId="29" xfId="5" applyNumberFormat="1" applyFont="1" applyFill="1" applyBorder="1"/>
    <xf numFmtId="0" fontId="27" fillId="6" borderId="31" xfId="4" applyFont="1" applyFill="1" applyBorder="1"/>
    <xf numFmtId="0" fontId="27" fillId="6" borderId="32" xfId="4" applyFont="1" applyFill="1" applyBorder="1"/>
    <xf numFmtId="0" fontId="27" fillId="6" borderId="33" xfId="4" applyFont="1" applyFill="1" applyBorder="1"/>
    <xf numFmtId="167" fontId="27" fillId="0" borderId="34" xfId="4" applyNumberFormat="1" applyFont="1" applyBorder="1" applyAlignment="1">
      <alignment horizontal="center"/>
    </xf>
    <xf numFmtId="10" fontId="27" fillId="6" borderId="33" xfId="5" applyNumberFormat="1" applyFont="1" applyFill="1" applyBorder="1"/>
    <xf numFmtId="0" fontId="27" fillId="6" borderId="35" xfId="4" applyFont="1" applyFill="1" applyBorder="1"/>
    <xf numFmtId="0" fontId="27" fillId="5" borderId="14" xfId="4" applyFont="1" applyFill="1" applyBorder="1" applyAlignment="1">
      <alignment horizontal="center"/>
    </xf>
    <xf numFmtId="0" fontId="27" fillId="0" borderId="24" xfId="4" applyFont="1" applyBorder="1"/>
    <xf numFmtId="167" fontId="26" fillId="0" borderId="30" xfId="4" applyNumberFormat="1" applyFont="1" applyBorder="1" applyAlignment="1">
      <alignment horizontal="center"/>
    </xf>
    <xf numFmtId="10" fontId="26" fillId="6" borderId="29" xfId="5" applyNumberFormat="1" applyFont="1" applyFill="1" applyBorder="1"/>
    <xf numFmtId="167" fontId="26" fillId="0" borderId="30" xfId="4" applyNumberFormat="1" applyFont="1" applyBorder="1"/>
    <xf numFmtId="0" fontId="26" fillId="0" borderId="36" xfId="4" applyFont="1" applyBorder="1"/>
    <xf numFmtId="0" fontId="27" fillId="0" borderId="37" xfId="4" applyFont="1" applyBorder="1"/>
    <xf numFmtId="167" fontId="26" fillId="0" borderId="38" xfId="4" applyNumberFormat="1" applyFont="1" applyBorder="1"/>
    <xf numFmtId="10" fontId="26" fillId="6" borderId="39" xfId="5" applyNumberFormat="1" applyFont="1" applyFill="1" applyBorder="1"/>
    <xf numFmtId="0" fontId="27" fillId="6" borderId="40" xfId="4" applyFont="1" applyFill="1" applyBorder="1"/>
    <xf numFmtId="0" fontId="27" fillId="6" borderId="41" xfId="4" applyFont="1" applyFill="1" applyBorder="1"/>
    <xf numFmtId="0" fontId="26" fillId="0" borderId="42" xfId="4" applyFont="1" applyBorder="1"/>
    <xf numFmtId="0" fontId="27" fillId="0" borderId="43" xfId="4" applyFont="1" applyBorder="1"/>
    <xf numFmtId="10" fontId="26" fillId="6" borderId="43" xfId="5" applyNumberFormat="1" applyFont="1" applyFill="1" applyBorder="1"/>
    <xf numFmtId="0" fontId="27" fillId="6" borderId="43" xfId="4" applyFont="1" applyFill="1" applyBorder="1"/>
    <xf numFmtId="0" fontId="27" fillId="6" borderId="44" xfId="4" applyFont="1" applyFill="1" applyBorder="1"/>
    <xf numFmtId="0" fontId="27" fillId="6" borderId="45" xfId="4" applyFont="1" applyFill="1" applyBorder="1"/>
    <xf numFmtId="0" fontId="27" fillId="6" borderId="0" xfId="4" applyFont="1" applyFill="1"/>
    <xf numFmtId="0" fontId="27" fillId="6" borderId="46" xfId="4" applyFont="1" applyFill="1" applyBorder="1"/>
    <xf numFmtId="0" fontId="27" fillId="6" borderId="39" xfId="4" applyFont="1" applyFill="1" applyBorder="1"/>
    <xf numFmtId="0" fontId="27" fillId="6" borderId="47" xfId="4" applyFont="1" applyFill="1" applyBorder="1"/>
    <xf numFmtId="0" fontId="27" fillId="6" borderId="19" xfId="4" applyFont="1" applyFill="1" applyBorder="1"/>
    <xf numFmtId="0" fontId="27" fillId="6" borderId="48" xfId="4" applyFont="1" applyFill="1" applyBorder="1"/>
    <xf numFmtId="0" fontId="26" fillId="6" borderId="19" xfId="4" applyFont="1" applyFill="1" applyBorder="1" applyAlignment="1">
      <alignment horizontal="right"/>
    </xf>
    <xf numFmtId="0" fontId="27" fillId="0" borderId="0" xfId="4" applyFont="1" applyAlignment="1">
      <alignment horizontal="left"/>
    </xf>
    <xf numFmtId="164" fontId="26" fillId="6" borderId="0" xfId="5" applyNumberFormat="1" applyFont="1" applyFill="1" applyBorder="1"/>
    <xf numFmtId="0" fontId="27" fillId="6" borderId="49" xfId="4" applyFont="1" applyFill="1" applyBorder="1"/>
    <xf numFmtId="0" fontId="0" fillId="0" borderId="16" xfId="0" applyBorder="1"/>
    <xf numFmtId="0" fontId="12" fillId="0" borderId="17" xfId="4" applyBorder="1"/>
    <xf numFmtId="0" fontId="12" fillId="0" borderId="18" xfId="4" applyBorder="1"/>
    <xf numFmtId="0" fontId="12" fillId="0" borderId="0" xfId="4"/>
    <xf numFmtId="0" fontId="9" fillId="0" borderId="19" xfId="0" applyFont="1" applyBorder="1"/>
    <xf numFmtId="0" fontId="9" fillId="0" borderId="0" xfId="0" applyFont="1"/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Alignment="1">
      <alignment horizontal="center"/>
    </xf>
    <xf numFmtId="43" fontId="0" fillId="0" borderId="0" xfId="1" applyFont="1"/>
    <xf numFmtId="0" fontId="12" fillId="0" borderId="1" xfId="0" applyFont="1" applyBorder="1" applyAlignment="1">
      <alignment horizontal="left" vertical="center" wrapText="1"/>
    </xf>
    <xf numFmtId="43" fontId="12" fillId="0" borderId="1" xfId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left" vertical="top" wrapText="1" indent="1"/>
    </xf>
    <xf numFmtId="0" fontId="30" fillId="0" borderId="5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left" vertical="top" wrapText="1" indent="1"/>
    </xf>
    <xf numFmtId="0" fontId="30" fillId="0" borderId="6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left" vertical="top" wrapText="1"/>
    </xf>
    <xf numFmtId="2" fontId="32" fillId="0" borderId="1" xfId="0" applyNumberFormat="1" applyFont="1" applyBorder="1" applyAlignment="1">
      <alignment horizontal="center" vertical="top" shrinkToFit="1"/>
    </xf>
    <xf numFmtId="2" fontId="3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12" fillId="0" borderId="50" xfId="6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52" xfId="6" applyBorder="1"/>
    <xf numFmtId="49" fontId="13" fillId="6" borderId="54" xfId="7" applyNumberFormat="1" applyFont="1" applyFill="1" applyBorder="1"/>
    <xf numFmtId="0" fontId="26" fillId="6" borderId="40" xfId="6" applyFont="1" applyFill="1" applyBorder="1" applyAlignment="1">
      <alignment horizontal="left" vertical="center" wrapText="1" indent="3"/>
    </xf>
    <xf numFmtId="0" fontId="26" fillId="6" borderId="51" xfId="6" applyFont="1" applyFill="1" applyBorder="1" applyAlignment="1">
      <alignment horizontal="left" vertical="center" wrapText="1" indent="3"/>
    </xf>
    <xf numFmtId="0" fontId="26" fillId="6" borderId="0" xfId="6" applyFont="1" applyFill="1" applyAlignment="1">
      <alignment horizontal="left" vertical="center" wrapText="1" indent="3"/>
    </xf>
    <xf numFmtId="0" fontId="26" fillId="6" borderId="53" xfId="6" applyFont="1" applyFill="1" applyBorder="1" applyAlignment="1">
      <alignment horizontal="left" vertical="center" wrapText="1" indent="3"/>
    </xf>
    <xf numFmtId="0" fontId="26" fillId="6" borderId="55" xfId="6" applyFont="1" applyFill="1" applyBorder="1" applyAlignment="1">
      <alignment horizontal="left" vertical="center" wrapText="1" indent="3"/>
    </xf>
    <xf numFmtId="0" fontId="26" fillId="6" borderId="56" xfId="6" applyFont="1" applyFill="1" applyBorder="1" applyAlignment="1">
      <alignment horizontal="left" vertical="center" wrapText="1" indent="3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69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169" fontId="5" fillId="0" borderId="1" xfId="1" applyNumberFormat="1" applyFont="1" applyBorder="1" applyAlignment="1">
      <alignment horizontal="right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69" fontId="0" fillId="0" borderId="1" xfId="0" applyNumberForma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1" fillId="0" borderId="57" xfId="0" applyFont="1" applyBorder="1" applyAlignment="1">
      <alignment horizontal="left" vertical="top" wrapText="1" indent="3"/>
    </xf>
    <xf numFmtId="0" fontId="11" fillId="0" borderId="58" xfId="0" applyFont="1" applyBorder="1" applyAlignment="1">
      <alignment horizontal="left" vertical="top" wrapText="1" indent="3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right" vertical="center" wrapText="1"/>
    </xf>
    <xf numFmtId="169" fontId="13" fillId="0" borderId="1" xfId="0" applyNumberFormat="1" applyFont="1" applyBorder="1" applyAlignment="1">
      <alignment horizontal="right" vertical="center" wrapText="1"/>
    </xf>
    <xf numFmtId="0" fontId="17" fillId="3" borderId="0" xfId="0" applyFont="1" applyFill="1" applyAlignment="1">
      <alignment horizontal="left" vertical="top" wrapText="1"/>
    </xf>
    <xf numFmtId="0" fontId="19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justify" vertical="center"/>
    </xf>
    <xf numFmtId="0" fontId="18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4" fillId="6" borderId="40" xfId="6" applyFont="1" applyFill="1" applyBorder="1" applyAlignment="1">
      <alignment horizontal="left" vertical="center" wrapText="1" indent="4"/>
    </xf>
    <xf numFmtId="0" fontId="34" fillId="6" borderId="51" xfId="6" applyFont="1" applyFill="1" applyBorder="1" applyAlignment="1">
      <alignment horizontal="left" vertical="center" wrapText="1" indent="4"/>
    </xf>
    <xf numFmtId="0" fontId="34" fillId="6" borderId="0" xfId="6" applyFont="1" applyFill="1" applyBorder="1" applyAlignment="1">
      <alignment horizontal="left" vertical="center" wrapText="1" indent="4"/>
    </xf>
    <xf numFmtId="0" fontId="34" fillId="6" borderId="53" xfId="6" applyFont="1" applyFill="1" applyBorder="1" applyAlignment="1">
      <alignment horizontal="left" vertical="center" wrapText="1" indent="4"/>
    </xf>
    <xf numFmtId="0" fontId="34" fillId="6" borderId="55" xfId="6" applyFont="1" applyFill="1" applyBorder="1" applyAlignment="1">
      <alignment horizontal="left" vertical="center" wrapText="1" indent="4"/>
    </xf>
    <xf numFmtId="0" fontId="34" fillId="6" borderId="56" xfId="6" applyFont="1" applyFill="1" applyBorder="1" applyAlignment="1">
      <alignment horizontal="left" vertical="center" wrapText="1" indent="4"/>
    </xf>
    <xf numFmtId="0" fontId="30" fillId="0" borderId="9" xfId="0" applyFont="1" applyBorder="1" applyAlignment="1">
      <alignment horizontal="left" vertical="top" wrapText="1"/>
    </xf>
    <xf numFmtId="0" fontId="30" fillId="0" borderId="12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30" fillId="6" borderId="40" xfId="6" applyFont="1" applyFill="1" applyBorder="1" applyAlignment="1">
      <alignment horizontal="left" vertical="center" wrapText="1" indent="5"/>
    </xf>
    <xf numFmtId="0" fontId="30" fillId="6" borderId="51" xfId="6" applyFont="1" applyFill="1" applyBorder="1" applyAlignment="1">
      <alignment horizontal="left" vertical="center" wrapText="1" indent="5"/>
    </xf>
    <xf numFmtId="0" fontId="30" fillId="6" borderId="0" xfId="6" applyFont="1" applyFill="1" applyBorder="1" applyAlignment="1">
      <alignment horizontal="left" vertical="center" wrapText="1" indent="5"/>
    </xf>
    <xf numFmtId="0" fontId="30" fillId="6" borderId="53" xfId="6" applyFont="1" applyFill="1" applyBorder="1" applyAlignment="1">
      <alignment horizontal="left" vertical="center" wrapText="1" indent="5"/>
    </xf>
    <xf numFmtId="0" fontId="30" fillId="6" borderId="55" xfId="6" applyFont="1" applyFill="1" applyBorder="1" applyAlignment="1">
      <alignment horizontal="left" vertical="center" wrapText="1" indent="5"/>
    </xf>
    <xf numFmtId="0" fontId="30" fillId="6" borderId="56" xfId="6" applyFont="1" applyFill="1" applyBorder="1" applyAlignment="1">
      <alignment horizontal="left" vertical="center" wrapText="1" indent="5"/>
    </xf>
    <xf numFmtId="0" fontId="26" fillId="6" borderId="40" xfId="6" applyFont="1" applyFill="1" applyBorder="1" applyAlignment="1">
      <alignment horizontal="left" vertical="center" wrapText="1" indent="4"/>
    </xf>
    <xf numFmtId="0" fontId="26" fillId="6" borderId="51" xfId="6" applyFont="1" applyFill="1" applyBorder="1" applyAlignment="1">
      <alignment horizontal="left" vertical="center" wrapText="1" indent="4"/>
    </xf>
    <xf numFmtId="0" fontId="26" fillId="6" borderId="0" xfId="6" applyFont="1" applyFill="1" applyBorder="1" applyAlignment="1">
      <alignment horizontal="left" vertical="center" wrapText="1" indent="4"/>
    </xf>
    <xf numFmtId="0" fontId="26" fillId="6" borderId="53" xfId="6" applyFont="1" applyFill="1" applyBorder="1" applyAlignment="1">
      <alignment horizontal="left" vertical="center" wrapText="1" indent="4"/>
    </xf>
    <xf numFmtId="0" fontId="26" fillId="6" borderId="55" xfId="6" applyFont="1" applyFill="1" applyBorder="1" applyAlignment="1">
      <alignment horizontal="left" vertical="center" wrapText="1" indent="4"/>
    </xf>
    <xf numFmtId="0" fontId="26" fillId="6" borderId="56" xfId="6" applyFont="1" applyFill="1" applyBorder="1" applyAlignment="1">
      <alignment horizontal="left" vertical="center" wrapText="1" indent="4"/>
    </xf>
  </cellXfs>
  <cellStyles count="8">
    <cellStyle name="Normal" xfId="0" builtinId="0"/>
    <cellStyle name="Normal 2 10 2" xfId="6" xr:uid="{B91C8351-3286-46B2-902F-E7B9C9F85B2F}"/>
    <cellStyle name="Normal 2 2" xfId="4" xr:uid="{D6625E4C-74C2-40DD-B387-48B5AB544C30}"/>
    <cellStyle name="Normal 31" xfId="7" xr:uid="{34B8A401-CD30-4335-82A8-AD27ACDBE7B4}"/>
    <cellStyle name="Normal 4" xfId="2" xr:uid="{A3732905-5D46-4679-AEE4-F2A72E7B2AB1}"/>
    <cellStyle name="Normal_Plan1 3" xfId="3" xr:uid="{34EDCB34-FBBC-4236-AA73-036FB5FA7EC0}"/>
    <cellStyle name="Separador de milhares 4" xfId="5" xr:uid="{B0F1AFD1-88BE-4256-AC63-0A134CE67F7C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30032</xdr:colOff>
      <xdr:row>0</xdr:row>
      <xdr:rowOff>30031</xdr:rowOff>
    </xdr:from>
    <xdr:to>
      <xdr:col>1</xdr:col>
      <xdr:colOff>457199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003985-BB73-4505-BA80-EE68CFF8E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32" y="30031"/>
          <a:ext cx="1417767" cy="10843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21749</xdr:colOff>
      <xdr:row>0</xdr:row>
      <xdr:rowOff>46596</xdr:rowOff>
    </xdr:from>
    <xdr:to>
      <xdr:col>1</xdr:col>
      <xdr:colOff>448916</xdr:colOff>
      <xdr:row>2</xdr:row>
      <xdr:rowOff>530915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4A30CA-CA76-4AB2-8FA0-FAC0FF107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49" y="46596"/>
          <a:ext cx="1421080" cy="10309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30032</xdr:colOff>
      <xdr:row>0</xdr:row>
      <xdr:rowOff>30031</xdr:rowOff>
    </xdr:from>
    <xdr:to>
      <xdr:col>1</xdr:col>
      <xdr:colOff>495299</xdr:colOff>
      <xdr:row>2</xdr:row>
      <xdr:rowOff>544285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603D15-0FAF-46F4-99BF-CA1E203E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32" y="30031"/>
          <a:ext cx="1417767" cy="1058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0</xdr:row>
      <xdr:rowOff>24849</xdr:rowOff>
    </xdr:from>
    <xdr:to>
      <xdr:col>1</xdr:col>
      <xdr:colOff>471591</xdr:colOff>
      <xdr:row>2</xdr:row>
      <xdr:rowOff>432761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332F73-E9CE-4B6F-8BC3-44B03A52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3" y="24849"/>
          <a:ext cx="1291569" cy="92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="115" zoomScaleNormal="100" zoomScaleSheetLayoutView="115" workbookViewId="0">
      <selection activeCell="H16" sqref="H16"/>
    </sheetView>
  </sheetViews>
  <sheetFormatPr defaultRowHeight="12.75" x14ac:dyDescent="0.2"/>
  <cols>
    <col min="1" max="1" width="17.33203125" customWidth="1"/>
    <col min="2" max="2" width="72.1640625" customWidth="1"/>
    <col min="3" max="3" width="8" customWidth="1"/>
    <col min="4" max="4" width="15.1640625" customWidth="1"/>
    <col min="5" max="5" width="12.6640625" customWidth="1"/>
    <col min="6" max="6" width="23.33203125" customWidth="1"/>
    <col min="7" max="7" width="12.6640625" customWidth="1"/>
    <col min="8" max="8" width="25.5" customWidth="1"/>
  </cols>
  <sheetData>
    <row r="1" spans="1:9" s="146" customFormat="1" ht="21.75" customHeight="1" x14ac:dyDescent="0.2">
      <c r="A1" s="144"/>
      <c r="B1" s="149" t="s">
        <v>154</v>
      </c>
      <c r="C1" s="149"/>
      <c r="D1" s="149"/>
      <c r="E1" s="149"/>
      <c r="F1" s="149"/>
      <c r="G1" s="149"/>
      <c r="H1" s="150"/>
      <c r="I1" s="145"/>
    </row>
    <row r="2" spans="1:9" s="146" customFormat="1" ht="21.75" customHeight="1" x14ac:dyDescent="0.2">
      <c r="A2" s="147"/>
      <c r="B2" s="151"/>
      <c r="C2" s="151"/>
      <c r="D2" s="151"/>
      <c r="E2" s="151"/>
      <c r="F2" s="151"/>
      <c r="G2" s="151"/>
      <c r="H2" s="152"/>
      <c r="I2" s="145"/>
    </row>
    <row r="3" spans="1:9" s="146" customFormat="1" ht="44.25" customHeight="1" x14ac:dyDescent="0.2">
      <c r="A3" s="148"/>
      <c r="B3" s="153"/>
      <c r="C3" s="153"/>
      <c r="D3" s="153"/>
      <c r="E3" s="153"/>
      <c r="F3" s="153"/>
      <c r="G3" s="153"/>
      <c r="H3" s="154"/>
      <c r="I3" s="145"/>
    </row>
    <row r="4" spans="1:9" ht="11.25" customHeight="1" x14ac:dyDescent="0.2">
      <c r="A4" s="155" t="s">
        <v>152</v>
      </c>
      <c r="B4" s="156"/>
      <c r="C4" s="156"/>
      <c r="D4" s="156"/>
      <c r="E4" s="156"/>
      <c r="F4" s="156"/>
      <c r="G4" s="156"/>
      <c r="H4" s="157"/>
    </row>
    <row r="5" spans="1:9" ht="11.25" customHeight="1" x14ac:dyDescent="0.2">
      <c r="A5" s="155" t="s">
        <v>153</v>
      </c>
      <c r="B5" s="156"/>
      <c r="C5" s="156"/>
      <c r="D5" s="156"/>
      <c r="E5" s="156"/>
      <c r="F5" s="156"/>
      <c r="G5" s="156"/>
      <c r="H5" s="157"/>
    </row>
    <row r="6" spans="1:9" ht="11.25" customHeight="1" x14ac:dyDescent="0.2">
      <c r="A6" s="6" t="s">
        <v>0</v>
      </c>
      <c r="B6" s="7"/>
      <c r="C6" s="7"/>
      <c r="D6" s="7"/>
      <c r="E6" s="7"/>
      <c r="F6" s="7"/>
      <c r="G6" s="7"/>
      <c r="H6" s="8"/>
    </row>
    <row r="7" spans="1:9" ht="11.25" customHeight="1" x14ac:dyDescent="0.2">
      <c r="A7" s="6" t="s">
        <v>1</v>
      </c>
      <c r="B7" s="7"/>
      <c r="C7" s="7"/>
      <c r="D7" s="7"/>
      <c r="E7" s="7"/>
      <c r="F7" s="7"/>
      <c r="G7" s="7"/>
      <c r="H7" s="8"/>
    </row>
    <row r="8" spans="1:9" ht="15" customHeight="1" x14ac:dyDescent="0.2">
      <c r="A8" s="9"/>
      <c r="B8" s="10"/>
      <c r="C8" s="10"/>
      <c r="D8" s="10"/>
      <c r="E8" s="10"/>
      <c r="F8" s="11"/>
      <c r="G8" s="1" t="s">
        <v>2</v>
      </c>
      <c r="H8" s="3">
        <v>0.26150000000000001</v>
      </c>
    </row>
    <row r="9" spans="1:9" ht="17.25" customHeight="1" x14ac:dyDescent="0.2">
      <c r="A9" s="12" t="s">
        <v>3</v>
      </c>
      <c r="B9" s="13"/>
      <c r="C9" s="13"/>
      <c r="D9" s="13"/>
      <c r="E9" s="13"/>
      <c r="F9" s="13"/>
      <c r="G9" s="13"/>
      <c r="H9" s="14"/>
    </row>
    <row r="10" spans="1:9" ht="14.1" customHeight="1" x14ac:dyDescent="0.2">
      <c r="A10" s="15" t="s">
        <v>4</v>
      </c>
      <c r="B10" s="17" t="s">
        <v>5</v>
      </c>
      <c r="C10" s="19" t="s">
        <v>6</v>
      </c>
      <c r="D10" s="21" t="s">
        <v>7</v>
      </c>
      <c r="E10" s="23" t="s">
        <v>8</v>
      </c>
      <c r="F10" s="24"/>
      <c r="G10" s="25" t="s">
        <v>9</v>
      </c>
      <c r="H10" s="26"/>
    </row>
    <row r="11" spans="1:9" ht="12.95" customHeight="1" x14ac:dyDescent="0.2">
      <c r="A11" s="16"/>
      <c r="B11" s="18"/>
      <c r="C11" s="20"/>
      <c r="D11" s="22"/>
      <c r="E11" s="4" t="s">
        <v>10</v>
      </c>
      <c r="F11" s="4" t="s">
        <v>11</v>
      </c>
      <c r="G11" s="4" t="s">
        <v>10</v>
      </c>
      <c r="H11" s="4" t="s">
        <v>11</v>
      </c>
    </row>
    <row r="12" spans="1:9" ht="11.25" customHeight="1" x14ac:dyDescent="0.2">
      <c r="A12" s="158">
        <v>6</v>
      </c>
      <c r="B12" s="159" t="s">
        <v>12</v>
      </c>
      <c r="C12" s="5"/>
      <c r="D12" s="5"/>
      <c r="E12" s="5"/>
      <c r="F12" s="160">
        <f>F13</f>
        <v>213720</v>
      </c>
      <c r="G12" s="5"/>
      <c r="H12" s="160">
        <f>H13</f>
        <v>269580</v>
      </c>
    </row>
    <row r="13" spans="1:9" ht="15" customHeight="1" x14ac:dyDescent="0.2">
      <c r="A13" s="161" t="s">
        <v>13</v>
      </c>
      <c r="B13" s="161" t="s">
        <v>14</v>
      </c>
      <c r="C13" s="162" t="s">
        <v>15</v>
      </c>
      <c r="D13" s="163">
        <v>6000</v>
      </c>
      <c r="E13" s="162">
        <f>PREÇOS!E7</f>
        <v>35.619999999999997</v>
      </c>
      <c r="F13" s="164">
        <f>TRUNC(E13*D13,2)</f>
        <v>213720</v>
      </c>
      <c r="G13" s="165">
        <f>PREÇOS!F7</f>
        <v>44.93</v>
      </c>
      <c r="H13" s="164">
        <f>TRUNC(G13*D13,2)</f>
        <v>269580</v>
      </c>
    </row>
    <row r="14" spans="1:9" ht="15.95" customHeight="1" x14ac:dyDescent="0.2">
      <c r="A14" s="5"/>
      <c r="B14" s="5"/>
      <c r="C14" s="5"/>
      <c r="D14" s="5"/>
      <c r="E14" s="5"/>
      <c r="F14" s="166"/>
      <c r="G14" s="5"/>
      <c r="H14" s="166"/>
    </row>
    <row r="15" spans="1:9" ht="15" customHeight="1" x14ac:dyDescent="0.2">
      <c r="A15" s="167">
        <v>4</v>
      </c>
      <c r="B15" s="168" t="s">
        <v>16</v>
      </c>
      <c r="C15" s="5"/>
      <c r="D15" s="5"/>
      <c r="E15" s="5"/>
      <c r="F15" s="160">
        <f>F16</f>
        <v>905.67</v>
      </c>
      <c r="G15" s="5"/>
      <c r="H15" s="160">
        <f>H16</f>
        <v>1142.5</v>
      </c>
    </row>
    <row r="16" spans="1:9" ht="15" customHeight="1" x14ac:dyDescent="0.2">
      <c r="A16" s="161" t="s">
        <v>17</v>
      </c>
      <c r="B16" s="161" t="s">
        <v>18</v>
      </c>
      <c r="C16" s="162" t="s">
        <v>15</v>
      </c>
      <c r="D16" s="169">
        <v>4.5</v>
      </c>
      <c r="E16" s="162">
        <f>PREÇOS!E12</f>
        <v>201.26</v>
      </c>
      <c r="F16" s="164">
        <f>TRUNC(E16*D16,2)</f>
        <v>905.67</v>
      </c>
      <c r="G16" s="165">
        <f>PREÇOS!F12</f>
        <v>253.89</v>
      </c>
      <c r="H16" s="164">
        <f>TRUNC(G16*D16,2)</f>
        <v>1142.5</v>
      </c>
    </row>
    <row r="17" spans="1:8" ht="24" customHeight="1" x14ac:dyDescent="0.2">
      <c r="A17" s="170" t="s">
        <v>19</v>
      </c>
      <c r="B17" s="171"/>
      <c r="C17" s="5"/>
      <c r="D17" s="5"/>
      <c r="E17" s="5"/>
      <c r="F17" s="160">
        <f>SUM(F15,F12)</f>
        <v>214625.67</v>
      </c>
      <c r="G17" s="5"/>
      <c r="H17" s="160">
        <f>SUM(H15,H12)</f>
        <v>270722.5</v>
      </c>
    </row>
  </sheetData>
  <mergeCells count="14">
    <mergeCell ref="A17:B17"/>
    <mergeCell ref="B1:H3"/>
    <mergeCell ref="A9:H9"/>
    <mergeCell ref="A10:A11"/>
    <mergeCell ref="B10:B11"/>
    <mergeCell ref="C10:C11"/>
    <mergeCell ref="D10:D11"/>
    <mergeCell ref="E10:F10"/>
    <mergeCell ref="G10:H10"/>
    <mergeCell ref="A4:H4"/>
    <mergeCell ref="A5:H5"/>
    <mergeCell ref="A6:H6"/>
    <mergeCell ref="A7:H7"/>
    <mergeCell ref="A8:F8"/>
  </mergeCells>
  <pageMargins left="0.39370078740157483" right="0.39370078740157483" top="0.39370078740157483" bottom="0.74803149606299213" header="0.31496062992125984" footer="0.31496062992125984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E4C3-D58D-4539-926A-CE332EED113E}">
  <sheetPr>
    <pageSetUpPr fitToPage="1"/>
  </sheetPr>
  <dimension ref="A1:H13"/>
  <sheetViews>
    <sheetView view="pageBreakPreview" topLeftCell="A2" zoomScale="115" zoomScaleNormal="100" zoomScaleSheetLayoutView="115" workbookViewId="0">
      <selection activeCell="B23" sqref="B23"/>
    </sheetView>
  </sheetViews>
  <sheetFormatPr defaultRowHeight="12.75" x14ac:dyDescent="0.2"/>
  <cols>
    <col min="1" max="1" width="17.33203125" customWidth="1"/>
    <col min="2" max="2" width="48.83203125" customWidth="1"/>
    <col min="3" max="3" width="18.6640625" customWidth="1"/>
    <col min="4" max="5" width="26.6640625" customWidth="1"/>
    <col min="8" max="8" width="11.5" bestFit="1" customWidth="1"/>
  </cols>
  <sheetData>
    <row r="1" spans="1:8" s="146" customFormat="1" ht="21.75" customHeight="1" x14ac:dyDescent="0.2">
      <c r="A1" s="144"/>
      <c r="B1" s="187" t="s">
        <v>157</v>
      </c>
      <c r="C1" s="187"/>
      <c r="D1" s="187"/>
      <c r="E1" s="188"/>
      <c r="F1" s="145"/>
    </row>
    <row r="2" spans="1:8" s="146" customFormat="1" ht="21.75" customHeight="1" x14ac:dyDescent="0.2">
      <c r="A2" s="147"/>
      <c r="B2" s="189"/>
      <c r="C2" s="189"/>
      <c r="D2" s="189"/>
      <c r="E2" s="190"/>
      <c r="F2" s="145"/>
    </row>
    <row r="3" spans="1:8" s="146" customFormat="1" ht="44.25" customHeight="1" x14ac:dyDescent="0.2">
      <c r="A3" s="148"/>
      <c r="B3" s="191"/>
      <c r="C3" s="191"/>
      <c r="D3" s="191"/>
      <c r="E3" s="192"/>
      <c r="F3" s="145"/>
    </row>
    <row r="4" spans="1:8" ht="34.5" customHeight="1" x14ac:dyDescent="0.2">
      <c r="A4" s="172" t="s">
        <v>93</v>
      </c>
      <c r="B4" s="173"/>
      <c r="C4" s="174"/>
      <c r="D4" s="175" t="s">
        <v>20</v>
      </c>
      <c r="E4" s="176"/>
      <c r="H4" s="27">
        <v>270740.86</v>
      </c>
    </row>
    <row r="5" spans="1:8" ht="15.75" x14ac:dyDescent="0.2">
      <c r="A5" s="28" t="s">
        <v>21</v>
      </c>
      <c r="B5" s="29"/>
      <c r="C5" s="30"/>
      <c r="D5" s="31"/>
      <c r="E5" s="32"/>
    </row>
    <row r="6" spans="1:8" ht="12.95" customHeight="1" x14ac:dyDescent="0.2">
      <c r="A6" s="9"/>
      <c r="B6" s="10"/>
      <c r="C6" s="10"/>
      <c r="D6" s="10"/>
      <c r="E6" s="10"/>
    </row>
    <row r="7" spans="1:8" ht="14.25" customHeight="1" x14ac:dyDescent="0.2">
      <c r="A7" s="118" t="s">
        <v>22</v>
      </c>
      <c r="B7" s="119"/>
      <c r="C7" s="120"/>
      <c r="D7" s="121" t="s">
        <v>23</v>
      </c>
      <c r="E7" s="121" t="s">
        <v>24</v>
      </c>
    </row>
    <row r="8" spans="1:8" ht="14.25" customHeight="1" x14ac:dyDescent="0.2">
      <c r="A8" s="122"/>
      <c r="B8" s="123"/>
      <c r="C8" s="124"/>
      <c r="D8" s="121" t="s">
        <v>25</v>
      </c>
      <c r="E8" s="121" t="s">
        <v>25</v>
      </c>
    </row>
    <row r="9" spans="1:8" ht="26.1" customHeight="1" x14ac:dyDescent="0.2">
      <c r="A9" s="35" t="s">
        <v>26</v>
      </c>
      <c r="B9" s="125"/>
      <c r="C9" s="36"/>
      <c r="D9" s="126">
        <v>30</v>
      </c>
      <c r="E9" s="126">
        <v>60</v>
      </c>
    </row>
    <row r="10" spans="1:8" ht="21.95" customHeight="1" x14ac:dyDescent="0.2">
      <c r="A10" s="35" t="s">
        <v>27</v>
      </c>
      <c r="B10" s="36"/>
      <c r="C10" s="37" t="s">
        <v>28</v>
      </c>
      <c r="D10" s="5"/>
      <c r="E10" s="5"/>
    </row>
    <row r="11" spans="1:8" ht="34.5" x14ac:dyDescent="0.2">
      <c r="A11" s="33" t="s">
        <v>29</v>
      </c>
      <c r="B11" s="115" t="s">
        <v>30</v>
      </c>
      <c r="C11" s="116">
        <f>PLANILHA!H17</f>
        <v>270722.5</v>
      </c>
      <c r="D11" s="117">
        <v>0.5</v>
      </c>
      <c r="E11" s="117">
        <v>0.5</v>
      </c>
    </row>
    <row r="12" spans="1:8" x14ac:dyDescent="0.2">
      <c r="A12" s="34" t="s">
        <v>31</v>
      </c>
      <c r="B12" s="35" t="s">
        <v>32</v>
      </c>
      <c r="C12" s="36"/>
      <c r="D12" s="179">
        <f>D11*C11</f>
        <v>135361.25</v>
      </c>
      <c r="E12" s="179">
        <f>E11*C11</f>
        <v>135361.25</v>
      </c>
    </row>
    <row r="13" spans="1:8" x14ac:dyDescent="0.2">
      <c r="A13" s="38"/>
      <c r="B13" s="177" t="s">
        <v>155</v>
      </c>
      <c r="C13" s="178"/>
      <c r="D13" s="180">
        <f>D12</f>
        <v>135361.25</v>
      </c>
      <c r="E13" s="180">
        <f>E12+D13</f>
        <v>270722.5</v>
      </c>
    </row>
  </sheetData>
  <mergeCells count="11">
    <mergeCell ref="A10:B10"/>
    <mergeCell ref="A12:A13"/>
    <mergeCell ref="B12:C12"/>
    <mergeCell ref="B13:C13"/>
    <mergeCell ref="B1:E3"/>
    <mergeCell ref="A4:C4"/>
    <mergeCell ref="D4:E5"/>
    <mergeCell ref="A5:C5"/>
    <mergeCell ref="A6:E6"/>
    <mergeCell ref="A7:C8"/>
    <mergeCell ref="A9:C9"/>
  </mergeCells>
  <pageMargins left="0.39370078740157483" right="0.39370078740157483" top="0.39370078740157483" bottom="0.78740157480314965" header="0.31496062992125984" footer="0.31496062992125984"/>
  <pageSetup paperSize="9" scale="77" fitToHeight="0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D51-BE97-43DE-A974-39FC71EDE091}">
  <sheetPr>
    <pageSetUpPr fitToPage="1"/>
  </sheetPr>
  <dimension ref="A1:P55"/>
  <sheetViews>
    <sheetView view="pageBreakPreview" zoomScale="60" zoomScaleNormal="100" workbookViewId="0">
      <selection activeCell="B1" sqref="B1:I3"/>
    </sheetView>
  </sheetViews>
  <sheetFormatPr defaultRowHeight="12.75" x14ac:dyDescent="0.2"/>
  <cols>
    <col min="1" max="1" width="16.6640625" style="44" customWidth="1"/>
    <col min="2" max="2" width="15.6640625" style="44" customWidth="1"/>
    <col min="3" max="3" width="15.33203125" style="44" customWidth="1"/>
    <col min="4" max="4" width="24.83203125" style="44" bestFit="1" customWidth="1"/>
    <col min="5" max="5" width="23.5" style="44" customWidth="1"/>
    <col min="6" max="6" width="19" style="44" customWidth="1"/>
    <col min="7" max="7" width="17.1640625" style="44" customWidth="1"/>
    <col min="8" max="8" width="9.33203125" style="44"/>
    <col min="9" max="9" width="13.33203125" style="44" customWidth="1"/>
    <col min="10" max="10" width="22.5" style="44" customWidth="1"/>
    <col min="11" max="16384" width="9.33203125" style="44"/>
  </cols>
  <sheetData>
    <row r="1" spans="1:16" s="146" customFormat="1" ht="21.75" customHeight="1" x14ac:dyDescent="0.2">
      <c r="A1" s="144"/>
      <c r="B1" s="202" t="s">
        <v>154</v>
      </c>
      <c r="C1" s="202"/>
      <c r="D1" s="202"/>
      <c r="E1" s="202"/>
      <c r="F1" s="202"/>
      <c r="G1" s="202"/>
      <c r="H1" s="202"/>
      <c r="I1" s="203"/>
    </row>
    <row r="2" spans="1:16" s="146" customFormat="1" ht="21.75" customHeight="1" x14ac:dyDescent="0.2">
      <c r="A2" s="147"/>
      <c r="B2" s="204"/>
      <c r="C2" s="204"/>
      <c r="D2" s="204"/>
      <c r="E2" s="204"/>
      <c r="F2" s="204"/>
      <c r="G2" s="204"/>
      <c r="H2" s="204"/>
      <c r="I2" s="205"/>
    </row>
    <row r="3" spans="1:16" s="146" customFormat="1" ht="44.25" customHeight="1" x14ac:dyDescent="0.2">
      <c r="A3" s="148"/>
      <c r="B3" s="206"/>
      <c r="C3" s="206"/>
      <c r="D3" s="206"/>
      <c r="E3" s="206"/>
      <c r="F3" s="206"/>
      <c r="G3" s="206"/>
      <c r="H3" s="206"/>
      <c r="I3" s="207"/>
    </row>
    <row r="4" spans="1:16" x14ac:dyDescent="0.2">
      <c r="A4" s="39"/>
      <c r="B4" s="39"/>
      <c r="C4" s="40"/>
      <c r="D4" s="39"/>
      <c r="E4" s="41"/>
      <c r="F4" s="42"/>
      <c r="G4" s="41"/>
      <c r="H4" s="39"/>
      <c r="I4" s="39"/>
      <c r="J4" s="43"/>
      <c r="K4" s="43"/>
      <c r="L4" s="43"/>
      <c r="M4" s="43"/>
      <c r="N4" s="43"/>
      <c r="O4" s="43"/>
      <c r="P4" s="43"/>
    </row>
    <row r="5" spans="1:16" ht="15" customHeight="1" x14ac:dyDescent="0.2">
      <c r="A5" s="181" t="s">
        <v>71</v>
      </c>
      <c r="B5" s="181"/>
      <c r="C5" s="181"/>
      <c r="D5" s="181"/>
      <c r="E5" s="181"/>
      <c r="F5" s="181"/>
      <c r="G5" s="181"/>
      <c r="H5" s="181"/>
      <c r="I5" s="181"/>
      <c r="J5" s="45"/>
      <c r="K5" s="45"/>
      <c r="L5" s="45"/>
      <c r="M5" s="45"/>
      <c r="N5" s="45"/>
      <c r="O5" s="45"/>
      <c r="P5" s="45"/>
    </row>
    <row r="6" spans="1:16" ht="48.75" customHeight="1" x14ac:dyDescent="0.2">
      <c r="A6" s="181"/>
      <c r="B6" s="181"/>
      <c r="C6" s="181"/>
      <c r="D6" s="181"/>
      <c r="E6" s="181"/>
      <c r="F6" s="181"/>
      <c r="G6" s="181"/>
      <c r="H6" s="181"/>
      <c r="I6" s="181"/>
      <c r="J6" s="45"/>
      <c r="K6" s="45"/>
      <c r="L6" s="45"/>
      <c r="M6" s="45"/>
      <c r="N6" s="45"/>
      <c r="O6" s="45"/>
      <c r="P6" s="45"/>
    </row>
    <row r="7" spans="1:16" ht="4.5" customHeight="1" x14ac:dyDescent="0.2">
      <c r="A7" s="181"/>
      <c r="B7" s="181"/>
      <c r="C7" s="181"/>
      <c r="D7" s="181"/>
      <c r="E7" s="181"/>
      <c r="F7" s="181"/>
      <c r="G7" s="181"/>
      <c r="H7" s="181"/>
      <c r="I7" s="181"/>
      <c r="J7" s="46"/>
      <c r="K7" s="46"/>
      <c r="L7" s="46"/>
      <c r="M7" s="46"/>
      <c r="N7" s="46"/>
      <c r="O7" s="46"/>
      <c r="P7" s="46"/>
    </row>
    <row r="8" spans="1:16" ht="15.75" x14ac:dyDescent="0.2">
      <c r="A8" s="182" t="s">
        <v>69</v>
      </c>
      <c r="B8" s="182"/>
      <c r="C8" s="182"/>
      <c r="D8" s="182"/>
      <c r="E8" s="182"/>
      <c r="F8" s="182"/>
      <c r="G8" s="182"/>
      <c r="H8" s="182"/>
      <c r="I8" s="182"/>
      <c r="J8" s="43"/>
      <c r="K8" s="43"/>
      <c r="L8" s="43"/>
      <c r="M8" s="43"/>
      <c r="N8" s="43"/>
      <c r="O8" s="43"/>
      <c r="P8" s="43"/>
    </row>
    <row r="9" spans="1:16" ht="20.25" x14ac:dyDescent="0.2">
      <c r="A9" s="183" t="s">
        <v>70</v>
      </c>
      <c r="B9" s="183"/>
      <c r="C9" s="183"/>
      <c r="D9" s="183"/>
      <c r="E9" s="183"/>
      <c r="F9" s="183"/>
      <c r="G9" s="183"/>
      <c r="H9" s="183"/>
      <c r="I9" s="183"/>
      <c r="J9" s="47"/>
      <c r="K9" s="47"/>
      <c r="L9" s="48"/>
      <c r="M9" s="48"/>
      <c r="N9" s="48"/>
      <c r="O9" s="48"/>
      <c r="P9" s="48"/>
    </row>
    <row r="10" spans="1:16" ht="15" customHeight="1" x14ac:dyDescent="0.2">
      <c r="A10" s="183"/>
      <c r="B10" s="183"/>
      <c r="C10" s="183"/>
      <c r="D10" s="183"/>
      <c r="E10" s="183"/>
      <c r="F10" s="183"/>
      <c r="G10" s="183"/>
      <c r="H10" s="183"/>
      <c r="I10" s="183"/>
      <c r="J10" s="47"/>
      <c r="K10" s="47"/>
      <c r="L10" s="48"/>
      <c r="M10" s="48"/>
      <c r="N10" s="48"/>
      <c r="O10" s="48"/>
      <c r="P10" s="48"/>
    </row>
    <row r="11" spans="1:16" ht="11.25" customHeight="1" x14ac:dyDescent="0.2">
      <c r="A11" s="183"/>
      <c r="B11" s="183"/>
      <c r="C11" s="183"/>
      <c r="D11" s="183"/>
      <c r="E11" s="183"/>
      <c r="F11" s="183"/>
      <c r="G11" s="183"/>
      <c r="H11" s="183"/>
      <c r="I11" s="183"/>
      <c r="J11" s="47"/>
      <c r="K11" s="47"/>
      <c r="L11" s="49"/>
      <c r="M11" s="49"/>
      <c r="N11" s="49"/>
      <c r="O11" s="49"/>
      <c r="P11" s="49"/>
    </row>
    <row r="12" spans="1:16" ht="13.5" thickBot="1" x14ac:dyDescent="0.25"/>
    <row r="13" spans="1:16" ht="20.25" customHeight="1" thickBot="1" x14ac:dyDescent="0.25">
      <c r="A13" s="50" t="s">
        <v>33</v>
      </c>
      <c r="B13" s="51"/>
      <c r="C13" s="51"/>
      <c r="D13" s="51"/>
      <c r="E13" s="51"/>
      <c r="F13" s="51"/>
      <c r="G13" s="51"/>
      <c r="H13" s="51"/>
      <c r="I13" s="52"/>
    </row>
    <row r="14" spans="1:16" ht="16.5" thickBot="1" x14ac:dyDescent="0.3">
      <c r="A14" s="53"/>
      <c r="B14" s="54"/>
      <c r="C14" s="54"/>
      <c r="D14" s="54"/>
      <c r="E14" s="54"/>
      <c r="F14" s="54"/>
      <c r="G14" s="54"/>
      <c r="H14" s="54"/>
      <c r="I14" s="55"/>
    </row>
    <row r="15" spans="1:16" ht="15.75" thickBot="1" x14ac:dyDescent="0.3">
      <c r="A15" s="56" t="s">
        <v>34</v>
      </c>
      <c r="B15" s="57"/>
      <c r="C15" s="57"/>
      <c r="D15" s="58">
        <f>PLANILHA!H17</f>
        <v>270722.5</v>
      </c>
      <c r="E15" s="58"/>
      <c r="F15" s="57"/>
      <c r="G15" s="57"/>
      <c r="H15" s="57"/>
      <c r="I15" s="59"/>
    </row>
    <row r="16" spans="1:16" ht="15.75" thickBot="1" x14ac:dyDescent="0.3">
      <c r="A16" s="56" t="s">
        <v>35</v>
      </c>
      <c r="B16" s="57"/>
      <c r="C16" s="57"/>
      <c r="D16" s="57"/>
      <c r="E16" s="57"/>
      <c r="F16" s="57"/>
      <c r="G16" s="57"/>
      <c r="H16" s="57"/>
      <c r="I16" s="59"/>
    </row>
    <row r="17" spans="1:9" ht="14.25" x14ac:dyDescent="0.2">
      <c r="A17" s="60" t="s">
        <v>36</v>
      </c>
      <c r="B17" s="61"/>
      <c r="C17" s="61"/>
      <c r="D17" s="61"/>
      <c r="E17" s="61"/>
      <c r="F17" s="62" t="s">
        <v>37</v>
      </c>
      <c r="G17" s="63" t="s">
        <v>38</v>
      </c>
      <c r="H17" s="63"/>
      <c r="I17" s="64"/>
    </row>
    <row r="18" spans="1:9" ht="14.25" x14ac:dyDescent="0.2">
      <c r="A18" s="65" t="s">
        <v>39</v>
      </c>
      <c r="B18" s="66"/>
      <c r="C18" s="66"/>
      <c r="D18" s="66"/>
      <c r="E18" s="66"/>
      <c r="F18" s="67">
        <f>G18*$D$15</f>
        <v>11262.055999999999</v>
      </c>
      <c r="G18" s="68">
        <v>4.1599999999999998E-2</v>
      </c>
      <c r="H18" s="66"/>
      <c r="I18" s="69"/>
    </row>
    <row r="19" spans="1:9" ht="14.25" x14ac:dyDescent="0.2">
      <c r="A19" s="65" t="s">
        <v>40</v>
      </c>
      <c r="B19" s="66"/>
      <c r="C19" s="66"/>
      <c r="D19" s="66"/>
      <c r="E19" s="66"/>
      <c r="F19" s="67">
        <f>G19*$D$15</f>
        <v>2707.2249999999999</v>
      </c>
      <c r="G19" s="68">
        <v>0.01</v>
      </c>
      <c r="H19" s="66"/>
      <c r="I19" s="69"/>
    </row>
    <row r="20" spans="1:9" ht="15" thickBot="1" x14ac:dyDescent="0.25">
      <c r="A20" s="70" t="s">
        <v>41</v>
      </c>
      <c r="B20" s="71"/>
      <c r="C20" s="71"/>
      <c r="D20" s="71"/>
      <c r="E20" s="71"/>
      <c r="F20" s="72">
        <f>G20*$D$15</f>
        <v>2707.2249999999999</v>
      </c>
      <c r="G20" s="73">
        <v>0.01</v>
      </c>
      <c r="H20" s="71"/>
      <c r="I20" s="74"/>
    </row>
    <row r="21" spans="1:9" ht="15.75" thickBot="1" x14ac:dyDescent="0.3">
      <c r="A21" s="56" t="s">
        <v>42</v>
      </c>
      <c r="B21" s="57"/>
      <c r="C21" s="57"/>
      <c r="D21" s="57"/>
      <c r="E21" s="57"/>
      <c r="F21" s="75"/>
      <c r="G21" s="57"/>
      <c r="H21" s="57"/>
      <c r="I21" s="59"/>
    </row>
    <row r="22" spans="1:9" ht="14.25" x14ac:dyDescent="0.2">
      <c r="A22" s="76" t="s">
        <v>36</v>
      </c>
      <c r="B22" s="63"/>
      <c r="C22" s="63"/>
      <c r="D22" s="63"/>
      <c r="E22" s="63"/>
      <c r="F22" s="62" t="s">
        <v>37</v>
      </c>
      <c r="G22" s="63"/>
      <c r="H22" s="63"/>
      <c r="I22" s="64"/>
    </row>
    <row r="23" spans="1:9" ht="15" x14ac:dyDescent="0.25">
      <c r="A23" s="65" t="s">
        <v>43</v>
      </c>
      <c r="B23" s="66"/>
      <c r="C23" s="66"/>
      <c r="D23" s="66"/>
      <c r="E23" s="66"/>
      <c r="F23" s="77">
        <f t="shared" ref="F23:F28" si="0">G23*$D$15</f>
        <v>16649.43375</v>
      </c>
      <c r="G23" s="78">
        <v>6.1499999999999999E-2</v>
      </c>
      <c r="H23" s="66"/>
      <c r="I23" s="69"/>
    </row>
    <row r="24" spans="1:9" ht="15" x14ac:dyDescent="0.25">
      <c r="A24" s="65" t="s">
        <v>44</v>
      </c>
      <c r="B24" s="66"/>
      <c r="C24" s="66"/>
      <c r="D24" s="66"/>
      <c r="E24" s="66"/>
      <c r="F24" s="77">
        <f t="shared" si="0"/>
        <v>9881.3712500000001</v>
      </c>
      <c r="G24" s="68">
        <v>3.6499999999999998E-2</v>
      </c>
      <c r="H24" s="66"/>
      <c r="I24" s="69"/>
    </row>
    <row r="25" spans="1:9" ht="15" x14ac:dyDescent="0.25">
      <c r="A25" s="70" t="s">
        <v>45</v>
      </c>
      <c r="B25" s="71"/>
      <c r="C25" s="71"/>
      <c r="D25" s="71"/>
      <c r="E25" s="71"/>
      <c r="F25" s="79">
        <f t="shared" si="0"/>
        <v>6768.0625</v>
      </c>
      <c r="G25" s="73">
        <v>2.5000000000000001E-2</v>
      </c>
      <c r="H25" s="71"/>
      <c r="I25" s="74"/>
    </row>
    <row r="26" spans="1:9" ht="15" x14ac:dyDescent="0.25">
      <c r="A26" s="80" t="s">
        <v>46</v>
      </c>
      <c r="B26" s="81"/>
      <c r="C26" s="81"/>
      <c r="D26" s="81"/>
      <c r="E26" s="81"/>
      <c r="F26" s="82">
        <f t="shared" si="0"/>
        <v>16514.072499999998</v>
      </c>
      <c r="G26" s="83">
        <v>6.0999999999999999E-2</v>
      </c>
      <c r="H26" s="84"/>
      <c r="I26" s="85"/>
    </row>
    <row r="27" spans="1:9" ht="15" x14ac:dyDescent="0.25">
      <c r="A27" s="86" t="s">
        <v>47</v>
      </c>
      <c r="B27" s="87"/>
      <c r="C27" s="87"/>
      <c r="D27" s="87"/>
      <c r="E27" s="87"/>
      <c r="F27" s="82">
        <f t="shared" si="0"/>
        <v>4331.5600000000004</v>
      </c>
      <c r="G27" s="88">
        <v>1.6E-2</v>
      </c>
      <c r="H27" s="89"/>
      <c r="I27" s="90"/>
    </row>
    <row r="28" spans="1:9" ht="15" x14ac:dyDescent="0.25">
      <c r="A28" s="86" t="s">
        <v>48</v>
      </c>
      <c r="B28" s="87"/>
      <c r="C28" s="87"/>
      <c r="D28" s="87"/>
      <c r="E28" s="87"/>
      <c r="F28" s="82">
        <f t="shared" si="0"/>
        <v>5414.45</v>
      </c>
      <c r="G28" s="88">
        <v>0.02</v>
      </c>
      <c r="H28" s="89"/>
      <c r="I28" s="90"/>
    </row>
    <row r="29" spans="1:9" ht="14.25" x14ac:dyDescent="0.2">
      <c r="A29" s="91" t="s">
        <v>49</v>
      </c>
      <c r="B29" s="92"/>
      <c r="C29" s="92"/>
      <c r="D29" s="92"/>
      <c r="E29" s="92"/>
      <c r="F29" s="93" t="s">
        <v>50</v>
      </c>
      <c r="G29" s="94"/>
      <c r="H29" s="94"/>
      <c r="I29" s="95"/>
    </row>
    <row r="30" spans="1:9" ht="14.25" x14ac:dyDescent="0.2">
      <c r="A30" s="96"/>
      <c r="B30" s="92"/>
      <c r="C30" s="92"/>
      <c r="D30" s="92"/>
      <c r="E30" s="92"/>
      <c r="F30" s="97" t="s">
        <v>51</v>
      </c>
      <c r="G30" s="66"/>
      <c r="H30" s="66"/>
      <c r="I30" s="69"/>
    </row>
    <row r="31" spans="1:9" ht="14.25" x14ac:dyDescent="0.2">
      <c r="A31" s="96"/>
      <c r="B31" s="92"/>
      <c r="C31" s="92"/>
      <c r="D31" s="92"/>
      <c r="E31" s="92"/>
      <c r="F31" s="97" t="s">
        <v>52</v>
      </c>
      <c r="G31" s="66"/>
      <c r="H31" s="66"/>
      <c r="I31" s="69"/>
    </row>
    <row r="32" spans="1:9" ht="14.25" x14ac:dyDescent="0.2">
      <c r="A32" s="96"/>
      <c r="B32" s="92"/>
      <c r="C32" s="92"/>
      <c r="D32" s="92"/>
      <c r="E32" s="92"/>
      <c r="F32" s="97" t="s">
        <v>53</v>
      </c>
      <c r="G32" s="66"/>
      <c r="H32" s="66"/>
      <c r="I32" s="69"/>
    </row>
    <row r="33" spans="1:10" ht="15" x14ac:dyDescent="0.25">
      <c r="A33" s="98" t="s">
        <v>54</v>
      </c>
      <c r="B33" s="99" t="s">
        <v>55</v>
      </c>
      <c r="C33" s="99"/>
      <c r="D33" s="99"/>
      <c r="E33" s="100">
        <f>(((1+G18+G19+G20)/(1-(G23+G26+G27+G28)))-1)</f>
        <v>0.26155674390968509</v>
      </c>
      <c r="F33" s="97" t="s">
        <v>56</v>
      </c>
      <c r="G33" s="66"/>
      <c r="H33" s="66"/>
      <c r="I33" s="69"/>
    </row>
    <row r="34" spans="1:10" ht="14.25" x14ac:dyDescent="0.2">
      <c r="A34" s="96"/>
      <c r="B34" s="92"/>
      <c r="C34" s="92"/>
      <c r="D34" s="92"/>
      <c r="E34" s="92"/>
      <c r="F34" s="97" t="s">
        <v>57</v>
      </c>
      <c r="G34" s="66"/>
      <c r="H34" s="66"/>
      <c r="I34" s="69"/>
    </row>
    <row r="35" spans="1:10" ht="14.25" x14ac:dyDescent="0.2">
      <c r="A35" s="96"/>
      <c r="B35" s="92"/>
      <c r="C35" s="92"/>
      <c r="D35" s="92"/>
      <c r="E35" s="92"/>
      <c r="F35" s="97" t="s">
        <v>58</v>
      </c>
      <c r="G35" s="66"/>
      <c r="H35" s="66"/>
      <c r="I35" s="69"/>
    </row>
    <row r="36" spans="1:10" ht="14.25" x14ac:dyDescent="0.2">
      <c r="A36" s="96"/>
      <c r="B36" s="92"/>
      <c r="C36" s="92"/>
      <c r="D36" s="92"/>
      <c r="E36" s="92"/>
      <c r="F36" s="97" t="s">
        <v>59</v>
      </c>
      <c r="G36" s="66"/>
      <c r="H36" s="66"/>
      <c r="I36" s="69"/>
    </row>
    <row r="37" spans="1:10" ht="15" thickBot="1" x14ac:dyDescent="0.25">
      <c r="A37" s="96"/>
      <c r="B37" s="92"/>
      <c r="C37" s="92"/>
      <c r="D37" s="92"/>
      <c r="E37" s="92"/>
      <c r="F37" s="101" t="s">
        <v>60</v>
      </c>
      <c r="G37" s="71"/>
      <c r="H37" s="71"/>
      <c r="I37" s="74"/>
    </row>
    <row r="38" spans="1:10" ht="15.75" thickBot="1" x14ac:dyDescent="0.3">
      <c r="A38" s="56" t="s">
        <v>61</v>
      </c>
      <c r="B38" s="57"/>
      <c r="C38" s="57"/>
      <c r="D38" s="57"/>
      <c r="E38" s="57"/>
      <c r="F38" s="57"/>
      <c r="G38" s="57"/>
      <c r="H38" s="57"/>
      <c r="I38" s="59"/>
    </row>
    <row r="39" spans="1:10" ht="5.0999999999999996" customHeight="1" x14ac:dyDescent="0.2">
      <c r="A39" s="102"/>
      <c r="B39" s="103"/>
      <c r="C39" s="103"/>
      <c r="D39" s="103"/>
      <c r="E39" s="103"/>
      <c r="F39" s="103"/>
      <c r="G39" s="103"/>
      <c r="H39" s="103"/>
      <c r="I39" s="104"/>
      <c r="J39" s="105"/>
    </row>
    <row r="40" spans="1:10" ht="15" x14ac:dyDescent="0.25">
      <c r="A40" s="106" t="str">
        <f>A8</f>
        <v>Ref: CONCORRÊNCIA Nº 02/2025</v>
      </c>
      <c r="G40" s="107" t="s">
        <v>68</v>
      </c>
      <c r="I40" s="108"/>
    </row>
    <row r="41" spans="1:10" ht="5.0999999999999996" customHeight="1" x14ac:dyDescent="0.2">
      <c r="A41" s="109"/>
      <c r="I41" s="108"/>
    </row>
    <row r="42" spans="1:10" ht="15" x14ac:dyDescent="0.25">
      <c r="A42" s="106" t="s">
        <v>62</v>
      </c>
      <c r="I42" s="108"/>
    </row>
    <row r="43" spans="1:10" ht="5.0999999999999996" customHeight="1" thickBot="1" x14ac:dyDescent="0.25">
      <c r="A43" s="110"/>
      <c r="B43" s="111"/>
      <c r="C43" s="111"/>
      <c r="D43" s="111"/>
      <c r="E43" s="111"/>
      <c r="F43" s="111"/>
      <c r="G43" s="111"/>
      <c r="H43" s="111"/>
      <c r="I43" s="112"/>
    </row>
    <row r="46" spans="1:10" ht="15.75" x14ac:dyDescent="0.25">
      <c r="A46" s="184" t="s">
        <v>156</v>
      </c>
      <c r="B46" s="184"/>
      <c r="C46" s="184"/>
      <c r="D46" s="184"/>
      <c r="E46" s="184"/>
      <c r="F46" s="184"/>
      <c r="G46" s="184"/>
      <c r="H46" s="184"/>
      <c r="I46" s="184"/>
    </row>
    <row r="47" spans="1:10" ht="15" x14ac:dyDescent="0.25">
      <c r="A47" s="185"/>
      <c r="B47" s="185"/>
      <c r="C47" s="185"/>
      <c r="D47" s="185"/>
      <c r="E47" s="185"/>
      <c r="F47" s="185"/>
      <c r="G47" s="185"/>
      <c r="H47" s="185"/>
      <c r="I47" s="185"/>
    </row>
    <row r="48" spans="1:10" ht="15" x14ac:dyDescent="0.25">
      <c r="A48" s="185"/>
      <c r="B48" s="185"/>
      <c r="C48" s="185"/>
      <c r="D48" s="185"/>
      <c r="E48" s="185"/>
      <c r="F48" s="185"/>
      <c r="G48" s="185"/>
      <c r="H48" s="185"/>
      <c r="I48" s="185"/>
    </row>
    <row r="49" spans="1:9" ht="15" x14ac:dyDescent="0.25">
      <c r="A49" s="185"/>
      <c r="B49" s="185"/>
      <c r="C49" s="185"/>
      <c r="D49" s="185"/>
      <c r="E49" s="185"/>
      <c r="F49" s="185"/>
      <c r="G49" s="185"/>
      <c r="H49" s="185"/>
      <c r="I49" s="185"/>
    </row>
    <row r="50" spans="1:9" ht="15" x14ac:dyDescent="0.25">
      <c r="A50" s="185" t="s">
        <v>63</v>
      </c>
      <c r="B50" s="185"/>
      <c r="C50" s="185"/>
      <c r="D50" s="185"/>
      <c r="E50" s="185"/>
      <c r="F50" s="185"/>
      <c r="G50" s="185"/>
      <c r="H50" s="185"/>
      <c r="I50" s="185"/>
    </row>
    <row r="51" spans="1:9" ht="15.75" x14ac:dyDescent="0.25">
      <c r="A51" s="184" t="s">
        <v>64</v>
      </c>
      <c r="B51" s="184"/>
      <c r="C51" s="184"/>
      <c r="D51" s="184"/>
      <c r="E51" s="184"/>
      <c r="F51" s="184"/>
      <c r="G51" s="184"/>
      <c r="H51" s="184"/>
      <c r="I51" s="184"/>
    </row>
    <row r="52" spans="1:9" x14ac:dyDescent="0.2">
      <c r="A52" s="186" t="s">
        <v>65</v>
      </c>
      <c r="B52" s="186"/>
      <c r="C52" s="186"/>
      <c r="D52" s="186"/>
      <c r="E52" s="186"/>
      <c r="F52" s="186"/>
      <c r="G52" s="186"/>
      <c r="H52" s="186"/>
      <c r="I52" s="186"/>
    </row>
    <row r="53" spans="1:9" x14ac:dyDescent="0.2">
      <c r="A53" s="186" t="s">
        <v>66</v>
      </c>
      <c r="B53" s="186"/>
      <c r="C53" s="186"/>
      <c r="D53" s="186"/>
      <c r="E53" s="186"/>
      <c r="F53" s="186"/>
      <c r="G53" s="186"/>
      <c r="H53" s="186"/>
      <c r="I53" s="186"/>
    </row>
    <row r="54" spans="1:9" x14ac:dyDescent="0.2">
      <c r="A54" s="186" t="s">
        <v>67</v>
      </c>
      <c r="B54" s="186"/>
      <c r="C54" s="186"/>
      <c r="D54" s="186"/>
      <c r="E54" s="186"/>
      <c r="F54" s="186"/>
      <c r="G54" s="186"/>
      <c r="H54" s="186"/>
      <c r="I54" s="186"/>
    </row>
    <row r="55" spans="1:9" x14ac:dyDescent="0.2">
      <c r="A55" s="113"/>
      <c r="B55" s="113"/>
      <c r="C55" s="113"/>
      <c r="D55" s="113"/>
      <c r="E55" s="113"/>
      <c r="F55" s="113"/>
      <c r="G55" s="113"/>
      <c r="H55" s="113"/>
      <c r="I55" s="113"/>
    </row>
  </sheetData>
  <mergeCells count="16">
    <mergeCell ref="B1:I3"/>
    <mergeCell ref="A50:I50"/>
    <mergeCell ref="A51:I51"/>
    <mergeCell ref="A52:I52"/>
    <mergeCell ref="A53:I53"/>
    <mergeCell ref="A54:I54"/>
    <mergeCell ref="A55:I55"/>
    <mergeCell ref="B33:D33"/>
    <mergeCell ref="A46:I46"/>
    <mergeCell ref="A47:I47"/>
    <mergeCell ref="A48:I48"/>
    <mergeCell ref="A49:I49"/>
    <mergeCell ref="A5:I7"/>
    <mergeCell ref="A8:I8"/>
    <mergeCell ref="A9:I11"/>
    <mergeCell ref="A13:I13"/>
  </mergeCells>
  <pageMargins left="0.39370078740157483" right="0.39370078740157483" top="0.39370078740157483" bottom="0.78740157480314965" header="0.31496062992125984" footer="0.31496062992125984"/>
  <pageSetup paperSize="9" scale="68" fitToHeight="0" orientation="portrait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13C6-E6DA-455C-ADBD-62CCE8F58C06}">
  <sheetPr>
    <pageSetUpPr fitToPage="1"/>
  </sheetPr>
  <dimension ref="A1:E36"/>
  <sheetViews>
    <sheetView view="pageBreakPreview" zoomScale="115" zoomScaleNormal="150" zoomScaleSheetLayoutView="115" workbookViewId="0">
      <selection activeCell="B1" sqref="B1:D3"/>
    </sheetView>
  </sheetViews>
  <sheetFormatPr defaultRowHeight="12.75" x14ac:dyDescent="0.2"/>
  <cols>
    <col min="1" max="1" width="14.5" customWidth="1"/>
    <col min="2" max="2" width="73.33203125" customWidth="1"/>
    <col min="3" max="4" width="14" customWidth="1"/>
  </cols>
  <sheetData>
    <row r="1" spans="1:5" s="146" customFormat="1" ht="21.75" customHeight="1" x14ac:dyDescent="0.2">
      <c r="A1" s="144"/>
      <c r="B1" s="196" t="s">
        <v>158</v>
      </c>
      <c r="C1" s="196"/>
      <c r="D1" s="197"/>
      <c r="E1" s="145"/>
    </row>
    <row r="2" spans="1:5" s="146" customFormat="1" ht="19.5" customHeight="1" x14ac:dyDescent="0.2">
      <c r="A2" s="147"/>
      <c r="B2" s="198"/>
      <c r="C2" s="198"/>
      <c r="D2" s="199"/>
      <c r="E2" s="145"/>
    </row>
    <row r="3" spans="1:5" s="146" customFormat="1" ht="36.75" customHeight="1" x14ac:dyDescent="0.2">
      <c r="A3" s="148"/>
      <c r="B3" s="200"/>
      <c r="C3" s="200"/>
      <c r="D3" s="201"/>
      <c r="E3" s="145"/>
    </row>
    <row r="4" spans="1:5" ht="12" customHeight="1" x14ac:dyDescent="0.2">
      <c r="A4" s="193" t="s">
        <v>94</v>
      </c>
      <c r="B4" s="194"/>
      <c r="C4" s="194"/>
      <c r="D4" s="195"/>
    </row>
    <row r="5" spans="1:5" ht="12" customHeight="1" x14ac:dyDescent="0.2">
      <c r="A5" s="127" t="s">
        <v>95</v>
      </c>
      <c r="B5" s="128"/>
      <c r="C5" s="128"/>
      <c r="D5" s="129"/>
    </row>
    <row r="6" spans="1:5" ht="12" customHeight="1" x14ac:dyDescent="0.2">
      <c r="A6" s="127" t="s">
        <v>96</v>
      </c>
      <c r="B6" s="128"/>
      <c r="C6" s="128"/>
      <c r="D6" s="129"/>
    </row>
    <row r="7" spans="1:5" ht="12" customHeight="1" x14ac:dyDescent="0.2">
      <c r="A7" s="130" t="s">
        <v>97</v>
      </c>
      <c r="B7" s="131"/>
      <c r="C7" s="131"/>
      <c r="D7" s="132"/>
    </row>
    <row r="8" spans="1:5" ht="12" customHeight="1" x14ac:dyDescent="0.2">
      <c r="A8" s="133" t="s">
        <v>98</v>
      </c>
      <c r="B8" s="134" t="s">
        <v>99</v>
      </c>
      <c r="C8" s="135" t="s">
        <v>100</v>
      </c>
      <c r="D8" s="135" t="s">
        <v>101</v>
      </c>
    </row>
    <row r="9" spans="1:5" ht="12" customHeight="1" x14ac:dyDescent="0.2">
      <c r="A9" s="136"/>
      <c r="B9" s="137"/>
      <c r="C9" s="135" t="s">
        <v>102</v>
      </c>
      <c r="D9" s="135" t="s">
        <v>102</v>
      </c>
    </row>
    <row r="10" spans="1:5" x14ac:dyDescent="0.2">
      <c r="A10" s="135" t="s">
        <v>103</v>
      </c>
      <c r="B10" s="138" t="s">
        <v>104</v>
      </c>
      <c r="C10" s="2"/>
      <c r="D10" s="2"/>
    </row>
    <row r="11" spans="1:5" x14ac:dyDescent="0.2">
      <c r="A11" s="139" t="s">
        <v>105</v>
      </c>
      <c r="B11" s="140" t="s">
        <v>106</v>
      </c>
      <c r="C11" s="141">
        <v>0</v>
      </c>
      <c r="D11" s="141">
        <v>0</v>
      </c>
    </row>
    <row r="12" spans="1:5" x14ac:dyDescent="0.2">
      <c r="A12" s="139" t="s">
        <v>107</v>
      </c>
      <c r="B12" s="140" t="s">
        <v>108</v>
      </c>
      <c r="C12" s="141">
        <v>8</v>
      </c>
      <c r="D12" s="141">
        <v>8</v>
      </c>
    </row>
    <row r="13" spans="1:5" x14ac:dyDescent="0.2">
      <c r="A13" s="139" t="s">
        <v>109</v>
      </c>
      <c r="B13" s="140" t="s">
        <v>110</v>
      </c>
      <c r="C13" s="141">
        <v>2.5</v>
      </c>
      <c r="D13" s="141">
        <v>2.5</v>
      </c>
    </row>
    <row r="14" spans="1:5" ht="12" customHeight="1" x14ac:dyDescent="0.2">
      <c r="A14" s="139" t="s">
        <v>111</v>
      </c>
      <c r="B14" s="140" t="s">
        <v>112</v>
      </c>
      <c r="C14" s="141">
        <v>1.5</v>
      </c>
      <c r="D14" s="141">
        <v>1.5</v>
      </c>
    </row>
    <row r="15" spans="1:5" ht="12" customHeight="1" x14ac:dyDescent="0.2">
      <c r="A15" s="139" t="s">
        <v>113</v>
      </c>
      <c r="B15" s="140" t="s">
        <v>114</v>
      </c>
      <c r="C15" s="141">
        <v>1</v>
      </c>
      <c r="D15" s="141">
        <v>1</v>
      </c>
    </row>
    <row r="16" spans="1:5" ht="12" customHeight="1" x14ac:dyDescent="0.2">
      <c r="A16" s="139" t="s">
        <v>115</v>
      </c>
      <c r="B16" s="140" t="s">
        <v>116</v>
      </c>
      <c r="C16" s="141">
        <v>0.6</v>
      </c>
      <c r="D16" s="141">
        <v>0.6</v>
      </c>
    </row>
    <row r="17" spans="1:4" ht="12" customHeight="1" x14ac:dyDescent="0.2">
      <c r="A17" s="139" t="s">
        <v>117</v>
      </c>
      <c r="B17" s="140" t="s">
        <v>118</v>
      </c>
      <c r="C17" s="141">
        <v>0.2</v>
      </c>
      <c r="D17" s="141">
        <v>0.2</v>
      </c>
    </row>
    <row r="18" spans="1:4" ht="12" customHeight="1" x14ac:dyDescent="0.2">
      <c r="A18" s="139" t="s">
        <v>119</v>
      </c>
      <c r="B18" s="140" t="s">
        <v>120</v>
      </c>
      <c r="C18" s="141">
        <v>3</v>
      </c>
      <c r="D18" s="141">
        <v>3</v>
      </c>
    </row>
    <row r="19" spans="1:4" ht="12" customHeight="1" x14ac:dyDescent="0.2">
      <c r="A19" s="130" t="s">
        <v>121</v>
      </c>
      <c r="B19" s="132"/>
      <c r="C19" s="142">
        <v>16.8</v>
      </c>
      <c r="D19" s="142">
        <v>16.8</v>
      </c>
    </row>
    <row r="20" spans="1:4" x14ac:dyDescent="0.2">
      <c r="A20" s="135" t="s">
        <v>122</v>
      </c>
      <c r="B20" s="138" t="s">
        <v>123</v>
      </c>
      <c r="C20" s="2"/>
      <c r="D20" s="2"/>
    </row>
    <row r="21" spans="1:4" x14ac:dyDescent="0.2">
      <c r="A21" s="139" t="s">
        <v>124</v>
      </c>
      <c r="B21" s="140" t="s">
        <v>125</v>
      </c>
      <c r="C21" s="141">
        <v>22.9</v>
      </c>
      <c r="D21" s="2"/>
    </row>
    <row r="22" spans="1:4" x14ac:dyDescent="0.2">
      <c r="A22" s="139" t="s">
        <v>126</v>
      </c>
      <c r="B22" s="140" t="s">
        <v>127</v>
      </c>
      <c r="C22" s="141">
        <v>0.79</v>
      </c>
      <c r="D22" s="2"/>
    </row>
    <row r="23" spans="1:4" x14ac:dyDescent="0.2">
      <c r="A23" s="139" t="s">
        <v>128</v>
      </c>
      <c r="B23" s="140" t="s">
        <v>129</v>
      </c>
      <c r="C23" s="141">
        <v>0.34</v>
      </c>
      <c r="D23" s="2"/>
    </row>
    <row r="24" spans="1:4" x14ac:dyDescent="0.2">
      <c r="A24" s="139" t="s">
        <v>130</v>
      </c>
      <c r="B24" s="140" t="s">
        <v>131</v>
      </c>
      <c r="C24" s="141">
        <v>10.57</v>
      </c>
      <c r="D24" s="141">
        <v>8.2200000000000006</v>
      </c>
    </row>
    <row r="25" spans="1:4" ht="22.5" x14ac:dyDescent="0.2">
      <c r="A25" s="139" t="s">
        <v>132</v>
      </c>
      <c r="B25" s="140" t="s">
        <v>133</v>
      </c>
      <c r="C25" s="141">
        <v>4.57</v>
      </c>
      <c r="D25" s="143"/>
    </row>
    <row r="26" spans="1:4" ht="12" customHeight="1" x14ac:dyDescent="0.2">
      <c r="A26" s="130" t="s">
        <v>134</v>
      </c>
      <c r="B26" s="132"/>
      <c r="C26" s="142">
        <v>39.17</v>
      </c>
      <c r="D26" s="142">
        <v>8.2200000000000006</v>
      </c>
    </row>
    <row r="27" spans="1:4" x14ac:dyDescent="0.2">
      <c r="A27" s="135" t="s">
        <v>135</v>
      </c>
      <c r="B27" s="138" t="s">
        <v>136</v>
      </c>
      <c r="C27" s="2"/>
      <c r="D27" s="2"/>
    </row>
    <row r="28" spans="1:4" x14ac:dyDescent="0.2">
      <c r="A28" s="139" t="s">
        <v>137</v>
      </c>
      <c r="B28" s="140" t="s">
        <v>138</v>
      </c>
      <c r="C28" s="141">
        <v>5.57</v>
      </c>
      <c r="D28" s="141">
        <v>4.33</v>
      </c>
    </row>
    <row r="29" spans="1:4" x14ac:dyDescent="0.2">
      <c r="A29" s="139" t="s">
        <v>139</v>
      </c>
      <c r="B29" s="140" t="s">
        <v>140</v>
      </c>
      <c r="C29" s="141">
        <v>14.06</v>
      </c>
      <c r="D29" s="141">
        <v>10.93</v>
      </c>
    </row>
    <row r="30" spans="1:4" x14ac:dyDescent="0.2">
      <c r="A30" s="139" t="s">
        <v>141</v>
      </c>
      <c r="B30" s="140" t="s">
        <v>142</v>
      </c>
      <c r="C30" s="141">
        <v>13.12</v>
      </c>
      <c r="D30" s="141">
        <v>10.199999999999999</v>
      </c>
    </row>
    <row r="31" spans="1:4" ht="12" customHeight="1" x14ac:dyDescent="0.2">
      <c r="A31" s="130" t="s">
        <v>143</v>
      </c>
      <c r="B31" s="132"/>
      <c r="C31" s="142">
        <v>32.75</v>
      </c>
      <c r="D31" s="142">
        <v>25.46</v>
      </c>
    </row>
    <row r="32" spans="1:4" x14ac:dyDescent="0.2">
      <c r="A32" s="135" t="s">
        <v>144</v>
      </c>
      <c r="B32" s="138" t="s">
        <v>145</v>
      </c>
      <c r="C32" s="5"/>
      <c r="D32" s="5"/>
    </row>
    <row r="33" spans="1:4" x14ac:dyDescent="0.2">
      <c r="A33" s="139" t="s">
        <v>146</v>
      </c>
      <c r="B33" s="140" t="s">
        <v>147</v>
      </c>
      <c r="C33" s="141">
        <v>6.58</v>
      </c>
      <c r="D33" s="141">
        <v>1.38</v>
      </c>
    </row>
    <row r="34" spans="1:4" x14ac:dyDescent="0.2">
      <c r="A34" s="139" t="s">
        <v>148</v>
      </c>
      <c r="B34" s="140" t="s">
        <v>149</v>
      </c>
      <c r="C34" s="141">
        <v>4.83</v>
      </c>
      <c r="D34" s="141">
        <v>3.75</v>
      </c>
    </row>
    <row r="35" spans="1:4" ht="12" customHeight="1" x14ac:dyDescent="0.2">
      <c r="A35" s="130" t="s">
        <v>150</v>
      </c>
      <c r="B35" s="132"/>
      <c r="C35" s="142">
        <v>11.41</v>
      </c>
      <c r="D35" s="142">
        <v>5.13</v>
      </c>
    </row>
    <row r="36" spans="1:4" ht="12" customHeight="1" x14ac:dyDescent="0.2">
      <c r="A36" s="130" t="s">
        <v>151</v>
      </c>
      <c r="B36" s="132"/>
      <c r="C36" s="142">
        <v>100.13</v>
      </c>
      <c r="D36" s="142">
        <v>55.61</v>
      </c>
    </row>
  </sheetData>
  <mergeCells count="12">
    <mergeCell ref="A19:B19"/>
    <mergeCell ref="A26:B26"/>
    <mergeCell ref="A31:B31"/>
    <mergeCell ref="A35:B35"/>
    <mergeCell ref="A36:B36"/>
    <mergeCell ref="B1:D3"/>
    <mergeCell ref="A4:D4"/>
    <mergeCell ref="A5:D5"/>
    <mergeCell ref="A6:D6"/>
    <mergeCell ref="A7:D7"/>
    <mergeCell ref="A8:A9"/>
    <mergeCell ref="B8:B9"/>
  </mergeCells>
  <pageMargins left="0.39370078740157483" right="0.39370078740157483" top="0.39370078740157483" bottom="0.78740157480314965" header="0.31496062992125984" footer="0.31496062992125984"/>
  <pageSetup paperSize="9" scale="9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BA4B-6626-4AB0-99ED-5DCD56B1B894}">
  <dimension ref="A1:G17"/>
  <sheetViews>
    <sheetView workbookViewId="0">
      <selection activeCell="B38" sqref="B38"/>
    </sheetView>
  </sheetViews>
  <sheetFormatPr defaultRowHeight="12.75" x14ac:dyDescent="0.2"/>
  <cols>
    <col min="1" max="3" width="9.33203125" style="44"/>
    <col min="4" max="4" width="9.5" style="114" bestFit="1" customWidth="1"/>
    <col min="5" max="5" width="9.33203125" style="44"/>
    <col min="6" max="6" width="9.5" style="114" bestFit="1" customWidth="1"/>
    <col min="7" max="7" width="11.5" style="114" bestFit="1" customWidth="1"/>
    <col min="8" max="16384" width="9.33203125" style="44"/>
  </cols>
  <sheetData>
    <row r="1" spans="1:7" x14ac:dyDescent="0.2">
      <c r="A1" s="44" t="s">
        <v>72</v>
      </c>
    </row>
    <row r="2" spans="1:7" x14ac:dyDescent="0.2">
      <c r="A2" s="44" t="s">
        <v>73</v>
      </c>
    </row>
    <row r="4" spans="1:7" x14ac:dyDescent="0.2">
      <c r="A4" s="44" t="s">
        <v>74</v>
      </c>
      <c r="B4" s="44" t="s">
        <v>75</v>
      </c>
      <c r="C4" s="44" t="s">
        <v>76</v>
      </c>
      <c r="D4" s="114" t="s">
        <v>77</v>
      </c>
      <c r="E4" s="44" t="s">
        <v>78</v>
      </c>
      <c r="F4" s="114" t="s">
        <v>78</v>
      </c>
      <c r="G4" s="114" t="s">
        <v>79</v>
      </c>
    </row>
    <row r="6" spans="1:7" x14ac:dyDescent="0.2">
      <c r="A6" s="44" t="s">
        <v>80</v>
      </c>
      <c r="B6" s="44" t="s">
        <v>81</v>
      </c>
      <c r="E6" s="44" t="s">
        <v>82</v>
      </c>
      <c r="F6" s="114" t="s">
        <v>82</v>
      </c>
    </row>
    <row r="7" spans="1:7" x14ac:dyDescent="0.2">
      <c r="A7" s="44" t="s">
        <v>83</v>
      </c>
      <c r="B7" s="44" t="s">
        <v>84</v>
      </c>
      <c r="C7" s="44" t="s">
        <v>85</v>
      </c>
      <c r="D7" s="114">
        <v>6000</v>
      </c>
      <c r="E7" s="44">
        <v>35.619999999999997</v>
      </c>
      <c r="F7" s="114">
        <v>44.93</v>
      </c>
      <c r="G7" s="114">
        <f>ROUND((D7*F7),2)</f>
        <v>269580</v>
      </c>
    </row>
    <row r="9" spans="1:7" x14ac:dyDescent="0.2">
      <c r="B9" s="44" t="s">
        <v>86</v>
      </c>
      <c r="G9" s="114">
        <f>SUM(G7:G7)</f>
        <v>269580</v>
      </c>
    </row>
    <row r="11" spans="1:7" x14ac:dyDescent="0.2">
      <c r="A11" s="44" t="s">
        <v>87</v>
      </c>
      <c r="B11" s="44" t="s">
        <v>88</v>
      </c>
      <c r="E11" s="44" t="s">
        <v>82</v>
      </c>
      <c r="F11" s="114" t="s">
        <v>82</v>
      </c>
    </row>
    <row r="12" spans="1:7" x14ac:dyDescent="0.2">
      <c r="A12" s="44" t="s">
        <v>89</v>
      </c>
      <c r="B12" s="44" t="s">
        <v>90</v>
      </c>
      <c r="C12" s="44" t="s">
        <v>85</v>
      </c>
      <c r="D12" s="114">
        <v>4.5</v>
      </c>
      <c r="E12" s="44">
        <v>201.26</v>
      </c>
      <c r="F12" s="114">
        <v>253.89</v>
      </c>
      <c r="G12" s="114">
        <f>ROUND((D12*F12),2)</f>
        <v>1142.51</v>
      </c>
    </row>
    <row r="14" spans="1:7" x14ac:dyDescent="0.2">
      <c r="B14" s="44" t="s">
        <v>91</v>
      </c>
      <c r="G14" s="114">
        <f>SUM(G12:G12)</f>
        <v>1142.51</v>
      </c>
    </row>
    <row r="17" spans="2:7" x14ac:dyDescent="0.2">
      <c r="B17" s="44" t="s">
        <v>92</v>
      </c>
      <c r="G17" s="114">
        <f>G9+G14</f>
        <v>270722.51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PLANILHA</vt:lpstr>
      <vt:lpstr>CRONO</vt:lpstr>
      <vt:lpstr>BDI</vt:lpstr>
      <vt:lpstr>ENCARGOS</vt:lpstr>
      <vt:lpstr>PREÇOS</vt:lpstr>
      <vt:lpstr>BDI!Area_de_impressao</vt:lpstr>
      <vt:lpstr>CRONO!Area_de_impressao</vt:lpstr>
      <vt:lpstr>ENCARGOS!Area_de_impressao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Estefferson Paula</cp:lastModifiedBy>
  <cp:lastPrinted>2025-04-07T12:45:33Z</cp:lastPrinted>
  <dcterms:created xsi:type="dcterms:W3CDTF">2025-04-07T12:11:17Z</dcterms:created>
  <dcterms:modified xsi:type="dcterms:W3CDTF">2025-04-07T12:46:55Z</dcterms:modified>
</cp:coreProperties>
</file>