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44000c28a198fc2a/Empresas/Mateus/SOUSA/"/>
    </mc:Choice>
  </mc:AlternateContent>
  <xr:revisionPtr revIDLastSave="18" documentId="13_ncr:1_{1C5400B9-69A0-4A6C-8118-F259ED27CE92}" xr6:coauthVersionLast="47" xr6:coauthVersionMax="47" xr10:uidLastSave="{D984AF6D-B5C3-44DA-92E2-8EEBB02E8806}"/>
  <bookViews>
    <workbookView xWindow="-120" yWindow="-120" windowWidth="29040" windowHeight="15720" tabRatio="743" xr2:uid="{00000000-000D-0000-FFFF-FFFF00000000}"/>
  </bookViews>
  <sheets>
    <sheet name="RESUMO" sheetId="6" r:id="rId1"/>
    <sheet name="REFORMA" sheetId="11" r:id="rId2"/>
    <sheet name="CFF" sheetId="25" r:id="rId3"/>
    <sheet name="BDI" sheetId="9" r:id="rId4"/>
    <sheet name="ENCARGOS" sheetId="10" r:id="rId5"/>
    <sheet name="cpu" sheetId="26" r:id="rId6"/>
  </sheets>
  <definedNames>
    <definedName name="_xlnm.Print_Area" localSheetId="2">CFF!$A$1:$I$18</definedName>
    <definedName name="_xlnm.Print_Area" localSheetId="5">cpu!$A$1:$J$1409</definedName>
    <definedName name="_xlnm.Print_Area" localSheetId="4">ENCARGOS!$A$1:$F$55</definedName>
    <definedName name="_xlnm.Print_Area" localSheetId="1">REFORMA!$A$1:$I$49</definedName>
    <definedName name="_xlnm.Print_Area" localSheetId="0">RESUMO!$A$1:$H$50</definedName>
    <definedName name="_xlnm.Print_Titles" localSheetId="2">CFF!$1:$8</definedName>
    <definedName name="_xlnm.Print_Titles" localSheetId="5">cpu!$1:$7</definedName>
    <definedName name="_xlnm.Print_Titles" localSheetId="1">REFORMA!$1:$10</definedName>
  </definedNames>
  <calcPr calcId="191029"/>
</workbook>
</file>

<file path=xl/calcChain.xml><?xml version="1.0" encoding="utf-8"?>
<calcChain xmlns="http://schemas.openxmlformats.org/spreadsheetml/2006/main">
  <c r="G20" i="25" l="1"/>
  <c r="G19" i="25"/>
  <c r="G47" i="11"/>
  <c r="I17" i="11"/>
  <c r="A6" i="26"/>
  <c r="A5" i="26"/>
  <c r="A4" i="26"/>
  <c r="A3" i="26"/>
  <c r="B15" i="9"/>
  <c r="S14" i="25"/>
  <c r="W14" i="25"/>
  <c r="Y14" i="25"/>
  <c r="Z14" i="25" s="1"/>
  <c r="K70" i="25"/>
  <c r="S61" i="25" l="1"/>
  <c r="S58" i="25"/>
  <c r="S55" i="25"/>
  <c r="S52" i="25"/>
  <c r="S49" i="25"/>
  <c r="S46" i="25"/>
  <c r="S43" i="25"/>
  <c r="S40" i="25"/>
  <c r="S37" i="25"/>
  <c r="S34" i="25"/>
  <c r="S31" i="25"/>
  <c r="S28" i="25"/>
  <c r="S25" i="25"/>
  <c r="S22" i="25"/>
  <c r="S19" i="25"/>
  <c r="S16" i="25"/>
  <c r="J48" i="25" l="1"/>
  <c r="K42" i="25" l="1"/>
  <c r="J36" i="25"/>
  <c r="K63" i="25"/>
  <c r="K48" i="25"/>
  <c r="K36" i="25"/>
  <c r="J39" i="25"/>
  <c r="K33" i="25"/>
  <c r="K39" i="25"/>
  <c r="J33" i="25"/>
  <c r="J54" i="25"/>
  <c r="K54" i="25"/>
  <c r="J24" i="25"/>
  <c r="K18" i="25"/>
  <c r="S11" i="25"/>
  <c r="A6" i="25"/>
  <c r="A5" i="25"/>
  <c r="A4" i="25"/>
  <c r="A3" i="25"/>
  <c r="A2" i="25"/>
  <c r="J42" i="25" l="1"/>
  <c r="J60" i="25"/>
  <c r="K60" i="25"/>
  <c r="J45" i="25"/>
  <c r="K45" i="25"/>
  <c r="J51" i="25"/>
  <c r="J18" i="25"/>
  <c r="K51" i="25"/>
  <c r="J63" i="25"/>
  <c r="K57" i="25"/>
  <c r="J30" i="25"/>
  <c r="K30" i="25"/>
  <c r="J57" i="25"/>
  <c r="J21" i="25"/>
  <c r="K21" i="25"/>
  <c r="K24" i="25"/>
  <c r="K27" i="25"/>
  <c r="J27" i="25"/>
  <c r="N8" i="11" l="1"/>
  <c r="Y28" i="25"/>
  <c r="Z28" i="25" s="1"/>
  <c r="Y55" i="25"/>
  <c r="Z55" i="25" s="1"/>
  <c r="Y46" i="25"/>
  <c r="Z46" i="25" s="1"/>
  <c r="H8" i="11"/>
  <c r="K13" i="25" l="1"/>
  <c r="K66" i="25" s="1"/>
  <c r="J13" i="25"/>
  <c r="J66" i="25" s="1"/>
  <c r="M9" i="11"/>
  <c r="M10" i="11" s="1"/>
  <c r="S57" i="25"/>
  <c r="S33" i="25"/>
  <c r="S48" i="25"/>
  <c r="S51" i="25"/>
  <c r="S21" i="25"/>
  <c r="S60" i="25"/>
  <c r="S42" i="25"/>
  <c r="S54" i="25"/>
  <c r="S63" i="25"/>
  <c r="Y22" i="25"/>
  <c r="Z22" i="25" s="1"/>
  <c r="Y52" i="25"/>
  <c r="Z52" i="25" s="1"/>
  <c r="Y40" i="25"/>
  <c r="Z40" i="25" s="1"/>
  <c r="Y43" i="25"/>
  <c r="Z43" i="25" s="1"/>
  <c r="O8" i="11" l="1"/>
  <c r="S39" i="25"/>
  <c r="Y16" i="25"/>
  <c r="Z16" i="25" s="1"/>
  <c r="S45" i="25"/>
  <c r="S36" i="25"/>
  <c r="S30" i="25"/>
  <c r="S27" i="25"/>
  <c r="Y31" i="25"/>
  <c r="Z31" i="25" s="1"/>
  <c r="Y58" i="25"/>
  <c r="Z58" i="25" s="1"/>
  <c r="Y49" i="25"/>
  <c r="Z49" i="25" s="1"/>
  <c r="Y19" i="25"/>
  <c r="Z19" i="25" s="1"/>
  <c r="Y61" i="25"/>
  <c r="Z61" i="25" s="1"/>
  <c r="Y34" i="25"/>
  <c r="Z34" i="25" s="1"/>
  <c r="Y37" i="25"/>
  <c r="Z37" i="25" s="1"/>
  <c r="A6" i="10"/>
  <c r="A5" i="10"/>
  <c r="A4" i="10"/>
  <c r="A3" i="10"/>
  <c r="A6" i="9"/>
  <c r="A5" i="9"/>
  <c r="A4" i="9"/>
  <c r="A3" i="9"/>
  <c r="B20" i="9"/>
  <c r="S18" i="25" l="1"/>
  <c r="Y25" i="25"/>
  <c r="Z25" i="25" s="1"/>
  <c r="F8" i="11"/>
  <c r="A8" i="11"/>
  <c r="A6" i="11"/>
  <c r="A5" i="11"/>
  <c r="A4" i="11"/>
  <c r="A3" i="11"/>
  <c r="W11" i="25" l="1"/>
  <c r="Y11" i="25"/>
  <c r="Z11" i="25" s="1"/>
  <c r="S13" i="25" l="1"/>
  <c r="T11" i="11" l="1"/>
  <c r="K64" i="25" l="1"/>
  <c r="J64" i="25"/>
  <c r="J67" i="25"/>
  <c r="K67" i="25" s="1"/>
  <c r="H49" i="6"/>
  <c r="S67" i="25" l="1"/>
  <c r="J65" i="25"/>
  <c r="K65" i="25" s="1"/>
  <c r="S64" i="25"/>
  <c r="J49" i="6"/>
  <c r="W31" i="25"/>
  <c r="W19" i="25" l="1"/>
  <c r="W28" i="25" l="1"/>
  <c r="W58" i="25" l="1"/>
  <c r="W52" i="25" l="1"/>
  <c r="W49" i="25" l="1"/>
  <c r="W46" i="25" l="1"/>
  <c r="W55" i="25" l="1"/>
  <c r="W22" i="25" l="1"/>
  <c r="S24" i="25" l="1"/>
  <c r="W16" i="25" l="1"/>
  <c r="W25" i="25" l="1"/>
  <c r="W37" i="25" l="1"/>
  <c r="W34" i="25" l="1"/>
  <c r="W40" i="25" l="1"/>
  <c r="W43" i="25" l="1"/>
  <c r="W61" i="25" l="1"/>
  <c r="J50" i="6" l="1"/>
  <c r="K49" i="6"/>
  <c r="K50" i="6" l="1"/>
</calcChain>
</file>

<file path=xl/sharedStrings.xml><?xml version="1.0" encoding="utf-8"?>
<sst xmlns="http://schemas.openxmlformats.org/spreadsheetml/2006/main" count="7077" uniqueCount="864">
  <si>
    <t>M</t>
  </si>
  <si>
    <t>Banco</t>
  </si>
  <si>
    <t>Und</t>
  </si>
  <si>
    <t>Descrição</t>
  </si>
  <si>
    <t>Código</t>
  </si>
  <si>
    <t>Total</t>
  </si>
  <si>
    <t>Encargos Sociais</t>
  </si>
  <si>
    <t>Descrição do Orçamento</t>
  </si>
  <si>
    <t>Quant.</t>
  </si>
  <si>
    <t>Valor Unit com BDI</t>
  </si>
  <si>
    <t>Item</t>
  </si>
  <si>
    <t>B.D.I.</t>
  </si>
  <si>
    <t>VALOR TOTAL DA PROPOSTA (R$)</t>
  </si>
  <si>
    <t>À Comissão Permanente de Licitação</t>
  </si>
  <si>
    <t>CÁLCULO DE BDI</t>
  </si>
  <si>
    <t>Construção e Reforma de quaisquer Edificiação, inclusive Unidades Habitacionais, dente Outros</t>
  </si>
  <si>
    <t xml:space="preserve">Rodovias e Ferrovias - Infra Urbana, praças, calçadas, etc. </t>
  </si>
  <si>
    <t>Abastecimento de Água, Coleta de Esgoto</t>
  </si>
  <si>
    <t>Fornecimento de materiais e equipamentos</t>
  </si>
  <si>
    <t>Construção e Manutenção de Estações e Redes de Distribuição de Energia Elétrica</t>
  </si>
  <si>
    <t>Portuárias, Marítimas e Fluviais</t>
  </si>
  <si>
    <t>Item componente do BDI</t>
  </si>
  <si>
    <t>% Informado</t>
  </si>
  <si>
    <t>1ºQ</t>
  </si>
  <si>
    <t>Médio</t>
  </si>
  <si>
    <t>3º Q</t>
  </si>
  <si>
    <t>Administração Central ( AC )</t>
  </si>
  <si>
    <t>7.85</t>
  </si>
  <si>
    <t>Seguro (S) e Garantia (G)</t>
  </si>
  <si>
    <t>Risco (R)</t>
  </si>
  <si>
    <t>Despesas Financeiras (DF)</t>
  </si>
  <si>
    <t>Lucro (L)</t>
  </si>
  <si>
    <t>Conforme Legislação Específica</t>
  </si>
  <si>
    <t>Observações</t>
  </si>
  <si>
    <t>VALORES DE BDI POR TIPO DE OBRA</t>
  </si>
  <si>
    <t>1) Preencher apenas a coluna % Informado (Coluna B)</t>
  </si>
  <si>
    <t>Tipo de Obra</t>
  </si>
  <si>
    <t>2) Os Tributos normalmente aplicáveis são: PIS (O,65%), COFINS (3,00%) e ISS (variável até 5,00% conforme o município).</t>
  </si>
  <si>
    <t>Construção de Edifícios</t>
  </si>
  <si>
    <t>3) O cálculo do BDI se baseia na fórmula abaixo utilizada pelo Acórdão 2622/13 do TCU, conforme CE GEPAD 354/2013 de 17/10/2013.</t>
  </si>
  <si>
    <t>Construção de Rodovias e Ferrovias - Infra Urbana, praças, etc.</t>
  </si>
  <si>
    <t>B.D.I  =</t>
  </si>
  <si>
    <t>Rede de Abastecimento de Água, Coleta de Esgotos</t>
  </si>
  <si>
    <t>Fórmula Utilizada:</t>
  </si>
  <si>
    <t>Estações e Redes de Distribuição de Energia Elétrica</t>
  </si>
  <si>
    <t>Obras Portuárias, Marítimas e Fluviais</t>
  </si>
  <si>
    <t>Fornecimento de Materiais e Equipamentos</t>
  </si>
  <si>
    <t>Observações sobre os % informados no cálculo do BDI, neste caso:</t>
  </si>
  <si>
    <t>OS VALORES % INFORMADO ENQUADRAM-SE NOS LIMITES DO ACÓRDÃO 2622/2013-TCU-PLENÁRIO</t>
  </si>
  <si>
    <t>OS VALORES % INFORMADO DE AC,DF E L ESTÃO NOS VALORES MÁXIMOS DOS LIMITES DO ACÓRDÃO 2622/2013-TCU-PLENÁRIO</t>
  </si>
  <si>
    <t>OS VALORES % INFORMADO DE S+G E R FORAM CONSIDERADOS ZERADOS OU SEJA, ABAIXO DO MÍNIMO DOS LIMITES DO ACÓRDÃO 2622/2013-TCU-PLENÁRIO</t>
  </si>
  <si>
    <t>UN</t>
  </si>
  <si>
    <t xml:space="preserve">COSNTRUÇÃO DE EDIFICIOS </t>
  </si>
  <si>
    <t xml:space="preserve">Planilha Orçamentária </t>
  </si>
  <si>
    <t xml:space="preserve">1 MÊS </t>
  </si>
  <si>
    <t xml:space="preserve">2 MÊS </t>
  </si>
  <si>
    <t xml:space="preserve">3 MÊS </t>
  </si>
  <si>
    <t>ENCARGOS SOCIAIS SOBRE A MÃO DE OBRA</t>
  </si>
  <si>
    <t xml:space="preserve">4 MÊS </t>
  </si>
  <si>
    <t xml:space="preserve">5 MÊS </t>
  </si>
  <si>
    <t xml:space="preserve">6 MÊS </t>
  </si>
  <si>
    <t xml:space="preserve">7 MÊS </t>
  </si>
  <si>
    <t xml:space="preserve">8 MÊS </t>
  </si>
  <si>
    <t>Referência</t>
  </si>
  <si>
    <r>
      <rPr>
        <b/>
        <sz val="6.5"/>
        <rFont val="Arial"/>
        <family val="2"/>
      </rPr>
      <t>VALOR -R$</t>
    </r>
  </si>
  <si>
    <t xml:space="preserve">9 MÊS </t>
  </si>
  <si>
    <t xml:space="preserve">10 MÊS </t>
  </si>
  <si>
    <t xml:space="preserve">11 MÊS </t>
  </si>
  <si>
    <t xml:space="preserve">12 MÊS </t>
  </si>
  <si>
    <t>ORSE</t>
  </si>
  <si>
    <t/>
  </si>
  <si>
    <t xml:space="preserve">                                                                                                       CRONOGRAMA FÍSICO-FINANCEIRO</t>
  </si>
  <si>
    <t>PINTURA</t>
  </si>
  <si>
    <t>INSTALAÇÕES ELETRICAS</t>
  </si>
  <si>
    <t xml:space="preserve"> 1 </t>
  </si>
  <si>
    <t xml:space="preserve"> 1.1 </t>
  </si>
  <si>
    <t>un</t>
  </si>
  <si>
    <t xml:space="preserve"> 1.2 </t>
  </si>
  <si>
    <t>SINAPI</t>
  </si>
  <si>
    <t>m²</t>
  </si>
  <si>
    <t xml:space="preserve"> 1.3 </t>
  </si>
  <si>
    <t xml:space="preserve"> 1.4 </t>
  </si>
  <si>
    <t xml:space="preserve"> 1.5 </t>
  </si>
  <si>
    <t xml:space="preserve"> 1.6 </t>
  </si>
  <si>
    <t xml:space="preserve"> 2 </t>
  </si>
  <si>
    <t>m³</t>
  </si>
  <si>
    <t>m</t>
  </si>
  <si>
    <t>Total sem BDI</t>
  </si>
  <si>
    <t>Total do BDI</t>
  </si>
  <si>
    <t>Total Geral</t>
  </si>
  <si>
    <t>Valor Unit</t>
  </si>
  <si>
    <t>Total Por Etapa</t>
  </si>
  <si>
    <t>Porcentagem</t>
  </si>
  <si>
    <t>Custo</t>
  </si>
  <si>
    <t>Porcentagem Acumulado</t>
  </si>
  <si>
    <t>100,0%</t>
  </si>
  <si>
    <t>Custo Acumulado</t>
  </si>
  <si>
    <t>CONCORRÊNCIA ELETRÔNICA Nº 001/2025</t>
  </si>
  <si>
    <t xml:space="preserve"> 51 </t>
  </si>
  <si>
    <t>Placa de obra em chapa aço galvanizado, instalada - Rev 02_01/2022</t>
  </si>
  <si>
    <t xml:space="preserve"> 1.7 </t>
  </si>
  <si>
    <t xml:space="preserve"> 1.8 </t>
  </si>
  <si>
    <t xml:space="preserve"> 1.9 </t>
  </si>
  <si>
    <t xml:space="preserve"> 2.1 </t>
  </si>
  <si>
    <t xml:space="preserve"> 2.2 </t>
  </si>
  <si>
    <t>PREFEITURA MUNICIPAL DE SOUSA</t>
  </si>
  <si>
    <t>OBJETO: CONTRATAÇÃO DE EMPRESA CUJO CRITÉRIO DE SELEÇÃO DA PROPOSTA MAIS VANTAJOSA SERÁ A DE MENOR PREÇO GLOBAL para realização de reforma na COBERTA DO TERMINAL RODOVIÁRIO INTERESTADUAL ADILMAR DE PAIVA GADELHA, SOUSA – PB</t>
  </si>
  <si>
    <t>SOUSA - PB - Data: 19 de MAIO de 2025</t>
  </si>
  <si>
    <t>reforma na COBERTA DO TERMINAL RODOVIÁRIO INTERESTADUAL ADILMAR DE PAIVA GADELHA, SOUSA – PB</t>
  </si>
  <si>
    <t>SINAPI 12/2024</t>
  </si>
  <si>
    <t>COBERTA</t>
  </si>
  <si>
    <t>INSTALAÇÕES HIDRAULICAS</t>
  </si>
  <si>
    <t xml:space="preserve"> 97649 </t>
  </si>
  <si>
    <t>REMOÇÃO DE TELHAS DE FIBROCIMENTO, METÁLICA E CERÂMICA, DE FORMA MECANIZADA, COM USO DE GUINDASTE, SEM REAPROVEITAMENTO. AF_09/2023</t>
  </si>
  <si>
    <t xml:space="preserve"> 94213 </t>
  </si>
  <si>
    <t>TELHAMENTO COM TELHA DE AÇO/ALUMÍNIO E = 0,5 MM, COM ATÉ 2 ÁGUAS, INCLUSO IÇAMENTO. AF_07/2019</t>
  </si>
  <si>
    <t xml:space="preserve"> 254 </t>
  </si>
  <si>
    <t>Cumeeira em alumínio - 30cm de cada lado, e= 0,8mm</t>
  </si>
  <si>
    <t xml:space="preserve"> 100327 </t>
  </si>
  <si>
    <t>RUFO EXTERNO/INTERNO EM CHAPA DE AÇO GALVANIZADO NÚMERO 26, CORTE DE 33 CM, INCLUSO IÇAMENTO. AF_07/2019</t>
  </si>
  <si>
    <t xml:space="preserve"> 12407 </t>
  </si>
  <si>
    <t>Treliça metálica Pratt, em perfis UDC75x38x3,84kg/m, diagonais tracionadas, p/ telhados em duas águas sem lanternin, vãos 6,00  a 10,00m, pintura 01 demãode epoxi fundo óxido de ferro + 02 demãos de esmalte epoxi branco - Preço porkilo executado</t>
  </si>
  <si>
    <t>kg</t>
  </si>
  <si>
    <t xml:space="preserve"> 92580 </t>
  </si>
  <si>
    <t>TRAMA DE AÇO COMPOSTA POR TERÇAS PARA TELHADOS DE ATÉ 2 ÁGUAS PARA TELHA ONDULADA DE FIBROCIMENTO, METÁLICA, PLÁSTICA OU TERMOACÚSTICA, INCLUSO TRANSPORTE VERTICAL. AF_07/2019</t>
  </si>
  <si>
    <t xml:space="preserve"> 00011975 </t>
  </si>
  <si>
    <t>CHUMBADOR DE ACO ZINCADO, DIAMETRO 5/8", COMPRIMENTO 6", COM PORCA</t>
  </si>
  <si>
    <t xml:space="preserve"> 103329 </t>
  </si>
  <si>
    <t>ALVENARIA DE VEDAÇÃO DE BLOCOS CERÂMICOS FURADOS NA HORIZONTAL DE 9X19X19 CM (ESPESSURA 9 CM) E ARGAMASSA DE ASSENTAMENTO COM PREPARO MANUAL. AF_12/2021</t>
  </si>
  <si>
    <t xml:space="preserve"> 1.10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</si>
  <si>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</si>
  <si>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</si>
  <si>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1.11 </t>
  </si>
  <si>
    <t xml:space="preserve"> 87529 </t>
  </si>
  <si>
    <t>MASSA ÚNICA, EM ARGAMASSA TRAÇO 1:2:8, PREPARO MECÂNICO, APLICADA MANUALMENTE EM PAREDES INTERNAS DE AMBIENTES COM ÁREA ENTRE 5M² E 10M², E = 17,5MM, COM TALISCAS. AF_03/2024</t>
  </si>
  <si>
    <t xml:space="preserve"> 1.12 </t>
  </si>
  <si>
    <t xml:space="preserve"> 88414 </t>
  </si>
  <si>
    <t>APLICAÇÃO MANUAL DE FUNDO SELADOR ACRÍLICO EM SUPERFÍCIES INTERNAS DA SACADA DE EDIFÍCIOS DE MÚLTIPLOS PAVIMENTOS. AF_03/2024</t>
  </si>
  <si>
    <t xml:space="preserve"> 1.13 </t>
  </si>
  <si>
    <t xml:space="preserve"> 88497 </t>
  </si>
  <si>
    <t>EMASSAMENTO COM MASSA LÁTEX, APLICAÇÃO EM PAREDE, DUAS DEMÃOS, LIXAMENTO MANUAL. AF_04/2023</t>
  </si>
  <si>
    <t xml:space="preserve"> 1.14 </t>
  </si>
  <si>
    <t xml:space="preserve"> 95625 </t>
  </si>
  <si>
    <t>APLICAÇÃO MANUAL DE TINTA LÁTEX ACRÍLICA EM SUPERFÍCIES INTERNAS DE SACADA DE EDIFÍCIOS DE MÚLTIPLOS PAVIMENTOS, DUAS DEMÃOS. AF_03/2024</t>
  </si>
  <si>
    <t xml:space="preserve"> 1.15 </t>
  </si>
  <si>
    <t xml:space="preserve"> 00010527 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</si>
  <si>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</si>
  <si>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</si>
  <si>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 xml:space="preserve"> 1.16 </t>
  </si>
  <si>
    <t xml:space="preserve"> 97064 </t>
  </si>
  <si>
    <t>MONTAGEM E DESMONTAGEM DE ANDAIME TUBULAR TIPO "TORRE" (EXCLUSIVE ANDAIME E LIMPEZA). AF_03/2024</t>
  </si>
  <si>
    <t xml:space="preserve"> 1.17 </t>
  </si>
  <si>
    <t xml:space="preserve"> 94229 </t>
  </si>
  <si>
    <t>CALHA EM CHAPA DE AÇO GALVANIZADO NÚMERO 24, DESENVOLVIMENTO DE 100 CM, INCLUSO TRANSPORTE VERTICAL. AF_07/2019</t>
  </si>
  <si>
    <t xml:space="preserve"> 100720 </t>
  </si>
  <si>
    <t>PINTURA COM TINTA ALQUÍDICA DE FUNDO (TIPO ZARCÃO) APLICADA A ROLO OU PINCEL SOBRE PERFIL METÁLICO EXECUTADO EM FÁBRICA (POR DEMÃO). AF_01/2020</t>
  </si>
  <si>
    <t xml:space="preserve"> 100740 </t>
  </si>
  <si>
    <t>PINTURA COM TINTA ALQUÍDICA DE ACABAMENTO (ESMALTE SINTÉTICO ACETINADO) APLICADA A ROLO OU PINCEL SOBRE PERFIL METÁLICO EXECUTADO EM FÁBRICA (POR DEMÃO). AF_01/2020</t>
  </si>
  <si>
    <t xml:space="preserve"> 3 </t>
  </si>
  <si>
    <t xml:space="preserve"> 3.1 </t>
  </si>
  <si>
    <t xml:space="preserve"> 97665 </t>
  </si>
  <si>
    <t>REMOÇÃO DE LUMINÁRIAS, DE FORMA MANUAL, SEM REAPROVEITAMENTO. AF_09/2023</t>
  </si>
  <si>
    <t xml:space="preserve"> 3.2 </t>
  </si>
  <si>
    <t xml:space="preserve"> 97664 </t>
  </si>
  <si>
    <t>REMOÇÃO DE ACESSÓRIOS, DE FORMA MANUAL, SEM REAPROVEITAMENTO. AF_09/2023</t>
  </si>
  <si>
    <t xml:space="preserve"> 3.3 </t>
  </si>
  <si>
    <t xml:space="preserve"> 00039028 </t>
  </si>
  <si>
    <t>PERFILADO PERFURADO SIMPLES 38 X 38 MM, CHAPA 22</t>
  </si>
  <si>
    <t xml:space="preserve"> 3.4 </t>
  </si>
  <si>
    <t xml:space="preserve"> 12565 </t>
  </si>
  <si>
    <t>Luminária industrial/comercia,l prismática de acrílico 22" E40/E27, com gancho e lampada LED 50W</t>
  </si>
  <si>
    <t xml:space="preserve"> 3.5 </t>
  </si>
  <si>
    <t xml:space="preserve"> 4878 </t>
  </si>
  <si>
    <t>Ponto de luz em teto ou parede, aparente sem eletroduto</t>
  </si>
  <si>
    <t>pt</t>
  </si>
  <si>
    <t xml:space="preserve"> 3.6 </t>
  </si>
  <si>
    <t xml:space="preserve"> 00000938 </t>
  </si>
  <si>
    <t>FIO DE COBRE, SOLIDO, CLASSE 1, ISOLACAO EM PVC/A, ANTICHAMA BWF-B, 450/750V, SECAO NOMINAL 1,5 MM2</t>
  </si>
  <si>
    <t xml:space="preserve"> 3.7 </t>
  </si>
  <si>
    <t xml:space="preserve"> 00000939 </t>
  </si>
  <si>
    <t>FIO DE COBRE, SOLIDO, CLASSE 1, ISOLACAO EM PVC/A, ANTICHAMA BWF-B, 450/750V, SECAO NOMINAL 2,5 MM2</t>
  </si>
  <si>
    <t xml:space="preserve"> 4 </t>
  </si>
  <si>
    <t xml:space="preserve"> 4.1 </t>
  </si>
  <si>
    <t xml:space="preserve"> 89512 </t>
  </si>
  <si>
    <t>TUBO PVC, SÉRIE R, ÁGUA PLUVIAL, DN 100 MM, FORNECIDO E INSTALADO EM RAMAL DE ENCAMINHAMENTO. AF_06/2022</t>
  </si>
  <si>
    <t xml:space="preserve"> 4.2 </t>
  </si>
  <si>
    <t xml:space="preserve"> 97902 </t>
  </si>
  <si>
    <t>CAIXA ENTERRADA HIDRÁULICA RETANGULAR EM ALVENARIA COM TIJOLOS CERÂMICOS MACIÇOS, DIMENSÕES INTERNAS: 0,6X0,6X0,6 M PARA REDE DE ESGOTO. AF_12/2020</t>
  </si>
  <si>
    <t xml:space="preserve"> 4.3 </t>
  </si>
  <si>
    <t xml:space="preserve"> 104790 </t>
  </si>
  <si>
    <t>DEMOLIÇÃO DE PISO DE CONCRETO SIMPLES, DE FORMA MECANIZADA COM MARTELETE, SEM REAPROVEITAMENTO. AF_09/2023</t>
  </si>
  <si>
    <t xml:space="preserve"> 4.4 </t>
  </si>
  <si>
    <t xml:space="preserve"> 96527 </t>
  </si>
  <si>
    <t>ESCAVAÇÃO MANUAL PARA VIGA BALDRAME OU SAPATA CORRIDA (INCLUINDO ESCAVAÇÃO PARA COLOCAÇÃO DE FÔRMAS). AF_01/2024</t>
  </si>
  <si>
    <t xml:space="preserve"> 4.5 </t>
  </si>
  <si>
    <t xml:space="preserve"> 104162 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</si>
  <si>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</si>
  <si>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>100,00%
397.006,41</t>
  </si>
  <si>
    <t>30,00%
119.101,92</t>
  </si>
  <si>
    <t>20,00%
79.401,28</t>
  </si>
  <si>
    <t>100,00%
32.631,74</t>
  </si>
  <si>
    <t>30,00%
9.789,52</t>
  </si>
  <si>
    <t>50,00%
16.315,87</t>
  </si>
  <si>
    <t>20,00%
6.526,35</t>
  </si>
  <si>
    <t>100,00%
16.659,93</t>
  </si>
  <si>
    <t>50,00%
8.329,97</t>
  </si>
  <si>
    <t>100,00%
13.701,83</t>
  </si>
  <si>
    <t>25,00%
3.425,46</t>
  </si>
  <si>
    <t>25,89%</t>
  </si>
  <si>
    <t>28,45%</t>
  </si>
  <si>
    <t>21,94%</t>
  </si>
  <si>
    <t>21,55%</t>
  </si>
  <si>
    <t>2,16%</t>
  </si>
  <si>
    <t>119.101,92</t>
  </si>
  <si>
    <t>130.857,34</t>
  </si>
  <si>
    <t>100.946,22</t>
  </si>
  <si>
    <t>54,34%</t>
  </si>
  <si>
    <t>76,28%</t>
  </si>
  <si>
    <t>97,84%</t>
  </si>
  <si>
    <t>249.959,26</t>
  </si>
  <si>
    <t>350.905,48</t>
  </si>
  <si>
    <t>Impostos (I) - PIS(0,65%), COFINS (3%), ISS (2,5%) , CPRV (4,5%), F.N. (1,5%)</t>
  </si>
  <si>
    <t>84,85% -   Desonerada</t>
  </si>
  <si>
    <t>COMPOSIÇÃO DE PREÇO UNITARIO</t>
  </si>
  <si>
    <t>Composições Principais</t>
  </si>
  <si>
    <t>Tipo</t>
  </si>
  <si>
    <t>Composição</t>
  </si>
  <si>
    <t>Mobilização / Instalações Provisórias / Desmobilização</t>
  </si>
  <si>
    <t>Composição Auxiliar</t>
  </si>
  <si>
    <t xml:space="preserve"> 10549 </t>
  </si>
  <si>
    <t>Encargos Complementares - Servente</t>
  </si>
  <si>
    <t>Provisórios</t>
  </si>
  <si>
    <t>h</t>
  </si>
  <si>
    <t xml:space="preserve"> 10551 </t>
  </si>
  <si>
    <t>Encargos Complementares - Carpinteiro</t>
  </si>
  <si>
    <t>Insumo</t>
  </si>
  <si>
    <t xml:space="preserve"> 00001213/SINAPI </t>
  </si>
  <si>
    <t>Carpinteiro de formas para concreto (horista)</t>
  </si>
  <si>
    <t>Mão de Obra</t>
  </si>
  <si>
    <t xml:space="preserve"> 00004813/SINAPI </t>
  </si>
  <si>
    <t>Placa de obra (para construcao civil) em chapa galvanizada *n. 22*, adesivada, de *2,4 x 1,2* m (sem postes para fixacao)</t>
  </si>
  <si>
    <t>Material</t>
  </si>
  <si>
    <t xml:space="preserve"> 00005075/SINAPI </t>
  </si>
  <si>
    <t>Prego de aco polido com cabeca 18 x 30 (2 3/4 x 10)</t>
  </si>
  <si>
    <t xml:space="preserve"> 00006111/SINAPI </t>
  </si>
  <si>
    <t>Servente de obras (horista)</t>
  </si>
  <si>
    <t xml:space="preserve"> 1569 </t>
  </si>
  <si>
    <t>Madeira mista serrada (barrote) 6 x 6cm - 0,0036 m3/m (angelim, louro)</t>
  </si>
  <si>
    <t xml:space="preserve"> 6995 </t>
  </si>
  <si>
    <t>Madeira mista serrada (sarrafo) 2,2 x 5,5cm - 0,00121 m³/m</t>
  </si>
  <si>
    <t>MO sem LS =&gt;</t>
  </si>
  <si>
    <t>LS =&gt;</t>
  </si>
  <si>
    <t>MO com LS =&gt;</t>
  </si>
  <si>
    <t>Valor do BDI =&gt;</t>
  </si>
  <si>
    <t>Valor com BDI =&gt;</t>
  </si>
  <si>
    <t>SERP - SERVIÇOS PRELIMINARES</t>
  </si>
  <si>
    <t xml:space="preserve"> 88316 </t>
  </si>
  <si>
    <t>SERVENTE COM ENCARGOS COMPLEMENTARES</t>
  </si>
  <si>
    <t>SEDI - SERVIÇOS DIVERSOS</t>
  </si>
  <si>
    <t>H</t>
  </si>
  <si>
    <t xml:space="preserve"> 88323 </t>
  </si>
  <si>
    <t>TELHADISTA COM ENCARGOS COMPLEMENTARES</t>
  </si>
  <si>
    <t xml:space="preserve"> 93287 </t>
  </si>
  <si>
    <t>GUINDASTE HIDRÁULICO AUTOPROPELIDO, COM LANÇA TELESCÓPICA 40 M, CAPACIDADE MÁXIMA 60 T, POTÊNCIA 260 KW - CHP DIURNO. AF_03/2016</t>
  </si>
  <si>
    <t>CHOR - CUSTOS HORÁRIOS DE MÁQUINAS E EQUIPAMENTOS</t>
  </si>
  <si>
    <t>CHP</t>
  </si>
  <si>
    <t xml:space="preserve"> 93288 </t>
  </si>
  <si>
    <t>GUINDASTE HIDRÁULICO AUTOPROPELIDO, COM LANÇA TELESCÓPICA 40 M, CAPACIDADE MÁXIMA 60 T, POTÊNCIA 260 KW - CHI DIURNO. AF_03/2016</t>
  </si>
  <si>
    <t>CHI</t>
  </si>
  <si>
    <t>COBE - COBERTURA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</si>
  <si>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</si>
  <si>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</si>
  <si>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</si>
  <si>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</si>
  <si>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00007243 </t>
  </si>
  <si>
    <t>TELHA TRAPEZOIDAL EM ACO ZINCADO, SEM PINTURA, ALTURA DE APROXIMADAMENTE 40 MM, ESPESSURA DE 0,50 MM E LARGURA UTIL DE 980 MM</t>
  </si>
  <si>
    <t xml:space="preserve"> 00011029 </t>
  </si>
  <si>
    <t>HASTE RETA PARA GANCHO DE FERRO GALVANIZADO, COM ROSCA 1/4" X 30 CM PARA FIXACAO DE TELHA METALICA, INCLUI PORCA E ARRUELAS DE VEDACAO</t>
  </si>
  <si>
    <t>CJ</t>
  </si>
  <si>
    <t>Telhamento</t>
  </si>
  <si>
    <t xml:space="preserve"> 720 </t>
  </si>
  <si>
    <t>Cumeeira alumínio 0,8 mm (2,71 kg/m2)</t>
  </si>
  <si>
    <t xml:space="preserve"> 00000142 </t>
  </si>
  <si>
    <t>SELANTE ELASTICO MONOCOMPONENTE A BASE DE POLIURETANO (PU) PARA JUNTAS DIVERSAS</t>
  </si>
  <si>
    <t>310ML</t>
  </si>
  <si>
    <t xml:space="preserve"> 00001113 </t>
  </si>
  <si>
    <t>RUFO EXTERNO/INTERNO DE CHAPA DE ACO GALVANIZADA NUM 26, CORTE 33 CM</t>
  </si>
  <si>
    <t xml:space="preserve"> 00005061 </t>
  </si>
  <si>
    <t>PREGO DE ACO POLIDO COM CABECA 18 X 27 (2 1/2 X 10)</t>
  </si>
  <si>
    <t>KG</t>
  </si>
  <si>
    <t xml:space="preserve"> 00005104 </t>
  </si>
  <si>
    <t>REBITE DE REPUXO EM ALUMINIO VAZADO, DIAMETRO 3,2 X 8 MM DE COMPRIMENTO (1KG = 1025 UNIDADES)</t>
  </si>
  <si>
    <t xml:space="preserve"> 00013388 </t>
  </si>
  <si>
    <t>SOLDA EM BARRA DE ESTANHO-CHUMBO 50/50</t>
  </si>
  <si>
    <t>Estrutura Metálica</t>
  </si>
  <si>
    <t xml:space="preserve"> 12384 </t>
  </si>
  <si>
    <t>Treliça metálica Pratt, em perfis UDC75x38x3,84kg/m, diagonais tracionadas, p/ telhados em duas águas sem lanternin, vãos 6,00  a 10,00m, pintura 01 demãoepoxi fundo óxido ferro + 02 demãos esmalte epoxi branco - Executada</t>
  </si>
  <si>
    <t xml:space="preserve"> 88278 </t>
  </si>
  <si>
    <t>MONTADOR DE ESTRUTURA METÁLICA COM ENCARGOS COMPLEMENTARES</t>
  </si>
  <si>
    <t xml:space="preserve"> 00040549 </t>
  </si>
  <si>
    <t>PARAFUSO, COMUM, ASTM A307, SEXTAVADO, DIAMETRO 1/2" (12,7 MM), COMPRIMENTO 1" (25,4 MM)</t>
  </si>
  <si>
    <t>CENTO</t>
  </si>
  <si>
    <t xml:space="preserve"> 00043083 </t>
  </si>
  <si>
    <t>PERFIL "U" ENRIJECIDO, EM CHAPA DOBRADA DE ACO LAMINADO, E = 3,75 MM, H = 200 MM, L = 75 MM (9,94 KG/M)</t>
  </si>
  <si>
    <t>PARE - PAREDES/PAINEIS</t>
  </si>
  <si>
    <t xml:space="preserve"> 87369 </t>
  </si>
  <si>
    <t>ARGAMASSA TRAÇO 1:2:8 (EM VOLUME DE CIMENTO, CAL E AREIA MÉDIA ÚMIDA) PARA EMBOÇO/MASSA ÚNICA/ASSENTAMENTO DE ALVENARIA DE VEDAÇÃO, PREPARO MANUAL. AF_08/2019</t>
  </si>
  <si>
    <t xml:space="preserve"> 88309 </t>
  </si>
  <si>
    <t>PEDREIRO COM ENCARGOS COMPLEMENTARES</t>
  </si>
  <si>
    <t xml:space="preserve"> 00007271 </t>
  </si>
  <si>
    <t>BLOCO CERAMICO / TIJOLO VAZADO PARA ALVENARIA DE VEDACAO, 8 FUROS NA HORIZONTAL DE 9 X 19 X 19 CM (L X A X C)</t>
  </si>
  <si>
    <t xml:space="preserve"> 00034557 </t>
  </si>
  <si>
    <t>TELA DE ACO SOLDADA GALVANIZADA/ZINCADA PARA ALVENARIA, FIO D = *1,20 A 1,70* MM, MALHA 15 X 15 MM, (C X L) *50 X 7,5* CM</t>
  </si>
  <si>
    <t xml:space="preserve"> 00037395 </t>
  </si>
  <si>
    <t>PINO DE ACO COM FURO, HASTE = 27 MM (ACAO DIRETA)</t>
  </si>
  <si>
    <t>REVE - REVESTIMENTO E TRATAMENTO DE SUPERFÍCIES</t>
  </si>
  <si>
    <t xml:space="preserve"> 87313 </t>
  </si>
  <si>
    <t>ARGAMASSA TRAÇO 1:3 (EM VOLUME DE CIMENTO E AREIA GROSSA ÚMIDA) PARA CHAPISCO CONVENCIONAL, PREPARO MECÂNICO COM BETONEIRA 400 L. AF_08/2019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</si>
  <si>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</si>
  <si>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</si>
  <si>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>PINT - PINTURAS</t>
  </si>
  <si>
    <t xml:space="preserve"> 88310 </t>
  </si>
  <si>
    <t>PINTOR COM ENCARGOS COMPLEMENTARES</t>
  </si>
  <si>
    <t xml:space="preserve"> 00006085 </t>
  </si>
  <si>
    <t>SELADOR ACRILICO OPACO PREMIUM INTERIOR/EXTERIOR</t>
  </si>
  <si>
    <t>L</t>
  </si>
  <si>
    <t xml:space="preserve"> 00003767 </t>
  </si>
  <si>
    <t>LIXA EM FOLHA PARA PAREDE OU MADEIRA, NUMERO 120, COR VERMELHA</t>
  </si>
  <si>
    <t xml:space="preserve"> 00043626 </t>
  </si>
  <si>
    <t>MASSA CORRIDA PARA SUPERFICIES DE AMBIENTES INTERNOS</t>
  </si>
  <si>
    <t xml:space="preserve"> 00007356 </t>
  </si>
  <si>
    <t>TINTA LATEX ACRILICA PREMIUM, COR BRANCO FOSCO</t>
  </si>
  <si>
    <t xml:space="preserve"> 100251 </t>
  </si>
  <si>
    <t>TRANSPORTE HORIZONTAL MANUAL, DE TUBO DE AÇO CARBONO LEVE OU MÉDIO, PRETO OU GALVANIZADO, COM DIÂMETRO MAIOR QUE 32 MM E MENOR OU IGUAL A 65 MM (UNIDADE: MXKM). AF_07/2019</t>
  </si>
  <si>
    <t>MXKM</t>
  </si>
  <si>
    <t xml:space="preserve"> 00040784 </t>
  </si>
  <si>
    <t>CALHA QUADRADA DE CHAPA DE ACO GALVANIZADA NUM 24, CORTE 100 CM</t>
  </si>
  <si>
    <t xml:space="preserve"> 00005318 </t>
  </si>
  <si>
    <t>DILUENTE AGUARRAS</t>
  </si>
  <si>
    <t xml:space="preserve"> 00007307 </t>
  </si>
  <si>
    <t>FUNDO ANTICORROSIVO PARA METAIS FERROSOS (ZARCAO)</t>
  </si>
  <si>
    <t xml:space="preserve"> 00007311 </t>
  </si>
  <si>
    <t>TINTA ESMALTE SINTETICO PREMIUM ACETINADO</t>
  </si>
  <si>
    <t xml:space="preserve"> 88264 </t>
  </si>
  <si>
    <t>ELETRICISTA COM ENCARGOS COMPLEMENTARES</t>
  </si>
  <si>
    <t xml:space="preserve"> 88267 </t>
  </si>
  <si>
    <t>ENCANADOR OU BOMBEIRO HIDRÁULICO COM ENCARGOS COMPLEMENTARES</t>
  </si>
  <si>
    <t>Luminárias Industriais</t>
  </si>
  <si>
    <t xml:space="preserve"> 10552 </t>
  </si>
  <si>
    <t>Encargos Complementares - Eletricista</t>
  </si>
  <si>
    <t xml:space="preserve"> 00002436/SINAPI </t>
  </si>
  <si>
    <t>Eletricista (horista)</t>
  </si>
  <si>
    <t xml:space="preserve"> 13285 </t>
  </si>
  <si>
    <t>Lâmpada led 50w de potência, luz branca bivolt, marca LLum  ou similar</t>
  </si>
  <si>
    <t xml:space="preserve"> 13395 </t>
  </si>
  <si>
    <t>Luminária aberta prismática de acrílico incolor 22'' E40/E27 com gancho para perfilado</t>
  </si>
  <si>
    <t>Pontos de Suprimento de Energia Convencionais</t>
  </si>
  <si>
    <t xml:space="preserve"> 00000938/SINAPI </t>
  </si>
  <si>
    <t>Fio de cobre, solido, classe 1, isolacao em pvc/a, antichama bwf-b, 450/750v,secao nominal 1,5 mm2</t>
  </si>
  <si>
    <t xml:space="preserve"> 00020111/SINAPI </t>
  </si>
  <si>
    <t>Fita isolante adesiva antichama, uso ate 750 v, em rolo de 19 mm x 20 m</t>
  </si>
  <si>
    <t xml:space="preserve"> 4696 </t>
  </si>
  <si>
    <t>Grampo para fixar fio elétrico</t>
  </si>
  <si>
    <t>INHI - INSTALAÇÕES HIDROS SANITÁRIAS</t>
  </si>
  <si>
    <t xml:space="preserve"> 88248 </t>
  </si>
  <si>
    <t>AUXILIAR DE ENCANADOR OU BOMBEIRO HIDRÁULICO COM ENCARGOS COMPLEMENTARES</t>
  </si>
  <si>
    <t xml:space="preserve"> 00009841 </t>
  </si>
  <si>
    <t>TUBO PVC, SERIE R, DN 100 MM, PARA ESGOTO OU AGUAS PLUVIAIS PREDIAL (NBR 5688)</t>
  </si>
  <si>
    <t xml:space="preserve"> 00038383 </t>
  </si>
  <si>
    <t>LIXA D'AGUA EM FOLHA, COR PRETA, GRAO 100</t>
  </si>
  <si>
    <t xml:space="preserve"> 100475 </t>
  </si>
  <si>
    <t>ARGAMASSA TRAÇO 1:3 (EM VOLUME DE CIMENTO E AREIA MÉDIA ÚMIDA) COM ADIÇÃO DE IMPERMEABILIZANTE, PREPARO MECÂNICO COM BETONEIRA 400 L. AF_08/2019</t>
  </si>
  <si>
    <t xml:space="preserve"> 101616 </t>
  </si>
  <si>
    <t>PREPARO DE FUNDO DE VALA COM LARGURA MENOR QUE 1,5 M (ACERTO DO SOLO NATURAL). AF_08/2020</t>
  </si>
  <si>
    <t>MOVT - MOVIMENTO DE TERRA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</si>
  <si>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</si>
  <si>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</si>
  <si>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</si>
  <si>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</si>
  <si>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87316 </t>
  </si>
  <si>
    <t>ARGAMASSA TRAÇO 1:4 (EM VOLUME DE CIMENTO E AREIA GROSSA ÚMIDA) PARA CHAPISCO CONVENCIONAL, PREPARO MECÂNICO COM BETONEIRA 400 L. AF_08/2019</t>
  </si>
  <si>
    <t xml:space="preserve"> 94970 </t>
  </si>
  <si>
    <t>CONCRETO FCK = 20MPA, TRAÇO 1:2,7:3 (EM MASSA SECA DE CIMENTO/ AREIA MÉDIA/ BRITA 1) - PREPARO MECÂNICO COM BETONEIRA 600 L. AF_05/2021</t>
  </si>
  <si>
    <t>FUES - FUNDAÇÕES E ESTRUTURAS</t>
  </si>
  <si>
    <t xml:space="preserve"> 97735 </t>
  </si>
  <si>
    <t>PEÇA RETANGULAR PRÉ-MOLDADA, VOLUME DE CONCRETO DE 30 A 100 LITROS, TAXA DE AÇO APROXIMADA DE 30KG/M³. AF_03/2024</t>
  </si>
  <si>
    <t xml:space="preserve"> 00002692 </t>
  </si>
  <si>
    <t>DESMOLDANTE PROTETOR PARA FORMAS DE MADEIRA, DE BASE OLEOSA EMULSIONADA EM AGUA</t>
  </si>
  <si>
    <t xml:space="preserve"> 00004491 </t>
  </si>
  <si>
    <t>PONTALETE *7,5 X 7,5* CM EM PINUS, MISTA OU EQUIVALENTE DA REGIAO - BRUTA</t>
  </si>
  <si>
    <t xml:space="preserve"> 00004517 </t>
  </si>
  <si>
    <t>SARRAFO *2,5 X 7,5* CM EM PINUS, MISTA OU EQUIVALENTE DA REGIAO - BRUTA</t>
  </si>
  <si>
    <t xml:space="preserve"> 00005069 </t>
  </si>
  <si>
    <t>PREGO DE ACO POLIDO COM CABECA 17 X 27 (2 1/2 X 11)</t>
  </si>
  <si>
    <t xml:space="preserve"> 00006193 </t>
  </si>
  <si>
    <t>TABUA NAO APARELHADA *2,5 X 20* CM, EM MACARANDUBA/MASSARANDUBA, ANGELIM OU EQUIVALENTE DA REGIAO - BRUTA</t>
  </si>
  <si>
    <t xml:space="preserve"> 00007258 </t>
  </si>
  <si>
    <t>TIJOLO CERAMICO MACICO COMUM DE *5 X 10 X 20* CM (L X A X C)</t>
  </si>
  <si>
    <t xml:space="preserve"> 5795 </t>
  </si>
  <si>
    <t>MARTELETE OU ROMPEDOR PNEUMÁTICO MANUAL, 28 KG, COM SILENCIADOR - CHP DIURNO. AF_07/2016</t>
  </si>
  <si>
    <t xml:space="preserve"> 5952 </t>
  </si>
  <si>
    <t>MARTELETE OU ROMPEDOR PNEUMÁTICO MANUAL, 28 KG, COM SILENCIADOR - CHI DIURNO. AF_07/2016</t>
  </si>
  <si>
    <t xml:space="preserve"> 90964 </t>
  </si>
  <si>
    <t>COMPRESSOR DE AR REBOCÁVEL, VAZÃO 89 PCM, PRESSÃO EFETIVA DE TRABALHO 102 PSI, MOTOR DIESEL, POTÊNCIA 20 CV - CHP DIURNO. AF_06/2015</t>
  </si>
  <si>
    <t xml:space="preserve"> 90965 </t>
  </si>
  <si>
    <t>COMPRESSOR DE AR REBOCÁVEL, VAZÃO 89 PCM, PRESSÃO EFETIVA DE TRABALHO 102 PSI, MOTOR DIESEL, POTÊNCIA 20 CV - CHI DIURNO. AF_06/2015</t>
  </si>
  <si>
    <t>PISO - PISOS</t>
  </si>
  <si>
    <t xml:space="preserve"> 88274 </t>
  </si>
  <si>
    <t>MARMORISTA/GRANITEIRO COM ENCARGOS COMPLEMENTARES</t>
  </si>
  <si>
    <t xml:space="preserve"> 89225 </t>
  </si>
  <si>
    <t>BETONEIRA CAPACIDADE NOMINAL DE 600 L, CAPACIDADE DE MISTURA 360 L, MOTOR ELÉTRICO TRIFÁSICO POTÊNCIA DE 4 CV, SEM CARREGADOR - CHP DIURNO. AF_05/2023</t>
  </si>
  <si>
    <t xml:space="preserve"> 89226 </t>
  </si>
  <si>
    <t>BETONEIRA CAPACIDADE NOMINAL DE 600 L, CAPACIDADE DE MISTURA 360 L, MOTOR ELÉTRICO TRIFÁSICO POTÊNCIA DE 4 CV, SEM CARREGADOR - CHI DIURNO. AF_05/2023</t>
  </si>
  <si>
    <t xml:space="preserve"> 95276 </t>
  </si>
  <si>
    <t>POLIDORA DE PISO (POLITRIZ), PESO DE 100KG, DIÂMETRO 450 MM, MOTOR ELÉTRICO, POTÊNCIA 4 HP - CHP DIURNO. AF_05/2023</t>
  </si>
  <si>
    <t xml:space="preserve"> 95277 </t>
  </si>
  <si>
    <t>POLIDORA DE PISO (POLITRIZ), PESO DE 100KG, DIÂMETRO 450 MM, MOTOR ELÉTRICO, POTÊNCIA 4 HP - CHI DIURNO. AF_05/2023</t>
  </si>
  <si>
    <t xml:space="preserve"> 00003671 </t>
  </si>
  <si>
    <t>JUNTA PLASTICA DE DILATACAO PARA PISOS, COR CINZA, 17 X 3 MM (ALTURA X ESPESSURA)</t>
  </si>
  <si>
    <t xml:space="preserve"> 00004824 </t>
  </si>
  <si>
    <t>GRANILHA/ GRANA/ PEDRISCO OU AGREGADO EM MARMORE/ GRANITO/ QUARTZO E CALCARIO, PRETO, CINZA, PALHA OU BRANCO</t>
  </si>
  <si>
    <t xml:space="preserve"> 00041967 </t>
  </si>
  <si>
    <t>CERA LIQUIDA INCOLOR MULTIPISO</t>
  </si>
  <si>
    <t xml:space="preserve"> 00044528 </t>
  </si>
  <si>
    <t>CIMENTO PORTLAND ESTRUTURAL BRANCO CPB - 32 OU CPB - 40</t>
  </si>
  <si>
    <t>Composições Auxiliares</t>
  </si>
  <si>
    <t xml:space="preserve"> 88238 </t>
  </si>
  <si>
    <t>AJUDANTE DE ARMADOR COM ENCARGOS COMPLEMENTARES</t>
  </si>
  <si>
    <t xml:space="preserve"> 95308 </t>
  </si>
  <si>
    <t>CURSO DE CAPACITAÇÃO PARA AJUDANTE DE ARMADOR (ENCARGOS COMPLEMENTARES) - HORISTA</t>
  </si>
  <si>
    <t xml:space="preserve"> 00006114 </t>
  </si>
  <si>
    <t>AJUDANTE DE ARMADOR (HORISTA)</t>
  </si>
  <si>
    <t xml:space="preserve"> 00037370 </t>
  </si>
  <si>
    <t>ALIMENTACAO - HORISTA (COLETADO CAIXA - ENCARGOS COMPLEMENTARES)</t>
  </si>
  <si>
    <t xml:space="preserve"> 00037371 </t>
  </si>
  <si>
    <t>TRANSPORTE - HORISTA (COLETADO CAIXA - ENCARGOS COMPLEMENTARES)</t>
  </si>
  <si>
    <t xml:space="preserve"> 00037372 </t>
  </si>
  <si>
    <t>EXAMES - HORISTA (COLETADO CAIXA - ENCARGOS COMPLEMENTARES)</t>
  </si>
  <si>
    <t xml:space="preserve"> 00037373 </t>
  </si>
  <si>
    <t>SEGURO - HORISTA (COLETADO CAIXA - ENCARGOS COMPLEMENTARES)</t>
  </si>
  <si>
    <t xml:space="preserve"> 00043465 </t>
  </si>
  <si>
    <t>FERRAMENTAS - FAMILIA PEDREIRO - HORISTA (ENCARGOS COMPLEMENTARES - COLETADO CAIXA)</t>
  </si>
  <si>
    <t xml:space="preserve"> 00043489 </t>
  </si>
  <si>
    <t>EPI - FAMILIA PEDREIRO - HORISTA (ENCARGOS COMPLEMENTARES - COLETADO CAIXA)</t>
  </si>
  <si>
    <t xml:space="preserve"> 88239 </t>
  </si>
  <si>
    <t>AJUDANTE DE CARPINTEIRO COM ENCARGOS COMPLEMENTARES</t>
  </si>
  <si>
    <t xml:space="preserve"> 95309 </t>
  </si>
  <si>
    <t>CURSO DE CAPACITAÇÃO PARA AJUDANTE DE CARPINTEIRO (ENCARGOS COMPLEMENTARES) - HORISTA</t>
  </si>
  <si>
    <t xml:space="preserve"> 00006117 </t>
  </si>
  <si>
    <t>CARPINTEIRO AUXILIAR (HORISTA)</t>
  </si>
  <si>
    <t xml:space="preserve"> 00043459 </t>
  </si>
  <si>
    <t>FERRAMENTAS - FAMILIA CARPINTEIRO DE FORMAS - HORISTA (ENCARGOS COMPLEMENTARES - COLETADO CAIXA)</t>
  </si>
  <si>
    <t xml:space="preserve"> 00043483 </t>
  </si>
  <si>
    <t>EPI - FAMILIA CARPINTEIRO DE FORMAS - HORISTA (ENCARGOS COMPLEMENTARES - COLETADO CAIXA)</t>
  </si>
  <si>
    <t xml:space="preserve"> 00000370 </t>
  </si>
  <si>
    <t>AREIA MEDIA - POSTO JAZIDA/FORNECEDOR (RETIRADO NA JAZIDA, SEM TRANSPORTE)</t>
  </si>
  <si>
    <t xml:space="preserve"> 00001106 </t>
  </si>
  <si>
    <t>CAL HIDRATADA CH-I PARA ARGAMASSAS</t>
  </si>
  <si>
    <t xml:space="preserve"> 00001379 </t>
  </si>
  <si>
    <t>CIMENTO PORTLAND COMPOSTO CP II-32</t>
  </si>
  <si>
    <t xml:space="preserve"> 88377 </t>
  </si>
  <si>
    <t>OPERADOR DE BETONEIRA ESTACIONÁRIA/MISTURADOR COM ENCARGOS COMPLEMENTARES</t>
  </si>
  <si>
    <t xml:space="preserve"> 88830 </t>
  </si>
  <si>
    <t>BETONEIRA CAPACIDADE NOMINAL DE 400 L, CAPACIDADE DE MISTURA 280 L, MOTOR ELÉTRICO TRIFÁSICO POTÊNCIA DE 2 CV, SEM CARREGADOR - CHP DIURNO. AF_05/2023</t>
  </si>
  <si>
    <t xml:space="preserve"> 88831 </t>
  </si>
  <si>
    <t>BETONEIRA CAPACIDADE NOMINAL DE 400 L, CAPACIDADE DE MISTURA 280 L, MOTOR ELÉTRICO TRIFÁSICO POTÊNCIA DE 2 CV, SEM CARREGADOR - CHI DIURNO. AF_05/2023</t>
  </si>
  <si>
    <t xml:space="preserve"> 00000367 </t>
  </si>
  <si>
    <t>AREIA GROSSA - POSTO JAZIDA/FORNECEDOR (RETIRADO NA JAZIDA, SEM TRANSPORTE)</t>
  </si>
  <si>
    <t xml:space="preserve"> 00000123 </t>
  </si>
  <si>
    <t>ADITIVO IMPERMEABILIZANTE DE PEGA NORMAL PARA ARGAMASSAS E CONCRETOS SEM ARMACAO, LIQUIDO E ISENTO DE CLORETOS</t>
  </si>
  <si>
    <t xml:space="preserve"> 88245 </t>
  </si>
  <si>
    <t>ARMADOR COM ENCARGOS COMPLEMENTARES</t>
  </si>
  <si>
    <t xml:space="preserve"> 95314 </t>
  </si>
  <si>
    <t>CURSO DE CAPACITAÇÃO PARA ARMADOR (ENCARGOS COMPLEMENTARES) - HORISTA</t>
  </si>
  <si>
    <t xml:space="preserve"> 00000378 </t>
  </si>
  <si>
    <t>ARMADOR (HORISTA)</t>
  </si>
  <si>
    <t xml:space="preserve"> 92767 </t>
  </si>
  <si>
    <t>ARMAÇÃO DE LAJE DE ESTRUTURA CONVENCIONAL DE CONCRETO ARMADO UTILIZANDO AÇO CA-60 DE 4,2 MM - MONTAGEM. AF_06/2022</t>
  </si>
  <si>
    <t xml:space="preserve"> 92799 </t>
  </si>
  <si>
    <t>CORTE E DOBRA DE AÇO CA-60, DIÂMETRO DE 4,2 MM. AF_06/2022</t>
  </si>
  <si>
    <t xml:space="preserve"> 00039017 </t>
  </si>
  <si>
    <t>ESPACADOR / DISTANCIADOR CIRCULAR COM ENTRADA LATERAL, EM PLASTICO, PARA VERGALHAO *4,2 A 12,5* MM, COBRIMENTO 20 MM</t>
  </si>
  <si>
    <t xml:space="preserve"> 00043132 </t>
  </si>
  <si>
    <t>ARAME RECOZIDO 16 BWG, D = 1,65 MM (0,016 KG/M) OU 18 BWG, D = 1,25 MM (0,01 KG/M)</t>
  </si>
  <si>
    <t xml:space="preserve"> 95317 </t>
  </si>
  <si>
    <t>CURSO DE CAPACITAÇÃO PARA AUXILIAR DE ENCANADOR OU BOMBEIRO HIDRÁULICO (ENCARGOS COMPLEMENTARES) - HORISTA</t>
  </si>
  <si>
    <t xml:space="preserve"> 00000246 </t>
  </si>
  <si>
    <t>AUXILIAR DE ENCANADOR OU BOMBEIRO HIDRAULICO (HORISTA)</t>
  </si>
  <si>
    <t xml:space="preserve"> 00043461 </t>
  </si>
  <si>
    <t>FERRAMENTAS - FAMILIA ENCANADOR - HORISTA (ENCARGOS COMPLEMENTARES - COLETADO CAIXA)</t>
  </si>
  <si>
    <t xml:space="preserve"> 00043485 </t>
  </si>
  <si>
    <t>EPI - FAMILIA ENCANADOR - HORISTA (ENCARGOS COMPLEMENTARES - COLETADO CAIXA)</t>
  </si>
  <si>
    <t xml:space="preserve"> 88826 </t>
  </si>
  <si>
    <t>BETONEIRA CAPACIDADE NOMINAL DE 400 L, CAPACIDADE DE MISTURA 280 L, MOTOR ELÉTRICO TRIFÁSICO POTÊNCIA DE 2 CV, SEM CARREGADOR - DEPRECIAÇÃO. AF_05/2023</t>
  </si>
  <si>
    <t xml:space="preserve"> 88827 </t>
  </si>
  <si>
    <t>BETONEIRA CAPACIDADE NOMINAL DE 400 L, CAPACIDADE DE MISTURA 280 L, MOTOR ELÉTRICO TRIFÁSICO POTÊNCIA DE 2 CV, SEM CARREGADOR - JUROS. AF_05/2023</t>
  </si>
  <si>
    <t xml:space="preserve"> 88828 </t>
  </si>
  <si>
    <t>BETONEIRA CAPACIDADE NOMINAL DE 400 L, CAPACIDADE DE MISTURA 280 L, MOTOR ELÉTRICO TRIFÁSICO POTÊNCIA DE 2 CV, SEM CARREGADOR - MANUTENÇÃO. AF_05/2023</t>
  </si>
  <si>
    <t xml:space="preserve"> 88829 </t>
  </si>
  <si>
    <t>BETONEIRA CAPACIDADE NOMINAL DE 400 L, CAPACIDADE DE MISTURA 280 L, MOTOR ELÉTRICO TRIFÁSICO POTÊNCIA DE 2 CV, SEM CARREGADOR - MATERIAIS NA OPERAÇÃO. AF_05/2023</t>
  </si>
  <si>
    <t xml:space="preserve"> 00010535 </t>
  </si>
  <si>
    <t>BETONEIRA CAPACIDADE NOMINAL 400 L, CAPACIDADE DE MISTURA 280 L, MOTOR ELETRICO TRIFASICO 220/380 V POTENCIA 2 CV, SEM CARREGADOR</t>
  </si>
  <si>
    <t>Equipamento para Aquisição Permanente</t>
  </si>
  <si>
    <t xml:space="preserve"> 00002705 </t>
  </si>
  <si>
    <t>ENERGIA ELETRICA ATE 2000 KWH INDUSTRIAL, SEM DEMANDA</t>
  </si>
  <si>
    <t>Franquia</t>
  </si>
  <si>
    <t>KWH</t>
  </si>
  <si>
    <t xml:space="preserve"> 89221 </t>
  </si>
  <si>
    <t>BETONEIRA CAPACIDADE NOMINAL DE 600 L, CAPACIDADE DE MISTURA 360 L, MOTOR ELÉTRICO TRIFÁSICO POTÊNCIA DE 4 CV, SEM CARREGADOR - DEPRECIAÇÃO. AF_05/2023</t>
  </si>
  <si>
    <t xml:space="preserve"> 89222 </t>
  </si>
  <si>
    <t>BETONEIRA CAPACIDADE NOMINAL DE 600 L, CAPACIDADE DE MISTURA 360 L, MOTOR ELÉTRICO TRIFÁSICO POTÊNCIA DE 4 CV, SEM CARREGADOR - JUROS. AF_05/2023</t>
  </si>
  <si>
    <t xml:space="preserve"> 89223 </t>
  </si>
  <si>
    <t>BETONEIRA CAPACIDADE NOMINAL DE 600 L, CAPACIDADE DE MISTURA 360 L, MOTOR ELÉTRICO TRIFÁSICO POTÊNCIA DE 4 CV, SEM CARREGADOR - MANUTENÇÃO. AF_05/2023</t>
  </si>
  <si>
    <t xml:space="preserve"> 89224 </t>
  </si>
  <si>
    <t>BETONEIRA CAPACIDADE NOMINAL DE 600 L, CAPACIDADE DE MISTURA 360 L, MOTOR ELÉTRICO TRIFÁSICO POTÊNCIA DE 4 CV, SEM CARREGADOR - MATERIAIS NA OPERAÇÃO. AF_05/2023</t>
  </si>
  <si>
    <t xml:space="preserve"> 00036397 </t>
  </si>
  <si>
    <t>BETONEIRA, CAPACIDADE NOMINAL 600 L, CAPACIDADE DE MISTURA 360L, MOTOR ELETRICO TRIFASICO 220/380V, POTENCIA 4CV, EXCLUSO CARREGADOR</t>
  </si>
  <si>
    <t xml:space="preserve"> 88261 </t>
  </si>
  <si>
    <t>CARPINTEIRO DE ESQUADRIA COM ENCARGOS COMPLEMENTARES</t>
  </si>
  <si>
    <t xml:space="preserve"> 95329 </t>
  </si>
  <si>
    <t>CURSO DE CAPACITAÇÃO PARA CARPINTEIRO DE ESQUADRIA (ENCARGOS COMPLEMENTARES) - HORISTA</t>
  </si>
  <si>
    <t xml:space="preserve"> 00001214 </t>
  </si>
  <si>
    <t>CARPINTEIRO DE ESQUADRIAS (HORISTA)</t>
  </si>
  <si>
    <t xml:space="preserve"> 91534 </t>
  </si>
  <si>
    <t>COMPACTADOR DE SOLOS DE PERCUSSÃO (SOQUETE) COM MOTOR A GASOLINA 4 TEMPOS, POTÊNCIA 4 CV - CHI DIURNO. AF_08/2015</t>
  </si>
  <si>
    <t xml:space="preserve"> 88297 </t>
  </si>
  <si>
    <t>OPERADOR DE MÁQUINAS E EQUIPAMENTOS COM ENCARGOS COMPLEMENTARES</t>
  </si>
  <si>
    <t xml:space="preserve"> 91529 </t>
  </si>
  <si>
    <t>COMPACTADOR DE SOLOS DE PERCUSSÃO (SOQUETE) COM MOTOR A GASOLINA 4 TEMPOS, POTÊNCIA 4 CV - DEPRECIAÇÃO. AF_08/2015</t>
  </si>
  <si>
    <t xml:space="preserve"> 91530 </t>
  </si>
  <si>
    <t>COMPACTADOR DE SOLOS DE PERCUSSÃO (SOQUETE) COM MOTOR A GASOLINA 4 TEMPOS, POTÊNCIA 4 CV - JUROS. AF_08/2015</t>
  </si>
  <si>
    <t xml:space="preserve"> 91533 </t>
  </si>
  <si>
    <t>COMPACTADOR DE SOLOS DE PERCUSSÃO (SOQUETE) COM MOTOR A GASOLINA 4 TEMPOS, POTÊNCIA 4 CV - CHP DIURNO. AF_08/2015</t>
  </si>
  <si>
    <t xml:space="preserve"> 91531 </t>
  </si>
  <si>
    <t>COMPACTADOR DE SOLOS DE PERCUSSÃO (SOQUETE) COM MOTOR A GASOLINA 4 TEMPOS, POTÊNCIA 4 CV - MANUTENÇÃO. AF_08/2015</t>
  </si>
  <si>
    <t xml:space="preserve"> 91532 </t>
  </si>
  <si>
    <t>COMPACTADOR DE SOLOS DE PERCUSSÃO (SOQUETE) COM MOTOR A GASOLINA 4 TEMPOS, POTÊNCIA 4 CV - MATERIAIS NA OPERAÇÃO. AF_08/2015</t>
  </si>
  <si>
    <t xml:space="preserve"> 00013458 </t>
  </si>
  <si>
    <t>COMPACTADOR DE SOLOS DE PERCURSAO (SOQUETE) COM MOTOR A GASOLINA 4 TEMPOS DE 4 HP (4 CV)</t>
  </si>
  <si>
    <t xml:space="preserve"> 00004222 </t>
  </si>
  <si>
    <t>GASOLINA COMUM</t>
  </si>
  <si>
    <t xml:space="preserve"> 90960 </t>
  </si>
  <si>
    <t>COMPRESSOR DE AR REBOCÁVEL, VAZÃO 89 PCM, PRESSÃO EFETIVA DE TRABALHO 102 PSI, MOTOR DIESEL, POTÊNCIA 20 CV - DEPRECIAÇÃO. AF_06/2015</t>
  </si>
  <si>
    <t xml:space="preserve"> 90961 </t>
  </si>
  <si>
    <t>COMPRESSOR DE AR REBOCÁVEL, VAZÃO 89 PCM, PRESSÃO EFETIVA DE TRABALHO 102 PSI, MOTOR DIESEL, POTÊNCIA 20 CV - JUROS. AF_06/2015</t>
  </si>
  <si>
    <t xml:space="preserve"> 90962 </t>
  </si>
  <si>
    <t>COMPRESSOR DE AR REBOCÁVEL, VAZÃO 89 PCM, PRESSÃO EFETIVA DE TRABALHO 102 PSI, MOTOR DIESEL, POTÊNCIA 20 CV - MANUTENÇÃO. AF_06/2015</t>
  </si>
  <si>
    <t xml:space="preserve"> 90963 </t>
  </si>
  <si>
    <t>COMPRESSOR DE AR REBOCÁVEL, VAZÃO 89 PCM, PRESSÃO EFETIVA DE TRABALHO 102 PSI, MOTOR DIESEL, POTÊNCIA 20 CV - MATERIAIS NA OPERAÇÃO. AF_06/2015</t>
  </si>
  <si>
    <t xml:space="preserve"> 00013803 </t>
  </si>
  <si>
    <t>COMPRESSOR DE AR REBOCAVEL, VAZAO 89 PCM, PRESSAO EFETIVA DE TRABALHO *102* PSI, MOTOR DIESEL, POTENCIA *20* CV</t>
  </si>
  <si>
    <t xml:space="preserve"> 00004221 </t>
  </si>
  <si>
    <t>OLEO DIESEL COMBUSTIVEL COMUM METROPOLITANO S-10 OU S-500</t>
  </si>
  <si>
    <t xml:space="preserve"> 00004721 </t>
  </si>
  <si>
    <t>PEDRA BRITADA N. 1 (9,5 A 19 MM) POSTO PEDREIRA/FORNECEDOR, SEM FRETE</t>
  </si>
  <si>
    <t xml:space="preserve"> 94972 </t>
  </si>
  <si>
    <t>CONCRETO FCK = 30MPA, TRAÇO 1:2,1:2,5 (EM MASSA SECA DE CIMENTO/ AREIA MÉDIA/ BRITA 1) - PREPARO MECÂNICO COM BETONEIRA 600 L. AF_05/2021</t>
  </si>
  <si>
    <t xml:space="preserve"> 00043059 </t>
  </si>
  <si>
    <t>ACO CA-60, 4,2 MM, OU 5,0 MM, OU 6,0 MM, OU 7,0 MM, VERGALHAO</t>
  </si>
  <si>
    <t xml:space="preserve"> 95332 </t>
  </si>
  <si>
    <t>CURSO DE CAPACITAÇÃO PARA ELETRICISTA (ENCARGOS COMPLEMENTARES) - HORISTA</t>
  </si>
  <si>
    <t xml:space="preserve"> 00002436 </t>
  </si>
  <si>
    <t>ELETRICISTA (HORISTA)</t>
  </si>
  <si>
    <t xml:space="preserve"> 95335 </t>
  </si>
  <si>
    <t>CURSO DE CAPACITAÇÃO PARA ENCANADOR OU BOMBEIRO HIDRÁULICO (ENCARGOS COMPLEMENTARES) - HORISTA</t>
  </si>
  <si>
    <t xml:space="preserve"> 00002696 </t>
  </si>
  <si>
    <t>ENCANADOR OU BOMBEIRO HIDRAULICO (HORISTA)</t>
  </si>
  <si>
    <t xml:space="preserve"> 95341 </t>
  </si>
  <si>
    <t>CURSO DE CAPACITAÇÃO PARA MARMORISTA/GRANITEIRO (ENCARGOS COMPLEMENTARES) - HORISTA</t>
  </si>
  <si>
    <t xml:space="preserve"> 00004755 </t>
  </si>
  <si>
    <t>MARMORISTA / GRANITEIRO (HORISTA)</t>
  </si>
  <si>
    <t xml:space="preserve"> 95344 </t>
  </si>
  <si>
    <t>CURSO DE CAPACITAÇÃO PARA MONTADOR DE ESTRUTURA METÁLICA (ENCARGOS COMPLEMENTARES) - HORISTA</t>
  </si>
  <si>
    <t xml:space="preserve"> 00044497 </t>
  </si>
  <si>
    <t>MONTADOR DE ESTRUTURAS METALICAS HORISTA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</si>
  <si>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</si>
  <si>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</si>
  <si>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</si>
  <si>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 (HORISTA)</t>
  </si>
  <si>
    <t xml:space="preserve"> 95357 </t>
  </si>
  <si>
    <t>CURSO DE CAPACITAÇÃO PARA OPERADOR DE ESCAVADEIRA (ENCARGOS COMPLEMENTARES) - HORISTA</t>
  </si>
  <si>
    <t xml:space="preserve"> 00004234 </t>
  </si>
  <si>
    <t>OPERADOR DE ESCAVADEIRA (HORISTA)</t>
  </si>
  <si>
    <t xml:space="preserve"> 95358 </t>
  </si>
  <si>
    <t>CURSO DE CAPACITAÇÃO PARA OPERADOR DE GUINCHO (ENCARGOS COMPLEMENTARES) - HORISTA</t>
  </si>
  <si>
    <t xml:space="preserve"> 00004253 </t>
  </si>
  <si>
    <t>OPERADOR DE GUINCHO OU GUINCHEIRO (HORISTA)</t>
  </si>
  <si>
    <t xml:space="preserve"> 95359 </t>
  </si>
  <si>
    <t>CURSO DE CAPACITAÇÃO PARA OPERADOR DE GUINDASTE (ENCARGOS COMPLEMENTARES) - HORISTA</t>
  </si>
  <si>
    <t xml:space="preserve"> 00004254 </t>
  </si>
  <si>
    <t>OPERADOR DE GUINDASTE (HORISTA)</t>
  </si>
  <si>
    <t xml:space="preserve"> 95361 </t>
  </si>
  <si>
    <t>CURSO DE CAPACITAÇÃO PARA OPERADOR DE MARTELETE OU MARTELETEIRO (ENCARGOS COMPLEMENTARES) - HORISTA</t>
  </si>
  <si>
    <t xml:space="preserve"> 00004257 </t>
  </si>
  <si>
    <t>OPERADOR DE MARTELETE OU MARTELETEIRO (HORISTA)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</si>
  <si>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</si>
  <si>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</si>
  <si>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</si>
  <si>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- TERRAPLANAGEM (HORISTA)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</si>
  <si>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</si>
  <si>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</si>
  <si>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</si>
  <si>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</si>
  <si>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</si>
  <si>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</si>
  <si>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</si>
  <si>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</si>
  <si>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95378 </t>
  </si>
  <si>
    <t>CURSO DE CAPACITAÇÃO PARA SERVENTE (ENCARGOS COMPLEMENTARES) - HORISTA</t>
  </si>
  <si>
    <t xml:space="preserve"> 00006111 </t>
  </si>
  <si>
    <t>SERVENTE DE OBRAS (HORISTA)</t>
  </si>
  <si>
    <t xml:space="preserve"> 95385 </t>
  </si>
  <si>
    <t>CURSO DE CAPACITAÇÃO PARA TELHADISTA (ENCARGOS COMPLEMENTARES) - HORISTA</t>
  </si>
  <si>
    <t xml:space="preserve"> 00012869 </t>
  </si>
  <si>
    <t>TELHADOR / TELHADISTA (HORISTA)</t>
  </si>
  <si>
    <t xml:space="preserve"> 00043460 </t>
  </si>
  <si>
    <t>FERRAMENTAS - FAMILIA ELETRICISTA - HORISTA (ENCARGOS COMPLEMENTARES - COLETADO CAIXA)</t>
  </si>
  <si>
    <t xml:space="preserve"> 00043484 </t>
  </si>
  <si>
    <t>EPI - FAMILIA ELETRICISTA - HORISTA (ENCARGOS COMPLEMENTARES - COLETADO CAIXA)</t>
  </si>
  <si>
    <t xml:space="preserve"> 00012892/SINAPI </t>
  </si>
  <si>
    <t>Luva raspa de couro, cano curto (punho *7* cm)</t>
  </si>
  <si>
    <t>par</t>
  </si>
  <si>
    <t xml:space="preserve"> 00012893/SINAPI </t>
  </si>
  <si>
    <t>Bota de seguranca com biqueira de aco e colarinho acolchoado</t>
  </si>
  <si>
    <t xml:space="preserve"> 00012894/SINAPI </t>
  </si>
  <si>
    <t>Capa para chuva em pvc com forro de poliester, com capuz (amarela ou azul)</t>
  </si>
  <si>
    <t xml:space="preserve"> 00012895/SINAPI </t>
  </si>
  <si>
    <t>Capacete de seguranca aba frontal com suspensao de polietileno, sem jugular (classe b)</t>
  </si>
  <si>
    <t xml:space="preserve"> 10362 </t>
  </si>
  <si>
    <t>Seguro de vida e acidente em grupo</t>
  </si>
  <si>
    <t>Serviços</t>
  </si>
  <si>
    <t xml:space="preserve"> 10492 </t>
  </si>
  <si>
    <t>Cesta Básica</t>
  </si>
  <si>
    <t xml:space="preserve"> 10517 </t>
  </si>
  <si>
    <t>Exames admissionais/demissionais (checkup)</t>
  </si>
  <si>
    <t>cj</t>
  </si>
  <si>
    <t xml:space="preserve"> 10577 </t>
  </si>
  <si>
    <t>Serrote 40cm</t>
  </si>
  <si>
    <t xml:space="preserve"> 10578 </t>
  </si>
  <si>
    <t>Formão grande</t>
  </si>
  <si>
    <t xml:space="preserve"> 10579 </t>
  </si>
  <si>
    <t>Chave de fenda chata 30 cm</t>
  </si>
  <si>
    <t xml:space="preserve"> 10596 </t>
  </si>
  <si>
    <t>Protetor auricular</t>
  </si>
  <si>
    <t xml:space="preserve"> 10599 </t>
  </si>
  <si>
    <t>Protetor solar fps 30 com 120ml</t>
  </si>
  <si>
    <t xml:space="preserve"> 10761 </t>
  </si>
  <si>
    <t>Refeição - café da manhã ( café com leite e dois pães com manteiga)</t>
  </si>
  <si>
    <t xml:space="preserve"> 11244 </t>
  </si>
  <si>
    <t>Martelo com unha</t>
  </si>
  <si>
    <t xml:space="preserve"> 11248 </t>
  </si>
  <si>
    <t>Furadeira e Parafusadeira eletrica Bosch ou Similar profissional</t>
  </si>
  <si>
    <t>Equipamento</t>
  </si>
  <si>
    <t xml:space="preserve"> 11249 </t>
  </si>
  <si>
    <t>Serra circular eletrica portatil</t>
  </si>
  <si>
    <t xml:space="preserve"> 158 </t>
  </si>
  <si>
    <t>Almoço (Participação do empregador)</t>
  </si>
  <si>
    <t xml:space="preserve"> 1651 </t>
  </si>
  <si>
    <t>Óculos branco proteção</t>
  </si>
  <si>
    <t>pr</t>
  </si>
  <si>
    <t xml:space="preserve"> 2378 </t>
  </si>
  <si>
    <t>Vale transporte</t>
  </si>
  <si>
    <t xml:space="preserve"> 941 </t>
  </si>
  <si>
    <t>Fardamento com mangas curta</t>
  </si>
  <si>
    <t xml:space="preserve"> 11240 </t>
  </si>
  <si>
    <t>Alicate com isolamento</t>
  </si>
  <si>
    <t xml:space="preserve"> 11241 </t>
  </si>
  <si>
    <t>Alicate volt-amperimetro</t>
  </si>
  <si>
    <t xml:space="preserve"> 11242 </t>
  </si>
  <si>
    <t>Chave inglesa 12"</t>
  </si>
  <si>
    <t xml:space="preserve"> 10553 </t>
  </si>
  <si>
    <t>Encargos Complementares - Pintor</t>
  </si>
  <si>
    <t xml:space="preserve"> 10583 </t>
  </si>
  <si>
    <t>Trincha 3"</t>
  </si>
  <si>
    <t xml:space="preserve"> 11250 </t>
  </si>
  <si>
    <t>Rolo lã de carneiro 20cm</t>
  </si>
  <si>
    <t xml:space="preserve"> 11251 </t>
  </si>
  <si>
    <t>Pincel de seda 2"</t>
  </si>
  <si>
    <t xml:space="preserve"> 11252 </t>
  </si>
  <si>
    <t>Escada de aluminio de abrir com 7 degraus</t>
  </si>
  <si>
    <t xml:space="preserve"> 4174 </t>
  </si>
  <si>
    <t>Desempenadeira de aço lisa, cabo madeira, ref:143, Atlas ou similar</t>
  </si>
  <si>
    <t xml:space="preserve"> 4725 </t>
  </si>
  <si>
    <t>Espátula</t>
  </si>
  <si>
    <t xml:space="preserve"> 10594 </t>
  </si>
  <si>
    <t>Encargos Complementares - Serralheiro ou Operador de Equipamento Leve</t>
  </si>
  <si>
    <t xml:space="preserve"> 10585 </t>
  </si>
  <si>
    <t>Arco de serra</t>
  </si>
  <si>
    <t xml:space="preserve"> 10586 </t>
  </si>
  <si>
    <t>Torquesa</t>
  </si>
  <si>
    <t xml:space="preserve"> 00002711/SINAPI </t>
  </si>
  <si>
    <t>Carrinho de mao, em aco, com capacidade de *45 a 65* l / *100* kg, pneu com camara</t>
  </si>
  <si>
    <t xml:space="preserve"> 10788 </t>
  </si>
  <si>
    <t>Pá quadrada</t>
  </si>
  <si>
    <t xml:space="preserve"> 4728 </t>
  </si>
  <si>
    <t>Talhadeira chata 10"</t>
  </si>
  <si>
    <t xml:space="preserve"> 4729 </t>
  </si>
  <si>
    <t>Marreta 1 kg com cabo</t>
  </si>
  <si>
    <t xml:space="preserve"> 10603 </t>
  </si>
  <si>
    <t>Encargos Complementares - Soldador</t>
  </si>
  <si>
    <t xml:space="preserve"> 11270 </t>
  </si>
  <si>
    <t>Martelo de solda do tipo picareta, cabo de madeira, 300x0,4x0,5mm</t>
  </si>
  <si>
    <t xml:space="preserve"> 11271 </t>
  </si>
  <si>
    <t>Talhadeira com punho de proteção 22 x225mm ref.207206BR Belzer</t>
  </si>
  <si>
    <t xml:space="preserve"> 11272 </t>
  </si>
  <si>
    <t>Alicate Climpador ( cripador )</t>
  </si>
  <si>
    <t xml:space="preserve"> 11273 </t>
  </si>
  <si>
    <t>Esquadro de alumínio para soldagem de peças, com duas morsas, 35 x 35 x 4,5cm, marca Black Jack</t>
  </si>
  <si>
    <t xml:space="preserve"> 11274 </t>
  </si>
  <si>
    <t>Grampo de de aperto rápido 16" Ref. 60987 Beltools</t>
  </si>
  <si>
    <t xml:space="preserve"> 11275 </t>
  </si>
  <si>
    <t>Alicate de pressão 11"</t>
  </si>
  <si>
    <t xml:space="preserve"> 11276 </t>
  </si>
  <si>
    <t>Alicate de pressão para solda tipo U, para apertar chapas, tiras e qualquer tipo de perfil. Niquelado, mordentes reforçados em aço laminadao. Corpo em chapa dobrada  extra-reforçada e rebites de aço, 11" (280mm). Ref. 138 Gedore.</t>
  </si>
  <si>
    <t xml:space="preserve"> 11277 </t>
  </si>
  <si>
    <t>Alicate de pressão para solda de chapa 18" (460mm), Ref.138 Z Gedore</t>
  </si>
  <si>
    <t xml:space="preserve"> 11278 </t>
  </si>
  <si>
    <t>Alicate diagonal para corte rente 5" a 8"</t>
  </si>
  <si>
    <t xml:space="preserve"> 11279 </t>
  </si>
  <si>
    <t>Alicate para anéis de pistão capacidade 50-100mm. ref.44044101 Tramontina ou similar</t>
  </si>
  <si>
    <t xml:space="preserve"> 11280 </t>
  </si>
  <si>
    <t>Chave Inglesa 15" ref. 012418012 carbografite</t>
  </si>
  <si>
    <t xml:space="preserve"> 11281 </t>
  </si>
  <si>
    <t>Bolsa de lona para ferramentas 40 x 30 x 20cm</t>
  </si>
  <si>
    <t xml:space="preserve"> 11282 </t>
  </si>
  <si>
    <t>Esmerilhadeira angular elétrico portátil 4 1/2" - 1000 watts  - ref. G1000kB2Black e Decker</t>
  </si>
  <si>
    <t xml:space="preserve"> 11283 </t>
  </si>
  <si>
    <t>Selador horizontal para fita de aço 1"</t>
  </si>
  <si>
    <t xml:space="preserve"> 11284 </t>
  </si>
  <si>
    <t>Cavalete de ferro nº 1</t>
  </si>
  <si>
    <t xml:space="preserve"> 11285 </t>
  </si>
  <si>
    <t>Fonte inversora de solda WMI 140ED 220V - BAMBOZZI - WMI- 140ED</t>
  </si>
  <si>
    <t xml:space="preserve"> 11286 </t>
  </si>
  <si>
    <t>Macariço de solda Ref. CG201 código 010414410 carbografite</t>
  </si>
  <si>
    <t xml:space="preserve"> 88295 </t>
  </si>
  <si>
    <t>OPERADOR DE GUINCHO COM ENCARGOS COMPLEMENTARES</t>
  </si>
  <si>
    <t xml:space="preserve"> 93277 </t>
  </si>
  <si>
    <t>GUINCHO ELÉTRICO DE COLUNA, CAPACIDADE 400 KG, COM MOTO FREIO, MOTOR TRIFÁSICO DE 1,25 CV - DEPRECIAÇÃO. AF_03/2016</t>
  </si>
  <si>
    <t xml:space="preserve"> 93278 </t>
  </si>
  <si>
    <t>GUINCHO ELÉTRICO DE COLUNA, CAPACIDADE 400 KG, COM MOTO FREIO, MOTOR TRIFÁSICO DE 1,25 CV - JUROS. AF_03/2016</t>
  </si>
  <si>
    <t xml:space="preserve"> 93279 </t>
  </si>
  <si>
    <t>GUINCHO ELÉTRICO DE COLUNA, CAPACIDADE 400 KG, COM MOTO FREIO, MOTOR TRIFÁSICO DE 1,25 CV - MANUTENÇÃO. AF_03/2016</t>
  </si>
  <si>
    <t xml:space="preserve"> 93280 </t>
  </si>
  <si>
    <t>GUINCHO ELÉTRICO DE COLUNA, CAPACIDADE 400 KG, COM MOTO FREIO, MOTOR TRIFÁSICO DE 1,25 CV - MATERIAIS NA OPERAÇÃO. AF_03/2016</t>
  </si>
  <si>
    <t xml:space="preserve"> 00036487 </t>
  </si>
  <si>
    <t>GUINCHO ELETRICO DE COLUNA, CAPACIDADE 400 KG, COM MOTO FREIO, MOTOR TRIFASICO DE 1,25 CV</t>
  </si>
  <si>
    <t xml:space="preserve"> 88296 </t>
  </si>
  <si>
    <t>OPERADOR DE GUINDASTE COM ENCARGOS COMPLEMENTARES</t>
  </si>
  <si>
    <t xml:space="preserve"> 93283 </t>
  </si>
  <si>
    <t>GUINDASTE HIDRÁULICO AUTOPROPELIDO, COM LANÇA TELESCÓPICA 40 M, CAPACIDADE MÁXIMA 60 T, POTÊNCIA 260 KW - DEPRECIAÇÃO. AF_03/2016</t>
  </si>
  <si>
    <t xml:space="preserve"> 93284 </t>
  </si>
  <si>
    <t>GUINDASTE HIDRÁULICO AUTOPROPELIDO, COM LANÇA TELESCÓPICA 40 M, CAPACIDADE MÁXIMA 60 T, POTÊNCIA 260 KW - JUROS. AF_03/2016</t>
  </si>
  <si>
    <t xml:space="preserve"> 93296 </t>
  </si>
  <si>
    <t>GUINDASTE HIDRÁULICO AUTOPROPELIDO, COM LANÇA TELESCÓPICA 40 M, CAPACIDADE MÁXIMA 60 T, POTÊNCIA 260 KW - IMPOSTOS E SEGUROS. AF_03/2016</t>
  </si>
  <si>
    <t xml:space="preserve"> 93285 </t>
  </si>
  <si>
    <t>GUINDASTE HIDRÁULICO AUTOPROPELIDO, COM LANÇA TELESCÓPICA 40 M, CAPACIDADE MÁXIMA 60 T, POTÊNCIA 260 KW - MANUTENÇÃO. AF_03/2016</t>
  </si>
  <si>
    <t xml:space="preserve"> 93286 </t>
  </si>
  <si>
    <t>GUINDASTE HIDRÁULICO AUTOPROPELIDO, COM LANÇA TELESCÓPICA 40 M, CAPACIDADE MÁXIMA 60 T, POTÊNCIA 260 KW - MATERIAIS NA OPERAÇÃO. AF_03/2016</t>
  </si>
  <si>
    <t xml:space="preserve"> 00044474 </t>
  </si>
  <si>
    <t>GUINDASTE HIDRAULICO AUTOPROPELIDO, COM LANCA TELESCOPICA 40 M, CAPACIDADE MAXIMA 60 T, POTENCIA 260 KW, TRACAO  6 X 6</t>
  </si>
  <si>
    <t xml:space="preserve"> 88298 </t>
  </si>
  <si>
    <t>OPERADOR DE MARTELETE OU MARTELETEIRO COM ENCARGOS COMPLEMENTARES</t>
  </si>
  <si>
    <t xml:space="preserve"> 95114 </t>
  </si>
  <si>
    <t>MARTELETE OU ROMPEDOR PNEUMÁTICO MANUAL, 28 KG, COM SILENCIADOR - DEPRECIAÇÃO. AF_07/2016</t>
  </si>
  <si>
    <t xml:space="preserve"> 95115 </t>
  </si>
  <si>
    <t>MARTELETE OU ROMPEDOR PNEUMÁTICO MANUAL, 28 KG, COM SILENCIADOR - JUROS. AF_07/2016</t>
  </si>
  <si>
    <t xml:space="preserve"> 53863 </t>
  </si>
  <si>
    <t>MARTELETE OU ROMPEDOR PNEUMÁTICO MANUAL, 28 KG, COM SILENCIADOR - MANUTENÇÃO. AF_07/2016</t>
  </si>
  <si>
    <t xml:space="preserve"> 00041898 </t>
  </si>
  <si>
    <t>MARTELO DEMOLIDOR PNEUMATICO MANUAL, PESO DE 28 KG, COM SILENCIADOR</t>
  </si>
  <si>
    <t xml:space="preserve"> 00043464 </t>
  </si>
  <si>
    <t>FERRAMENTAS - FAMILIA OPERADOR ESCAVADEIRA - HORISTA (ENCARGOS COMPLEMENTARES - COLETADO CAIXA)</t>
  </si>
  <si>
    <t xml:space="preserve"> 00043488 </t>
  </si>
  <si>
    <t>EPI - FAMILIA OPERADOR ESCAVADEIRA - HORISTA (ENCARGOS COMPLEMENTARES - COLETADO CAIXA)</t>
  </si>
  <si>
    <t xml:space="preserve"> 88294 </t>
  </si>
  <si>
    <t>OPERADOR DE ESCAVADEIRA COM ENCARGOS COMPLEMENTARES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</si>
  <si>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</si>
  <si>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</si>
  <si>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</si>
  <si>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</si>
  <si>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</si>
  <si>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</si>
  <si>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</si>
  <si>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</si>
  <si>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00001358 </t>
  </si>
  <si>
    <t>CHAPA/PAINEL DE MADEIRA COMPENSADA RESINADA (MADEIRITE RESINADO ROSA) PARA FORMA DE CONCRETO, DE 2200 X 1100 MM, E = 17 MM</t>
  </si>
  <si>
    <t xml:space="preserve"> 00020247 </t>
  </si>
  <si>
    <t>PREGO DE ACO POLIDO COM CABECA 15 X 15 (1 1/4 X 13)</t>
  </si>
  <si>
    <t xml:space="preserve"> 00043466 </t>
  </si>
  <si>
    <t>FERRAMENTAS - FAMILIA PINTOR - HORISTA (ENCARGOS COMPLEMENTARES - COLETADO CAIXA)</t>
  </si>
  <si>
    <t xml:space="preserve"> 00043490 </t>
  </si>
  <si>
    <t>EPI - FAMILIA PINTOR - HORISTA (ENCARGOS COMPLEMENTARES - COLETADO CAIXA)</t>
  </si>
  <si>
    <t xml:space="preserve"> 95272 </t>
  </si>
  <si>
    <t>POLIDORA DE PISO (POLITRIZ), PESO DE 100KG, DIÂMETRO 450 MM, MOTOR ELÉTRICO, POTÊNCIA 4 HP - DEPRECIAÇÃO. AF_05/2023</t>
  </si>
  <si>
    <t xml:space="preserve"> 95273 </t>
  </si>
  <si>
    <t>POLIDORA DE PISO (POLITRIZ), PESO DE 100KG, DIÂMETRO 450 MM, MOTOR ELÉTRICO, POTÊNCIA 4 HP - JUROS. AF_05/2023</t>
  </si>
  <si>
    <t xml:space="preserve"> 95274 </t>
  </si>
  <si>
    <t>POLIDORA DE PISO (POLITRIZ), PESO DE 100KG, DIÂMETRO 450 MM, MOTOR ELÉTRICO, POTÊNCIA 4 HP - MANUTENÇÃO. AF_05/2023</t>
  </si>
  <si>
    <t xml:space="preserve"> 95275 </t>
  </si>
  <si>
    <t>POLIDORA DE PISO (POLITRIZ), PESO DE 100KG, DIÂMETRO 450 MM, MOTOR ELÉTRICO, POTÊNCIA 4 HP - MATERIAIS NA OPERAÇÃO. AF_05/2023</t>
  </si>
  <si>
    <t xml:space="preserve"> 00013954 </t>
  </si>
  <si>
    <t>POLIDORA DE PISO (POLITRIZ) ELETRICA, MOTOR MONOFASICO DE 4 HP, PESO DE 100 KG, DIAMETRO DO TRABALHO DE 450 MM</t>
  </si>
  <si>
    <t xml:space="preserve"> 3759 </t>
  </si>
  <si>
    <t>Pintura de acabamento em superfícies metálicas com aplicação de 02 demãos de tinta esmalte epoxi branco, e = 35 micra p/ demão, aplicado com rolo e pincel- R1</t>
  </si>
  <si>
    <t>Pintura em Estrutura Metálica</t>
  </si>
  <si>
    <t xml:space="preserve"> 00004783/SINAPI </t>
  </si>
  <si>
    <t>Pintor (horista)</t>
  </si>
  <si>
    <t xml:space="preserve"> 00005330/SINAPI </t>
  </si>
  <si>
    <t>Diluente epoxi</t>
  </si>
  <si>
    <t>l</t>
  </si>
  <si>
    <t xml:space="preserve"> 2224 </t>
  </si>
  <si>
    <t>Esmalte epóxi</t>
  </si>
  <si>
    <t xml:space="preserve"> 3738 </t>
  </si>
  <si>
    <t>Pintura de proteção sobre superfícies metálicas com aplicação de 01 demão de tinta epoxi fundo óxido de ferro - R1</t>
  </si>
  <si>
    <t>Outras Pinturas</t>
  </si>
  <si>
    <t xml:space="preserve"> 00003768/SINAPI </t>
  </si>
  <si>
    <t>Lixa em folha para ferro, numero 150</t>
  </si>
  <si>
    <t xml:space="preserve"> 2223 </t>
  </si>
  <si>
    <t>Tinta fundo epóxi</t>
  </si>
  <si>
    <t xml:space="preserve"> 88857 </t>
  </si>
  <si>
    <t>RETROESCAVADEIRA SOBRE RODAS COM CARREGADEIRA, TRAÇÃO 4X4, POTÊNCIA LÍQ. 88 HP, CAÇAMBA CARREG. CAP. MÍN. 1 M3, CAÇAMBA RETRO CAP. 0,26 M3, PESO OPERACIONAL MÍN. 6.674 KG, PROFUNDIDADE ESCAVAÇÃO MÁX. 4,37 M - DEPRECIAÇÃO. AF_06/2014</t>
  </si>
  <si>
    <t xml:space="preserve"> 88858 </t>
  </si>
  <si>
    <t>RETROESCAVADEIRA SOBRE RODAS COM CARREGADEIRA, TRAÇÃO 4X4, POTÊNCIA LÍQ. 88 HP, CAÇAMBA CARREG. CAP. MÍN. 1 M3, CAÇAMBA RETRO CAP. 0,26 M3, PESO OPERACIONAL MÍN. 6.674 KG, PROFUNDIDADE ESCAVAÇÃO MÁX. 4,37 M - JUROS. AF_06/2014</t>
  </si>
  <si>
    <t xml:space="preserve"> 53786 </t>
  </si>
  <si>
    <t>RETROESCAVADEIRA SOBRE RODAS COM CARREGADEIRA, TRAÇÃO 4X4, POTÊNCIA LÍQ. 88 HP, CAÇAMBA CARREG. CAP. MÍN. 1 M3, CAÇAMBA RETRO CAP. 0,26 M3, PESO OPERACIONAL MÍN. 6.674 KG, PROFUNDIDADE ESCAVAÇÃO MÁX. 4,37 M - MATERIAIS NA OPERAÇÃO. AF_06/2014</t>
  </si>
  <si>
    <t xml:space="preserve"> 5664 </t>
  </si>
  <si>
    <t>RETROESCAVADEIRA SOBRE RODAS COM CARREGADEIRA, TRAÇÃO 4X4, POTÊNCIA LÍQ. 88 HP, CAÇAMBA CARREG. CAP. MÍN. 1 M3, CAÇAMBA RETRO CAP. 0,26 M3, PESO OPERACIONAL MÍN. 6.674 KG, PROFUNDIDADE ESCAVAÇÃO MÁX. 4,37 M - MANUTENÇÃO. AF_06/2014</t>
  </si>
  <si>
    <t xml:space="preserve"> 00036531 </t>
  </si>
  <si>
    <t>RETROESCAVADEIRA SOBRE RODAS COM CARREGADEIRA, TRACAO 4 X 4, POTENCIA LIQUIDA 88 HP, PESO OPERACIONAL MINIMO DE 6674 KG, CAPACIDADE DA CARREGADEIRA DE 1,00 M3 E DA RETROESCAVADEIRA MINIMA DE 0,26 M3, PROFUNDIDADE DE ESCAVACAO MAXIMA DE 4,37 M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</si>
  <si>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</si>
  <si>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</si>
  <si>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</si>
  <si>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</si>
  <si>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</si>
  <si>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</si>
  <si>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</si>
  <si>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</si>
  <si>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</si>
  <si>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</si>
  <si>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</si>
  <si>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</si>
  <si>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</si>
  <si>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</si>
  <si>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 xml:space="preserve"> 00006110/SINAPI </t>
  </si>
  <si>
    <t>Serralheiro (horista)</t>
  </si>
  <si>
    <t xml:space="preserve"> 00006160/SINAPI </t>
  </si>
  <si>
    <t>Soldador (horista)</t>
  </si>
  <si>
    <t xml:space="preserve"> 13105 </t>
  </si>
  <si>
    <t>Perfil Aço, UDC Simples 75 x 38 x 3,84(kg/m) - SAE 1008/1012</t>
  </si>
  <si>
    <t xml:space="preserve"> 4182 </t>
  </si>
  <si>
    <t>Aluguel de lixadeira Industrial marca Bosch</t>
  </si>
  <si>
    <t xml:space="preserve"> 8904 </t>
  </si>
  <si>
    <t>Máquina de solda elétrica</t>
  </si>
  <si>
    <t xml:space="preserve"> 90582 </t>
  </si>
  <si>
    <t>VIBRADOR DE IMERSÃO, DIÂMETRO DE PONTEIRA 45MM, MOTOR ELÉTRICO TRIFÁSICO POTÊNCIA DE 2 CV - DEPRECIAÇÃO. AF_06/2015</t>
  </si>
  <si>
    <t xml:space="preserve"> 90583 </t>
  </si>
  <si>
    <t>VIBRADOR DE IMERSÃO, DIÂMETRO DE PONTEIRA 45MM, MOTOR ELÉTRICO TRIFÁSICO POTÊNCIA DE 2 CV - JUROS. AF_06/2015</t>
  </si>
  <si>
    <t xml:space="preserve"> 90584 </t>
  </si>
  <si>
    <t>VIBRADOR DE IMERSÃO, DIÂMETRO DE PONTEIRA 45MM, MOTOR ELÉTRICO TRIFÁSICO POTÊNCIA DE 2 CV - MANUTENÇÃO. AF_06/2015</t>
  </si>
  <si>
    <t xml:space="preserve"> 90585 </t>
  </si>
  <si>
    <t>VIBRADOR DE IMERSÃO, DIÂMETRO DE PONTEIRA 45MM, MOTOR ELÉTRICO TRIFÁSICO POTÊNCIA DE 2 CV - MATERIAIS NA OPERAÇÃO. AF_06/2015</t>
  </si>
  <si>
    <t xml:space="preserve"> 00013896 </t>
  </si>
  <si>
    <t>VIBRADOR DE IMERSAO, DIAMETRO DA PONTEIRA DE *45* MM, COM MOTOR ELETRICO TRIFASICO DE 2 HP (2 CV)</t>
  </si>
  <si>
    <t>IMPORTA O PRESENTE VALOR DA PROPOSTA DE R$ 460.000,00 (QUATROCENTOS E SESSENTA MIL)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</si>
</sst>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_(* #,##0.00_);_(* \(#,##0.00\);_(* \-??_);_(@_)"/>
    <numFmt numFmtId="165" formatCode="_(* #,##0.00_);_(* \(#,##0.00\);_(* &quot;-&quot;??_);_(@_)"/>
    <numFmt numFmtId="166" formatCode="_(&quot;R$&quot;* #,##0.00_);_(&quot;R$&quot;* \(#,##0.00\);_(&quot;R$&quot;* &quot;-&quot;??_);_(@_)"/>
    <numFmt numFmtId="167" formatCode="#,##0.000"/>
    <numFmt numFmtId="168" formatCode="&quot;R$&quot;\ #,##0.00"/>
    <numFmt numFmtId="169" formatCode="#,##0.0000000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2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20"/>
      <name val="Calibri"/>
      <family val="2"/>
      <scheme val="minor"/>
    </font>
    <font>
      <b/>
      <u/>
      <sz val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color rgb="FF000000"/>
      <name val="Arial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Arial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6.5"/>
      <name val="Arial"/>
      <family val="2"/>
    </font>
    <font>
      <sz val="8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 MT"/>
      <family val="2"/>
    </font>
    <font>
      <b/>
      <sz val="10"/>
      <name val="Arial"/>
      <family val="2"/>
    </font>
    <font>
      <sz val="14"/>
      <color rgb="FF000000"/>
      <name val="Times New Roman"/>
      <family val="1"/>
    </font>
    <font>
      <sz val="13"/>
      <color theme="1"/>
      <name val="Calibri"/>
      <family val="2"/>
      <scheme val="minor"/>
    </font>
    <font>
      <sz val="11"/>
      <color indexed="8"/>
      <name val="SansSerif"/>
      <charset val="2"/>
    </font>
    <font>
      <b/>
      <sz val="11"/>
      <color indexed="8"/>
      <name val="SansSerif"/>
      <charset val="2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1"/>
      <name val="Arial"/>
      <family val="1"/>
    </font>
  </fonts>
  <fills count="5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08080"/>
      </patternFill>
    </fill>
    <fill>
      <patternFill patternType="solid">
        <fgColor rgb="FF95959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8ECF6"/>
        <bgColor rgb="FFD8ECF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8ECF6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</fills>
  <borders count="109">
    <border>
      <left/>
      <right/>
      <top/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theme="0" tint="-0.24994659260841701"/>
      </right>
      <top style="medium">
        <color indexed="64"/>
      </top>
      <bottom style="medium">
        <color indexed="8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indexed="64"/>
      </top>
      <bottom style="medium">
        <color indexed="8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medium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hair">
        <color auto="1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hair">
        <color auto="1"/>
      </right>
      <top style="medium">
        <color indexed="8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rgb="FFFF5500"/>
      </bottom>
      <diagonal/>
    </border>
    <border>
      <left/>
      <right/>
      <top style="thick">
        <color rgb="FF000000"/>
      </top>
      <bottom/>
      <diagonal/>
    </border>
  </borders>
  <cellStyleXfs count="97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 applyFill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7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4" borderId="0" applyNumberFormat="0" applyBorder="0" applyAlignment="0" applyProtection="0"/>
    <xf numFmtId="0" fontId="16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28" borderId="67" applyNumberFormat="0" applyAlignment="0" applyProtection="0"/>
    <xf numFmtId="0" fontId="19" fillId="29" borderId="67" applyNumberFormat="0" applyAlignment="0" applyProtection="0"/>
    <xf numFmtId="0" fontId="20" fillId="30" borderId="68" applyNumberFormat="0" applyAlignment="0" applyProtection="0"/>
    <xf numFmtId="0" fontId="21" fillId="0" borderId="69" applyNumberFormat="0" applyFill="0" applyAlignment="0" applyProtection="0"/>
    <xf numFmtId="0" fontId="20" fillId="30" borderId="68" applyNumberFormat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18" borderId="0" applyNumberFormat="0" applyBorder="0" applyAlignment="0" applyProtection="0"/>
    <xf numFmtId="0" fontId="15" fillId="32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22" fillId="19" borderId="67" applyNumberFormat="0" applyAlignment="0" applyProtection="0"/>
    <xf numFmtId="0" fontId="23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24" fillId="0" borderId="70" applyNumberFormat="0" applyFill="0" applyAlignment="0" applyProtection="0"/>
    <xf numFmtId="0" fontId="25" fillId="0" borderId="71" applyNumberFormat="0" applyFill="0" applyAlignment="0" applyProtection="0"/>
    <xf numFmtId="0" fontId="26" fillId="0" borderId="72" applyNumberFormat="0" applyFill="0" applyAlignment="0" applyProtection="0"/>
    <xf numFmtId="0" fontId="26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2" fillId="13" borderId="67" applyNumberFormat="0" applyAlignment="0" applyProtection="0"/>
    <xf numFmtId="0" fontId="27" fillId="0" borderId="73" applyNumberFormat="0" applyFill="0" applyAlignment="0" applyProtection="0"/>
    <xf numFmtId="166" fontId="5" fillId="0" borderId="0" applyFont="0" applyFill="0" applyBorder="0" applyAlignment="0" applyProtection="0"/>
    <xf numFmtId="0" fontId="28" fillId="19" borderId="0" applyNumberFormat="0" applyBorder="0" applyAlignment="0" applyProtection="0"/>
    <xf numFmtId="0" fontId="29" fillId="19" borderId="0" applyNumberFormat="0" applyBorder="0" applyAlignment="0" applyProtection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16" borderId="74" applyNumberFormat="0" applyFont="0" applyAlignment="0" applyProtection="0"/>
    <xf numFmtId="0" fontId="14" fillId="16" borderId="74" applyNumberFormat="0" applyFont="0" applyAlignment="0" applyProtection="0"/>
    <xf numFmtId="0" fontId="31" fillId="28" borderId="75" applyNumberFormat="0" applyAlignment="0" applyProtection="0"/>
    <xf numFmtId="9" fontId="5" fillId="0" borderId="0" applyFont="0" applyFill="0" applyBorder="0" applyAlignment="0" applyProtection="0"/>
    <xf numFmtId="0" fontId="31" fillId="29" borderId="75" applyNumberFormat="0" applyAlignment="0" applyProtection="0"/>
    <xf numFmtId="165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76" applyNumberFormat="0" applyFill="0" applyAlignment="0" applyProtection="0"/>
    <xf numFmtId="0" fontId="34" fillId="0" borderId="77" applyNumberFormat="0" applyFill="0" applyAlignment="0" applyProtection="0"/>
    <xf numFmtId="0" fontId="35" fillId="0" borderId="78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79" applyNumberFormat="0" applyFill="0" applyAlignment="0" applyProtection="0"/>
    <xf numFmtId="0" fontId="21" fillId="0" borderId="0" applyNumberFormat="0" applyFill="0" applyBorder="0" applyAlignment="0" applyProtection="0"/>
    <xf numFmtId="0" fontId="41" fillId="0" borderId="0"/>
    <xf numFmtId="165" fontId="5" fillId="0" borderId="0" applyFont="0" applyFill="0" applyBorder="0" applyAlignment="0" applyProtection="0"/>
    <xf numFmtId="0" fontId="47" fillId="0" borderId="0"/>
    <xf numFmtId="44" fontId="1" fillId="0" borderId="0" applyFont="0" applyFill="0" applyBorder="0" applyAlignment="0" applyProtection="0"/>
    <xf numFmtId="0" fontId="50" fillId="0" borderId="0"/>
  </cellStyleXfs>
  <cellXfs count="296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1" fillId="0" borderId="0" xfId="0" applyFont="1"/>
    <xf numFmtId="0" fontId="2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3" fillId="0" borderId="0" xfId="0" applyFont="1"/>
    <xf numFmtId="0" fontId="42" fillId="2" borderId="0" xfId="0" applyFont="1" applyFill="1" applyAlignment="1">
      <alignment vertical="top" wrapText="1"/>
    </xf>
    <xf numFmtId="0" fontId="43" fillId="4" borderId="0" xfId="0" applyFont="1" applyFill="1" applyAlignment="1">
      <alignment vertical="top" wrapText="1"/>
    </xf>
    <xf numFmtId="0" fontId="42" fillId="3" borderId="1" xfId="0" applyFont="1" applyFill="1" applyBorder="1" applyAlignment="1">
      <alignment vertical="top" wrapText="1"/>
    </xf>
    <xf numFmtId="0" fontId="42" fillId="6" borderId="2" xfId="0" applyFont="1" applyFill="1" applyBorder="1" applyAlignment="1">
      <alignment horizontal="right" vertical="top" wrapText="1"/>
    </xf>
    <xf numFmtId="10" fontId="43" fillId="4" borderId="0" xfId="0" applyNumberFormat="1" applyFont="1" applyFill="1" applyAlignment="1">
      <alignment horizontal="left" vertical="top" wrapText="1"/>
    </xf>
    <xf numFmtId="10" fontId="43" fillId="4" borderId="0" xfId="1" applyNumberFormat="1" applyFont="1" applyFill="1" applyAlignment="1">
      <alignment horizontal="left" vertical="top" wrapText="1"/>
    </xf>
    <xf numFmtId="0" fontId="38" fillId="7" borderId="0" xfId="0" applyFont="1" applyFill="1" applyAlignment="1">
      <alignment vertical="top" wrapText="1"/>
    </xf>
    <xf numFmtId="0" fontId="42" fillId="7" borderId="0" xfId="0" applyFont="1" applyFill="1" applyAlignment="1">
      <alignment vertical="center"/>
    </xf>
    <xf numFmtId="4" fontId="38" fillId="7" borderId="0" xfId="0" applyNumberFormat="1" applyFont="1" applyFill="1" applyAlignment="1">
      <alignment horizontal="right" vertical="top" wrapText="1"/>
    </xf>
    <xf numFmtId="4" fontId="45" fillId="7" borderId="0" xfId="0" applyNumberFormat="1" applyFont="1" applyFill="1" applyAlignment="1">
      <alignment horizontal="right" vertical="center" wrapText="1"/>
    </xf>
    <xf numFmtId="0" fontId="2" fillId="7" borderId="0" xfId="0" applyFont="1" applyFill="1"/>
    <xf numFmtId="4" fontId="40" fillId="0" borderId="0" xfId="0" applyNumberFormat="1" applyFont="1"/>
    <xf numFmtId="4" fontId="3" fillId="0" borderId="0" xfId="0" applyNumberFormat="1" applyFont="1"/>
    <xf numFmtId="0" fontId="46" fillId="7" borderId="0" xfId="0" applyFont="1" applyFill="1" applyAlignment="1">
      <alignment vertical="center"/>
    </xf>
    <xf numFmtId="0" fontId="40" fillId="34" borderId="84" xfId="0" applyFont="1" applyFill="1" applyBorder="1" applyAlignment="1">
      <alignment horizontal="center" vertical="center"/>
    </xf>
    <xf numFmtId="0" fontId="7" fillId="35" borderId="7" xfId="2" applyFont="1" applyFill="1" applyBorder="1" applyAlignment="1">
      <alignment vertical="center"/>
    </xf>
    <xf numFmtId="0" fontId="7" fillId="35" borderId="8" xfId="2" applyFont="1" applyFill="1" applyBorder="1" applyAlignment="1">
      <alignment horizontal="center"/>
    </xf>
    <xf numFmtId="0" fontId="7" fillId="35" borderId="9" xfId="2" applyFont="1" applyFill="1" applyBorder="1" applyAlignment="1">
      <alignment horizontal="center"/>
    </xf>
    <xf numFmtId="0" fontId="7" fillId="35" borderId="10" xfId="2" applyFont="1" applyFill="1" applyBorder="1" applyAlignment="1">
      <alignment horizontal="center"/>
    </xf>
    <xf numFmtId="0" fontId="7" fillId="35" borderId="11" xfId="2" applyFont="1" applyFill="1" applyBorder="1" applyAlignment="1">
      <alignment horizontal="center"/>
    </xf>
    <xf numFmtId="0" fontId="7" fillId="35" borderId="12" xfId="2" applyFont="1" applyFill="1" applyBorder="1" applyAlignment="1">
      <alignment horizontal="center"/>
    </xf>
    <xf numFmtId="0" fontId="8" fillId="36" borderId="13" xfId="2" applyFont="1" applyFill="1" applyBorder="1" applyAlignment="1">
      <alignment vertical="center"/>
    </xf>
    <xf numFmtId="39" fontId="0" fillId="37" borderId="14" xfId="3" applyNumberFormat="1" applyFont="1" applyFill="1" applyBorder="1" applyAlignment="1" applyProtection="1">
      <alignment horizontal="center"/>
    </xf>
    <xf numFmtId="2" fontId="8" fillId="38" borderId="15" xfId="2" applyNumberFormat="1" applyFont="1" applyFill="1" applyBorder="1" applyAlignment="1">
      <alignment horizontal="center"/>
    </xf>
    <xf numFmtId="2" fontId="8" fillId="38" borderId="16" xfId="2" applyNumberFormat="1" applyFont="1" applyFill="1" applyBorder="1" applyAlignment="1">
      <alignment horizontal="center"/>
    </xf>
    <xf numFmtId="2" fontId="8" fillId="38" borderId="17" xfId="2" applyNumberFormat="1" applyFont="1" applyFill="1" applyBorder="1" applyAlignment="1">
      <alignment horizontal="center"/>
    </xf>
    <xf numFmtId="2" fontId="8" fillId="38" borderId="18" xfId="2" applyNumberFormat="1" applyFont="1" applyFill="1" applyBorder="1" applyAlignment="1">
      <alignment horizontal="center"/>
    </xf>
    <xf numFmtId="0" fontId="8" fillId="36" borderId="19" xfId="2" applyFont="1" applyFill="1" applyBorder="1" applyAlignment="1">
      <alignment vertical="center"/>
    </xf>
    <xf numFmtId="39" fontId="0" fillId="37" borderId="20" xfId="3" applyNumberFormat="1" applyFont="1" applyFill="1" applyBorder="1" applyAlignment="1" applyProtection="1">
      <alignment horizontal="center"/>
    </xf>
    <xf numFmtId="2" fontId="8" fillId="38" borderId="21" xfId="2" applyNumberFormat="1" applyFont="1" applyFill="1" applyBorder="1" applyAlignment="1">
      <alignment horizontal="center"/>
    </xf>
    <xf numFmtId="2" fontId="8" fillId="38" borderId="22" xfId="2" applyNumberFormat="1" applyFont="1" applyFill="1" applyBorder="1" applyAlignment="1">
      <alignment horizontal="center"/>
    </xf>
    <xf numFmtId="2" fontId="8" fillId="38" borderId="23" xfId="2" applyNumberFormat="1" applyFont="1" applyFill="1" applyBorder="1" applyAlignment="1">
      <alignment horizontal="center"/>
    </xf>
    <xf numFmtId="2" fontId="8" fillId="38" borderId="24" xfId="2" applyNumberFormat="1" applyFont="1" applyFill="1" applyBorder="1" applyAlignment="1">
      <alignment horizontal="center"/>
    </xf>
    <xf numFmtId="2" fontId="8" fillId="38" borderId="10" xfId="2" applyNumberFormat="1" applyFont="1" applyFill="1" applyBorder="1" applyAlignment="1">
      <alignment horizontal="center"/>
    </xf>
    <xf numFmtId="2" fontId="8" fillId="38" borderId="25" xfId="2" applyNumberFormat="1" applyFont="1" applyFill="1" applyBorder="1" applyAlignment="1">
      <alignment horizontal="center"/>
    </xf>
    <xf numFmtId="2" fontId="8" fillId="38" borderId="26" xfId="2" applyNumberFormat="1" applyFont="1" applyFill="1" applyBorder="1" applyAlignment="1">
      <alignment horizontal="center"/>
    </xf>
    <xf numFmtId="2" fontId="8" fillId="38" borderId="11" xfId="2" applyNumberFormat="1" applyFont="1" applyFill="1" applyBorder="1" applyAlignment="1">
      <alignment horizontal="center"/>
    </xf>
    <xf numFmtId="2" fontId="8" fillId="38" borderId="27" xfId="2" applyNumberFormat="1" applyFont="1" applyFill="1" applyBorder="1" applyAlignment="1">
      <alignment horizontal="center"/>
    </xf>
    <xf numFmtId="2" fontId="8" fillId="38" borderId="12" xfId="2" applyNumberFormat="1" applyFont="1" applyFill="1" applyBorder="1" applyAlignment="1">
      <alignment horizontal="center"/>
    </xf>
    <xf numFmtId="0" fontId="8" fillId="36" borderId="28" xfId="2" applyFont="1" applyFill="1" applyBorder="1" applyAlignment="1">
      <alignment vertical="center" wrapText="1"/>
    </xf>
    <xf numFmtId="39" fontId="0" fillId="37" borderId="29" xfId="3" applyNumberFormat="1" applyFont="1" applyFill="1" applyBorder="1" applyAlignment="1" applyProtection="1">
      <alignment horizontal="center"/>
    </xf>
    <xf numFmtId="2" fontId="8" fillId="7" borderId="0" xfId="2" applyNumberFormat="1" applyFont="1" applyFill="1"/>
    <xf numFmtId="0" fontId="8" fillId="7" borderId="0" xfId="2" applyFont="1" applyFill="1"/>
    <xf numFmtId="0" fontId="8" fillId="7" borderId="22" xfId="2" applyFont="1" applyFill="1" applyBorder="1"/>
    <xf numFmtId="0" fontId="7" fillId="7" borderId="36" xfId="2" applyFont="1" applyFill="1" applyBorder="1" applyAlignment="1">
      <alignment horizontal="center"/>
    </xf>
    <xf numFmtId="0" fontId="7" fillId="7" borderId="37" xfId="2" applyFont="1" applyFill="1" applyBorder="1" applyAlignment="1">
      <alignment horizontal="center"/>
    </xf>
    <xf numFmtId="0" fontId="7" fillId="7" borderId="38" xfId="2" applyFont="1" applyFill="1" applyBorder="1" applyAlignment="1">
      <alignment horizontal="center"/>
    </xf>
    <xf numFmtId="164" fontId="8" fillId="7" borderId="42" xfId="3" applyNumberFormat="1" applyFont="1" applyFill="1" applyBorder="1" applyAlignment="1">
      <alignment horizontal="center"/>
    </xf>
    <xf numFmtId="164" fontId="8" fillId="7" borderId="43" xfId="3" applyNumberFormat="1" applyFont="1" applyFill="1" applyBorder="1" applyAlignment="1">
      <alignment horizontal="center"/>
    </xf>
    <xf numFmtId="164" fontId="8" fillId="7" borderId="47" xfId="3" applyNumberFormat="1" applyFont="1" applyFill="1" applyBorder="1" applyAlignment="1">
      <alignment horizontal="center"/>
    </xf>
    <xf numFmtId="164" fontId="8" fillId="7" borderId="48" xfId="3" applyNumberFormat="1" applyFont="1" applyFill="1" applyBorder="1" applyAlignment="1">
      <alignment horizontal="center"/>
    </xf>
    <xf numFmtId="0" fontId="9" fillId="7" borderId="32" xfId="2" applyFont="1" applyFill="1" applyBorder="1" applyAlignment="1">
      <alignment horizontal="right"/>
    </xf>
    <xf numFmtId="10" fontId="9" fillId="7" borderId="0" xfId="3" applyNumberFormat="1" applyFont="1" applyFill="1" applyBorder="1" applyAlignment="1" applyProtection="1"/>
    <xf numFmtId="164" fontId="6" fillId="7" borderId="0" xfId="3" applyNumberFormat="1" applyFont="1" applyFill="1" applyBorder="1" applyAlignment="1" applyProtection="1"/>
    <xf numFmtId="0" fontId="8" fillId="7" borderId="52" xfId="2" applyFont="1" applyFill="1" applyBorder="1"/>
    <xf numFmtId="0" fontId="8" fillId="7" borderId="53" xfId="2" applyFont="1" applyFill="1" applyBorder="1"/>
    <xf numFmtId="0" fontId="8" fillId="7" borderId="54" xfId="2" applyFont="1" applyFill="1" applyBorder="1"/>
    <xf numFmtId="0" fontId="8" fillId="7" borderId="32" xfId="2" applyFont="1" applyFill="1" applyBorder="1"/>
    <xf numFmtId="0" fontId="8" fillId="7" borderId="55" xfId="2" applyFont="1" applyFill="1" applyBorder="1"/>
    <xf numFmtId="164" fontId="8" fillId="7" borderId="59" xfId="3" applyNumberFormat="1" applyFont="1" applyFill="1" applyBorder="1" applyAlignment="1">
      <alignment horizontal="center"/>
    </xf>
    <xf numFmtId="164" fontId="8" fillId="7" borderId="60" xfId="3" applyNumberFormat="1" applyFont="1" applyFill="1" applyBorder="1" applyAlignment="1">
      <alignment horizontal="center"/>
    </xf>
    <xf numFmtId="0" fontId="8" fillId="7" borderId="61" xfId="2" applyFont="1" applyFill="1" applyBorder="1"/>
    <xf numFmtId="0" fontId="8" fillId="7" borderId="62" xfId="2" applyFont="1" applyFill="1" applyBorder="1"/>
    <xf numFmtId="0" fontId="8" fillId="7" borderId="63" xfId="2" applyFont="1" applyFill="1" applyBorder="1"/>
    <xf numFmtId="0" fontId="7" fillId="7" borderId="0" xfId="2" applyFont="1" applyFill="1"/>
    <xf numFmtId="0" fontId="7" fillId="7" borderId="22" xfId="2" applyFont="1" applyFill="1" applyBorder="1"/>
    <xf numFmtId="0" fontId="7" fillId="7" borderId="64" xfId="2" applyFont="1" applyFill="1" applyBorder="1"/>
    <xf numFmtId="0" fontId="8" fillId="7" borderId="65" xfId="2" applyFont="1" applyFill="1" applyBorder="1"/>
    <xf numFmtId="0" fontId="10" fillId="7" borderId="32" xfId="2" applyFont="1" applyFill="1" applyBorder="1"/>
    <xf numFmtId="0" fontId="7" fillId="7" borderId="32" xfId="2" applyFont="1" applyFill="1" applyBorder="1"/>
    <xf numFmtId="0" fontId="7" fillId="7" borderId="65" xfId="2" applyFont="1" applyFill="1" applyBorder="1"/>
    <xf numFmtId="0" fontId="7" fillId="7" borderId="66" xfId="2" applyFont="1" applyFill="1" applyBorder="1"/>
    <xf numFmtId="0" fontId="2" fillId="39" borderId="0" xfId="0" applyFont="1" applyFill="1"/>
    <xf numFmtId="44" fontId="43" fillId="0" borderId="0" xfId="95" applyFont="1"/>
    <xf numFmtId="44" fontId="3" fillId="0" borderId="0" xfId="95" applyFont="1"/>
    <xf numFmtId="0" fontId="42" fillId="0" borderId="0" xfId="0" applyFont="1" applyAlignment="1">
      <alignment vertical="top" wrapText="1"/>
    </xf>
    <xf numFmtId="0" fontId="50" fillId="0" borderId="0" xfId="96" applyAlignment="1">
      <alignment horizontal="left" vertical="top"/>
    </xf>
    <xf numFmtId="0" fontId="54" fillId="0" borderId="102" xfId="96" applyFont="1" applyBorder="1" applyAlignment="1">
      <alignment horizontal="left" wrapText="1"/>
    </xf>
    <xf numFmtId="0" fontId="54" fillId="0" borderId="102" xfId="96" applyFont="1" applyBorder="1" applyAlignment="1">
      <alignment wrapText="1"/>
    </xf>
    <xf numFmtId="0" fontId="53" fillId="0" borderId="105" xfId="96" applyFont="1" applyBorder="1" applyAlignment="1">
      <alignment horizontal="left" wrapText="1"/>
    </xf>
    <xf numFmtId="0" fontId="53" fillId="0" borderId="102" xfId="96" applyFont="1" applyBorder="1" applyAlignment="1">
      <alignment wrapText="1"/>
    </xf>
    <xf numFmtId="0" fontId="55" fillId="0" borderId="101" xfId="96" applyFont="1" applyBorder="1" applyAlignment="1">
      <alignment horizontal="left" vertical="top" wrapText="1" indent="1"/>
    </xf>
    <xf numFmtId="0" fontId="55" fillId="0" borderId="106" xfId="96" applyFont="1" applyBorder="1" applyAlignment="1">
      <alignment horizontal="left" vertical="top" wrapText="1"/>
    </xf>
    <xf numFmtId="0" fontId="55" fillId="0" borderId="104" xfId="96" applyFont="1" applyBorder="1" applyAlignment="1">
      <alignment horizontal="left" vertical="top" wrapText="1"/>
    </xf>
    <xf numFmtId="4" fontId="50" fillId="0" borderId="0" xfId="96" applyNumberFormat="1" applyAlignment="1">
      <alignment horizontal="left" vertical="top"/>
    </xf>
    <xf numFmtId="9" fontId="50" fillId="0" borderId="0" xfId="1" applyFont="1" applyAlignment="1">
      <alignment horizontal="left" vertical="top"/>
    </xf>
    <xf numFmtId="0" fontId="53" fillId="7" borderId="105" xfId="96" applyFont="1" applyFill="1" applyBorder="1" applyAlignment="1">
      <alignment horizontal="left" wrapText="1"/>
    </xf>
    <xf numFmtId="1" fontId="38" fillId="7" borderId="0" xfId="0" applyNumberFormat="1" applyFont="1" applyFill="1" applyAlignment="1">
      <alignment horizontal="left" vertical="top" wrapText="1"/>
    </xf>
    <xf numFmtId="9" fontId="2" fillId="0" borderId="0" xfId="0" applyNumberFormat="1" applyFont="1"/>
    <xf numFmtId="9" fontId="56" fillId="39" borderId="0" xfId="1" applyFont="1" applyFill="1"/>
    <xf numFmtId="9" fontId="56" fillId="42" borderId="0" xfId="1" applyFont="1" applyFill="1"/>
    <xf numFmtId="0" fontId="2" fillId="42" borderId="0" xfId="0" applyFont="1" applyFill="1"/>
    <xf numFmtId="168" fontId="56" fillId="42" borderId="0" xfId="0" applyNumberFormat="1" applyFont="1" applyFill="1"/>
    <xf numFmtId="10" fontId="57" fillId="0" borderId="101" xfId="0" applyNumberFormat="1" applyFont="1" applyBorder="1" applyAlignment="1">
      <alignment horizontal="right" vertical="top" shrinkToFit="1"/>
    </xf>
    <xf numFmtId="0" fontId="50" fillId="40" borderId="106" xfId="0" applyFont="1" applyFill="1" applyBorder="1" applyAlignment="1">
      <alignment horizontal="left" wrapText="1"/>
    </xf>
    <xf numFmtId="4" fontId="48" fillId="0" borderId="104" xfId="0" applyNumberFormat="1" applyFont="1" applyBorder="1" applyAlignment="1">
      <alignment horizontal="right" vertical="top" shrinkToFit="1"/>
    </xf>
    <xf numFmtId="0" fontId="49" fillId="0" borderId="105" xfId="96" applyFont="1" applyBorder="1" applyAlignment="1">
      <alignment horizontal="left" wrapText="1"/>
    </xf>
    <xf numFmtId="0" fontId="49" fillId="41" borderId="105" xfId="96" applyFont="1" applyFill="1" applyBorder="1" applyAlignment="1">
      <alignment horizontal="left" wrapText="1"/>
    </xf>
    <xf numFmtId="0" fontId="5" fillId="0" borderId="105" xfId="96" applyFont="1" applyBorder="1" applyAlignment="1">
      <alignment horizontal="center" vertical="top" wrapText="1"/>
    </xf>
    <xf numFmtId="10" fontId="48" fillId="0" borderId="105" xfId="1" applyNumberFormat="1" applyFont="1" applyBorder="1" applyAlignment="1">
      <alignment horizontal="right" vertical="top" shrinkToFit="1"/>
    </xf>
    <xf numFmtId="0" fontId="49" fillId="0" borderId="105" xfId="96" applyFont="1" applyBorder="1" applyAlignment="1">
      <alignment horizontal="left" vertical="center" wrapText="1"/>
    </xf>
    <xf numFmtId="0" fontId="49" fillId="41" borderId="105" xfId="96" applyFont="1" applyFill="1" applyBorder="1" applyAlignment="1">
      <alignment horizontal="left" vertical="center" wrapText="1"/>
    </xf>
    <xf numFmtId="4" fontId="48" fillId="0" borderId="105" xfId="96" applyNumberFormat="1" applyFont="1" applyBorder="1" applyAlignment="1">
      <alignment horizontal="right" vertical="top" shrinkToFit="1"/>
    </xf>
    <xf numFmtId="4" fontId="48" fillId="0" borderId="105" xfId="96" applyNumberFormat="1" applyFont="1" applyBorder="1" applyAlignment="1">
      <alignment horizontal="left" vertical="top" indent="2" shrinkToFit="1"/>
    </xf>
    <xf numFmtId="0" fontId="50" fillId="0" borderId="101" xfId="0" applyFont="1" applyBorder="1" applyAlignment="1">
      <alignment vertical="center" wrapText="1"/>
    </xf>
    <xf numFmtId="0" fontId="50" fillId="0" borderId="106" xfId="0" applyFont="1" applyBorder="1" applyAlignment="1">
      <alignment vertical="center" wrapText="1"/>
    </xf>
    <xf numFmtId="168" fontId="56" fillId="43" borderId="0" xfId="0" applyNumberFormat="1" applyFont="1" applyFill="1"/>
    <xf numFmtId="0" fontId="56" fillId="43" borderId="0" xfId="0" applyFont="1" applyFill="1"/>
    <xf numFmtId="9" fontId="56" fillId="43" borderId="0" xfId="1" applyFont="1" applyFill="1"/>
    <xf numFmtId="0" fontId="2" fillId="43" borderId="0" xfId="0" applyFont="1" applyFill="1"/>
    <xf numFmtId="0" fontId="50" fillId="7" borderId="106" xfId="0" applyFont="1" applyFill="1" applyBorder="1" applyAlignment="1">
      <alignment horizontal="left" wrapText="1"/>
    </xf>
    <xf numFmtId="4" fontId="48" fillId="7" borderId="104" xfId="0" applyNumberFormat="1" applyFont="1" applyFill="1" applyBorder="1" applyAlignment="1">
      <alignment horizontal="right" vertical="top" shrinkToFit="1"/>
    </xf>
    <xf numFmtId="168" fontId="3" fillId="0" borderId="0" xfId="0" applyNumberFormat="1" applyFont="1"/>
    <xf numFmtId="44" fontId="3" fillId="0" borderId="0" xfId="0" applyNumberFormat="1" applyFont="1"/>
    <xf numFmtId="0" fontId="61" fillId="0" borderId="93" xfId="0" applyFont="1" applyBorder="1" applyAlignment="1">
      <alignment horizontal="right" vertical="top" wrapText="1"/>
    </xf>
    <xf numFmtId="168" fontId="56" fillId="34" borderId="0" xfId="0" applyNumberFormat="1" applyFont="1" applyFill="1"/>
    <xf numFmtId="0" fontId="56" fillId="34" borderId="0" xfId="0" applyFont="1" applyFill="1"/>
    <xf numFmtId="9" fontId="56" fillId="34" borderId="0" xfId="1" applyFont="1" applyFill="1"/>
    <xf numFmtId="44" fontId="56" fillId="34" borderId="0" xfId="0" applyNumberFormat="1" applyFont="1" applyFill="1"/>
    <xf numFmtId="4" fontId="2" fillId="34" borderId="0" xfId="0" applyNumberFormat="1" applyFont="1" applyFill="1"/>
    <xf numFmtId="0" fontId="2" fillId="34" borderId="0" xfId="0" applyFont="1" applyFill="1"/>
    <xf numFmtId="2" fontId="2" fillId="34" borderId="0" xfId="0" applyNumberFormat="1" applyFont="1" applyFill="1"/>
    <xf numFmtId="168" fontId="2" fillId="0" borderId="0" xfId="1" applyNumberFormat="1" applyFont="1"/>
    <xf numFmtId="0" fontId="38" fillId="44" borderId="80" xfId="0" applyFont="1" applyFill="1" applyBorder="1" applyAlignment="1">
      <alignment horizontal="left" vertical="top" wrapText="1"/>
    </xf>
    <xf numFmtId="0" fontId="38" fillId="44" borderId="80" xfId="0" applyFont="1" applyFill="1" applyBorder="1" applyAlignment="1">
      <alignment horizontal="right" vertical="top" wrapText="1"/>
    </xf>
    <xf numFmtId="4" fontId="38" fillId="44" borderId="80" xfId="0" applyNumberFormat="1" applyFont="1" applyFill="1" applyBorder="1" applyAlignment="1">
      <alignment horizontal="right" vertical="top" wrapText="1"/>
    </xf>
    <xf numFmtId="0" fontId="63" fillId="45" borderId="80" xfId="0" applyFont="1" applyFill="1" applyBorder="1" applyAlignment="1">
      <alignment horizontal="left" vertical="top" wrapText="1"/>
    </xf>
    <xf numFmtId="0" fontId="63" fillId="45" borderId="80" xfId="0" applyFont="1" applyFill="1" applyBorder="1" applyAlignment="1">
      <alignment horizontal="right" vertical="top" wrapText="1"/>
    </xf>
    <xf numFmtId="0" fontId="63" fillId="45" borderId="80" xfId="0" applyFont="1" applyFill="1" applyBorder="1" applyAlignment="1">
      <alignment horizontal="center" vertical="top" wrapText="1"/>
    </xf>
    <xf numFmtId="4" fontId="63" fillId="45" borderId="80" xfId="0" applyNumberFormat="1" applyFont="1" applyFill="1" applyBorder="1" applyAlignment="1">
      <alignment horizontal="right" vertical="top" wrapText="1"/>
    </xf>
    <xf numFmtId="0" fontId="64" fillId="45" borderId="0" xfId="0" applyFont="1" applyFill="1" applyAlignment="1">
      <alignment horizontal="center" vertical="top" wrapText="1"/>
    </xf>
    <xf numFmtId="0" fontId="64" fillId="45" borderId="0" xfId="0" applyFont="1" applyFill="1" applyAlignment="1">
      <alignment horizontal="left" vertical="top" wrapText="1"/>
    </xf>
    <xf numFmtId="0" fontId="66" fillId="45" borderId="80" xfId="0" applyFont="1" applyFill="1" applyBorder="1" applyAlignment="1">
      <alignment horizontal="right" vertical="top" wrapText="1"/>
    </xf>
    <xf numFmtId="1" fontId="54" fillId="0" borderId="104" xfId="96" applyNumberFormat="1" applyFont="1" applyBorder="1" applyAlignment="1">
      <alignment vertical="center" shrinkToFit="1"/>
    </xf>
    <xf numFmtId="0" fontId="58" fillId="0" borderId="99" xfId="0" applyFont="1" applyBorder="1" applyAlignment="1">
      <alignment vertical="center" wrapText="1"/>
    </xf>
    <xf numFmtId="0" fontId="58" fillId="0" borderId="100" xfId="0" applyFont="1" applyBorder="1" applyAlignment="1">
      <alignment vertical="center" wrapText="1"/>
    </xf>
    <xf numFmtId="4" fontId="54" fillId="0" borderId="104" xfId="96" applyNumberFormat="1" applyFont="1" applyBorder="1" applyAlignment="1">
      <alignment vertical="center" shrinkToFit="1"/>
    </xf>
    <xf numFmtId="0" fontId="66" fillId="46" borderId="80" xfId="0" applyFont="1" applyFill="1" applyBorder="1" applyAlignment="1">
      <alignment horizontal="left" vertical="top" wrapText="1"/>
    </xf>
    <xf numFmtId="0" fontId="66" fillId="46" borderId="80" xfId="0" applyFont="1" applyFill="1" applyBorder="1" applyAlignment="1">
      <alignment horizontal="right" vertical="top" wrapText="1"/>
    </xf>
    <xf numFmtId="0" fontId="38" fillId="47" borderId="80" xfId="0" applyFont="1" applyFill="1" applyBorder="1" applyAlignment="1">
      <alignment horizontal="left" vertical="top" wrapText="1"/>
    </xf>
    <xf numFmtId="0" fontId="38" fillId="47" borderId="80" xfId="0" applyFont="1" applyFill="1" applyBorder="1" applyAlignment="1">
      <alignment horizontal="right" vertical="top" wrapText="1"/>
    </xf>
    <xf numFmtId="0" fontId="63" fillId="47" borderId="107" xfId="0" applyFont="1" applyFill="1" applyBorder="1" applyAlignment="1">
      <alignment horizontal="right" vertical="top" wrapText="1"/>
    </xf>
    <xf numFmtId="0" fontId="65" fillId="46" borderId="0" xfId="0" applyFont="1" applyFill="1" applyAlignment="1">
      <alignment horizontal="right" vertical="top" wrapText="1"/>
    </xf>
    <xf numFmtId="4" fontId="38" fillId="47" borderId="0" xfId="92" applyNumberFormat="1" applyFont="1" applyFill="1" applyBorder="1" applyAlignment="1">
      <alignment horizontal="right" vertical="top" wrapText="1"/>
    </xf>
    <xf numFmtId="0" fontId="48" fillId="0" borderId="0" xfId="96" applyFont="1" applyAlignment="1">
      <alignment vertical="center"/>
    </xf>
    <xf numFmtId="0" fontId="48" fillId="0" borderId="98" xfId="96" applyFont="1" applyBorder="1" applyAlignment="1">
      <alignment vertical="center"/>
    </xf>
    <xf numFmtId="0" fontId="65" fillId="46" borderId="0" xfId="0" applyFont="1" applyFill="1" applyAlignment="1">
      <alignment horizontal="left" vertical="top" wrapText="1"/>
    </xf>
    <xf numFmtId="0" fontId="63" fillId="45" borderId="80" xfId="92" applyFont="1" applyFill="1" applyBorder="1" applyAlignment="1">
      <alignment horizontal="left" vertical="top" wrapText="1"/>
    </xf>
    <xf numFmtId="0" fontId="63" fillId="45" borderId="80" xfId="92" applyFont="1" applyFill="1" applyBorder="1" applyAlignment="1">
      <alignment horizontal="center" vertical="top" wrapText="1"/>
    </xf>
    <xf numFmtId="0" fontId="63" fillId="45" borderId="80" xfId="92" applyFont="1" applyFill="1" applyBorder="1" applyAlignment="1">
      <alignment horizontal="right" vertical="top" wrapText="1"/>
    </xf>
    <xf numFmtId="4" fontId="63" fillId="45" borderId="80" xfId="92" applyNumberFormat="1" applyFont="1" applyFill="1" applyBorder="1" applyAlignment="1">
      <alignment horizontal="right" vertical="top" wrapText="1"/>
    </xf>
    <xf numFmtId="169" fontId="63" fillId="45" borderId="80" xfId="92" applyNumberFormat="1" applyFont="1" applyFill="1" applyBorder="1" applyAlignment="1">
      <alignment horizontal="right" vertical="top" wrapText="1"/>
    </xf>
    <xf numFmtId="0" fontId="63" fillId="45" borderId="108" xfId="92" applyFont="1" applyFill="1" applyBorder="1" applyAlignment="1">
      <alignment horizontal="left" vertical="top" wrapText="1"/>
    </xf>
    <xf numFmtId="0" fontId="64" fillId="48" borderId="80" xfId="92" applyFont="1" applyFill="1" applyBorder="1" applyAlignment="1">
      <alignment horizontal="left" vertical="top" wrapText="1"/>
    </xf>
    <xf numFmtId="0" fontId="64" fillId="48" borderId="80" xfId="92" applyFont="1" applyFill="1" applyBorder="1" applyAlignment="1">
      <alignment horizontal="center" vertical="top" wrapText="1"/>
    </xf>
    <xf numFmtId="0" fontId="64" fillId="48" borderId="80" xfId="92" applyFont="1" applyFill="1" applyBorder="1" applyAlignment="1">
      <alignment horizontal="right" vertical="top" wrapText="1"/>
    </xf>
    <xf numFmtId="4" fontId="64" fillId="48" borderId="80" xfId="92" applyNumberFormat="1" applyFont="1" applyFill="1" applyBorder="1" applyAlignment="1">
      <alignment horizontal="right" vertical="top" wrapText="1"/>
    </xf>
    <xf numFmtId="169" fontId="64" fillId="48" borderId="80" xfId="92" applyNumberFormat="1" applyFont="1" applyFill="1" applyBorder="1" applyAlignment="1">
      <alignment horizontal="right" vertical="top" wrapText="1"/>
    </xf>
    <xf numFmtId="0" fontId="64" fillId="49" borderId="80" xfId="92" applyFont="1" applyFill="1" applyBorder="1" applyAlignment="1">
      <alignment horizontal="left" vertical="top" wrapText="1"/>
    </xf>
    <xf numFmtId="0" fontId="64" fillId="49" borderId="80" xfId="92" applyFont="1" applyFill="1" applyBorder="1" applyAlignment="1">
      <alignment horizontal="center" vertical="top" wrapText="1"/>
    </xf>
    <xf numFmtId="0" fontId="64" fillId="49" borderId="80" xfId="92" applyFont="1" applyFill="1" applyBorder="1" applyAlignment="1">
      <alignment horizontal="right" vertical="top" wrapText="1"/>
    </xf>
    <xf numFmtId="4" fontId="64" fillId="49" borderId="80" xfId="92" applyNumberFormat="1" applyFont="1" applyFill="1" applyBorder="1" applyAlignment="1">
      <alignment horizontal="right" vertical="top" wrapText="1"/>
    </xf>
    <xf numFmtId="169" fontId="64" fillId="49" borderId="80" xfId="92" applyNumberFormat="1" applyFont="1" applyFill="1" applyBorder="1" applyAlignment="1">
      <alignment horizontal="right" vertical="top" wrapText="1"/>
    </xf>
    <xf numFmtId="0" fontId="65" fillId="45" borderId="0" xfId="92" applyFont="1" applyFill="1" applyAlignment="1">
      <alignment horizontal="right" vertical="top" wrapText="1"/>
    </xf>
    <xf numFmtId="0" fontId="64" fillId="45" borderId="0" xfId="92" applyFont="1" applyFill="1" applyAlignment="1">
      <alignment horizontal="left" vertical="top" wrapText="1"/>
    </xf>
    <xf numFmtId="0" fontId="64" fillId="45" borderId="0" xfId="92" applyFont="1" applyFill="1" applyAlignment="1">
      <alignment horizontal="center" vertical="top" wrapText="1"/>
    </xf>
    <xf numFmtId="0" fontId="64" fillId="45" borderId="0" xfId="92" applyFont="1" applyFill="1" applyAlignment="1">
      <alignment horizontal="right" vertical="top" wrapText="1"/>
    </xf>
    <xf numFmtId="4" fontId="64" fillId="45" borderId="0" xfId="92" applyNumberFormat="1" applyFont="1" applyFill="1" applyAlignment="1">
      <alignment horizontal="right" vertical="top" wrapText="1"/>
    </xf>
    <xf numFmtId="0" fontId="65" fillId="45" borderId="80" xfId="92" applyFont="1" applyFill="1" applyBorder="1" applyAlignment="1">
      <alignment horizontal="left" vertical="top" wrapText="1"/>
    </xf>
    <xf numFmtId="0" fontId="65" fillId="45" borderId="80" xfId="92" applyFont="1" applyFill="1" applyBorder="1" applyAlignment="1">
      <alignment horizontal="right" vertical="top" wrapText="1"/>
    </xf>
    <xf numFmtId="0" fontId="65" fillId="45" borderId="80" xfId="92" applyFont="1" applyFill="1" applyBorder="1" applyAlignment="1">
      <alignment horizontal="center" vertical="top" wrapText="1"/>
    </xf>
    <xf numFmtId="0" fontId="40" fillId="0" borderId="0" xfId="0" applyFont="1" applyAlignment="1">
      <alignment horizontal="center"/>
    </xf>
    <xf numFmtId="0" fontId="4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2" fillId="5" borderId="0" xfId="0" applyFont="1" applyFill="1" applyAlignment="1">
      <alignment horizontal="center" vertical="top" wrapText="1"/>
    </xf>
    <xf numFmtId="0" fontId="42" fillId="0" borderId="0" xfId="0" applyFont="1" applyAlignment="1">
      <alignment horizontal="left"/>
    </xf>
    <xf numFmtId="0" fontId="42" fillId="2" borderId="0" xfId="0" applyFont="1" applyFill="1" applyAlignment="1">
      <alignment vertical="top" wrapText="1"/>
    </xf>
    <xf numFmtId="0" fontId="43" fillId="4" borderId="0" xfId="0" applyFont="1" applyFill="1" applyAlignment="1">
      <alignment vertical="top" wrapText="1"/>
    </xf>
    <xf numFmtId="0" fontId="42" fillId="0" borderId="0" xfId="0" applyFont="1" applyAlignment="1">
      <alignment horizontal="left" vertical="top" wrapText="1"/>
    </xf>
    <xf numFmtId="0" fontId="44" fillId="33" borderId="81" xfId="0" applyFont="1" applyFill="1" applyBorder="1" applyAlignment="1">
      <alignment horizontal="center" vertical="top" wrapText="1"/>
    </xf>
    <xf numFmtId="0" fontId="65" fillId="45" borderId="0" xfId="0" applyFont="1" applyFill="1" applyAlignment="1">
      <alignment horizontal="right" vertical="top" wrapText="1"/>
    </xf>
    <xf numFmtId="0" fontId="65" fillId="45" borderId="0" xfId="0" applyFont="1" applyFill="1" applyAlignment="1">
      <alignment horizontal="left" vertical="top" wrapText="1"/>
    </xf>
    <xf numFmtId="4" fontId="65" fillId="45" borderId="0" xfId="0" applyNumberFormat="1" applyFont="1" applyFill="1" applyAlignment="1">
      <alignment horizontal="right" vertical="top" wrapText="1"/>
    </xf>
    <xf numFmtId="0" fontId="62" fillId="34" borderId="93" xfId="0" applyFont="1" applyFill="1" applyBorder="1" applyAlignment="1">
      <alignment horizontal="right" vertical="center" wrapText="1"/>
    </xf>
    <xf numFmtId="44" fontId="60" fillId="0" borderId="0" xfId="95" applyFont="1" applyAlignment="1">
      <alignment horizontal="center"/>
    </xf>
    <xf numFmtId="0" fontId="39" fillId="0" borderId="0" xfId="0" applyFont="1" applyAlignment="1">
      <alignment horizontal="center"/>
    </xf>
    <xf numFmtId="0" fontId="58" fillId="0" borderId="94" xfId="0" applyFont="1" applyBorder="1" applyAlignment="1">
      <alignment horizontal="center" vertical="center" wrapText="1"/>
    </xf>
    <xf numFmtId="0" fontId="58" fillId="0" borderId="96" xfId="0" applyFont="1" applyBorder="1" applyAlignment="1">
      <alignment horizontal="center" vertical="center" wrapText="1"/>
    </xf>
    <xf numFmtId="0" fontId="58" fillId="0" borderId="97" xfId="0" applyFont="1" applyBorder="1" applyAlignment="1">
      <alignment horizontal="center" vertical="center" wrapText="1"/>
    </xf>
    <xf numFmtId="0" fontId="58" fillId="0" borderId="98" xfId="0" applyFont="1" applyBorder="1" applyAlignment="1">
      <alignment horizontal="center" vertical="center" wrapText="1"/>
    </xf>
    <xf numFmtId="0" fontId="58" fillId="0" borderId="99" xfId="0" applyFont="1" applyBorder="1" applyAlignment="1">
      <alignment horizontal="center" vertical="center" wrapText="1"/>
    </xf>
    <xf numFmtId="0" fontId="58" fillId="0" borderId="100" xfId="0" applyFont="1" applyBorder="1" applyAlignment="1">
      <alignment horizontal="center" vertical="center" wrapText="1"/>
    </xf>
    <xf numFmtId="4" fontId="54" fillId="0" borderId="101" xfId="96" applyNumberFormat="1" applyFont="1" applyBorder="1" applyAlignment="1">
      <alignment horizontal="left" vertical="center" indent="1" shrinkToFit="1"/>
    </xf>
    <xf numFmtId="4" fontId="54" fillId="0" borderId="106" xfId="96" applyNumberFormat="1" applyFont="1" applyBorder="1" applyAlignment="1">
      <alignment horizontal="left" vertical="center" indent="1" shrinkToFit="1"/>
    </xf>
    <xf numFmtId="4" fontId="54" fillId="0" borderId="104" xfId="96" applyNumberFormat="1" applyFont="1" applyBorder="1" applyAlignment="1">
      <alignment horizontal="left" vertical="center" indent="1" shrinkToFit="1"/>
    </xf>
    <xf numFmtId="1" fontId="54" fillId="0" borderId="101" xfId="96" applyNumberFormat="1" applyFont="1" applyBorder="1" applyAlignment="1">
      <alignment horizontal="center" vertical="center" shrinkToFit="1"/>
    </xf>
    <xf numFmtId="1" fontId="54" fillId="0" borderId="106" xfId="96" applyNumberFormat="1" applyFont="1" applyBorder="1" applyAlignment="1">
      <alignment horizontal="center" vertical="center" shrinkToFit="1"/>
    </xf>
    <xf numFmtId="1" fontId="54" fillId="0" borderId="104" xfId="96" applyNumberFormat="1" applyFont="1" applyBorder="1" applyAlignment="1">
      <alignment horizontal="center" vertical="center" shrinkToFit="1"/>
    </xf>
    <xf numFmtId="4" fontId="48" fillId="0" borderId="101" xfId="0" applyNumberFormat="1" applyFont="1" applyBorder="1" applyAlignment="1">
      <alignment horizontal="left" vertical="center" indent="1" shrinkToFit="1"/>
    </xf>
    <xf numFmtId="4" fontId="48" fillId="0" borderId="106" xfId="0" applyNumberFormat="1" applyFont="1" applyBorder="1" applyAlignment="1">
      <alignment horizontal="left" vertical="center" indent="1" shrinkToFit="1"/>
    </xf>
    <xf numFmtId="0" fontId="48" fillId="0" borderId="0" xfId="96" applyFont="1" applyAlignment="1">
      <alignment horizontal="left" vertical="center" wrapText="1"/>
    </xf>
    <xf numFmtId="0" fontId="65" fillId="46" borderId="0" xfId="0" applyFont="1" applyFill="1" applyAlignment="1">
      <alignment horizontal="left" vertical="top" wrapText="1"/>
    </xf>
    <xf numFmtId="4" fontId="48" fillId="0" borderId="104" xfId="0" applyNumberFormat="1" applyFont="1" applyBorder="1" applyAlignment="1">
      <alignment horizontal="left" vertical="center" indent="1" shrinkToFit="1"/>
    </xf>
    <xf numFmtId="0" fontId="58" fillId="0" borderId="94" xfId="0" applyFont="1" applyBorder="1" applyAlignment="1">
      <alignment horizontal="center" vertical="top" wrapText="1"/>
    </xf>
    <xf numFmtId="0" fontId="58" fillId="0" borderId="96" xfId="0" applyFont="1" applyBorder="1" applyAlignment="1">
      <alignment horizontal="center" vertical="top" wrapText="1"/>
    </xf>
    <xf numFmtId="0" fontId="58" fillId="0" borderId="97" xfId="0" applyFont="1" applyBorder="1" applyAlignment="1">
      <alignment horizontal="center" vertical="top" wrapText="1"/>
    </xf>
    <xf numFmtId="0" fontId="58" fillId="0" borderId="98" xfId="0" applyFont="1" applyBorder="1" applyAlignment="1">
      <alignment horizontal="center" vertical="top" wrapText="1"/>
    </xf>
    <xf numFmtId="0" fontId="58" fillId="0" borderId="99" xfId="0" applyFont="1" applyBorder="1" applyAlignment="1">
      <alignment horizontal="center" vertical="top" wrapText="1"/>
    </xf>
    <xf numFmtId="0" fontId="58" fillId="0" borderId="100" xfId="0" applyFont="1" applyBorder="1" applyAlignment="1">
      <alignment horizontal="center" vertical="top" wrapText="1"/>
    </xf>
    <xf numFmtId="0" fontId="50" fillId="0" borderId="95" xfId="96" applyBorder="1" applyAlignment="1">
      <alignment horizontal="center" wrapText="1"/>
    </xf>
    <xf numFmtId="0" fontId="50" fillId="0" borderId="96" xfId="96" applyBorder="1" applyAlignment="1">
      <alignment horizontal="center" wrapText="1"/>
    </xf>
    <xf numFmtId="0" fontId="48" fillId="0" borderId="98" xfId="96" applyFont="1" applyBorder="1" applyAlignment="1">
      <alignment horizontal="left" vertical="center" wrapText="1"/>
    </xf>
    <xf numFmtId="0" fontId="51" fillId="0" borderId="101" xfId="0" applyFont="1" applyBorder="1" applyAlignment="1">
      <alignment horizontal="left" vertical="top" wrapText="1" indent="1"/>
    </xf>
    <xf numFmtId="0" fontId="51" fillId="0" borderId="104" xfId="0" applyFont="1" applyBorder="1" applyAlignment="1">
      <alignment horizontal="left" vertical="top" wrapText="1" indent="1"/>
    </xf>
    <xf numFmtId="10" fontId="48" fillId="0" borderId="101" xfId="1" applyNumberFormat="1" applyFont="1" applyBorder="1" applyAlignment="1">
      <alignment horizontal="left" vertical="center" indent="1" shrinkToFit="1"/>
    </xf>
    <xf numFmtId="10" fontId="48" fillId="0" borderId="106" xfId="1" applyNumberFormat="1" applyFont="1" applyBorder="1" applyAlignment="1">
      <alignment horizontal="left" vertical="center" indent="1" shrinkToFit="1"/>
    </xf>
    <xf numFmtId="10" fontId="48" fillId="0" borderId="104" xfId="1" applyNumberFormat="1" applyFont="1" applyBorder="1" applyAlignment="1">
      <alignment horizontal="left" vertical="center" indent="1" shrinkToFit="1"/>
    </xf>
    <xf numFmtId="167" fontId="48" fillId="0" borderId="101" xfId="0" applyNumberFormat="1" applyFont="1" applyBorder="1" applyAlignment="1">
      <alignment horizontal="left" vertical="center" indent="1" shrinkToFit="1"/>
    </xf>
    <xf numFmtId="167" fontId="48" fillId="0" borderId="106" xfId="0" applyNumberFormat="1" applyFont="1" applyBorder="1" applyAlignment="1">
      <alignment horizontal="left" vertical="center" indent="1" shrinkToFit="1"/>
    </xf>
    <xf numFmtId="167" fontId="48" fillId="0" borderId="104" xfId="0" applyNumberFormat="1" applyFont="1" applyBorder="1" applyAlignment="1">
      <alignment horizontal="left" vertical="center" indent="1" shrinkToFit="1"/>
    </xf>
    <xf numFmtId="0" fontId="5" fillId="0" borderId="102" xfId="96" applyFont="1" applyBorder="1" applyAlignment="1">
      <alignment horizontal="left" vertical="top" wrapText="1"/>
    </xf>
    <xf numFmtId="0" fontId="5" fillId="0" borderId="103" xfId="96" applyFont="1" applyBorder="1" applyAlignment="1">
      <alignment horizontal="left" vertical="top" wrapText="1"/>
    </xf>
    <xf numFmtId="2" fontId="59" fillId="0" borderId="0" xfId="1" applyNumberFormat="1" applyFont="1" applyAlignment="1">
      <alignment horizontal="center" vertical="top"/>
    </xf>
    <xf numFmtId="0" fontId="8" fillId="7" borderId="44" xfId="2" applyFont="1" applyFill="1" applyBorder="1" applyAlignment="1">
      <alignment horizontal="left" wrapText="1"/>
    </xf>
    <xf numFmtId="0" fontId="8" fillId="7" borderId="45" xfId="2" applyFont="1" applyFill="1" applyBorder="1" applyAlignment="1">
      <alignment horizontal="left" wrapText="1"/>
    </xf>
    <xf numFmtId="0" fontId="8" fillId="7" borderId="46" xfId="2" applyFont="1" applyFill="1" applyBorder="1" applyAlignment="1">
      <alignment horizontal="left" wrapText="1"/>
    </xf>
    <xf numFmtId="0" fontId="8" fillId="7" borderId="56" xfId="2" applyFont="1" applyFill="1" applyBorder="1" applyAlignment="1">
      <alignment horizontal="left" wrapText="1"/>
    </xf>
    <xf numFmtId="0" fontId="8" fillId="7" borderId="57" xfId="2" applyFont="1" applyFill="1" applyBorder="1" applyAlignment="1">
      <alignment horizontal="left" wrapText="1"/>
    </xf>
    <xf numFmtId="0" fontId="8" fillId="7" borderId="58" xfId="2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8" fillId="37" borderId="32" xfId="2" applyFont="1" applyFill="1" applyBorder="1" applyAlignment="1">
      <alignment vertical="center" wrapText="1"/>
    </xf>
    <xf numFmtId="0" fontId="8" fillId="37" borderId="0" xfId="2" applyFont="1" applyFill="1" applyAlignment="1">
      <alignment vertical="center" wrapText="1"/>
    </xf>
    <xf numFmtId="0" fontId="8" fillId="7" borderId="39" xfId="2" applyFont="1" applyFill="1" applyBorder="1" applyAlignment="1">
      <alignment horizontal="left"/>
    </xf>
    <xf numFmtId="0" fontId="8" fillId="7" borderId="40" xfId="2" applyFont="1" applyFill="1" applyBorder="1" applyAlignment="1">
      <alignment horizontal="left"/>
    </xf>
    <xf numFmtId="0" fontId="8" fillId="7" borderId="41" xfId="2" applyFont="1" applyFill="1" applyBorder="1" applyAlignment="1">
      <alignment horizontal="left"/>
    </xf>
    <xf numFmtId="0" fontId="7" fillId="7" borderId="49" xfId="2" applyFont="1" applyFill="1" applyBorder="1" applyAlignment="1">
      <alignment horizontal="center" vertical="center"/>
    </xf>
    <xf numFmtId="0" fontId="7" fillId="7" borderId="50" xfId="2" applyFont="1" applyFill="1" applyBorder="1" applyAlignment="1">
      <alignment horizontal="center" vertical="center"/>
    </xf>
    <xf numFmtId="0" fontId="7" fillId="7" borderId="51" xfId="2" applyFont="1" applyFill="1" applyBorder="1" applyAlignment="1">
      <alignment horizontal="center" vertical="center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2" fontId="6" fillId="7" borderId="30" xfId="2" applyNumberFormat="1" applyFont="1" applyFill="1" applyBorder="1" applyAlignment="1">
      <alignment horizontal="center"/>
    </xf>
    <xf numFmtId="2" fontId="6" fillId="7" borderId="31" xfId="2" applyNumberFormat="1" applyFont="1" applyFill="1" applyBorder="1" applyAlignment="1">
      <alignment horizontal="center"/>
    </xf>
    <xf numFmtId="0" fontId="4" fillId="0" borderId="5" xfId="2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7" fillId="37" borderId="32" xfId="2" applyFont="1" applyFill="1" applyBorder="1" applyAlignment="1">
      <alignment horizontal="center"/>
    </xf>
    <xf numFmtId="0" fontId="7" fillId="37" borderId="0" xfId="2" applyFont="1" applyFill="1" applyAlignment="1">
      <alignment horizontal="center"/>
    </xf>
    <xf numFmtId="0" fontId="7" fillId="7" borderId="33" xfId="2" applyFont="1" applyFill="1" applyBorder="1" applyAlignment="1">
      <alignment horizontal="center"/>
    </xf>
    <xf numFmtId="0" fontId="7" fillId="7" borderId="34" xfId="2" applyFont="1" applyFill="1" applyBorder="1" applyAlignment="1">
      <alignment horizontal="center"/>
    </xf>
    <xf numFmtId="0" fontId="7" fillId="7" borderId="35" xfId="2" applyFont="1" applyFill="1" applyBorder="1" applyAlignment="1">
      <alignment horizontal="center"/>
    </xf>
    <xf numFmtId="0" fontId="8" fillId="37" borderId="32" xfId="2" applyFont="1" applyFill="1" applyBorder="1"/>
    <xf numFmtId="0" fontId="8" fillId="37" borderId="0" xfId="2" applyFont="1" applyFill="1"/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top" wrapText="1"/>
    </xf>
    <xf numFmtId="0" fontId="48" fillId="7" borderId="85" xfId="0" applyFont="1" applyFill="1" applyBorder="1" applyAlignment="1">
      <alignment horizontal="center" vertical="center"/>
    </xf>
    <xf numFmtId="0" fontId="48" fillId="7" borderId="86" xfId="0" applyFont="1" applyFill="1" applyBorder="1" applyAlignment="1">
      <alignment horizontal="center" vertical="center"/>
    </xf>
    <xf numFmtId="0" fontId="48" fillId="7" borderId="87" xfId="0" applyFont="1" applyFill="1" applyBorder="1" applyAlignment="1">
      <alignment horizontal="center" vertical="center"/>
    </xf>
    <xf numFmtId="0" fontId="48" fillId="7" borderId="88" xfId="0" applyFont="1" applyFill="1" applyBorder="1" applyAlignment="1">
      <alignment horizontal="center" vertical="center"/>
    </xf>
    <xf numFmtId="0" fontId="48" fillId="7" borderId="0" xfId="0" applyFont="1" applyFill="1" applyAlignment="1">
      <alignment horizontal="center" vertical="center"/>
    </xf>
    <xf numFmtId="0" fontId="48" fillId="7" borderId="89" xfId="0" applyFont="1" applyFill="1" applyBorder="1" applyAlignment="1">
      <alignment horizontal="center" vertical="center"/>
    </xf>
    <xf numFmtId="0" fontId="48" fillId="7" borderId="90" xfId="0" applyFont="1" applyFill="1" applyBorder="1" applyAlignment="1">
      <alignment horizontal="center" vertical="center"/>
    </xf>
    <xf numFmtId="0" fontId="48" fillId="7" borderId="91" xfId="0" applyFont="1" applyFill="1" applyBorder="1" applyAlignment="1">
      <alignment horizontal="center" vertical="center"/>
    </xf>
    <xf numFmtId="0" fontId="48" fillId="7" borderId="92" xfId="0" applyFont="1" applyFill="1" applyBorder="1" applyAlignment="1">
      <alignment horizontal="center" vertical="center"/>
    </xf>
    <xf numFmtId="0" fontId="40" fillId="34" borderId="82" xfId="0" applyFont="1" applyFill="1" applyBorder="1" applyAlignment="1">
      <alignment horizontal="center" vertical="center"/>
    </xf>
    <xf numFmtId="0" fontId="40" fillId="34" borderId="83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66" fillId="45" borderId="0" xfId="92" applyFont="1" applyFill="1" applyAlignment="1">
      <alignment horizontal="center" wrapText="1"/>
    </xf>
    <xf numFmtId="0" fontId="41" fillId="0" borderId="0" xfId="92"/>
    <xf numFmtId="0" fontId="65" fillId="45" borderId="80" xfId="92" applyFont="1" applyFill="1" applyBorder="1" applyAlignment="1">
      <alignment horizontal="left" vertical="top" wrapText="1"/>
    </xf>
    <xf numFmtId="0" fontId="63" fillId="45" borderId="80" xfId="92" applyFont="1" applyFill="1" applyBorder="1" applyAlignment="1">
      <alignment horizontal="left" vertical="top" wrapText="1"/>
    </xf>
    <xf numFmtId="0" fontId="64" fillId="48" borderId="80" xfId="92" applyFont="1" applyFill="1" applyBorder="1" applyAlignment="1">
      <alignment horizontal="left" vertical="top" wrapText="1"/>
    </xf>
    <xf numFmtId="0" fontId="64" fillId="49" borderId="80" xfId="92" applyFont="1" applyFill="1" applyBorder="1" applyAlignment="1">
      <alignment horizontal="left" vertical="top" wrapText="1"/>
    </xf>
    <xf numFmtId="0" fontId="40" fillId="34" borderId="32" xfId="0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horizontal="center" vertical="center"/>
    </xf>
    <xf numFmtId="0" fontId="64" fillId="45" borderId="0" xfId="92" applyFont="1" applyFill="1" applyAlignment="1">
      <alignment horizontal="right" vertical="top" wrapText="1"/>
    </xf>
    <xf numFmtId="0" fontId="65" fillId="45" borderId="0" xfId="92" applyFont="1" applyFill="1" applyAlignment="1">
      <alignment horizontal="center" wrapText="1"/>
    </xf>
    <xf numFmtId="0" fontId="64" fillId="0" borderId="0" xfId="92" applyFont="1"/>
    <xf numFmtId="0" fontId="65" fillId="45" borderId="0" xfId="92" applyFont="1" applyFill="1" applyAlignment="1">
      <alignment horizontal="right" vertical="top" wrapText="1"/>
    </xf>
    <xf numFmtId="0" fontId="65" fillId="45" borderId="0" xfId="92" applyFont="1" applyFill="1" applyAlignment="1">
      <alignment horizontal="left" vertical="top" wrapText="1"/>
    </xf>
    <xf numFmtId="4" fontId="65" fillId="45" borderId="0" xfId="92" applyNumberFormat="1" applyFont="1" applyFill="1" applyAlignment="1">
      <alignment horizontal="right" vertical="top" wrapText="1"/>
    </xf>
    <xf numFmtId="4" fontId="65" fillId="46" borderId="0" xfId="0" applyNumberFormat="1" applyFont="1" applyFill="1" applyAlignment="1">
      <alignment horizontal="right" vertical="top" wrapText="1"/>
    </xf>
    <xf numFmtId="2" fontId="57" fillId="0" borderId="101" xfId="0" applyNumberFormat="1" applyFont="1" applyBorder="1" applyAlignment="1">
      <alignment horizontal="right" vertical="top" shrinkToFit="1"/>
    </xf>
    <xf numFmtId="4" fontId="50" fillId="40" borderId="106" xfId="0" applyNumberFormat="1" applyFont="1" applyFill="1" applyBorder="1" applyAlignment="1">
      <alignment horizontal="left" wrapText="1"/>
    </xf>
  </cellXfs>
  <cellStyles count="97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20% - Ênfase1 2" xfId="10" xr:uid="{00000000-0005-0000-0000-000006000000}"/>
    <cellStyle name="20% - Ênfase2 2" xfId="11" xr:uid="{00000000-0005-0000-0000-000007000000}"/>
    <cellStyle name="20% - Ênfase3 2" xfId="12" xr:uid="{00000000-0005-0000-0000-000008000000}"/>
    <cellStyle name="20% - Ênfase4 2" xfId="13" xr:uid="{00000000-0005-0000-0000-000009000000}"/>
    <cellStyle name="20% - Ênfase5 2" xfId="14" xr:uid="{00000000-0005-0000-0000-00000A000000}"/>
    <cellStyle name="20% - Ênfase6 2" xfId="15" xr:uid="{00000000-0005-0000-0000-00000B000000}"/>
    <cellStyle name="40% - Accent1" xfId="16" xr:uid="{00000000-0005-0000-0000-00000C000000}"/>
    <cellStyle name="40% - Accent2" xfId="17" xr:uid="{00000000-0005-0000-0000-00000D000000}"/>
    <cellStyle name="40% - Accent3" xfId="18" xr:uid="{00000000-0005-0000-0000-00000E000000}"/>
    <cellStyle name="40% - Accent4" xfId="19" xr:uid="{00000000-0005-0000-0000-00000F000000}"/>
    <cellStyle name="40% - Accent5" xfId="20" xr:uid="{00000000-0005-0000-0000-000010000000}"/>
    <cellStyle name="40% - Accent6" xfId="21" xr:uid="{00000000-0005-0000-0000-000011000000}"/>
    <cellStyle name="40% - Ênfase1 2" xfId="22" xr:uid="{00000000-0005-0000-0000-000012000000}"/>
    <cellStyle name="40% - Ênfase2 2" xfId="23" xr:uid="{00000000-0005-0000-0000-000013000000}"/>
    <cellStyle name="40% - Ênfase3 2" xfId="24" xr:uid="{00000000-0005-0000-0000-000014000000}"/>
    <cellStyle name="40% - Ênfase4 2" xfId="25" xr:uid="{00000000-0005-0000-0000-000015000000}"/>
    <cellStyle name="40% - Ênfase5 2" xfId="26" xr:uid="{00000000-0005-0000-0000-000016000000}"/>
    <cellStyle name="40% - Ênfase6 2" xfId="27" xr:uid="{00000000-0005-0000-0000-000017000000}"/>
    <cellStyle name="60% - Accent1" xfId="28" xr:uid="{00000000-0005-0000-0000-000018000000}"/>
    <cellStyle name="60% - Accent2" xfId="29" xr:uid="{00000000-0005-0000-0000-000019000000}"/>
    <cellStyle name="60% - Accent3" xfId="30" xr:uid="{00000000-0005-0000-0000-00001A000000}"/>
    <cellStyle name="60% - Accent4" xfId="31" xr:uid="{00000000-0005-0000-0000-00001B000000}"/>
    <cellStyle name="60% - Accent5" xfId="32" xr:uid="{00000000-0005-0000-0000-00001C000000}"/>
    <cellStyle name="60% - Accent6" xfId="33" xr:uid="{00000000-0005-0000-0000-00001D000000}"/>
    <cellStyle name="60% - Ênfase1 2" xfId="34" xr:uid="{00000000-0005-0000-0000-00001E000000}"/>
    <cellStyle name="60% - Ênfase2 2" xfId="35" xr:uid="{00000000-0005-0000-0000-00001F000000}"/>
    <cellStyle name="60% - Ênfase3 2" xfId="36" xr:uid="{00000000-0005-0000-0000-000020000000}"/>
    <cellStyle name="60% - Ênfase4 2" xfId="37" xr:uid="{00000000-0005-0000-0000-000021000000}"/>
    <cellStyle name="60% - Ênfase5 2" xfId="38" xr:uid="{00000000-0005-0000-0000-000022000000}"/>
    <cellStyle name="60% - Ênfase6 2" xfId="39" xr:uid="{00000000-0005-0000-0000-000023000000}"/>
    <cellStyle name="Accent1" xfId="40" xr:uid="{00000000-0005-0000-0000-000024000000}"/>
    <cellStyle name="Accent2" xfId="41" xr:uid="{00000000-0005-0000-0000-000025000000}"/>
    <cellStyle name="Accent3" xfId="42" xr:uid="{00000000-0005-0000-0000-000026000000}"/>
    <cellStyle name="Accent4" xfId="43" xr:uid="{00000000-0005-0000-0000-000027000000}"/>
    <cellStyle name="Accent5" xfId="44" xr:uid="{00000000-0005-0000-0000-000028000000}"/>
    <cellStyle name="Accent6" xfId="45" xr:uid="{00000000-0005-0000-0000-000029000000}"/>
    <cellStyle name="Bad" xfId="46" xr:uid="{00000000-0005-0000-0000-00002A000000}"/>
    <cellStyle name="Bom 2" xfId="47" xr:uid="{00000000-0005-0000-0000-00002B000000}"/>
    <cellStyle name="Calculation" xfId="48" xr:uid="{00000000-0005-0000-0000-00002C000000}"/>
    <cellStyle name="Cálculo 2" xfId="49" xr:uid="{00000000-0005-0000-0000-00002D000000}"/>
    <cellStyle name="Célula de Verificação 2" xfId="50" xr:uid="{00000000-0005-0000-0000-00002E000000}"/>
    <cellStyle name="Célula Vinculada 2" xfId="51" xr:uid="{00000000-0005-0000-0000-00002F000000}"/>
    <cellStyle name="Check Cell" xfId="52" xr:uid="{00000000-0005-0000-0000-000030000000}"/>
    <cellStyle name="Ênfase1 2" xfId="53" xr:uid="{00000000-0005-0000-0000-000031000000}"/>
    <cellStyle name="Ênfase2 2" xfId="54" xr:uid="{00000000-0005-0000-0000-000032000000}"/>
    <cellStyle name="Ênfase3 2" xfId="55" xr:uid="{00000000-0005-0000-0000-000033000000}"/>
    <cellStyle name="Ênfase4 2" xfId="56" xr:uid="{00000000-0005-0000-0000-000034000000}"/>
    <cellStyle name="Ênfase5 2" xfId="57" xr:uid="{00000000-0005-0000-0000-000035000000}"/>
    <cellStyle name="Ênfase6 2" xfId="58" xr:uid="{00000000-0005-0000-0000-000036000000}"/>
    <cellStyle name="Entrada 2" xfId="59" xr:uid="{00000000-0005-0000-0000-000037000000}"/>
    <cellStyle name="Explanatory Text" xfId="60" xr:uid="{00000000-0005-0000-0000-000038000000}"/>
    <cellStyle name="Good" xfId="61" xr:uid="{00000000-0005-0000-0000-000039000000}"/>
    <cellStyle name="Heading 1" xfId="62" xr:uid="{00000000-0005-0000-0000-00003A000000}"/>
    <cellStyle name="Heading 2" xfId="63" xr:uid="{00000000-0005-0000-0000-00003B000000}"/>
    <cellStyle name="Heading 3" xfId="64" xr:uid="{00000000-0005-0000-0000-00003C000000}"/>
    <cellStyle name="Heading 4" xfId="65" xr:uid="{00000000-0005-0000-0000-00003D000000}"/>
    <cellStyle name="Incorreto 2" xfId="66" xr:uid="{00000000-0005-0000-0000-00003E000000}"/>
    <cellStyle name="Input" xfId="67" xr:uid="{00000000-0005-0000-0000-00003F000000}"/>
    <cellStyle name="Linked Cell" xfId="68" xr:uid="{00000000-0005-0000-0000-000040000000}"/>
    <cellStyle name="Moeda" xfId="95" builtinId="4"/>
    <cellStyle name="Moeda 2" xfId="69" xr:uid="{00000000-0005-0000-0000-000041000000}"/>
    <cellStyle name="Neutra 2" xfId="70" xr:uid="{00000000-0005-0000-0000-000042000000}"/>
    <cellStyle name="Neutral" xfId="71" xr:uid="{00000000-0005-0000-0000-000043000000}"/>
    <cellStyle name="Normal" xfId="0" builtinId="0"/>
    <cellStyle name="Normal 2" xfId="72" xr:uid="{00000000-0005-0000-0000-000045000000}"/>
    <cellStyle name="Normal 2 2" xfId="2" xr:uid="{00000000-0005-0000-0000-000046000000}"/>
    <cellStyle name="Normal 3" xfId="73" xr:uid="{00000000-0005-0000-0000-000047000000}"/>
    <cellStyle name="Normal 3 2" xfId="74" xr:uid="{00000000-0005-0000-0000-000048000000}"/>
    <cellStyle name="Normal 4" xfId="75" xr:uid="{00000000-0005-0000-0000-000049000000}"/>
    <cellStyle name="Normal 5" xfId="92" xr:uid="{00000000-0005-0000-0000-00004A000000}"/>
    <cellStyle name="Normal 6" xfId="94" xr:uid="{00000000-0005-0000-0000-00004B000000}"/>
    <cellStyle name="Normal 7" xfId="96" xr:uid="{7CEC4324-40E5-4CF0-8CDA-527262271BBA}"/>
    <cellStyle name="Nota 2" xfId="76" xr:uid="{00000000-0005-0000-0000-00004C000000}"/>
    <cellStyle name="Note" xfId="77" xr:uid="{00000000-0005-0000-0000-00004D000000}"/>
    <cellStyle name="Output" xfId="78" xr:uid="{00000000-0005-0000-0000-00004E000000}"/>
    <cellStyle name="Porcentagem" xfId="1" builtinId="5"/>
    <cellStyle name="Porcentagem 2" xfId="79" xr:uid="{00000000-0005-0000-0000-000050000000}"/>
    <cellStyle name="Saída 2" xfId="80" xr:uid="{00000000-0005-0000-0000-000051000000}"/>
    <cellStyle name="Separador de milhares 2" xfId="81" xr:uid="{00000000-0005-0000-0000-000052000000}"/>
    <cellStyle name="Separador de milhares 2_ORÇAMENTO matureia corrigido (DEZ 2009)" xfId="3" xr:uid="{00000000-0005-0000-0000-000053000000}"/>
    <cellStyle name="Texto de Aviso 2" xfId="82" xr:uid="{00000000-0005-0000-0000-000054000000}"/>
    <cellStyle name="Texto Explicativo 2" xfId="83" xr:uid="{00000000-0005-0000-0000-000055000000}"/>
    <cellStyle name="Title" xfId="84" xr:uid="{00000000-0005-0000-0000-000056000000}"/>
    <cellStyle name="Título 1 2" xfId="85" xr:uid="{00000000-0005-0000-0000-000057000000}"/>
    <cellStyle name="Título 2 2" xfId="86" xr:uid="{00000000-0005-0000-0000-000058000000}"/>
    <cellStyle name="Título 3 2" xfId="87" xr:uid="{00000000-0005-0000-0000-000059000000}"/>
    <cellStyle name="Título 4 2" xfId="88" xr:uid="{00000000-0005-0000-0000-00005A000000}"/>
    <cellStyle name="Título 5" xfId="89" xr:uid="{00000000-0005-0000-0000-00005B000000}"/>
    <cellStyle name="Total 2" xfId="90" xr:uid="{00000000-0005-0000-0000-00005C000000}"/>
    <cellStyle name="Vírgula 2" xfId="93" xr:uid="{00000000-0005-0000-0000-00005D000000}"/>
    <cellStyle name="Warning Text" xfId="91" xr:uid="{00000000-0005-0000-0000-00005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328083</xdr:colOff>
      <xdr:row>0</xdr:row>
      <xdr:rowOff>42333</xdr:rowOff>
    </xdr:from>
    <xdr:to>
      <xdr:col>6</xdr:col>
      <xdr:colOff>55033</xdr:colOff>
      <xdr:row>0</xdr:row>
      <xdr:rowOff>1509183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833" y="42333"/>
          <a:ext cx="5579533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425823</xdr:colOff>
      <xdr:row>0</xdr:row>
      <xdr:rowOff>0</xdr:rowOff>
    </xdr:from>
    <xdr:to>
      <xdr:col>5</xdr:col>
      <xdr:colOff>515471</xdr:colOff>
      <xdr:row>0</xdr:row>
      <xdr:rowOff>1578685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2529" y="0"/>
          <a:ext cx="4930589" cy="157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57979</xdr:rowOff>
    </xdr:from>
    <xdr:to>
      <xdr:col>3</xdr:col>
      <xdr:colOff>579783</xdr:colOff>
      <xdr:row>0</xdr:row>
      <xdr:rowOff>941075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979"/>
          <a:ext cx="2758109" cy="883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95250</xdr:rowOff>
        </xdr:from>
        <xdr:to>
          <xdr:col>3</xdr:col>
          <xdr:colOff>581025</xdr:colOff>
          <xdr:row>25</xdr:row>
          <xdr:rowOff>47625</xdr:rowOff>
        </xdr:to>
        <xdr:sp macro="" textlink="">
          <xdr:nvSpPr>
            <xdr:cNvPr id="8193" name="Picture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492125</xdr:colOff>
      <xdr:row>0</xdr:row>
      <xdr:rowOff>222250</xdr:rowOff>
    </xdr:from>
    <xdr:to>
      <xdr:col>11</xdr:col>
      <xdr:colOff>469714</xdr:colOff>
      <xdr:row>0</xdr:row>
      <xdr:rowOff>1800935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1625" y="222250"/>
          <a:ext cx="4930589" cy="157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1725706</xdr:colOff>
      <xdr:row>0</xdr:row>
      <xdr:rowOff>0</xdr:rowOff>
    </xdr:from>
    <xdr:to>
      <xdr:col>3</xdr:col>
      <xdr:colOff>616324</xdr:colOff>
      <xdr:row>0</xdr:row>
      <xdr:rowOff>1273711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8912" y="0"/>
          <a:ext cx="3978088" cy="1273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179293</xdr:colOff>
      <xdr:row>7</xdr:row>
      <xdr:rowOff>134471</xdr:rowOff>
    </xdr:from>
    <xdr:to>
      <xdr:col>3</xdr:col>
      <xdr:colOff>1042149</xdr:colOff>
      <xdr:row>52</xdr:row>
      <xdr:rowOff>22411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4403"/>
        <a:stretch/>
      </xdr:blipFill>
      <xdr:spPr>
        <a:xfrm>
          <a:off x="952499" y="3036795"/>
          <a:ext cx="5950326" cy="85500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773207</xdr:colOff>
      <xdr:row>0</xdr:row>
      <xdr:rowOff>0</xdr:rowOff>
    </xdr:from>
    <xdr:to>
      <xdr:col>4</xdr:col>
      <xdr:colOff>1692090</xdr:colOff>
      <xdr:row>0</xdr:row>
      <xdr:rowOff>1273711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1" y="0"/>
          <a:ext cx="4650442" cy="1273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view="pageBreakPreview" zoomScale="90" zoomScaleNormal="100" zoomScaleSheetLayoutView="90" workbookViewId="0">
      <selection activeCell="H49" sqref="H49"/>
    </sheetView>
  </sheetViews>
  <sheetFormatPr defaultColWidth="9.140625" defaultRowHeight="15.75"/>
  <cols>
    <col min="1" max="1" width="9.7109375" style="1" customWidth="1"/>
    <col min="2" max="2" width="11.7109375" style="1" customWidth="1"/>
    <col min="3" max="3" width="9.7109375" style="1" customWidth="1"/>
    <col min="4" max="4" width="58.5703125" style="1" customWidth="1"/>
    <col min="5" max="5" width="5.85546875" style="1" customWidth="1"/>
    <col min="6" max="7" width="13.7109375" style="1" customWidth="1"/>
    <col min="8" max="8" width="17.140625" style="1" customWidth="1"/>
    <col min="9" max="9" width="9.140625" style="1"/>
    <col min="10" max="10" width="16.42578125" style="1" customWidth="1"/>
    <col min="11" max="11" width="12.7109375" style="1" bestFit="1" customWidth="1"/>
    <col min="12" max="16384" width="9.140625" style="1"/>
  </cols>
  <sheetData>
    <row r="1" spans="1:15" ht="121.5" customHeight="1">
      <c r="A1" s="183"/>
      <c r="B1" s="183"/>
      <c r="C1" s="183"/>
      <c r="D1" s="183"/>
      <c r="E1" s="183"/>
      <c r="F1" s="183"/>
      <c r="G1" s="183"/>
      <c r="H1" s="183"/>
    </row>
    <row r="2" spans="1:15">
      <c r="A2" s="185" t="s">
        <v>13</v>
      </c>
      <c r="B2" s="185"/>
      <c r="C2" s="185"/>
      <c r="D2" s="185"/>
      <c r="E2" s="9"/>
      <c r="F2" s="9"/>
      <c r="G2" s="9"/>
      <c r="H2" s="9"/>
    </row>
    <row r="3" spans="1:15">
      <c r="A3" s="185" t="s">
        <v>105</v>
      </c>
      <c r="B3" s="185"/>
      <c r="C3" s="185"/>
      <c r="D3" s="185"/>
      <c r="E3" s="9"/>
      <c r="F3" s="9"/>
      <c r="G3" s="9"/>
      <c r="H3" s="9"/>
    </row>
    <row r="4" spans="1:15">
      <c r="A4" s="185" t="s">
        <v>97</v>
      </c>
      <c r="B4" s="185"/>
      <c r="C4" s="185"/>
      <c r="D4" s="185"/>
      <c r="E4" s="9"/>
      <c r="F4" s="9"/>
      <c r="G4" s="9"/>
      <c r="H4" s="9"/>
    </row>
    <row r="5" spans="1:15" ht="50.25" customHeight="1">
      <c r="A5" s="188" t="s">
        <v>106</v>
      </c>
      <c r="B5" s="188"/>
      <c r="C5" s="188"/>
      <c r="D5" s="188"/>
      <c r="E5" s="188"/>
      <c r="F5" s="188"/>
      <c r="G5" s="188"/>
      <c r="H5" s="188"/>
      <c r="I5" s="5"/>
      <c r="J5" s="5"/>
      <c r="K5" s="5"/>
      <c r="L5" s="5"/>
      <c r="M5" s="5"/>
      <c r="N5" s="5"/>
      <c r="O5" s="5"/>
    </row>
    <row r="6" spans="1:15">
      <c r="A6" s="185" t="s">
        <v>107</v>
      </c>
      <c r="B6" s="185"/>
      <c r="C6" s="185"/>
      <c r="D6" s="185"/>
      <c r="E6" s="185"/>
      <c r="F6" s="185"/>
      <c r="G6" s="185"/>
      <c r="H6" s="185"/>
    </row>
    <row r="7" spans="1:15">
      <c r="A7" s="186" t="s">
        <v>7</v>
      </c>
      <c r="B7" s="186"/>
      <c r="C7" s="186"/>
      <c r="D7" s="186"/>
      <c r="E7" s="10"/>
      <c r="F7" s="10" t="s">
        <v>11</v>
      </c>
      <c r="G7" s="186" t="s">
        <v>6</v>
      </c>
      <c r="H7" s="186"/>
    </row>
    <row r="8" spans="1:15" ht="27.75" customHeight="1">
      <c r="A8" s="187" t="s">
        <v>108</v>
      </c>
      <c r="B8" s="187"/>
      <c r="C8" s="187"/>
      <c r="D8" s="187"/>
      <c r="E8" s="11"/>
      <c r="F8" s="14">
        <v>0.27350000000000002</v>
      </c>
      <c r="G8" s="187" t="s">
        <v>222</v>
      </c>
      <c r="H8" s="187"/>
    </row>
    <row r="9" spans="1:15">
      <c r="A9" s="184" t="s">
        <v>53</v>
      </c>
      <c r="B9" s="184"/>
      <c r="C9" s="184"/>
      <c r="D9" s="184"/>
      <c r="E9" s="184"/>
      <c r="F9" s="184"/>
      <c r="G9" s="184"/>
      <c r="H9" s="184"/>
    </row>
    <row r="10" spans="1:15" s="2" customFormat="1">
      <c r="A10" s="12" t="s">
        <v>10</v>
      </c>
      <c r="B10" s="12"/>
      <c r="C10" s="12"/>
      <c r="D10" s="12" t="s">
        <v>3</v>
      </c>
      <c r="E10" s="12"/>
      <c r="F10" s="13"/>
      <c r="G10" s="13"/>
      <c r="H10" s="13" t="s">
        <v>5</v>
      </c>
    </row>
    <row r="11" spans="1:15" ht="12" customHeight="1">
      <c r="A11" s="189"/>
      <c r="B11" s="189"/>
      <c r="C11" s="189"/>
      <c r="D11" s="189"/>
      <c r="E11" s="189"/>
      <c r="F11" s="189"/>
      <c r="G11" s="189"/>
      <c r="H11" s="189"/>
    </row>
    <row r="12" spans="1:15">
      <c r="A12" s="97">
        <v>1</v>
      </c>
      <c r="B12" s="23"/>
      <c r="C12" s="23"/>
      <c r="D12" s="16" t="s">
        <v>110</v>
      </c>
      <c r="E12" s="23"/>
      <c r="F12" s="23"/>
      <c r="G12" s="18"/>
      <c r="H12" s="153">
        <v>397006.5</v>
      </c>
    </row>
    <row r="13" spans="1:15">
      <c r="A13" s="97">
        <v>2</v>
      </c>
      <c r="B13" s="23"/>
      <c r="C13" s="23"/>
      <c r="D13" s="16" t="s">
        <v>72</v>
      </c>
      <c r="E13" s="23"/>
      <c r="F13" s="23"/>
      <c r="G13" s="18"/>
      <c r="H13" s="153">
        <v>32631.74</v>
      </c>
    </row>
    <row r="14" spans="1:15">
      <c r="A14" s="97">
        <v>3</v>
      </c>
      <c r="B14" s="23"/>
      <c r="C14" s="23"/>
      <c r="D14" s="16" t="s">
        <v>73</v>
      </c>
      <c r="E14" s="23"/>
      <c r="F14" s="23"/>
      <c r="G14" s="18"/>
      <c r="H14" s="18">
        <v>16659.93</v>
      </c>
    </row>
    <row r="15" spans="1:15">
      <c r="A15" s="97">
        <v>4</v>
      </c>
      <c r="B15" s="23"/>
      <c r="C15" s="23"/>
      <c r="D15" s="16" t="s">
        <v>111</v>
      </c>
      <c r="E15" s="23"/>
      <c r="F15" s="23"/>
      <c r="G15" s="18"/>
      <c r="H15" s="18">
        <v>13701.83</v>
      </c>
    </row>
    <row r="16" spans="1:15">
      <c r="A16" s="97"/>
      <c r="B16" s="23"/>
      <c r="C16" s="23"/>
      <c r="D16" s="16"/>
      <c r="E16" s="23"/>
      <c r="F16" s="23"/>
      <c r="G16" s="18"/>
      <c r="H16" s="18"/>
    </row>
    <row r="17" spans="1:8">
      <c r="A17" s="97"/>
      <c r="B17" s="23"/>
      <c r="C17" s="23"/>
      <c r="D17" s="16"/>
      <c r="E17" s="23"/>
      <c r="F17" s="23"/>
      <c r="G17" s="18"/>
      <c r="H17" s="18"/>
    </row>
    <row r="18" spans="1:8">
      <c r="A18" s="97"/>
      <c r="B18" s="23"/>
      <c r="C18" s="23"/>
      <c r="D18" s="16"/>
      <c r="E18" s="23"/>
      <c r="F18" s="23"/>
      <c r="G18" s="18"/>
      <c r="H18" s="18"/>
    </row>
    <row r="19" spans="1:8">
      <c r="A19" s="97"/>
      <c r="B19" s="23"/>
      <c r="C19" s="23"/>
      <c r="D19" s="16"/>
      <c r="E19" s="23"/>
      <c r="F19" s="23"/>
      <c r="G19" s="18"/>
      <c r="H19" s="18"/>
    </row>
    <row r="20" spans="1:8">
      <c r="A20" s="97"/>
      <c r="B20" s="23"/>
      <c r="C20" s="23"/>
      <c r="D20" s="16"/>
      <c r="E20" s="23"/>
      <c r="F20" s="23"/>
      <c r="G20" s="18"/>
      <c r="H20" s="18"/>
    </row>
    <row r="21" spans="1:8">
      <c r="A21" s="97"/>
      <c r="B21" s="23"/>
      <c r="C21" s="23"/>
      <c r="D21" s="16"/>
      <c r="E21" s="23"/>
      <c r="F21" s="23"/>
      <c r="G21" s="18"/>
      <c r="H21" s="18"/>
    </row>
    <row r="22" spans="1:8">
      <c r="A22" s="97"/>
      <c r="B22" s="23"/>
      <c r="C22" s="23"/>
      <c r="D22" s="16"/>
      <c r="E22" s="23"/>
      <c r="F22" s="23"/>
      <c r="G22" s="18"/>
      <c r="H22" s="18"/>
    </row>
    <row r="23" spans="1:8">
      <c r="A23" s="97"/>
      <c r="B23" s="23"/>
      <c r="C23" s="23"/>
      <c r="D23" s="16"/>
      <c r="E23" s="23"/>
      <c r="F23" s="23"/>
      <c r="G23" s="18"/>
      <c r="H23" s="18"/>
    </row>
    <row r="24" spans="1:8">
      <c r="A24" s="97"/>
      <c r="B24" s="23"/>
      <c r="C24" s="23"/>
      <c r="D24" s="16"/>
      <c r="E24" s="23"/>
      <c r="F24" s="23"/>
      <c r="G24" s="18"/>
      <c r="H24" s="18"/>
    </row>
    <row r="25" spans="1:8">
      <c r="A25" s="97"/>
      <c r="B25" s="23"/>
      <c r="C25" s="23"/>
      <c r="D25" s="16"/>
      <c r="E25" s="23"/>
      <c r="F25" s="23"/>
      <c r="G25" s="18"/>
      <c r="H25" s="18"/>
    </row>
    <row r="26" spans="1:8">
      <c r="A26" s="97"/>
      <c r="B26" s="23"/>
      <c r="C26" s="23"/>
      <c r="D26" s="16"/>
      <c r="E26" s="23"/>
      <c r="F26" s="23"/>
      <c r="G26" s="18"/>
      <c r="H26" s="18"/>
    </row>
    <row r="27" spans="1:8">
      <c r="A27" s="97"/>
      <c r="B27" s="23"/>
      <c r="C27" s="23"/>
      <c r="D27" s="16"/>
      <c r="E27" s="23"/>
      <c r="F27" s="23"/>
      <c r="G27" s="18"/>
      <c r="H27" s="18"/>
    </row>
    <row r="28" spans="1:8">
      <c r="A28" s="97"/>
      <c r="B28" s="23"/>
      <c r="C28" s="23"/>
      <c r="D28" s="16"/>
      <c r="E28" s="23"/>
      <c r="F28" s="23"/>
      <c r="G28" s="18"/>
      <c r="H28" s="18"/>
    </row>
    <row r="29" spans="1:8">
      <c r="A29" s="97"/>
      <c r="B29" s="23"/>
      <c r="C29" s="23"/>
      <c r="D29" s="16"/>
      <c r="E29" s="23"/>
      <c r="F29" s="23"/>
      <c r="G29" s="18"/>
      <c r="H29" s="18"/>
    </row>
    <row r="30" spans="1:8">
      <c r="A30" s="97"/>
      <c r="B30" s="23"/>
      <c r="C30" s="23"/>
      <c r="D30" s="16"/>
      <c r="E30" s="23"/>
      <c r="F30" s="23"/>
      <c r="G30" s="18"/>
      <c r="H30" s="18"/>
    </row>
    <row r="31" spans="1:8">
      <c r="A31" s="97"/>
      <c r="B31" s="23"/>
      <c r="C31" s="23"/>
      <c r="D31" s="16"/>
      <c r="E31" s="23"/>
      <c r="F31" s="23"/>
      <c r="G31" s="18"/>
      <c r="H31" s="18"/>
    </row>
    <row r="32" spans="1:8">
      <c r="A32" s="97"/>
      <c r="B32" s="23"/>
      <c r="C32" s="23"/>
      <c r="D32" s="16"/>
      <c r="E32" s="23"/>
      <c r="F32" s="23"/>
      <c r="G32" s="18"/>
      <c r="H32" s="18"/>
    </row>
    <row r="33" spans="1:8">
      <c r="A33" s="97"/>
      <c r="B33" s="23"/>
      <c r="C33" s="23"/>
      <c r="D33" s="16"/>
      <c r="E33" s="23"/>
      <c r="F33" s="23"/>
      <c r="G33" s="18"/>
      <c r="H33" s="18"/>
    </row>
    <row r="34" spans="1:8">
      <c r="A34" s="97"/>
      <c r="B34" s="23"/>
      <c r="C34" s="23"/>
      <c r="D34" s="16"/>
      <c r="E34" s="23"/>
      <c r="F34" s="23"/>
      <c r="G34" s="18"/>
      <c r="H34" s="18"/>
    </row>
    <row r="35" spans="1:8">
      <c r="A35" s="97"/>
      <c r="B35" s="23"/>
      <c r="C35" s="23"/>
      <c r="D35" s="16"/>
      <c r="E35" s="23"/>
      <c r="F35" s="23"/>
      <c r="G35" s="18"/>
      <c r="H35" s="18"/>
    </row>
    <row r="36" spans="1:8">
      <c r="A36" s="97"/>
      <c r="B36" s="23"/>
      <c r="C36" s="23"/>
      <c r="D36" s="16"/>
      <c r="E36" s="23"/>
      <c r="F36" s="23"/>
      <c r="G36" s="18"/>
      <c r="H36" s="18"/>
    </row>
    <row r="37" spans="1:8">
      <c r="A37" s="97"/>
      <c r="B37" s="23"/>
      <c r="C37" s="23"/>
      <c r="D37" s="16"/>
      <c r="E37" s="23"/>
      <c r="F37" s="23"/>
      <c r="G37" s="18"/>
      <c r="H37" s="18"/>
    </row>
    <row r="38" spans="1:8">
      <c r="A38" s="97"/>
      <c r="B38" s="23"/>
      <c r="C38" s="23"/>
      <c r="D38" s="16"/>
      <c r="E38" s="23"/>
      <c r="F38" s="23"/>
      <c r="G38" s="18"/>
      <c r="H38" s="18"/>
    </row>
    <row r="39" spans="1:8">
      <c r="A39" s="97"/>
      <c r="B39" s="23"/>
      <c r="C39" s="23"/>
      <c r="D39" s="16"/>
      <c r="E39" s="23"/>
      <c r="F39" s="23"/>
      <c r="G39" s="18"/>
      <c r="H39" s="18"/>
    </row>
    <row r="40" spans="1:8">
      <c r="A40" s="97"/>
      <c r="B40" s="23"/>
      <c r="C40" s="23"/>
      <c r="D40" s="16"/>
      <c r="E40" s="23"/>
      <c r="F40" s="23"/>
      <c r="G40" s="18"/>
      <c r="H40" s="18"/>
    </row>
    <row r="41" spans="1:8">
      <c r="A41" s="97"/>
      <c r="B41" s="23"/>
      <c r="C41" s="23"/>
      <c r="D41" s="16"/>
      <c r="E41" s="23"/>
      <c r="F41" s="23"/>
      <c r="G41" s="18"/>
      <c r="H41" s="18"/>
    </row>
    <row r="42" spans="1:8">
      <c r="A42" s="97"/>
      <c r="B42" s="23"/>
      <c r="C42" s="23"/>
      <c r="D42" s="16"/>
      <c r="E42" s="23"/>
      <c r="F42" s="23"/>
      <c r="G42" s="18"/>
      <c r="H42" s="18"/>
    </row>
    <row r="43" spans="1:8">
      <c r="A43" s="97"/>
      <c r="B43" s="23"/>
      <c r="C43" s="23"/>
      <c r="D43" s="16"/>
      <c r="E43" s="23"/>
      <c r="F43" s="23"/>
      <c r="G43" s="18"/>
      <c r="H43" s="18"/>
    </row>
    <row r="44" spans="1:8">
      <c r="A44" s="97"/>
      <c r="B44" s="23"/>
      <c r="C44" s="23"/>
      <c r="D44" s="16"/>
      <c r="E44" s="23"/>
      <c r="F44" s="23"/>
      <c r="G44" s="18"/>
      <c r="H44" s="18"/>
    </row>
    <row r="45" spans="1:8">
      <c r="A45" s="97"/>
      <c r="B45" s="23"/>
      <c r="C45" s="23"/>
      <c r="D45" s="16"/>
      <c r="E45" s="23"/>
      <c r="F45" s="23"/>
      <c r="G45" s="18"/>
      <c r="H45" s="18"/>
    </row>
    <row r="46" spans="1:8">
      <c r="A46" s="97"/>
      <c r="B46" s="23"/>
      <c r="C46" s="23"/>
      <c r="D46" s="16"/>
      <c r="E46" s="23"/>
      <c r="F46" s="23"/>
      <c r="G46" s="18"/>
      <c r="H46" s="18"/>
    </row>
    <row r="47" spans="1:8">
      <c r="A47" s="97"/>
      <c r="B47" s="23"/>
      <c r="C47" s="23"/>
      <c r="D47" s="16"/>
      <c r="E47" s="23"/>
      <c r="F47" s="23"/>
      <c r="G47" s="18"/>
      <c r="H47" s="18"/>
    </row>
    <row r="48" spans="1:8">
      <c r="A48" s="16"/>
      <c r="B48" s="20"/>
      <c r="C48" s="20"/>
      <c r="D48" s="16"/>
      <c r="E48" s="17"/>
      <c r="F48" s="17"/>
      <c r="G48" s="18"/>
      <c r="H48" s="19"/>
    </row>
    <row r="49" spans="1:11" ht="15.75" customHeight="1">
      <c r="A49" s="181" t="s">
        <v>12</v>
      </c>
      <c r="B49" s="181"/>
      <c r="C49" s="181"/>
      <c r="D49" s="181"/>
      <c r="E49" s="181"/>
      <c r="F49" s="181"/>
      <c r="G49" s="181"/>
      <c r="H49" s="21">
        <f>SUM(H12:H43)</f>
        <v>460000</v>
      </c>
      <c r="J49" s="22" t="e">
        <f>REFORMA!#REF!</f>
        <v>#REF!</v>
      </c>
      <c r="K49" s="22" t="e">
        <f>CFF!#REF!</f>
        <v>#REF!</v>
      </c>
    </row>
    <row r="50" spans="1:11" ht="31.5" customHeight="1">
      <c r="A50" s="182" t="s">
        <v>863</v>
      </c>
      <c r="B50" s="182"/>
      <c r="C50" s="182"/>
      <c r="D50" s="182"/>
      <c r="E50" s="182"/>
      <c r="F50" s="182"/>
      <c r="G50" s="182"/>
      <c r="H50" s="182"/>
      <c r="J50" s="22" t="e">
        <f>H49-J49</f>
        <v>#REF!</v>
      </c>
      <c r="K50" s="22" t="e">
        <f>H49-K49</f>
        <v>#REF!</v>
      </c>
    </row>
  </sheetData>
  <mergeCells count="14">
    <mergeCell ref="A49:G49"/>
    <mergeCell ref="A50:H50"/>
    <mergeCell ref="A1:H1"/>
    <mergeCell ref="A9:H9"/>
    <mergeCell ref="A2:D2"/>
    <mergeCell ref="A3:D3"/>
    <mergeCell ref="A4:D4"/>
    <mergeCell ref="A7:D7"/>
    <mergeCell ref="G7:H7"/>
    <mergeCell ref="A8:D8"/>
    <mergeCell ref="G8:H8"/>
    <mergeCell ref="A6:H6"/>
    <mergeCell ref="A5:H5"/>
    <mergeCell ref="A11:H11"/>
  </mergeCells>
  <pageMargins left="0.51181102362204722" right="0.51181102362204722" top="0.59055118110236227" bottom="0.78740157480314965" header="0.31496062992125984" footer="0.31496062992125984"/>
  <pageSetup paperSize="9" scale="6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9"/>
  <sheetViews>
    <sheetView view="pageBreakPreview" topLeftCell="A31" zoomScale="85" zoomScaleNormal="100" zoomScaleSheetLayoutView="85" workbookViewId="0">
      <selection activeCell="H55" sqref="H55"/>
    </sheetView>
  </sheetViews>
  <sheetFormatPr defaultColWidth="9.140625" defaultRowHeight="15.75"/>
  <cols>
    <col min="1" max="1" width="8.42578125" style="1" customWidth="1"/>
    <col min="2" max="2" width="11.42578125" style="1" customWidth="1"/>
    <col min="3" max="3" width="11.7109375" style="1" customWidth="1"/>
    <col min="4" max="4" width="72.28515625" style="1" customWidth="1"/>
    <col min="5" max="5" width="8.85546875" style="1" customWidth="1"/>
    <col min="6" max="6" width="11.5703125" style="1" customWidth="1"/>
    <col min="7" max="7" width="15.140625" style="1" customWidth="1"/>
    <col min="8" max="8" width="12.7109375" style="84" customWidth="1"/>
    <col min="9" max="9" width="15.5703125" style="1" customWidth="1"/>
    <col min="10" max="10" width="13.7109375" style="1" bestFit="1" customWidth="1"/>
    <col min="11" max="11" width="11.42578125" style="1" customWidth="1"/>
    <col min="12" max="12" width="14.28515625" style="1" customWidth="1"/>
    <col min="13" max="13" width="17.85546875" style="1" customWidth="1"/>
    <col min="14" max="14" width="18.85546875" style="2" customWidth="1"/>
    <col min="15" max="15" width="18" style="1" customWidth="1"/>
    <col min="16" max="16" width="9.140625" style="1"/>
    <col min="17" max="17" width="16.28515625" style="1" customWidth="1"/>
    <col min="18" max="18" width="14.28515625" style="1" customWidth="1"/>
    <col min="19" max="19" width="9.140625" style="1"/>
    <col min="20" max="20" width="16.7109375" style="1" bestFit="1" customWidth="1"/>
    <col min="21" max="16384" width="9.140625" style="1"/>
  </cols>
  <sheetData>
    <row r="1" spans="1:20" ht="126.75" customHeight="1">
      <c r="A1" s="195"/>
      <c r="B1" s="195"/>
      <c r="C1" s="195"/>
      <c r="D1" s="195"/>
      <c r="E1" s="195"/>
      <c r="F1" s="195"/>
      <c r="G1" s="195"/>
      <c r="H1" s="195"/>
      <c r="I1" s="195"/>
    </row>
    <row r="2" spans="1:20">
      <c r="A2" s="185" t="s">
        <v>13</v>
      </c>
      <c r="B2" s="185"/>
      <c r="C2" s="185"/>
      <c r="D2" s="185"/>
      <c r="E2" s="9"/>
      <c r="F2" s="9"/>
      <c r="G2" s="9"/>
      <c r="H2" s="83"/>
      <c r="I2" s="9"/>
    </row>
    <row r="3" spans="1:20">
      <c r="A3" s="185" t="str">
        <f>RESUMO!A3</f>
        <v>PREFEITURA MUNICIPAL DE SOUSA</v>
      </c>
      <c r="B3" s="185"/>
      <c r="C3" s="185"/>
      <c r="D3" s="185"/>
      <c r="E3" s="9"/>
      <c r="F3" s="9"/>
      <c r="G3" s="9"/>
      <c r="H3" s="83"/>
      <c r="I3" s="9"/>
    </row>
    <row r="4" spans="1:20">
      <c r="A4" s="185" t="str">
        <f>RESUMO!A4</f>
        <v>CONCORRÊNCIA ELETRÔNICA Nº 001/2025</v>
      </c>
      <c r="B4" s="185"/>
      <c r="C4" s="185"/>
      <c r="D4" s="185"/>
      <c r="E4" s="9"/>
      <c r="F4" s="9"/>
      <c r="G4" s="9"/>
      <c r="H4" s="83"/>
      <c r="I4" s="9"/>
    </row>
    <row r="5" spans="1:20" ht="30.75" customHeight="1">
      <c r="A5" s="188" t="str">
        <f>RESUMO!A5</f>
        <v>OBJETO: CONTRATAÇÃO DE EMPRESA CUJO CRITÉRIO DE SELEÇÃO DA PROPOSTA MAIS VANTAJOSA SERÁ A DE MENOR PREÇO GLOBAL para realização de reforma na COBERTA DO TERMINAL RODOVIÁRIO INTERESTADUAL ADILMAR DE PAIVA GADELHA, SOUSA – PB</v>
      </c>
      <c r="B5" s="188"/>
      <c r="C5" s="188"/>
      <c r="D5" s="188"/>
      <c r="E5" s="188"/>
      <c r="F5" s="188"/>
      <c r="G5" s="188"/>
      <c r="H5" s="188"/>
      <c r="I5" s="85"/>
      <c r="J5" s="5"/>
      <c r="K5" s="5"/>
      <c r="L5" s="5"/>
      <c r="M5" s="5"/>
      <c r="N5" s="5"/>
      <c r="O5" s="5"/>
      <c r="P5" s="5"/>
      <c r="Q5" s="5"/>
      <c r="R5" s="5"/>
    </row>
    <row r="6" spans="1:20">
      <c r="A6" s="185" t="str">
        <f>RESUMO!A6</f>
        <v>SOUSA - PB - Data: 19 de MAIO de 2025</v>
      </c>
      <c r="B6" s="185"/>
      <c r="C6" s="185"/>
      <c r="D6" s="185"/>
      <c r="E6" s="185"/>
      <c r="F6" s="185"/>
      <c r="G6" s="185"/>
      <c r="H6" s="185"/>
      <c r="I6" s="9"/>
    </row>
    <row r="7" spans="1:20">
      <c r="A7" s="186" t="s">
        <v>7</v>
      </c>
      <c r="B7" s="186"/>
      <c r="C7" s="186"/>
      <c r="D7" s="186"/>
      <c r="E7" s="10"/>
      <c r="F7" s="10" t="s">
        <v>11</v>
      </c>
      <c r="G7" s="10" t="s">
        <v>1</v>
      </c>
      <c r="H7" s="186" t="s">
        <v>6</v>
      </c>
      <c r="I7" s="186"/>
    </row>
    <row r="8" spans="1:20" ht="31.5" customHeight="1">
      <c r="A8" s="187" t="str">
        <f>RESUMO!A8</f>
        <v>reforma na COBERTA DO TERMINAL RODOVIÁRIO INTERESTADUAL ADILMAR DE PAIVA GADELHA, SOUSA – PB</v>
      </c>
      <c r="B8" s="187"/>
      <c r="C8" s="187"/>
      <c r="D8" s="187"/>
      <c r="E8" s="11"/>
      <c r="F8" s="15">
        <f>RESUMO!F8</f>
        <v>0.27350000000000002</v>
      </c>
      <c r="G8" s="11" t="s">
        <v>109</v>
      </c>
      <c r="H8" s="187" t="str">
        <f>RESUMO!G8</f>
        <v>84,85% -   Desonerada</v>
      </c>
      <c r="I8" s="187"/>
      <c r="L8" s="194">
        <v>1295762.92</v>
      </c>
      <c r="M8" s="194"/>
      <c r="N8" s="132" t="e">
        <f>#REF!</f>
        <v>#REF!</v>
      </c>
      <c r="O8" s="123" t="e">
        <f>L8-M9</f>
        <v>#REF!</v>
      </c>
    </row>
    <row r="9" spans="1:20">
      <c r="A9" s="184" t="s">
        <v>53</v>
      </c>
      <c r="B9" s="184"/>
      <c r="C9" s="184"/>
      <c r="D9" s="184"/>
      <c r="E9" s="184"/>
      <c r="F9" s="184"/>
      <c r="G9" s="184"/>
      <c r="H9" s="184"/>
      <c r="I9" s="184"/>
      <c r="M9" s="122" t="e">
        <f>#REF!</f>
        <v>#REF!</v>
      </c>
      <c r="N9" s="82">
        <v>1</v>
      </c>
    </row>
    <row r="10" spans="1:20" s="2" customFormat="1" ht="30">
      <c r="A10" s="12" t="s">
        <v>10</v>
      </c>
      <c r="B10" s="12" t="s">
        <v>4</v>
      </c>
      <c r="C10" s="12" t="s">
        <v>63</v>
      </c>
      <c r="D10" s="12" t="s">
        <v>3</v>
      </c>
      <c r="E10" s="12" t="s">
        <v>2</v>
      </c>
      <c r="F10" s="142" t="s">
        <v>8</v>
      </c>
      <c r="G10" s="142" t="s">
        <v>90</v>
      </c>
      <c r="H10" s="142" t="s">
        <v>9</v>
      </c>
      <c r="I10" s="142" t="s">
        <v>5</v>
      </c>
      <c r="M10" s="2" t="e">
        <f>L8/M9</f>
        <v>#REF!</v>
      </c>
      <c r="R10" s="98">
        <v>0.23</v>
      </c>
    </row>
    <row r="11" spans="1:20" s="126" customFormat="1">
      <c r="A11" s="133" t="s">
        <v>74</v>
      </c>
      <c r="B11" s="133"/>
      <c r="C11" s="133"/>
      <c r="D11" s="133" t="s">
        <v>110</v>
      </c>
      <c r="E11" s="133"/>
      <c r="F11" s="134"/>
      <c r="G11" s="133"/>
      <c r="H11" s="133"/>
      <c r="I11" s="135">
        <v>397006.41</v>
      </c>
      <c r="J11" s="125"/>
      <c r="L11" s="193"/>
      <c r="M11" s="193"/>
      <c r="P11" s="127"/>
      <c r="Q11" s="128"/>
      <c r="R11" s="129"/>
      <c r="T11" s="128">
        <f>Q11-R12</f>
        <v>0</v>
      </c>
    </row>
    <row r="12" spans="1:20" s="130" customFormat="1">
      <c r="A12" s="136" t="s">
        <v>75</v>
      </c>
      <c r="B12" s="137" t="s">
        <v>98</v>
      </c>
      <c r="C12" s="136" t="s">
        <v>69</v>
      </c>
      <c r="D12" s="136" t="s">
        <v>99</v>
      </c>
      <c r="E12" s="138" t="s">
        <v>79</v>
      </c>
      <c r="F12" s="137">
        <v>6</v>
      </c>
      <c r="G12" s="139">
        <v>294.45999999999998</v>
      </c>
      <c r="H12" s="139">
        <v>374.99</v>
      </c>
      <c r="I12" s="139">
        <v>2249.94</v>
      </c>
      <c r="J12" s="125"/>
      <c r="L12" s="193"/>
      <c r="M12" s="193"/>
      <c r="P12" s="127"/>
      <c r="R12" s="131"/>
    </row>
    <row r="13" spans="1:20" ht="28.5" customHeight="1">
      <c r="A13" s="136" t="s">
        <v>77</v>
      </c>
      <c r="B13" s="137" t="s">
        <v>112</v>
      </c>
      <c r="C13" s="136" t="s">
        <v>78</v>
      </c>
      <c r="D13" s="136" t="s">
        <v>113</v>
      </c>
      <c r="E13" s="138" t="s">
        <v>79</v>
      </c>
      <c r="F13" s="137">
        <v>727.08</v>
      </c>
      <c r="G13" s="139">
        <v>3.57</v>
      </c>
      <c r="H13" s="139">
        <v>4.54</v>
      </c>
      <c r="I13" s="139">
        <v>3300.94</v>
      </c>
      <c r="J13" s="102"/>
      <c r="L13" s="124"/>
      <c r="M13" s="124"/>
      <c r="P13" s="99"/>
    </row>
    <row r="14" spans="1:20" ht="25.5">
      <c r="A14" s="136" t="s">
        <v>80</v>
      </c>
      <c r="B14" s="137" t="s">
        <v>114</v>
      </c>
      <c r="C14" s="136" t="s">
        <v>78</v>
      </c>
      <c r="D14" s="136" t="s">
        <v>115</v>
      </c>
      <c r="E14" s="138" t="s">
        <v>79</v>
      </c>
      <c r="F14" s="137">
        <v>1533.84</v>
      </c>
      <c r="G14" s="139">
        <v>57.53</v>
      </c>
      <c r="H14" s="139">
        <v>73.260000000000005</v>
      </c>
      <c r="I14" s="139">
        <v>112369.11</v>
      </c>
      <c r="J14" s="102"/>
      <c r="L14" s="124"/>
      <c r="M14" s="124"/>
      <c r="P14" s="99"/>
    </row>
    <row r="15" spans="1:20" s="101" customFormat="1">
      <c r="A15" s="136" t="s">
        <v>81</v>
      </c>
      <c r="B15" s="137" t="s">
        <v>116</v>
      </c>
      <c r="C15" s="136" t="s">
        <v>69</v>
      </c>
      <c r="D15" s="136" t="s">
        <v>117</v>
      </c>
      <c r="E15" s="138" t="s">
        <v>86</v>
      </c>
      <c r="F15" s="137">
        <v>199.2</v>
      </c>
      <c r="G15" s="139">
        <v>91.5</v>
      </c>
      <c r="H15" s="139">
        <v>116.52</v>
      </c>
      <c r="I15" s="139">
        <v>23210.78</v>
      </c>
      <c r="J15" s="102"/>
      <c r="L15" s="124"/>
      <c r="M15" s="124"/>
      <c r="N15" s="2"/>
      <c r="P15" s="100"/>
    </row>
    <row r="16" spans="1:20" s="82" customFormat="1" ht="25.5">
      <c r="A16" s="136" t="s">
        <v>82</v>
      </c>
      <c r="B16" s="137" t="s">
        <v>118</v>
      </c>
      <c r="C16" s="136" t="s">
        <v>78</v>
      </c>
      <c r="D16" s="136" t="s">
        <v>119</v>
      </c>
      <c r="E16" s="138" t="s">
        <v>0</v>
      </c>
      <c r="F16" s="137">
        <v>92.4</v>
      </c>
      <c r="G16" s="139">
        <v>44.7</v>
      </c>
      <c r="H16" s="139">
        <v>56.92</v>
      </c>
      <c r="I16" s="139">
        <v>5259.4</v>
      </c>
      <c r="J16" s="102"/>
      <c r="L16" s="124"/>
      <c r="M16" s="124"/>
      <c r="N16" s="2"/>
      <c r="P16" s="99"/>
    </row>
    <row r="17" spans="1:16" ht="42" customHeight="1">
      <c r="A17" s="136" t="s">
        <v>83</v>
      </c>
      <c r="B17" s="137" t="s">
        <v>120</v>
      </c>
      <c r="C17" s="136" t="s">
        <v>69</v>
      </c>
      <c r="D17" s="136" t="s">
        <v>121</v>
      </c>
      <c r="E17" s="138" t="s">
        <v>122</v>
      </c>
      <c r="F17" s="137">
        <v>2952</v>
      </c>
      <c r="G17" s="139">
        <v>16.97</v>
      </c>
      <c r="H17" s="139">
        <v>21.61</v>
      </c>
      <c r="I17" s="139">
        <f>63792.72+0.09</f>
        <v>63792.81</v>
      </c>
      <c r="J17" s="102"/>
      <c r="L17" s="124"/>
      <c r="M17" s="124"/>
      <c r="P17" s="99"/>
    </row>
    <row r="18" spans="1:16" s="101" customFormat="1" ht="38.25">
      <c r="A18" s="136" t="s">
        <v>100</v>
      </c>
      <c r="B18" s="137" t="s">
        <v>123</v>
      </c>
      <c r="C18" s="136" t="s">
        <v>78</v>
      </c>
      <c r="D18" s="136" t="s">
        <v>124</v>
      </c>
      <c r="E18" s="138" t="s">
        <v>79</v>
      </c>
      <c r="F18" s="137">
        <v>2610</v>
      </c>
      <c r="G18" s="139">
        <v>36.58</v>
      </c>
      <c r="H18" s="139">
        <v>46.58</v>
      </c>
      <c r="I18" s="139">
        <v>121573.8</v>
      </c>
      <c r="J18" s="102"/>
      <c r="L18" s="124"/>
      <c r="M18" s="124"/>
      <c r="N18" s="2"/>
      <c r="P18" s="100"/>
    </row>
    <row r="19" spans="1:16" s="119" customFormat="1" ht="25.5">
      <c r="A19" s="136" t="s">
        <v>101</v>
      </c>
      <c r="B19" s="137" t="s">
        <v>125</v>
      </c>
      <c r="C19" s="136" t="s">
        <v>78</v>
      </c>
      <c r="D19" s="136" t="s">
        <v>126</v>
      </c>
      <c r="E19" s="138" t="s">
        <v>51</v>
      </c>
      <c r="F19" s="137">
        <v>240</v>
      </c>
      <c r="G19" s="139">
        <v>20.36</v>
      </c>
      <c r="H19" s="139">
        <v>25.92</v>
      </c>
      <c r="I19" s="139">
        <v>6220.8</v>
      </c>
      <c r="J19" s="116"/>
      <c r="L19" s="124"/>
      <c r="M19" s="124"/>
      <c r="N19" s="2"/>
      <c r="P19" s="118"/>
    </row>
    <row r="20" spans="1:16" ht="38.25">
      <c r="A20" s="136" t="s">
        <v>102</v>
      </c>
      <c r="B20" s="137" t="s">
        <v>127</v>
      </c>
      <c r="C20" s="136" t="s">
        <v>78</v>
      </c>
      <c r="D20" s="136" t="s">
        <v>128</v>
      </c>
      <c r="E20" s="138" t="s">
        <v>79</v>
      </c>
      <c r="F20" s="137">
        <v>79.400000000000006</v>
      </c>
      <c r="G20" s="139">
        <v>73.03</v>
      </c>
      <c r="H20" s="139">
        <v>93</v>
      </c>
      <c r="I20" s="139">
        <v>7384.2</v>
      </c>
      <c r="J20" s="102"/>
      <c r="L20" s="124"/>
      <c r="M20" s="124"/>
      <c r="P20" s="99"/>
    </row>
    <row r="21" spans="1:16" s="101" customFormat="1" ht="38.25">
      <c r="A21" s="136" t="s">
        <v>129</v>
      </c>
      <c r="B21" s="137" t="s">
        <v>130</v>
      </c>
      <c r="C21" s="136" t="s">
        <v>78</v>
      </c>
      <c r="D21" s="136" t="s">
        <v>131</v>
      </c>
      <c r="E21" s="138" t="s">
        <v>79</v>
      </c>
      <c r="F21" s="137">
        <v>158.80000000000001</v>
      </c>
      <c r="G21" s="139">
        <v>3.39</v>
      </c>
      <c r="H21" s="139">
        <v>4.3099999999999996</v>
      </c>
      <c r="I21" s="139">
        <v>684.42</v>
      </c>
      <c r="J21" s="102"/>
      <c r="L21" s="124"/>
      <c r="M21" s="124"/>
      <c r="N21" s="2"/>
      <c r="P21" s="100"/>
    </row>
    <row r="22" spans="1:16" s="82" customFormat="1" ht="38.25">
      <c r="A22" s="136" t="s">
        <v>132</v>
      </c>
      <c r="B22" s="137" t="s">
        <v>133</v>
      </c>
      <c r="C22" s="136" t="s">
        <v>78</v>
      </c>
      <c r="D22" s="136" t="s">
        <v>134</v>
      </c>
      <c r="E22" s="138" t="s">
        <v>79</v>
      </c>
      <c r="F22" s="137">
        <v>158.80000000000001</v>
      </c>
      <c r="G22" s="139">
        <v>27.88</v>
      </c>
      <c r="H22" s="139">
        <v>35.5</v>
      </c>
      <c r="I22" s="139">
        <v>5637.4</v>
      </c>
      <c r="L22" s="124"/>
      <c r="M22" s="124"/>
      <c r="N22" s="2"/>
      <c r="P22" s="99"/>
    </row>
    <row r="23" spans="1:16" s="101" customFormat="1" ht="38.25">
      <c r="A23" s="136" t="s">
        <v>135</v>
      </c>
      <c r="B23" s="137" t="s">
        <v>136</v>
      </c>
      <c r="C23" s="136" t="s">
        <v>78</v>
      </c>
      <c r="D23" s="136" t="s">
        <v>137</v>
      </c>
      <c r="E23" s="138" t="s">
        <v>79</v>
      </c>
      <c r="F23" s="137">
        <v>158.80000000000001</v>
      </c>
      <c r="G23" s="139">
        <v>4.9400000000000004</v>
      </c>
      <c r="H23" s="139">
        <v>6.29</v>
      </c>
      <c r="I23" s="139">
        <v>998.85</v>
      </c>
      <c r="L23" s="124"/>
      <c r="M23" s="124"/>
      <c r="N23" s="2"/>
      <c r="P23" s="100"/>
    </row>
    <row r="24" spans="1:16" s="130" customFormat="1" ht="25.5">
      <c r="A24" s="136" t="s">
        <v>138</v>
      </c>
      <c r="B24" s="137" t="s">
        <v>139</v>
      </c>
      <c r="C24" s="136" t="s">
        <v>78</v>
      </c>
      <c r="D24" s="136" t="s">
        <v>140</v>
      </c>
      <c r="E24" s="138" t="s">
        <v>79</v>
      </c>
      <c r="F24" s="137">
        <v>158.80000000000001</v>
      </c>
      <c r="G24" s="139">
        <v>12.6</v>
      </c>
      <c r="H24" s="139">
        <v>16.04</v>
      </c>
      <c r="I24" s="139">
        <v>2547.15</v>
      </c>
      <c r="L24" s="193"/>
      <c r="M24" s="193"/>
      <c r="P24" s="127"/>
    </row>
    <row r="25" spans="1:16" s="119" customFormat="1" ht="38.25">
      <c r="A25" s="136" t="s">
        <v>141</v>
      </c>
      <c r="B25" s="137" t="s">
        <v>142</v>
      </c>
      <c r="C25" s="136" t="s">
        <v>78</v>
      </c>
      <c r="D25" s="136" t="s">
        <v>143</v>
      </c>
      <c r="E25" s="138" t="s">
        <v>79</v>
      </c>
      <c r="F25" s="137">
        <v>158.80000000000001</v>
      </c>
      <c r="G25" s="139">
        <v>20.2</v>
      </c>
      <c r="H25" s="139">
        <v>25.72</v>
      </c>
      <c r="I25" s="139">
        <v>4084.33</v>
      </c>
      <c r="L25" s="124"/>
      <c r="M25" s="124"/>
      <c r="N25" s="2"/>
      <c r="P25" s="118"/>
    </row>
    <row r="26" spans="1:16" ht="51">
      <c r="A26" s="136" t="s">
        <v>144</v>
      </c>
      <c r="B26" s="137" t="s">
        <v>145</v>
      </c>
      <c r="C26" s="136" t="s">
        <v>78</v>
      </c>
      <c r="D26" s="136" t="s">
        <v>146</v>
      </c>
      <c r="E26" s="138" t="s">
        <v>147</v>
      </c>
      <c r="F26" s="137">
        <v>144</v>
      </c>
      <c r="G26" s="139">
        <v>15.87</v>
      </c>
      <c r="H26" s="139">
        <v>20.21</v>
      </c>
      <c r="I26" s="139">
        <v>2910.24</v>
      </c>
      <c r="L26" s="124"/>
      <c r="M26" s="124"/>
      <c r="P26" s="99"/>
    </row>
    <row r="27" spans="1:16" s="101" customFormat="1" ht="25.5">
      <c r="A27" s="136" t="s">
        <v>148</v>
      </c>
      <c r="B27" s="137" t="s">
        <v>149</v>
      </c>
      <c r="C27" s="136" t="s">
        <v>78</v>
      </c>
      <c r="D27" s="136" t="s">
        <v>150</v>
      </c>
      <c r="E27" s="138" t="s">
        <v>0</v>
      </c>
      <c r="F27" s="137">
        <v>144</v>
      </c>
      <c r="G27" s="139">
        <v>17.739999999999998</v>
      </c>
      <c r="H27" s="139">
        <v>22.59</v>
      </c>
      <c r="I27" s="139">
        <v>3252.96</v>
      </c>
      <c r="L27" s="124"/>
      <c r="M27" s="124"/>
      <c r="N27" s="2"/>
      <c r="P27" s="100"/>
    </row>
    <row r="28" spans="1:16" s="101" customFormat="1" ht="25.5">
      <c r="A28" s="136" t="s">
        <v>151</v>
      </c>
      <c r="B28" s="137" t="s">
        <v>152</v>
      </c>
      <c r="C28" s="136" t="s">
        <v>78</v>
      </c>
      <c r="D28" s="136" t="s">
        <v>153</v>
      </c>
      <c r="E28" s="138" t="s">
        <v>0</v>
      </c>
      <c r="F28" s="137">
        <v>199.2</v>
      </c>
      <c r="G28" s="139">
        <v>124.29</v>
      </c>
      <c r="H28" s="139">
        <v>158.28</v>
      </c>
      <c r="I28" s="139">
        <v>31529.37</v>
      </c>
      <c r="L28" s="124"/>
      <c r="M28" s="124"/>
      <c r="N28" s="2"/>
      <c r="P28" s="100"/>
    </row>
    <row r="29" spans="1:16" s="130" customFormat="1">
      <c r="A29" s="133" t="s">
        <v>84</v>
      </c>
      <c r="B29" s="133"/>
      <c r="C29" s="133"/>
      <c r="D29" s="133" t="s">
        <v>72</v>
      </c>
      <c r="E29" s="133"/>
      <c r="F29" s="134"/>
      <c r="G29" s="133"/>
      <c r="H29" s="133"/>
      <c r="I29" s="135">
        <v>32631.74</v>
      </c>
      <c r="L29" s="193"/>
      <c r="M29" s="193"/>
      <c r="P29" s="127"/>
    </row>
    <row r="30" spans="1:16" s="130" customFormat="1" ht="38.25">
      <c r="A30" s="136" t="s">
        <v>103</v>
      </c>
      <c r="B30" s="137" t="s">
        <v>154</v>
      </c>
      <c r="C30" s="136" t="s">
        <v>78</v>
      </c>
      <c r="D30" s="136" t="s">
        <v>155</v>
      </c>
      <c r="E30" s="138" t="s">
        <v>79</v>
      </c>
      <c r="F30" s="137">
        <v>1533.84</v>
      </c>
      <c r="G30" s="139">
        <v>7.75</v>
      </c>
      <c r="H30" s="139">
        <v>9.86</v>
      </c>
      <c r="I30" s="139">
        <v>15123.66</v>
      </c>
      <c r="L30" s="193"/>
      <c r="M30" s="193"/>
      <c r="P30" s="127"/>
    </row>
    <row r="31" spans="1:16" s="101" customFormat="1" ht="38.25">
      <c r="A31" s="136" t="s">
        <v>104</v>
      </c>
      <c r="B31" s="137" t="s">
        <v>156</v>
      </c>
      <c r="C31" s="136" t="s">
        <v>78</v>
      </c>
      <c r="D31" s="136" t="s">
        <v>157</v>
      </c>
      <c r="E31" s="138" t="s">
        <v>79</v>
      </c>
      <c r="F31" s="137">
        <v>1696.52</v>
      </c>
      <c r="G31" s="139">
        <v>8.11</v>
      </c>
      <c r="H31" s="139">
        <v>10.32</v>
      </c>
      <c r="I31" s="139">
        <v>17508.080000000002</v>
      </c>
      <c r="L31" s="124"/>
      <c r="M31" s="124"/>
      <c r="N31" s="2"/>
      <c r="P31" s="100"/>
    </row>
    <row r="32" spans="1:16" s="117" customFormat="1">
      <c r="A32" s="133" t="s">
        <v>158</v>
      </c>
      <c r="B32" s="133"/>
      <c r="C32" s="133"/>
      <c r="D32" s="133" t="s">
        <v>73</v>
      </c>
      <c r="E32" s="133"/>
      <c r="F32" s="134"/>
      <c r="G32" s="133"/>
      <c r="H32" s="133"/>
      <c r="I32" s="135">
        <v>16659.93</v>
      </c>
      <c r="L32" s="124"/>
      <c r="M32" s="124"/>
      <c r="N32" s="2"/>
      <c r="P32" s="118"/>
    </row>
    <row r="33" spans="1:16" s="119" customFormat="1" ht="25.5">
      <c r="A33" s="136" t="s">
        <v>159</v>
      </c>
      <c r="B33" s="137" t="s">
        <v>160</v>
      </c>
      <c r="C33" s="136" t="s">
        <v>78</v>
      </c>
      <c r="D33" s="136" t="s">
        <v>161</v>
      </c>
      <c r="E33" s="138" t="s">
        <v>51</v>
      </c>
      <c r="F33" s="137">
        <v>28</v>
      </c>
      <c r="G33" s="139">
        <v>1.43</v>
      </c>
      <c r="H33" s="139">
        <v>1.82</v>
      </c>
      <c r="I33" s="139">
        <v>50.96</v>
      </c>
      <c r="L33" s="124"/>
      <c r="M33" s="124"/>
      <c r="N33" s="2"/>
      <c r="P33" s="118"/>
    </row>
    <row r="34" spans="1:16" s="82" customFormat="1" ht="25.5">
      <c r="A34" s="136" t="s">
        <v>162</v>
      </c>
      <c r="B34" s="137" t="s">
        <v>163</v>
      </c>
      <c r="C34" s="136" t="s">
        <v>78</v>
      </c>
      <c r="D34" s="136" t="s">
        <v>164</v>
      </c>
      <c r="E34" s="138" t="s">
        <v>51</v>
      </c>
      <c r="F34" s="137">
        <v>231</v>
      </c>
      <c r="G34" s="139">
        <v>1.24</v>
      </c>
      <c r="H34" s="139">
        <v>1.57</v>
      </c>
      <c r="I34" s="139">
        <v>362.67</v>
      </c>
      <c r="L34" s="124"/>
      <c r="M34" s="124"/>
      <c r="N34" s="2"/>
      <c r="P34" s="99"/>
    </row>
    <row r="35" spans="1:16" s="82" customFormat="1">
      <c r="A35" s="136" t="s">
        <v>165</v>
      </c>
      <c r="B35" s="137" t="s">
        <v>166</v>
      </c>
      <c r="C35" s="136" t="s">
        <v>78</v>
      </c>
      <c r="D35" s="136" t="s">
        <v>167</v>
      </c>
      <c r="E35" s="138" t="s">
        <v>0</v>
      </c>
      <c r="F35" s="137">
        <v>38.4</v>
      </c>
      <c r="G35" s="139">
        <v>4.99</v>
      </c>
      <c r="H35" s="139">
        <v>6.35</v>
      </c>
      <c r="I35" s="139">
        <v>243.84</v>
      </c>
      <c r="L35" s="124"/>
      <c r="M35" s="124"/>
      <c r="N35" s="2"/>
      <c r="P35" s="99"/>
    </row>
    <row r="36" spans="1:16" s="82" customFormat="1" ht="25.5">
      <c r="A36" s="136" t="s">
        <v>168</v>
      </c>
      <c r="B36" s="137" t="s">
        <v>169</v>
      </c>
      <c r="C36" s="136" t="s">
        <v>69</v>
      </c>
      <c r="D36" s="136" t="s">
        <v>170</v>
      </c>
      <c r="E36" s="138" t="s">
        <v>76</v>
      </c>
      <c r="F36" s="137">
        <v>35</v>
      </c>
      <c r="G36" s="139">
        <v>268.74</v>
      </c>
      <c r="H36" s="139">
        <v>342.24</v>
      </c>
      <c r="I36" s="139">
        <v>11978.4</v>
      </c>
      <c r="L36" s="124"/>
      <c r="M36" s="124"/>
      <c r="N36" s="2"/>
      <c r="P36" s="99"/>
    </row>
    <row r="37" spans="1:16" s="119" customFormat="1">
      <c r="A37" s="136" t="s">
        <v>171</v>
      </c>
      <c r="B37" s="137" t="s">
        <v>172</v>
      </c>
      <c r="C37" s="136" t="s">
        <v>69</v>
      </c>
      <c r="D37" s="136" t="s">
        <v>173</v>
      </c>
      <c r="E37" s="138" t="s">
        <v>174</v>
      </c>
      <c r="F37" s="137">
        <v>35</v>
      </c>
      <c r="G37" s="139">
        <v>57.38</v>
      </c>
      <c r="H37" s="139">
        <v>73.069999999999993</v>
      </c>
      <c r="I37" s="139">
        <v>2557.4499999999998</v>
      </c>
      <c r="L37" s="124"/>
      <c r="M37" s="124"/>
      <c r="N37" s="2"/>
      <c r="P37" s="118"/>
    </row>
    <row r="38" spans="1:16" s="101" customFormat="1" ht="25.5">
      <c r="A38" s="136" t="s">
        <v>175</v>
      </c>
      <c r="B38" s="137" t="s">
        <v>176</v>
      </c>
      <c r="C38" s="136" t="s">
        <v>78</v>
      </c>
      <c r="D38" s="136" t="s">
        <v>177</v>
      </c>
      <c r="E38" s="138" t="s">
        <v>0</v>
      </c>
      <c r="F38" s="137">
        <v>539</v>
      </c>
      <c r="G38" s="139">
        <v>1.44</v>
      </c>
      <c r="H38" s="139">
        <v>1.83</v>
      </c>
      <c r="I38" s="139">
        <v>986.37</v>
      </c>
      <c r="L38" s="124"/>
      <c r="M38" s="124"/>
      <c r="N38" s="2"/>
      <c r="P38" s="100"/>
    </row>
    <row r="39" spans="1:16" s="119" customFormat="1" ht="25.5">
      <c r="A39" s="136" t="s">
        <v>178</v>
      </c>
      <c r="B39" s="137" t="s">
        <v>179</v>
      </c>
      <c r="C39" s="136" t="s">
        <v>78</v>
      </c>
      <c r="D39" s="136" t="s">
        <v>180</v>
      </c>
      <c r="E39" s="138" t="s">
        <v>0</v>
      </c>
      <c r="F39" s="137">
        <v>161.69999999999999</v>
      </c>
      <c r="G39" s="139">
        <v>2.34</v>
      </c>
      <c r="H39" s="139">
        <v>2.97</v>
      </c>
      <c r="I39" s="139">
        <v>480.24</v>
      </c>
      <c r="L39" s="124"/>
      <c r="M39" s="124"/>
      <c r="N39" s="2"/>
      <c r="P39" s="118"/>
    </row>
    <row r="40" spans="1:16">
      <c r="A40" s="133" t="s">
        <v>181</v>
      </c>
      <c r="B40" s="133"/>
      <c r="C40" s="133"/>
      <c r="D40" s="133" t="s">
        <v>111</v>
      </c>
      <c r="E40" s="133"/>
      <c r="F40" s="134"/>
      <c r="G40" s="133"/>
      <c r="H40" s="133"/>
      <c r="I40" s="135">
        <v>13701.83</v>
      </c>
      <c r="L40" s="124"/>
      <c r="M40" s="124"/>
      <c r="P40" s="99"/>
    </row>
    <row r="41" spans="1:16" s="101" customFormat="1" ht="25.5">
      <c r="A41" s="136" t="s">
        <v>182</v>
      </c>
      <c r="B41" s="137" t="s">
        <v>183</v>
      </c>
      <c r="C41" s="136" t="s">
        <v>78</v>
      </c>
      <c r="D41" s="136" t="s">
        <v>184</v>
      </c>
      <c r="E41" s="138" t="s">
        <v>0</v>
      </c>
      <c r="F41" s="137">
        <v>72</v>
      </c>
      <c r="G41" s="139">
        <v>37.64</v>
      </c>
      <c r="H41" s="139">
        <v>47.93</v>
      </c>
      <c r="I41" s="139">
        <v>3450.96</v>
      </c>
      <c r="L41" s="124"/>
      <c r="M41" s="124"/>
      <c r="N41" s="2"/>
      <c r="P41" s="100"/>
    </row>
    <row r="42" spans="1:16" ht="38.25">
      <c r="A42" s="136" t="s">
        <v>185</v>
      </c>
      <c r="B42" s="137" t="s">
        <v>186</v>
      </c>
      <c r="C42" s="136" t="s">
        <v>78</v>
      </c>
      <c r="D42" s="136" t="s">
        <v>187</v>
      </c>
      <c r="E42" s="138" t="s">
        <v>51</v>
      </c>
      <c r="F42" s="137">
        <v>12</v>
      </c>
      <c r="G42" s="139">
        <v>433.8</v>
      </c>
      <c r="H42" s="139">
        <v>552.44000000000005</v>
      </c>
      <c r="I42" s="139">
        <v>6629.28</v>
      </c>
      <c r="L42" s="124"/>
      <c r="M42" s="124"/>
      <c r="P42" s="99"/>
    </row>
    <row r="43" spans="1:16" ht="25.5">
      <c r="A43" s="136" t="s">
        <v>188</v>
      </c>
      <c r="B43" s="137" t="s">
        <v>189</v>
      </c>
      <c r="C43" s="136" t="s">
        <v>78</v>
      </c>
      <c r="D43" s="136" t="s">
        <v>190</v>
      </c>
      <c r="E43" s="138" t="s">
        <v>85</v>
      </c>
      <c r="F43" s="137">
        <v>14.88</v>
      </c>
      <c r="G43" s="139">
        <v>77.930000000000007</v>
      </c>
      <c r="H43" s="139">
        <v>99.24</v>
      </c>
      <c r="I43" s="139">
        <v>1476.69</v>
      </c>
      <c r="L43" s="124"/>
      <c r="M43" s="124"/>
      <c r="P43" s="99"/>
    </row>
    <row r="44" spans="1:16" s="119" customFormat="1" ht="25.5">
      <c r="A44" s="136" t="s">
        <v>191</v>
      </c>
      <c r="B44" s="137" t="s">
        <v>192</v>
      </c>
      <c r="C44" s="136" t="s">
        <v>78</v>
      </c>
      <c r="D44" s="136" t="s">
        <v>193</v>
      </c>
      <c r="E44" s="138" t="s">
        <v>85</v>
      </c>
      <c r="F44" s="137">
        <v>6.91</v>
      </c>
      <c r="G44" s="139">
        <v>81.52</v>
      </c>
      <c r="H44" s="139">
        <v>103.81</v>
      </c>
      <c r="I44" s="139">
        <v>717.32</v>
      </c>
      <c r="L44" s="124"/>
      <c r="M44" s="124"/>
      <c r="N44" s="2"/>
      <c r="P44" s="118"/>
    </row>
    <row r="45" spans="1:16" s="130" customFormat="1" ht="51">
      <c r="A45" s="136" t="s">
        <v>194</v>
      </c>
      <c r="B45" s="137" t="s">
        <v>195</v>
      </c>
      <c r="C45" s="136" t="s">
        <v>78</v>
      </c>
      <c r="D45" s="136" t="s">
        <v>196</v>
      </c>
      <c r="E45" s="138" t="s">
        <v>79</v>
      </c>
      <c r="F45" s="137">
        <v>14.88</v>
      </c>
      <c r="G45" s="139">
        <v>75.34</v>
      </c>
      <c r="H45" s="139">
        <v>95.94</v>
      </c>
      <c r="I45" s="139">
        <v>1427.58</v>
      </c>
      <c r="L45" s="193"/>
      <c r="M45" s="193"/>
      <c r="P45" s="127"/>
    </row>
    <row r="46" spans="1:16">
      <c r="A46" s="140"/>
      <c r="B46" s="140"/>
      <c r="C46" s="140"/>
      <c r="D46" s="140"/>
      <c r="E46" s="140"/>
      <c r="F46" s="140"/>
      <c r="G46" s="140"/>
      <c r="H46" s="140"/>
      <c r="I46" s="140"/>
      <c r="L46" s="124"/>
      <c r="M46" s="124"/>
      <c r="P46" s="99"/>
    </row>
    <row r="47" spans="1:16" s="82" customFormat="1">
      <c r="A47" s="190"/>
      <c r="B47" s="190"/>
      <c r="C47" s="190"/>
      <c r="D47" s="141"/>
      <c r="E47" s="191" t="s">
        <v>87</v>
      </c>
      <c r="F47" s="190"/>
      <c r="G47" s="192">
        <f>361265.19+0.09</f>
        <v>361265.28</v>
      </c>
      <c r="H47" s="190"/>
      <c r="I47" s="190"/>
      <c r="L47" s="124"/>
      <c r="M47" s="124"/>
      <c r="N47" s="2"/>
      <c r="P47" s="99"/>
    </row>
    <row r="48" spans="1:16" s="119" customFormat="1">
      <c r="A48" s="190"/>
      <c r="B48" s="190"/>
      <c r="C48" s="190"/>
      <c r="D48" s="141"/>
      <c r="E48" s="191" t="s">
        <v>88</v>
      </c>
      <c r="F48" s="190"/>
      <c r="G48" s="192">
        <v>98734.720000000001</v>
      </c>
      <c r="H48" s="190"/>
      <c r="I48" s="190"/>
      <c r="L48" s="124"/>
      <c r="M48" s="124"/>
      <c r="N48" s="2"/>
      <c r="P48" s="118"/>
    </row>
    <row r="49" spans="1:16">
      <c r="A49" s="190"/>
      <c r="B49" s="190"/>
      <c r="C49" s="190"/>
      <c r="D49" s="141"/>
      <c r="E49" s="191" t="s">
        <v>89</v>
      </c>
      <c r="F49" s="190"/>
      <c r="G49" s="192">
        <v>460000</v>
      </c>
      <c r="H49" s="190"/>
      <c r="I49" s="190"/>
      <c r="L49" s="124"/>
      <c r="M49" s="124"/>
      <c r="P49" s="99"/>
    </row>
  </sheetData>
  <mergeCells count="27">
    <mergeCell ref="A1:I1"/>
    <mergeCell ref="A2:D2"/>
    <mergeCell ref="A3:D3"/>
    <mergeCell ref="A4:D4"/>
    <mergeCell ref="A5:H5"/>
    <mergeCell ref="A49:C49"/>
    <mergeCell ref="E49:F49"/>
    <mergeCell ref="G49:I49"/>
    <mergeCell ref="A6:H6"/>
    <mergeCell ref="L12:M12"/>
    <mergeCell ref="L24:M24"/>
    <mergeCell ref="L29:M29"/>
    <mergeCell ref="L30:M30"/>
    <mergeCell ref="L45:M45"/>
    <mergeCell ref="L11:M11"/>
    <mergeCell ref="A9:I9"/>
    <mergeCell ref="A7:D7"/>
    <mergeCell ref="H7:I7"/>
    <mergeCell ref="A8:D8"/>
    <mergeCell ref="H8:I8"/>
    <mergeCell ref="L8:M8"/>
    <mergeCell ref="A47:C47"/>
    <mergeCell ref="E47:F47"/>
    <mergeCell ref="G47:I47"/>
    <mergeCell ref="A48:C48"/>
    <mergeCell ref="E48:F48"/>
    <mergeCell ref="G48:I48"/>
  </mergeCells>
  <phoneticPr fontId="52" type="noConversion"/>
  <pageMargins left="0.51181102362204722" right="0.51181102362204722" top="0.39370078740157483" bottom="0.98425196850393704" header="0.31496062992125984" footer="0.31496062992125984"/>
  <pageSetup paperSize="9" scale="56" fitToHeight="0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FF106-D9A3-465C-917A-F73651034E4E}">
  <sheetPr>
    <pageSetUpPr fitToPage="1"/>
  </sheetPr>
  <dimension ref="A1:Z70"/>
  <sheetViews>
    <sheetView view="pageBreakPreview" zoomScale="115" zoomScaleNormal="100" zoomScaleSheetLayoutView="115" workbookViewId="0">
      <selection activeCell="G21" sqref="G21"/>
    </sheetView>
  </sheetViews>
  <sheetFormatPr defaultColWidth="8.85546875" defaultRowHeight="12.75"/>
  <cols>
    <col min="1" max="1" width="6.85546875" style="86" customWidth="1"/>
    <col min="2" max="2" width="25.85546875" style="86" customWidth="1"/>
    <col min="3" max="3" width="14" style="86" customWidth="1"/>
    <col min="4" max="4" width="16" style="86" bestFit="1" customWidth="1"/>
    <col min="5" max="5" width="13.28515625" style="86" customWidth="1"/>
    <col min="6" max="6" width="12.28515625" style="86" customWidth="1"/>
    <col min="7" max="10" width="12.7109375" style="86" bestFit="1" customWidth="1"/>
    <col min="11" max="14" width="13" style="86" bestFit="1" customWidth="1"/>
    <col min="15" max="15" width="13.42578125" style="86" customWidth="1"/>
    <col min="16" max="17" width="13.28515625" style="86" bestFit="1" customWidth="1"/>
    <col min="18" max="18" width="8.85546875" style="86"/>
    <col min="19" max="19" width="13.85546875" style="86" customWidth="1"/>
    <col min="20" max="21" width="8.85546875" style="86"/>
    <col min="22" max="22" width="24" style="86" customWidth="1"/>
    <col min="23" max="23" width="11.28515625" style="86" customWidth="1"/>
    <col min="24" max="16384" width="8.85546875" style="86"/>
  </cols>
  <sheetData>
    <row r="1" spans="1:26" ht="80.45" customHeight="1">
      <c r="A1" s="219"/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20"/>
    </row>
    <row r="2" spans="1:26">
      <c r="A2" s="210" t="str">
        <f>RESUMO!$A$2</f>
        <v>À Comissão Permanente de Licitação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21"/>
    </row>
    <row r="3" spans="1:26">
      <c r="A3" s="210" t="str">
        <f>RESUMO!$A$3</f>
        <v>PREFEITURA MUNICIPAL DE SOUSA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21"/>
    </row>
    <row r="4" spans="1:26">
      <c r="A4" s="210" t="str">
        <f>RESUMO!$A$4</f>
        <v>CONCORRÊNCIA ELETRÔNICA Nº 001/2025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21"/>
    </row>
    <row r="5" spans="1:26" ht="39" customHeight="1">
      <c r="A5" s="210" t="str">
        <f>RESUMO!$A$5</f>
        <v>OBJETO: CONTRATAÇÃO DE EMPRESA CUJO CRITÉRIO DE SELEÇÃO DA PROPOSTA MAIS VANTAJOSA SERÁ A DE MENOR PREÇO GLOBAL para realização de reforma na COBERTA DO TERMINAL RODOVIÁRIO INTERESTADUAL ADILMAR DE PAIVA GADELHA, SOUSA – PB</v>
      </c>
      <c r="B5" s="210"/>
      <c r="C5" s="210"/>
      <c r="D5" s="210"/>
      <c r="E5" s="210"/>
      <c r="F5" s="210"/>
      <c r="G5" s="210"/>
      <c r="H5" s="210"/>
      <c r="I5" s="210"/>
      <c r="J5" s="154"/>
      <c r="K5" s="154"/>
      <c r="L5" s="154"/>
      <c r="M5" s="154"/>
      <c r="N5" s="154"/>
      <c r="O5" s="154"/>
      <c r="P5" s="154"/>
      <c r="Q5" s="155"/>
    </row>
    <row r="6" spans="1:26">
      <c r="A6" s="210" t="str">
        <f>RESUMO!$A$6</f>
        <v>SOUSA - PB - Data: 19 de MAIO de 2025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21"/>
    </row>
    <row r="7" spans="1:26">
      <c r="A7" s="210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21"/>
    </row>
    <row r="8" spans="1:26" ht="22.9" customHeight="1">
      <c r="A8" s="210" t="s">
        <v>71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21"/>
    </row>
    <row r="9" spans="1:26" ht="30">
      <c r="A9" s="147" t="s">
        <v>10</v>
      </c>
      <c r="B9" s="147" t="s">
        <v>3</v>
      </c>
      <c r="C9" s="148" t="s">
        <v>91</v>
      </c>
      <c r="D9" s="148" t="s">
        <v>54</v>
      </c>
      <c r="E9" s="148" t="s">
        <v>55</v>
      </c>
      <c r="F9" s="148" t="s">
        <v>56</v>
      </c>
      <c r="G9" s="148" t="s">
        <v>58</v>
      </c>
      <c r="H9" s="148" t="s">
        <v>59</v>
      </c>
      <c r="I9" s="148"/>
      <c r="J9" s="87" t="s">
        <v>59</v>
      </c>
      <c r="K9" s="87" t="s">
        <v>60</v>
      </c>
      <c r="L9" s="88" t="s">
        <v>61</v>
      </c>
      <c r="M9" s="87" t="s">
        <v>62</v>
      </c>
      <c r="N9" s="87" t="s">
        <v>65</v>
      </c>
      <c r="O9" s="87" t="s">
        <v>66</v>
      </c>
      <c r="P9" s="87" t="s">
        <v>67</v>
      </c>
      <c r="Q9" s="87" t="s">
        <v>68</v>
      </c>
      <c r="V9" s="222" t="s">
        <v>64</v>
      </c>
    </row>
    <row r="10" spans="1:26" ht="26.25" thickBot="1">
      <c r="A10" s="149" t="s">
        <v>74</v>
      </c>
      <c r="B10" s="149" t="s">
        <v>110</v>
      </c>
      <c r="C10" s="150" t="s">
        <v>197</v>
      </c>
      <c r="D10" s="151" t="s">
        <v>198</v>
      </c>
      <c r="E10" s="151" t="s">
        <v>198</v>
      </c>
      <c r="F10" s="151" t="s">
        <v>199</v>
      </c>
      <c r="G10" s="151" t="s">
        <v>199</v>
      </c>
      <c r="H10" s="150" t="s">
        <v>70</v>
      </c>
      <c r="I10" s="150"/>
      <c r="J10" s="89"/>
      <c r="K10" s="89"/>
      <c r="L10" s="90"/>
      <c r="M10" s="89"/>
      <c r="N10" s="96"/>
      <c r="O10" s="96"/>
      <c r="P10" s="89"/>
      <c r="Q10" s="89"/>
      <c r="V10" s="223"/>
    </row>
    <row r="11" spans="1:26" ht="27" thickTop="1" thickBot="1">
      <c r="A11" s="149" t="s">
        <v>84</v>
      </c>
      <c r="B11" s="149" t="s">
        <v>72</v>
      </c>
      <c r="C11" s="150" t="s">
        <v>200</v>
      </c>
      <c r="D11" s="150" t="s">
        <v>70</v>
      </c>
      <c r="E11" s="150" t="s">
        <v>70</v>
      </c>
      <c r="F11" s="151" t="s">
        <v>201</v>
      </c>
      <c r="G11" s="151" t="s">
        <v>202</v>
      </c>
      <c r="H11" s="151" t="s">
        <v>203</v>
      </c>
      <c r="I11" s="150"/>
      <c r="J11" s="103">
        <v>0.16669999999999999</v>
      </c>
      <c r="K11" s="103">
        <v>0.16669999999999999</v>
      </c>
      <c r="L11" s="103"/>
      <c r="M11" s="103"/>
      <c r="N11" s="103"/>
      <c r="O11" s="103"/>
      <c r="P11" s="103"/>
      <c r="Q11" s="103"/>
      <c r="S11" s="95">
        <f t="shared" ref="S11" si="0">SUM(F11:Q11)</f>
        <v>0.33339999999999997</v>
      </c>
      <c r="V11" s="208">
        <v>219886.46</v>
      </c>
      <c r="W11" s="208" t="e">
        <f>D11-V11</f>
        <v>#VALUE!</v>
      </c>
      <c r="Y11" s="227" t="e">
        <f>D11/V11</f>
        <v>#VALUE!</v>
      </c>
      <c r="Z11" s="224" t="e">
        <f>Y11</f>
        <v>#VALUE!</v>
      </c>
    </row>
    <row r="12" spans="1:26" ht="27" thickTop="1" thickBot="1">
      <c r="A12" s="149" t="s">
        <v>158</v>
      </c>
      <c r="B12" s="149" t="s">
        <v>73</v>
      </c>
      <c r="C12" s="150" t="s">
        <v>204</v>
      </c>
      <c r="D12" s="150" t="s">
        <v>70</v>
      </c>
      <c r="E12" s="151" t="s">
        <v>205</v>
      </c>
      <c r="F12" s="151" t="s">
        <v>205</v>
      </c>
      <c r="G12" s="150" t="s">
        <v>70</v>
      </c>
      <c r="H12" s="150" t="s">
        <v>70</v>
      </c>
      <c r="I12" s="150"/>
      <c r="J12" s="104"/>
      <c r="K12" s="104"/>
      <c r="L12" s="120"/>
      <c r="M12" s="120"/>
      <c r="N12" s="120"/>
      <c r="O12" s="120"/>
      <c r="P12" s="104"/>
      <c r="Q12" s="104"/>
      <c r="V12" s="209"/>
      <c r="W12" s="209"/>
      <c r="Y12" s="228"/>
      <c r="Z12" s="225"/>
    </row>
    <row r="13" spans="1:26" ht="27" thickTop="1" thickBot="1">
      <c r="A13" s="149" t="s">
        <v>181</v>
      </c>
      <c r="B13" s="149" t="s">
        <v>111</v>
      </c>
      <c r="C13" s="150" t="s">
        <v>206</v>
      </c>
      <c r="D13" s="150" t="s">
        <v>70</v>
      </c>
      <c r="E13" s="151" t="s">
        <v>207</v>
      </c>
      <c r="F13" s="151" t="s">
        <v>207</v>
      </c>
      <c r="G13" s="151" t="s">
        <v>207</v>
      </c>
      <c r="H13" s="151" t="s">
        <v>207</v>
      </c>
      <c r="I13" s="150"/>
      <c r="J13" s="105" t="e">
        <f>J11*D11</f>
        <v>#VALUE!</v>
      </c>
      <c r="K13" s="105" t="e">
        <f>K11*D11</f>
        <v>#VALUE!</v>
      </c>
      <c r="L13" s="121"/>
      <c r="M13" s="121"/>
      <c r="N13" s="121"/>
      <c r="O13" s="121"/>
      <c r="P13" s="105"/>
      <c r="Q13" s="105"/>
      <c r="S13" s="94" t="e">
        <f>SUM(F13:Q13)</f>
        <v>#VALUE!</v>
      </c>
      <c r="V13" s="212"/>
      <c r="W13" s="212"/>
      <c r="Y13" s="229"/>
      <c r="Z13" s="226"/>
    </row>
    <row r="14" spans="1:26" ht="13.5" thickTop="1">
      <c r="A14" s="211" t="s">
        <v>92</v>
      </c>
      <c r="B14" s="211"/>
      <c r="C14" s="156"/>
      <c r="D14" s="152" t="s">
        <v>208</v>
      </c>
      <c r="E14" s="152" t="s">
        <v>209</v>
      </c>
      <c r="F14" s="152" t="s">
        <v>210</v>
      </c>
      <c r="G14" s="152" t="s">
        <v>211</v>
      </c>
      <c r="H14" s="152" t="s">
        <v>212</v>
      </c>
      <c r="I14" s="150"/>
      <c r="J14" s="103">
        <v>0.16669999999999999</v>
      </c>
      <c r="K14" s="103">
        <v>0.16669999999999999</v>
      </c>
      <c r="L14" s="103"/>
      <c r="M14" s="103"/>
      <c r="N14" s="103"/>
      <c r="O14" s="103"/>
      <c r="P14" s="103"/>
      <c r="Q14" s="103"/>
      <c r="S14" s="95">
        <f t="shared" ref="S14:S61" si="1">SUM(F14:Q14)</f>
        <v>0.33339999999999997</v>
      </c>
      <c r="V14" s="208">
        <v>246445.79</v>
      </c>
      <c r="W14" s="208">
        <f t="shared" ref="W14" si="2">D14-V14</f>
        <v>-246445.53110000002</v>
      </c>
      <c r="Y14" s="227">
        <f t="shared" ref="Y14" si="3">D14/V14</f>
        <v>1.0505352921630353E-6</v>
      </c>
      <c r="Z14" s="224">
        <f t="shared" ref="Z14" si="4">Y14</f>
        <v>1.0505352921630353E-6</v>
      </c>
    </row>
    <row r="15" spans="1:26">
      <c r="A15" s="211" t="s">
        <v>93</v>
      </c>
      <c r="B15" s="211"/>
      <c r="C15" s="156"/>
      <c r="D15" s="152" t="s">
        <v>213</v>
      </c>
      <c r="E15" s="152" t="s">
        <v>214</v>
      </c>
      <c r="F15" s="152" t="s">
        <v>215</v>
      </c>
      <c r="G15" s="293">
        <v>99142.720000000001</v>
      </c>
      <c r="H15" s="293">
        <v>9951.7999999999993</v>
      </c>
      <c r="I15" s="150"/>
      <c r="J15" s="104"/>
      <c r="K15" s="104"/>
      <c r="L15" s="104"/>
      <c r="M15" s="104"/>
      <c r="N15" s="104"/>
      <c r="O15" s="104"/>
      <c r="P15" s="104"/>
      <c r="Q15" s="104"/>
      <c r="S15" s="94"/>
      <c r="V15" s="209"/>
      <c r="W15" s="209"/>
      <c r="Y15" s="228"/>
      <c r="Z15" s="225"/>
    </row>
    <row r="16" spans="1:26">
      <c r="A16" s="211" t="s">
        <v>94</v>
      </c>
      <c r="B16" s="211"/>
      <c r="C16" s="156"/>
      <c r="D16" s="152" t="s">
        <v>208</v>
      </c>
      <c r="E16" s="152" t="s">
        <v>216</v>
      </c>
      <c r="F16" s="152" t="s">
        <v>217</v>
      </c>
      <c r="G16" s="152" t="s">
        <v>218</v>
      </c>
      <c r="H16" s="152" t="s">
        <v>95</v>
      </c>
      <c r="I16" s="150"/>
      <c r="J16" s="103"/>
      <c r="K16" s="103"/>
      <c r="L16" s="103"/>
      <c r="M16" s="103"/>
      <c r="N16" s="103"/>
      <c r="O16" s="103"/>
      <c r="P16" s="114"/>
      <c r="Q16" s="114"/>
      <c r="S16" s="95">
        <f t="shared" si="1"/>
        <v>0</v>
      </c>
      <c r="V16" s="208">
        <v>255518.4</v>
      </c>
      <c r="W16" s="208">
        <f t="shared" ref="W16" si="5">D16-V16</f>
        <v>-255518.14110000001</v>
      </c>
      <c r="Y16" s="227">
        <f t="shared" ref="Y16" si="6">D16/V16</f>
        <v>1.0132342719741514E-6</v>
      </c>
      <c r="Z16" s="224">
        <f t="shared" ref="Z16" si="7">Y16</f>
        <v>1.0132342719741514E-6</v>
      </c>
    </row>
    <row r="17" spans="1:26">
      <c r="A17" s="211" t="s">
        <v>96</v>
      </c>
      <c r="B17" s="211"/>
      <c r="C17" s="156"/>
      <c r="D17" s="152" t="s">
        <v>213</v>
      </c>
      <c r="E17" s="152" t="s">
        <v>219</v>
      </c>
      <c r="F17" s="152" t="s">
        <v>220</v>
      </c>
      <c r="G17" s="293">
        <v>450048.2</v>
      </c>
      <c r="H17" s="293">
        <v>460000</v>
      </c>
      <c r="I17" s="150"/>
      <c r="J17" s="104"/>
      <c r="K17" s="104"/>
      <c r="L17" s="104"/>
      <c r="M17" s="104"/>
      <c r="N17" s="104"/>
      <c r="O17" s="104"/>
      <c r="P17" s="115"/>
      <c r="Q17" s="115"/>
      <c r="S17" s="94"/>
      <c r="V17" s="209"/>
      <c r="W17" s="209"/>
      <c r="Y17" s="228"/>
      <c r="Z17" s="225"/>
    </row>
    <row r="18" spans="1:26" ht="13.15" customHeight="1">
      <c r="A18" s="143"/>
      <c r="B18" s="144"/>
      <c r="C18" s="145"/>
      <c r="D18" s="146"/>
      <c r="E18" s="93"/>
      <c r="F18" s="105"/>
      <c r="G18" s="105"/>
      <c r="H18" s="105"/>
      <c r="I18" s="105"/>
      <c r="J18" s="105">
        <f>J16*D16</f>
        <v>0</v>
      </c>
      <c r="K18" s="105">
        <f>K16*D16</f>
        <v>0</v>
      </c>
      <c r="L18" s="105"/>
      <c r="M18" s="105"/>
      <c r="N18" s="105"/>
      <c r="O18" s="105"/>
      <c r="P18" s="105"/>
      <c r="Q18" s="105"/>
      <c r="S18" s="94">
        <f t="shared" si="1"/>
        <v>0</v>
      </c>
      <c r="V18" s="212"/>
      <c r="W18" s="212"/>
      <c r="Y18" s="229"/>
      <c r="Z18" s="226"/>
    </row>
    <row r="19" spans="1:26" ht="12.75" customHeight="1">
      <c r="A19" s="205">
        <v>9</v>
      </c>
      <c r="B19" s="196"/>
      <c r="C19" s="197"/>
      <c r="D19" s="202"/>
      <c r="E19" s="91"/>
      <c r="F19" s="103"/>
      <c r="G19" s="294">
        <f>G15+F17</f>
        <v>450048.19999999995</v>
      </c>
      <c r="H19" s="103"/>
      <c r="I19" s="103"/>
      <c r="J19" s="103"/>
      <c r="K19" s="103"/>
      <c r="L19" s="103"/>
      <c r="M19" s="103"/>
      <c r="N19" s="103"/>
      <c r="O19" s="103"/>
      <c r="P19" s="114"/>
      <c r="Q19" s="114"/>
      <c r="S19" s="95">
        <f t="shared" si="1"/>
        <v>450048.19999999995</v>
      </c>
      <c r="V19" s="208">
        <v>570696.73</v>
      </c>
      <c r="W19" s="208">
        <f t="shared" ref="W19" si="8">D19-V19</f>
        <v>-570696.73</v>
      </c>
      <c r="Y19" s="227">
        <f t="shared" ref="Y19" si="9">D19/V19</f>
        <v>0</v>
      </c>
      <c r="Z19" s="224">
        <f t="shared" ref="Z19" si="10">Y19</f>
        <v>0</v>
      </c>
    </row>
    <row r="20" spans="1:26">
      <c r="A20" s="206"/>
      <c r="B20" s="198"/>
      <c r="C20" s="199"/>
      <c r="D20" s="203"/>
      <c r="E20" s="92"/>
      <c r="F20" s="104"/>
      <c r="G20" s="295">
        <f>G17+H15</f>
        <v>460000</v>
      </c>
      <c r="H20" s="104"/>
      <c r="I20" s="104"/>
      <c r="J20" s="104"/>
      <c r="K20" s="104"/>
      <c r="L20" s="104"/>
      <c r="M20" s="104"/>
      <c r="N20" s="104"/>
      <c r="O20" s="104"/>
      <c r="P20" s="115"/>
      <c r="Q20" s="115"/>
      <c r="S20" s="94"/>
      <c r="V20" s="209"/>
      <c r="W20" s="209"/>
      <c r="Y20" s="228"/>
      <c r="Z20" s="225"/>
    </row>
    <row r="21" spans="1:26" ht="13.15" customHeight="1">
      <c r="A21" s="207"/>
      <c r="B21" s="200"/>
      <c r="C21" s="201"/>
      <c r="D21" s="204"/>
      <c r="E21" s="93"/>
      <c r="F21" s="105"/>
      <c r="G21" s="105"/>
      <c r="H21" s="105"/>
      <c r="I21" s="105"/>
      <c r="J21" s="105">
        <f>J19*D19</f>
        <v>0</v>
      </c>
      <c r="K21" s="105">
        <f>K19*D19</f>
        <v>0</v>
      </c>
      <c r="L21" s="105"/>
      <c r="M21" s="105"/>
      <c r="N21" s="105"/>
      <c r="O21" s="105"/>
      <c r="P21" s="105"/>
      <c r="Q21" s="105"/>
      <c r="S21" s="94">
        <f t="shared" si="1"/>
        <v>0</v>
      </c>
      <c r="V21" s="212"/>
      <c r="W21" s="212"/>
      <c r="Y21" s="229"/>
      <c r="Z21" s="226"/>
    </row>
    <row r="22" spans="1:26" ht="12.75" customHeight="1">
      <c r="A22" s="205">
        <v>10</v>
      </c>
      <c r="B22" s="196"/>
      <c r="C22" s="197"/>
      <c r="D22" s="202"/>
      <c r="E22" s="91"/>
      <c r="F22" s="103"/>
      <c r="G22" s="103"/>
      <c r="H22" s="103"/>
      <c r="I22" s="103"/>
      <c r="J22" s="103">
        <v>0.5</v>
      </c>
      <c r="K22" s="103"/>
      <c r="L22" s="103"/>
      <c r="M22" s="103"/>
      <c r="N22" s="103"/>
      <c r="O22" s="103"/>
      <c r="P22" s="114"/>
      <c r="Q22" s="114"/>
      <c r="S22" s="95">
        <f t="shared" si="1"/>
        <v>0.5</v>
      </c>
      <c r="V22" s="208">
        <v>15991.34</v>
      </c>
      <c r="W22" s="208">
        <f t="shared" ref="W22" si="11">D22-V22</f>
        <v>-15991.34</v>
      </c>
      <c r="Y22" s="227">
        <f t="shared" ref="Y22" si="12">D22/V22</f>
        <v>0</v>
      </c>
      <c r="Z22" s="224">
        <f t="shared" ref="Z22" si="13">Y22</f>
        <v>0</v>
      </c>
    </row>
    <row r="23" spans="1:26">
      <c r="A23" s="206"/>
      <c r="B23" s="198"/>
      <c r="C23" s="199"/>
      <c r="D23" s="203"/>
      <c r="E23" s="92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15"/>
      <c r="Q23" s="115"/>
      <c r="S23" s="94"/>
      <c r="V23" s="209"/>
      <c r="W23" s="209"/>
      <c r="Y23" s="228"/>
      <c r="Z23" s="225"/>
    </row>
    <row r="24" spans="1:26" ht="13.15" customHeight="1">
      <c r="A24" s="207"/>
      <c r="B24" s="200"/>
      <c r="C24" s="201"/>
      <c r="D24" s="204"/>
      <c r="E24" s="93"/>
      <c r="F24" s="105"/>
      <c r="G24" s="105"/>
      <c r="H24" s="105"/>
      <c r="I24" s="105"/>
      <c r="J24" s="105">
        <f>J22*D22</f>
        <v>0</v>
      </c>
      <c r="K24" s="105">
        <f>K22*D22</f>
        <v>0</v>
      </c>
      <c r="L24" s="105"/>
      <c r="M24" s="105"/>
      <c r="N24" s="105"/>
      <c r="O24" s="105"/>
      <c r="P24" s="105"/>
      <c r="Q24" s="105"/>
      <c r="S24" s="94">
        <f t="shared" si="1"/>
        <v>0</v>
      </c>
      <c r="V24" s="212"/>
      <c r="W24" s="212"/>
      <c r="Y24" s="229"/>
      <c r="Z24" s="226"/>
    </row>
    <row r="25" spans="1:26" ht="12.75" customHeight="1">
      <c r="A25" s="205">
        <v>11</v>
      </c>
      <c r="B25" s="196"/>
      <c r="C25" s="197"/>
      <c r="D25" s="202"/>
      <c r="E25" s="91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14"/>
      <c r="Q25" s="114"/>
      <c r="S25" s="95">
        <f t="shared" ref="S25" si="14">SUM(F25:Q25)</f>
        <v>0</v>
      </c>
      <c r="V25" s="208">
        <v>377317.19</v>
      </c>
      <c r="W25" s="208">
        <f t="shared" ref="W25" si="15">D25-V25</f>
        <v>-377317.19</v>
      </c>
      <c r="Y25" s="227">
        <f t="shared" ref="Y25" si="16">D25/V25</f>
        <v>0</v>
      </c>
      <c r="Z25" s="224">
        <f t="shared" ref="Z25" si="17">Y25</f>
        <v>0</v>
      </c>
    </row>
    <row r="26" spans="1:26">
      <c r="A26" s="206"/>
      <c r="B26" s="198"/>
      <c r="C26" s="199"/>
      <c r="D26" s="203"/>
      <c r="E26" s="92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15"/>
      <c r="Q26" s="115"/>
      <c r="V26" s="209"/>
      <c r="W26" s="209"/>
      <c r="Y26" s="228"/>
      <c r="Z26" s="225"/>
    </row>
    <row r="27" spans="1:26">
      <c r="A27" s="207"/>
      <c r="B27" s="200"/>
      <c r="C27" s="201"/>
      <c r="D27" s="204"/>
      <c r="E27" s="93"/>
      <c r="F27" s="105"/>
      <c r="G27" s="105"/>
      <c r="H27" s="105"/>
      <c r="I27" s="105"/>
      <c r="J27" s="105">
        <f>J25*D25</f>
        <v>0</v>
      </c>
      <c r="K27" s="105">
        <f>K25*D25</f>
        <v>0</v>
      </c>
      <c r="L27" s="105"/>
      <c r="M27" s="105"/>
      <c r="N27" s="105"/>
      <c r="O27" s="105"/>
      <c r="P27" s="105"/>
      <c r="Q27" s="105"/>
      <c r="S27" s="94">
        <f>SUM(F27:Q27)</f>
        <v>0</v>
      </c>
      <c r="V27" s="212"/>
      <c r="W27" s="212"/>
      <c r="Y27" s="229"/>
      <c r="Z27" s="226"/>
    </row>
    <row r="28" spans="1:26" ht="12.75" customHeight="1">
      <c r="A28" s="205">
        <v>12</v>
      </c>
      <c r="B28" s="196"/>
      <c r="C28" s="197"/>
      <c r="D28" s="202"/>
      <c r="E28" s="91"/>
      <c r="F28" s="103"/>
      <c r="G28" s="103"/>
      <c r="H28" s="103"/>
      <c r="I28" s="103"/>
      <c r="J28" s="103">
        <v>1</v>
      </c>
      <c r="K28" s="103"/>
      <c r="L28" s="103"/>
      <c r="M28" s="103"/>
      <c r="N28" s="103"/>
      <c r="O28" s="103"/>
      <c r="P28" s="114"/>
      <c r="Q28" s="114"/>
      <c r="S28" s="95">
        <f t="shared" si="1"/>
        <v>1</v>
      </c>
      <c r="V28" s="208">
        <v>13431.42</v>
      </c>
      <c r="W28" s="208">
        <f t="shared" ref="W28" si="18">D28-V28</f>
        <v>-13431.42</v>
      </c>
      <c r="Y28" s="227">
        <f t="shared" ref="Y28" si="19">D28/V28</f>
        <v>0</v>
      </c>
      <c r="Z28" s="224">
        <f t="shared" ref="Z28" si="20">Y28</f>
        <v>0</v>
      </c>
    </row>
    <row r="29" spans="1:26">
      <c r="A29" s="206"/>
      <c r="B29" s="198"/>
      <c r="C29" s="199"/>
      <c r="D29" s="203"/>
      <c r="E29" s="92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15"/>
      <c r="Q29" s="115"/>
      <c r="S29" s="94"/>
      <c r="V29" s="209"/>
      <c r="W29" s="209"/>
      <c r="Y29" s="228"/>
      <c r="Z29" s="225"/>
    </row>
    <row r="30" spans="1:26">
      <c r="A30" s="207"/>
      <c r="B30" s="200"/>
      <c r="C30" s="201"/>
      <c r="D30" s="204"/>
      <c r="E30" s="93"/>
      <c r="F30" s="105"/>
      <c r="G30" s="105"/>
      <c r="H30" s="105"/>
      <c r="I30" s="105"/>
      <c r="J30" s="105">
        <f>J28*D28</f>
        <v>0</v>
      </c>
      <c r="K30" s="105">
        <f>K28*D28</f>
        <v>0</v>
      </c>
      <c r="L30" s="105"/>
      <c r="M30" s="105"/>
      <c r="N30" s="105"/>
      <c r="O30" s="105"/>
      <c r="P30" s="105"/>
      <c r="Q30" s="105"/>
      <c r="S30" s="94">
        <f t="shared" si="1"/>
        <v>0</v>
      </c>
      <c r="V30" s="212"/>
      <c r="W30" s="212"/>
      <c r="Y30" s="229"/>
      <c r="Z30" s="226"/>
    </row>
    <row r="31" spans="1:26" ht="12.75" customHeight="1">
      <c r="A31" s="205">
        <v>13</v>
      </c>
      <c r="B31" s="196"/>
      <c r="C31" s="197"/>
      <c r="D31" s="202"/>
      <c r="E31" s="91"/>
      <c r="F31" s="103"/>
      <c r="G31" s="103"/>
      <c r="H31" s="103"/>
      <c r="I31" s="103"/>
      <c r="J31" s="103">
        <v>0.3</v>
      </c>
      <c r="K31" s="103">
        <v>0.7</v>
      </c>
      <c r="L31" s="103"/>
      <c r="M31" s="103"/>
      <c r="N31" s="103"/>
      <c r="O31" s="103"/>
      <c r="P31" s="103"/>
      <c r="Q31" s="114"/>
      <c r="S31" s="95">
        <f t="shared" si="1"/>
        <v>1</v>
      </c>
      <c r="V31" s="208">
        <v>404072.54</v>
      </c>
      <c r="W31" s="208">
        <f t="shared" ref="W31" si="21">D31-V31</f>
        <v>-404072.54</v>
      </c>
      <c r="Y31" s="227">
        <f t="shared" ref="Y31" si="22">D31/V31</f>
        <v>0</v>
      </c>
      <c r="Z31" s="224">
        <f t="shared" ref="Z31" si="23">Y31</f>
        <v>0</v>
      </c>
    </row>
    <row r="32" spans="1:26">
      <c r="A32" s="206"/>
      <c r="B32" s="198"/>
      <c r="C32" s="199"/>
      <c r="D32" s="203"/>
      <c r="E32" s="92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15"/>
      <c r="S32" s="94"/>
      <c r="V32" s="209"/>
      <c r="W32" s="209"/>
      <c r="Y32" s="228"/>
      <c r="Z32" s="225"/>
    </row>
    <row r="33" spans="1:26">
      <c r="A33" s="207"/>
      <c r="B33" s="198"/>
      <c r="C33" s="199"/>
      <c r="D33" s="204"/>
      <c r="E33" s="92"/>
      <c r="F33" s="105"/>
      <c r="G33" s="105"/>
      <c r="H33" s="105"/>
      <c r="I33" s="105"/>
      <c r="J33" s="105">
        <f>J31*D31</f>
        <v>0</v>
      </c>
      <c r="K33" s="105">
        <f>K31*D31</f>
        <v>0</v>
      </c>
      <c r="L33" s="105"/>
      <c r="M33" s="105"/>
      <c r="N33" s="105"/>
      <c r="O33" s="105"/>
      <c r="P33" s="105"/>
      <c r="Q33" s="105"/>
      <c r="S33" s="94">
        <f t="shared" si="1"/>
        <v>0</v>
      </c>
      <c r="V33" s="209"/>
      <c r="W33" s="212"/>
      <c r="Y33" s="229"/>
      <c r="Z33" s="226"/>
    </row>
    <row r="34" spans="1:26" ht="12.75" customHeight="1">
      <c r="A34" s="205">
        <v>14</v>
      </c>
      <c r="B34" s="198"/>
      <c r="C34" s="199"/>
      <c r="D34" s="202"/>
      <c r="E34" s="91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14"/>
      <c r="S34" s="95">
        <f t="shared" si="1"/>
        <v>0</v>
      </c>
      <c r="V34" s="209">
        <v>344925.52</v>
      </c>
      <c r="W34" s="208">
        <f t="shared" ref="W34" si="24">D34-V34</f>
        <v>-344925.52</v>
      </c>
      <c r="Y34" s="227">
        <f t="shared" ref="Y34" si="25">D34/V34</f>
        <v>0</v>
      </c>
      <c r="Z34" s="224">
        <f t="shared" ref="Z34" si="26">Y34</f>
        <v>0</v>
      </c>
    </row>
    <row r="35" spans="1:26">
      <c r="A35" s="206"/>
      <c r="B35" s="198"/>
      <c r="C35" s="199"/>
      <c r="D35" s="203"/>
      <c r="E35" s="92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15"/>
      <c r="S35" s="94"/>
      <c r="V35" s="209"/>
      <c r="W35" s="209"/>
      <c r="Y35" s="228"/>
      <c r="Z35" s="225"/>
    </row>
    <row r="36" spans="1:26">
      <c r="A36" s="207"/>
      <c r="B36" s="200"/>
      <c r="C36" s="201"/>
      <c r="D36" s="204"/>
      <c r="E36" s="93"/>
      <c r="F36" s="105"/>
      <c r="G36" s="105"/>
      <c r="H36" s="105"/>
      <c r="I36" s="105"/>
      <c r="J36" s="105">
        <f>J34*D34</f>
        <v>0</v>
      </c>
      <c r="K36" s="105">
        <f>K34*D34</f>
        <v>0</v>
      </c>
      <c r="L36" s="105"/>
      <c r="M36" s="105"/>
      <c r="N36" s="105"/>
      <c r="O36" s="105"/>
      <c r="P36" s="105"/>
      <c r="Q36" s="105"/>
      <c r="S36" s="94">
        <f t="shared" si="1"/>
        <v>0</v>
      </c>
      <c r="V36" s="212"/>
      <c r="W36" s="212"/>
      <c r="Y36" s="229"/>
      <c r="Z36" s="226"/>
    </row>
    <row r="37" spans="1:26" ht="12.75" customHeight="1">
      <c r="A37" s="205">
        <v>15</v>
      </c>
      <c r="B37" s="196"/>
      <c r="C37" s="197"/>
      <c r="D37" s="202"/>
      <c r="E37" s="91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S37" s="95">
        <f t="shared" si="1"/>
        <v>0</v>
      </c>
      <c r="V37" s="208">
        <v>29910.92</v>
      </c>
      <c r="W37" s="208">
        <f t="shared" ref="W37" si="27">D37-V37</f>
        <v>-29910.92</v>
      </c>
      <c r="Y37" s="227">
        <f t="shared" ref="Y37" si="28">D37/V37</f>
        <v>0</v>
      </c>
      <c r="Z37" s="224">
        <f t="shared" ref="Z37" si="29">Y37</f>
        <v>0</v>
      </c>
    </row>
    <row r="38" spans="1:26">
      <c r="A38" s="206"/>
      <c r="B38" s="198"/>
      <c r="C38" s="199"/>
      <c r="D38" s="203"/>
      <c r="E38" s="92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S38" s="94"/>
      <c r="V38" s="209"/>
      <c r="W38" s="209"/>
      <c r="Y38" s="228"/>
      <c r="Z38" s="225"/>
    </row>
    <row r="39" spans="1:26">
      <c r="A39" s="207"/>
      <c r="B39" s="200"/>
      <c r="C39" s="201"/>
      <c r="D39" s="204"/>
      <c r="E39" s="93"/>
      <c r="F39" s="105"/>
      <c r="G39" s="105"/>
      <c r="H39" s="105"/>
      <c r="I39" s="105"/>
      <c r="J39" s="105">
        <f>J37*D37</f>
        <v>0</v>
      </c>
      <c r="K39" s="105">
        <f>K37*D37</f>
        <v>0</v>
      </c>
      <c r="L39" s="105"/>
      <c r="M39" s="105"/>
      <c r="N39" s="105"/>
      <c r="O39" s="105"/>
      <c r="P39" s="105"/>
      <c r="Q39" s="105"/>
      <c r="S39" s="94">
        <f t="shared" si="1"/>
        <v>0</v>
      </c>
      <c r="V39" s="212"/>
      <c r="W39" s="212"/>
      <c r="Y39" s="229"/>
      <c r="Z39" s="226"/>
    </row>
    <row r="40" spans="1:26" ht="13.15" customHeight="1">
      <c r="A40" s="205">
        <v>16</v>
      </c>
      <c r="B40" s="196"/>
      <c r="C40" s="197"/>
      <c r="D40" s="202"/>
      <c r="E40" s="91"/>
      <c r="F40" s="103"/>
      <c r="G40" s="103"/>
      <c r="H40" s="103"/>
      <c r="I40" s="103"/>
      <c r="J40" s="103">
        <v>0.75</v>
      </c>
      <c r="K40" s="103">
        <v>0.25</v>
      </c>
      <c r="L40" s="103"/>
      <c r="M40" s="103"/>
      <c r="N40" s="103"/>
      <c r="O40" s="103"/>
      <c r="P40" s="103"/>
      <c r="Q40" s="103"/>
      <c r="S40" s="95">
        <f t="shared" ref="S40" si="30">SUM(F40:Q40)</f>
        <v>1</v>
      </c>
      <c r="V40" s="208">
        <v>69303.100000000006</v>
      </c>
      <c r="W40" s="208">
        <f t="shared" ref="W40" si="31">D40-V40</f>
        <v>-69303.100000000006</v>
      </c>
      <c r="Y40" s="227">
        <f t="shared" ref="Y40" si="32">D40/V40</f>
        <v>0</v>
      </c>
      <c r="Z40" s="224">
        <f t="shared" ref="Z40" si="33">Y40</f>
        <v>0</v>
      </c>
    </row>
    <row r="41" spans="1:26">
      <c r="A41" s="206"/>
      <c r="B41" s="198"/>
      <c r="C41" s="199"/>
      <c r="D41" s="203"/>
      <c r="E41" s="92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V41" s="209"/>
      <c r="W41" s="209"/>
      <c r="Y41" s="228"/>
      <c r="Z41" s="225"/>
    </row>
    <row r="42" spans="1:26">
      <c r="A42" s="207"/>
      <c r="B42" s="200"/>
      <c r="C42" s="201"/>
      <c r="D42" s="204"/>
      <c r="E42" s="93"/>
      <c r="F42" s="105"/>
      <c r="G42" s="105"/>
      <c r="H42" s="105"/>
      <c r="I42" s="105"/>
      <c r="J42" s="105">
        <f>J40*D40</f>
        <v>0</v>
      </c>
      <c r="K42" s="105">
        <f>K40*D40</f>
        <v>0</v>
      </c>
      <c r="L42" s="105"/>
      <c r="M42" s="105"/>
      <c r="N42" s="105"/>
      <c r="O42" s="105"/>
      <c r="P42" s="105"/>
      <c r="Q42" s="105"/>
      <c r="S42" s="94">
        <f>SUM(F42:Q42)</f>
        <v>0</v>
      </c>
      <c r="V42" s="212"/>
      <c r="W42" s="212"/>
      <c r="Y42" s="229"/>
      <c r="Z42" s="226"/>
    </row>
    <row r="43" spans="1:26" ht="12.75" customHeight="1">
      <c r="A43" s="205">
        <v>17</v>
      </c>
      <c r="B43" s="196"/>
      <c r="C43" s="197"/>
      <c r="D43" s="202"/>
      <c r="E43" s="91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S43" s="95">
        <f t="shared" si="1"/>
        <v>0</v>
      </c>
      <c r="V43" s="208">
        <v>68624.38</v>
      </c>
      <c r="W43" s="208">
        <f t="shared" ref="W43" si="34">D43-V43</f>
        <v>-68624.38</v>
      </c>
      <c r="Y43" s="227">
        <f t="shared" ref="Y43" si="35">D43/V43</f>
        <v>0</v>
      </c>
      <c r="Z43" s="224">
        <f t="shared" ref="Z43" si="36">Y43</f>
        <v>0</v>
      </c>
    </row>
    <row r="44" spans="1:26">
      <c r="A44" s="206"/>
      <c r="B44" s="198"/>
      <c r="C44" s="199"/>
      <c r="D44" s="203"/>
      <c r="E44" s="92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S44" s="94"/>
      <c r="V44" s="209"/>
      <c r="W44" s="209"/>
      <c r="Y44" s="228"/>
      <c r="Z44" s="225"/>
    </row>
    <row r="45" spans="1:26">
      <c r="A45" s="207"/>
      <c r="B45" s="200"/>
      <c r="C45" s="201"/>
      <c r="D45" s="204"/>
      <c r="E45" s="93"/>
      <c r="F45" s="105"/>
      <c r="G45" s="105"/>
      <c r="H45" s="105"/>
      <c r="I45" s="105"/>
      <c r="J45" s="105">
        <f>J43*D43</f>
        <v>0</v>
      </c>
      <c r="K45" s="105">
        <f>K43*D43</f>
        <v>0</v>
      </c>
      <c r="L45" s="105"/>
      <c r="M45" s="105"/>
      <c r="N45" s="105"/>
      <c r="O45" s="105"/>
      <c r="P45" s="105"/>
      <c r="Q45" s="105"/>
      <c r="S45" s="94">
        <f t="shared" si="1"/>
        <v>0</v>
      </c>
      <c r="V45" s="212"/>
      <c r="W45" s="212"/>
      <c r="Y45" s="229"/>
      <c r="Z45" s="226"/>
    </row>
    <row r="46" spans="1:26" ht="12.75" customHeight="1">
      <c r="A46" s="205">
        <v>18</v>
      </c>
      <c r="B46" s="196"/>
      <c r="C46" s="197"/>
      <c r="D46" s="202"/>
      <c r="E46" s="91"/>
      <c r="F46" s="103"/>
      <c r="G46" s="103"/>
      <c r="H46" s="103"/>
      <c r="I46" s="103"/>
      <c r="J46" s="103">
        <v>0.8</v>
      </c>
      <c r="K46" s="103"/>
      <c r="L46" s="103"/>
      <c r="M46" s="103"/>
      <c r="N46" s="103"/>
      <c r="O46" s="103"/>
      <c r="P46" s="103"/>
      <c r="Q46" s="114"/>
      <c r="S46" s="95">
        <f t="shared" si="1"/>
        <v>0.8</v>
      </c>
      <c r="V46" s="208">
        <v>98166.68</v>
      </c>
      <c r="W46" s="208">
        <f t="shared" ref="W46" si="37">D46-V46</f>
        <v>-98166.68</v>
      </c>
      <c r="Y46" s="227">
        <f t="shared" ref="Y46" si="38">D46/V46</f>
        <v>0</v>
      </c>
      <c r="Z46" s="224">
        <f t="shared" ref="Z46" si="39">Y46</f>
        <v>0</v>
      </c>
    </row>
    <row r="47" spans="1:26">
      <c r="A47" s="206"/>
      <c r="B47" s="198"/>
      <c r="C47" s="199"/>
      <c r="D47" s="203"/>
      <c r="E47" s="92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15"/>
      <c r="S47" s="94"/>
      <c r="V47" s="209"/>
      <c r="W47" s="209"/>
      <c r="Y47" s="228"/>
      <c r="Z47" s="225"/>
    </row>
    <row r="48" spans="1:26">
      <c r="A48" s="207"/>
      <c r="B48" s="200"/>
      <c r="C48" s="201"/>
      <c r="D48" s="204"/>
      <c r="E48" s="93"/>
      <c r="F48" s="105"/>
      <c r="G48" s="105"/>
      <c r="H48" s="105"/>
      <c r="I48" s="105"/>
      <c r="J48" s="105">
        <f>J46*D46</f>
        <v>0</v>
      </c>
      <c r="K48" s="105">
        <f>K46*D46</f>
        <v>0</v>
      </c>
      <c r="L48" s="105"/>
      <c r="M48" s="105"/>
      <c r="N48" s="105"/>
      <c r="O48" s="105"/>
      <c r="P48" s="105"/>
      <c r="Q48" s="105"/>
      <c r="S48" s="94">
        <f t="shared" si="1"/>
        <v>0</v>
      </c>
      <c r="V48" s="212"/>
      <c r="W48" s="212"/>
      <c r="Y48" s="229"/>
      <c r="Z48" s="226"/>
    </row>
    <row r="49" spans="1:26" ht="12.75" customHeight="1">
      <c r="A49" s="205">
        <v>19</v>
      </c>
      <c r="B49" s="196"/>
      <c r="C49" s="197"/>
      <c r="D49" s="202"/>
      <c r="E49" s="91"/>
      <c r="F49" s="103"/>
      <c r="G49" s="103"/>
      <c r="H49" s="103"/>
      <c r="I49" s="103"/>
      <c r="J49" s="103">
        <v>1</v>
      </c>
      <c r="K49" s="103"/>
      <c r="L49" s="103"/>
      <c r="M49" s="103"/>
      <c r="N49" s="103"/>
      <c r="O49" s="103"/>
      <c r="P49" s="103"/>
      <c r="Q49" s="114"/>
      <c r="S49" s="95">
        <f t="shared" si="1"/>
        <v>1</v>
      </c>
      <c r="V49" s="208">
        <v>108143.64</v>
      </c>
      <c r="W49" s="208">
        <f t="shared" ref="W49" si="40">D49-V49</f>
        <v>-108143.64</v>
      </c>
      <c r="Y49" s="227">
        <f t="shared" ref="Y49" si="41">D49/V49</f>
        <v>0</v>
      </c>
      <c r="Z49" s="224">
        <f t="shared" ref="Z49" si="42">Y49</f>
        <v>0</v>
      </c>
    </row>
    <row r="50" spans="1:26">
      <c r="A50" s="206"/>
      <c r="B50" s="198"/>
      <c r="C50" s="199"/>
      <c r="D50" s="203"/>
      <c r="E50" s="92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15"/>
      <c r="S50" s="94"/>
      <c r="V50" s="209"/>
      <c r="W50" s="209"/>
      <c r="Y50" s="228"/>
      <c r="Z50" s="225"/>
    </row>
    <row r="51" spans="1:26">
      <c r="A51" s="207"/>
      <c r="B51" s="200"/>
      <c r="C51" s="201"/>
      <c r="D51" s="204"/>
      <c r="E51" s="93"/>
      <c r="F51" s="105"/>
      <c r="G51" s="105"/>
      <c r="H51" s="105"/>
      <c r="I51" s="105"/>
      <c r="J51" s="105">
        <f>J49*D49</f>
        <v>0</v>
      </c>
      <c r="K51" s="105">
        <f>K49*D49</f>
        <v>0</v>
      </c>
      <c r="L51" s="105"/>
      <c r="M51" s="105"/>
      <c r="N51" s="105"/>
      <c r="O51" s="105"/>
      <c r="P51" s="105"/>
      <c r="Q51" s="105"/>
      <c r="S51" s="94">
        <f t="shared" si="1"/>
        <v>0</v>
      </c>
      <c r="V51" s="212"/>
      <c r="W51" s="212"/>
      <c r="Y51" s="229"/>
      <c r="Z51" s="226"/>
    </row>
    <row r="52" spans="1:26" ht="12.75" customHeight="1">
      <c r="A52" s="205">
        <v>20</v>
      </c>
      <c r="B52" s="213"/>
      <c r="C52" s="214"/>
      <c r="D52" s="202"/>
      <c r="E52" s="91"/>
      <c r="F52" s="103"/>
      <c r="G52" s="103"/>
      <c r="H52" s="103"/>
      <c r="I52" s="103"/>
      <c r="J52" s="103">
        <v>0.6</v>
      </c>
      <c r="K52" s="103"/>
      <c r="L52" s="103"/>
      <c r="M52" s="103"/>
      <c r="N52" s="103"/>
      <c r="O52" s="103"/>
      <c r="P52" s="114"/>
      <c r="Q52" s="114"/>
      <c r="S52" s="95">
        <f t="shared" si="1"/>
        <v>0.6</v>
      </c>
      <c r="V52" s="208">
        <v>213044.12</v>
      </c>
      <c r="W52" s="208">
        <f t="shared" ref="W52" si="43">D52-V52</f>
        <v>-213044.12</v>
      </c>
      <c r="Y52" s="227">
        <f t="shared" ref="Y52" si="44">D52/V52</f>
        <v>0</v>
      </c>
      <c r="Z52" s="224">
        <f t="shared" ref="Z52" si="45">Y52</f>
        <v>0</v>
      </c>
    </row>
    <row r="53" spans="1:26">
      <c r="A53" s="206"/>
      <c r="B53" s="215"/>
      <c r="C53" s="216"/>
      <c r="D53" s="203"/>
      <c r="E53" s="92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15"/>
      <c r="Q53" s="115"/>
      <c r="S53" s="94"/>
      <c r="V53" s="209"/>
      <c r="W53" s="209"/>
      <c r="Y53" s="228"/>
      <c r="Z53" s="225"/>
    </row>
    <row r="54" spans="1:26">
      <c r="A54" s="207"/>
      <c r="B54" s="217"/>
      <c r="C54" s="218"/>
      <c r="D54" s="204"/>
      <c r="E54" s="93"/>
      <c r="F54" s="105"/>
      <c r="G54" s="105"/>
      <c r="H54" s="105"/>
      <c r="I54" s="105"/>
      <c r="J54" s="105">
        <f>J52*D52</f>
        <v>0</v>
      </c>
      <c r="K54" s="105">
        <f>K52*D52</f>
        <v>0</v>
      </c>
      <c r="L54" s="105"/>
      <c r="M54" s="105"/>
      <c r="N54" s="105"/>
      <c r="O54" s="105"/>
      <c r="P54" s="105"/>
      <c r="Q54" s="105"/>
      <c r="S54" s="94">
        <f t="shared" si="1"/>
        <v>0</v>
      </c>
      <c r="V54" s="212"/>
      <c r="W54" s="212"/>
      <c r="Y54" s="229"/>
      <c r="Z54" s="226"/>
    </row>
    <row r="55" spans="1:26" ht="12.75" customHeight="1">
      <c r="A55" s="205">
        <v>21</v>
      </c>
      <c r="B55" s="196"/>
      <c r="C55" s="197"/>
      <c r="D55" s="202"/>
      <c r="E55" s="91"/>
      <c r="F55" s="103"/>
      <c r="G55" s="103"/>
      <c r="H55" s="103"/>
      <c r="I55" s="103"/>
      <c r="J55" s="103">
        <v>0.6</v>
      </c>
      <c r="K55" s="103"/>
      <c r="L55" s="103"/>
      <c r="M55" s="103"/>
      <c r="N55" s="103"/>
      <c r="O55" s="103"/>
      <c r="P55" s="114"/>
      <c r="Q55" s="114"/>
      <c r="S55" s="95">
        <f t="shared" ref="S55" si="46">SUM(F55:Q55)</f>
        <v>0.6</v>
      </c>
      <c r="V55" s="208">
        <v>76600.67</v>
      </c>
      <c r="W55" s="208">
        <f t="shared" ref="W55" si="47">D55-V55</f>
        <v>-76600.67</v>
      </c>
      <c r="Y55" s="227">
        <f t="shared" ref="Y55" si="48">D55/V55</f>
        <v>0</v>
      </c>
      <c r="Z55" s="224">
        <f t="shared" ref="Z55" si="49">Y55</f>
        <v>0</v>
      </c>
    </row>
    <row r="56" spans="1:26">
      <c r="A56" s="206"/>
      <c r="B56" s="198"/>
      <c r="C56" s="199"/>
      <c r="D56" s="203"/>
      <c r="E56" s="92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15"/>
      <c r="Q56" s="115"/>
      <c r="V56" s="209"/>
      <c r="W56" s="209"/>
      <c r="Y56" s="228"/>
      <c r="Z56" s="225"/>
    </row>
    <row r="57" spans="1:26">
      <c r="A57" s="207"/>
      <c r="B57" s="200"/>
      <c r="C57" s="201"/>
      <c r="D57" s="204"/>
      <c r="E57" s="93"/>
      <c r="F57" s="105"/>
      <c r="G57" s="105"/>
      <c r="H57" s="105"/>
      <c r="I57" s="105"/>
      <c r="J57" s="105">
        <f>J55*D55</f>
        <v>0</v>
      </c>
      <c r="K57" s="105">
        <f>K55*D55</f>
        <v>0</v>
      </c>
      <c r="L57" s="105"/>
      <c r="M57" s="105"/>
      <c r="N57" s="105"/>
      <c r="O57" s="105"/>
      <c r="P57" s="105"/>
      <c r="Q57" s="105"/>
      <c r="S57" s="94">
        <f>SUM(F57:Q57)</f>
        <v>0</v>
      </c>
      <c r="V57" s="212"/>
      <c r="W57" s="212"/>
      <c r="Y57" s="229"/>
      <c r="Z57" s="226"/>
    </row>
    <row r="58" spans="1:26" ht="12.75" customHeight="1">
      <c r="A58" s="205">
        <v>22</v>
      </c>
      <c r="B58" s="196"/>
      <c r="C58" s="197"/>
      <c r="D58" s="202"/>
      <c r="E58" s="91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14"/>
      <c r="Q58" s="114"/>
      <c r="S58" s="95">
        <f t="shared" si="1"/>
        <v>0</v>
      </c>
      <c r="V58" s="208">
        <v>36834.78</v>
      </c>
      <c r="W58" s="208">
        <f t="shared" ref="W58" si="50">D58-V58</f>
        <v>-36834.78</v>
      </c>
      <c r="Y58" s="227">
        <f t="shared" ref="Y58" si="51">D58/V58</f>
        <v>0</v>
      </c>
      <c r="Z58" s="224">
        <f t="shared" ref="Z58" si="52">Y58</f>
        <v>0</v>
      </c>
    </row>
    <row r="59" spans="1:26">
      <c r="A59" s="206"/>
      <c r="B59" s="198"/>
      <c r="C59" s="199"/>
      <c r="D59" s="203"/>
      <c r="E59" s="92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15"/>
      <c r="Q59" s="115"/>
      <c r="S59" s="94"/>
      <c r="V59" s="209"/>
      <c r="W59" s="209"/>
      <c r="Y59" s="228"/>
      <c r="Z59" s="225"/>
    </row>
    <row r="60" spans="1:26">
      <c r="A60" s="207"/>
      <c r="B60" s="200"/>
      <c r="C60" s="201"/>
      <c r="D60" s="204"/>
      <c r="E60" s="93"/>
      <c r="F60" s="105"/>
      <c r="G60" s="105"/>
      <c r="H60" s="105"/>
      <c r="I60" s="105"/>
      <c r="J60" s="105">
        <f>J58*D58</f>
        <v>0</v>
      </c>
      <c r="K60" s="105">
        <f>K58*D58</f>
        <v>0</v>
      </c>
      <c r="L60" s="105"/>
      <c r="M60" s="105"/>
      <c r="N60" s="105"/>
      <c r="O60" s="105"/>
      <c r="P60" s="105"/>
      <c r="Q60" s="105"/>
      <c r="S60" s="94">
        <f t="shared" si="1"/>
        <v>0</v>
      </c>
      <c r="V60" s="212"/>
      <c r="W60" s="212"/>
      <c r="Y60" s="229"/>
      <c r="Z60" s="226"/>
    </row>
    <row r="61" spans="1:26" ht="12.75" customHeight="1">
      <c r="A61" s="205">
        <v>23</v>
      </c>
      <c r="B61" s="196"/>
      <c r="C61" s="197"/>
      <c r="D61" s="202"/>
      <c r="E61" s="91"/>
      <c r="F61" s="103"/>
      <c r="G61" s="103"/>
      <c r="H61" s="103"/>
      <c r="I61" s="103"/>
      <c r="J61" s="103"/>
      <c r="K61" s="103">
        <v>1</v>
      </c>
      <c r="L61" s="103"/>
      <c r="M61" s="103"/>
      <c r="N61" s="103"/>
      <c r="O61" s="103"/>
      <c r="P61" s="103"/>
      <c r="Q61" s="103"/>
      <c r="S61" s="95">
        <f t="shared" si="1"/>
        <v>1</v>
      </c>
      <c r="V61" s="208">
        <v>63770.55</v>
      </c>
      <c r="W61" s="208">
        <f t="shared" ref="W61" si="53">D61-V61</f>
        <v>-63770.55</v>
      </c>
      <c r="Y61" s="227">
        <f t="shared" ref="Y61" si="54">D61/V61</f>
        <v>0</v>
      </c>
      <c r="Z61" s="224">
        <f t="shared" ref="Z61" si="55">Y61</f>
        <v>0</v>
      </c>
    </row>
    <row r="62" spans="1:26">
      <c r="A62" s="206"/>
      <c r="B62" s="198"/>
      <c r="C62" s="199"/>
      <c r="D62" s="203"/>
      <c r="E62" s="92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S62" s="94"/>
      <c r="V62" s="209"/>
      <c r="W62" s="209"/>
      <c r="Y62" s="228"/>
      <c r="Z62" s="225"/>
    </row>
    <row r="63" spans="1:26">
      <c r="A63" s="207"/>
      <c r="B63" s="200"/>
      <c r="C63" s="201"/>
      <c r="D63" s="204"/>
      <c r="E63" s="93"/>
      <c r="F63" s="105"/>
      <c r="G63" s="105"/>
      <c r="H63" s="105"/>
      <c r="I63" s="105"/>
      <c r="J63" s="105">
        <f>J61*D61</f>
        <v>0</v>
      </c>
      <c r="K63" s="105">
        <f>K61*D61</f>
        <v>0</v>
      </c>
      <c r="L63" s="105"/>
      <c r="M63" s="105"/>
      <c r="N63" s="105"/>
      <c r="O63" s="105"/>
      <c r="P63" s="105"/>
      <c r="Q63" s="105"/>
      <c r="S63" s="94">
        <f t="shared" ref="S63" si="56">SUM(F63:Q63)</f>
        <v>0</v>
      </c>
      <c r="V63" s="212"/>
      <c r="W63" s="212"/>
      <c r="Y63" s="229"/>
      <c r="Z63" s="226"/>
    </row>
    <row r="64" spans="1:26">
      <c r="A64" s="106"/>
      <c r="B64" s="230"/>
      <c r="C64" s="231"/>
      <c r="D64" s="107"/>
      <c r="E64" s="108"/>
      <c r="F64" s="109"/>
      <c r="G64" s="109"/>
      <c r="H64" s="109"/>
      <c r="I64" s="109"/>
      <c r="J64" s="109" t="e">
        <f t="shared" ref="J64:K64" si="57">J66/$D$67</f>
        <v>#VALUE!</v>
      </c>
      <c r="K64" s="109" t="e">
        <f t="shared" si="57"/>
        <v>#VALUE!</v>
      </c>
      <c r="L64" s="109"/>
      <c r="M64" s="109"/>
      <c r="N64" s="109"/>
      <c r="O64" s="109"/>
      <c r="P64" s="109"/>
      <c r="Q64" s="109"/>
      <c r="S64" s="95" t="e">
        <f t="shared" ref="S64" si="58">SUM(F64:Q64)</f>
        <v>#VALUE!</v>
      </c>
    </row>
    <row r="65" spans="1:20">
      <c r="A65" s="106"/>
      <c r="B65" s="230"/>
      <c r="C65" s="231"/>
      <c r="D65" s="107"/>
      <c r="E65" s="108"/>
      <c r="F65" s="109"/>
      <c r="G65" s="109"/>
      <c r="H65" s="109"/>
      <c r="I65" s="109"/>
      <c r="J65" s="109" t="e">
        <f t="shared" ref="J65" si="59">J64+I65</f>
        <v>#VALUE!</v>
      </c>
      <c r="K65" s="109" t="e">
        <f t="shared" ref="K65" si="60">K64+J65</f>
        <v>#VALUE!</v>
      </c>
      <c r="L65" s="109"/>
      <c r="M65" s="109"/>
      <c r="N65" s="109"/>
      <c r="O65" s="109"/>
      <c r="P65" s="109"/>
      <c r="Q65" s="109"/>
      <c r="S65" s="94"/>
    </row>
    <row r="66" spans="1:20">
      <c r="A66" s="110"/>
      <c r="B66" s="230"/>
      <c r="C66" s="231"/>
      <c r="D66" s="111"/>
      <c r="E66" s="108"/>
      <c r="F66" s="112"/>
      <c r="G66" s="112"/>
      <c r="H66" s="112"/>
      <c r="I66" s="112"/>
      <c r="J66" s="112" t="e">
        <f>ROUND((J13+#REF!+#REF!+#REF!+#REF!+#REF!+#REF!+J18+J21+J24+J27+J30+J33+J36+J39+J42+J45+J48+J51+J54+J57+J60+J63),2)</f>
        <v>#VALUE!</v>
      </c>
      <c r="K66" s="112" t="e">
        <f>ROUND((K13+#REF!+#REF!+#REF!+#REF!+#REF!+#REF!+K18+K21+K24+K27+K30+K33+K36+K39+K42+K45+K48+K51+K54+K57+K60+K63),2)</f>
        <v>#VALUE!</v>
      </c>
      <c r="L66" s="112"/>
      <c r="M66" s="112"/>
      <c r="N66" s="112"/>
      <c r="O66" s="112"/>
      <c r="P66" s="112"/>
      <c r="Q66" s="112"/>
      <c r="S66" s="94"/>
    </row>
    <row r="67" spans="1:20" ht="18.75">
      <c r="A67" s="106"/>
      <c r="B67" s="230"/>
      <c r="C67" s="231"/>
      <c r="D67" s="113"/>
      <c r="E67" s="108"/>
      <c r="F67" s="112"/>
      <c r="G67" s="112"/>
      <c r="H67" s="112"/>
      <c r="I67" s="112"/>
      <c r="J67" s="112" t="e">
        <f t="shared" ref="J67" si="61">J66+I67</f>
        <v>#VALUE!</v>
      </c>
      <c r="K67" s="112" t="e">
        <f t="shared" ref="K67" si="62">K66+J67</f>
        <v>#VALUE!</v>
      </c>
      <c r="L67" s="112"/>
      <c r="M67" s="112"/>
      <c r="N67" s="112"/>
      <c r="O67" s="112"/>
      <c r="P67" s="112"/>
      <c r="Q67" s="112"/>
      <c r="S67" s="232">
        <f>D67-Q67</f>
        <v>0</v>
      </c>
      <c r="T67" s="232"/>
    </row>
    <row r="68" spans="1:20">
      <c r="S68" s="94"/>
    </row>
    <row r="69" spans="1:20">
      <c r="S69" s="94"/>
    </row>
    <row r="70" spans="1:20">
      <c r="K70" s="86" t="e">
        <f>REFORMA!#REF!</f>
        <v>#REF!</v>
      </c>
    </row>
  </sheetData>
  <mergeCells count="135">
    <mergeCell ref="Y61:Y63"/>
    <mergeCell ref="Z61:Z63"/>
    <mergeCell ref="Z40:Z42"/>
    <mergeCell ref="B64:C64"/>
    <mergeCell ref="S67:T67"/>
    <mergeCell ref="B65:C65"/>
    <mergeCell ref="B66:C66"/>
    <mergeCell ref="B67:C67"/>
    <mergeCell ref="Y43:Y45"/>
    <mergeCell ref="Z43:Z45"/>
    <mergeCell ref="Y46:Y48"/>
    <mergeCell ref="Z46:Z48"/>
    <mergeCell ref="Y49:Y51"/>
    <mergeCell ref="Z49:Z51"/>
    <mergeCell ref="Y52:Y54"/>
    <mergeCell ref="Z52:Z54"/>
    <mergeCell ref="Y55:Y57"/>
    <mergeCell ref="Z55:Z57"/>
    <mergeCell ref="W55:W57"/>
    <mergeCell ref="W58:W60"/>
    <mergeCell ref="W61:W63"/>
    <mergeCell ref="V61:V63"/>
    <mergeCell ref="V55:V57"/>
    <mergeCell ref="V58:V60"/>
    <mergeCell ref="Y58:Y60"/>
    <mergeCell ref="Z58:Z60"/>
    <mergeCell ref="W40:W42"/>
    <mergeCell ref="W43:W45"/>
    <mergeCell ref="W25:W27"/>
    <mergeCell ref="Y11:Y13"/>
    <mergeCell ref="Z11:Z13"/>
    <mergeCell ref="Y16:Y18"/>
    <mergeCell ref="Z16:Z18"/>
    <mergeCell ref="Y19:Y21"/>
    <mergeCell ref="Z19:Z21"/>
    <mergeCell ref="Y22:Y24"/>
    <mergeCell ref="Z22:Z24"/>
    <mergeCell ref="Y25:Y27"/>
    <mergeCell ref="Z25:Z27"/>
    <mergeCell ref="Z14:Z15"/>
    <mergeCell ref="Y14:Y15"/>
    <mergeCell ref="Y28:Y30"/>
    <mergeCell ref="Z28:Z30"/>
    <mergeCell ref="Y31:Y33"/>
    <mergeCell ref="Z31:Z33"/>
    <mergeCell ref="Y34:Y36"/>
    <mergeCell ref="Z34:Z36"/>
    <mergeCell ref="Y37:Y39"/>
    <mergeCell ref="Z37:Z39"/>
    <mergeCell ref="Y40:Y42"/>
    <mergeCell ref="W19:W21"/>
    <mergeCell ref="W22:W24"/>
    <mergeCell ref="A16:B16"/>
    <mergeCell ref="A17:B17"/>
    <mergeCell ref="V40:V42"/>
    <mergeCell ref="W46:W48"/>
    <mergeCell ref="W49:W51"/>
    <mergeCell ref="V16:V18"/>
    <mergeCell ref="W16:W18"/>
    <mergeCell ref="D46:D48"/>
    <mergeCell ref="A43:A45"/>
    <mergeCell ref="B43:C45"/>
    <mergeCell ref="D43:D45"/>
    <mergeCell ref="A40:A42"/>
    <mergeCell ref="D40:D42"/>
    <mergeCell ref="A37:A39"/>
    <mergeCell ref="B37:C39"/>
    <mergeCell ref="D37:D39"/>
    <mergeCell ref="A19:A21"/>
    <mergeCell ref="B19:C21"/>
    <mergeCell ref="D19:D21"/>
    <mergeCell ref="A25:A27"/>
    <mergeCell ref="W52:W54"/>
    <mergeCell ref="V19:V21"/>
    <mergeCell ref="V22:V24"/>
    <mergeCell ref="V43:V45"/>
    <mergeCell ref="V46:V48"/>
    <mergeCell ref="V49:V51"/>
    <mergeCell ref="V52:V54"/>
    <mergeCell ref="V25:V27"/>
    <mergeCell ref="V28:V30"/>
    <mergeCell ref="V31:V33"/>
    <mergeCell ref="V34:V36"/>
    <mergeCell ref="V37:V39"/>
    <mergeCell ref="W28:W30"/>
    <mergeCell ref="W31:W33"/>
    <mergeCell ref="W34:W36"/>
    <mergeCell ref="W37:W39"/>
    <mergeCell ref="A1:Q1"/>
    <mergeCell ref="A2:Q2"/>
    <mergeCell ref="A3:Q3"/>
    <mergeCell ref="A4:Q4"/>
    <mergeCell ref="A8:Q8"/>
    <mergeCell ref="A6:Q6"/>
    <mergeCell ref="A7:Q7"/>
    <mergeCell ref="V9:V10"/>
    <mergeCell ref="V11:V13"/>
    <mergeCell ref="V14:V15"/>
    <mergeCell ref="A5:I5"/>
    <mergeCell ref="A14:B14"/>
    <mergeCell ref="A15:B15"/>
    <mergeCell ref="W11:W13"/>
    <mergeCell ref="W14:W15"/>
    <mergeCell ref="A52:A54"/>
    <mergeCell ref="B52:C54"/>
    <mergeCell ref="D52:D54"/>
    <mergeCell ref="A49:A51"/>
    <mergeCell ref="B49:C51"/>
    <mergeCell ref="D49:D51"/>
    <mergeCell ref="A46:A48"/>
    <mergeCell ref="A31:A33"/>
    <mergeCell ref="A28:A30"/>
    <mergeCell ref="B28:C30"/>
    <mergeCell ref="D28:D30"/>
    <mergeCell ref="B31:C33"/>
    <mergeCell ref="D31:D33"/>
    <mergeCell ref="A34:A36"/>
    <mergeCell ref="B34:C36"/>
    <mergeCell ref="D34:D36"/>
    <mergeCell ref="B40:C42"/>
    <mergeCell ref="B46:C48"/>
    <mergeCell ref="B25:C27"/>
    <mergeCell ref="D25:D27"/>
    <mergeCell ref="A22:A24"/>
    <mergeCell ref="B22:C24"/>
    <mergeCell ref="D22:D24"/>
    <mergeCell ref="A61:A63"/>
    <mergeCell ref="B61:C63"/>
    <mergeCell ref="D61:D63"/>
    <mergeCell ref="A58:A60"/>
    <mergeCell ref="B58:C60"/>
    <mergeCell ref="D58:D60"/>
    <mergeCell ref="A55:A57"/>
    <mergeCell ref="B55:C57"/>
    <mergeCell ref="D55:D57"/>
  </mergeCells>
  <phoneticPr fontId="52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  <rowBreaks count="1" manualBreakCount="1">
    <brk id="42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0"/>
  <sheetViews>
    <sheetView view="pageBreakPreview" zoomScale="60" zoomScaleNormal="100" workbookViewId="0">
      <selection activeCell="AB14" sqref="AB14"/>
    </sheetView>
  </sheetViews>
  <sheetFormatPr defaultRowHeight="15"/>
  <cols>
    <col min="1" max="1" width="28.42578125" customWidth="1"/>
    <col min="2" max="2" width="16.85546875" customWidth="1"/>
    <col min="6" max="6" width="10.85546875" customWidth="1"/>
  </cols>
  <sheetData>
    <row r="1" spans="1:20" ht="147.75" customHeight="1">
      <c r="A1" s="254"/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</row>
    <row r="2" spans="1:20" s="1" customFormat="1" ht="15.75">
      <c r="A2" s="239" t="s">
        <v>13</v>
      </c>
      <c r="B2" s="239"/>
      <c r="C2" s="239"/>
      <c r="D2" s="239"/>
    </row>
    <row r="3" spans="1:20" s="1" customFormat="1" ht="15.75">
      <c r="A3" s="239" t="str">
        <f>RESUMO!A3</f>
        <v>PREFEITURA MUNICIPAL DE SOUSA</v>
      </c>
      <c r="B3" s="239"/>
      <c r="C3" s="239"/>
      <c r="D3" s="239"/>
      <c r="E3" s="239"/>
    </row>
    <row r="4" spans="1:20" s="1" customFormat="1" ht="15.75">
      <c r="A4" s="239" t="str">
        <f>RESUMO!A4</f>
        <v>CONCORRÊNCIA ELETRÔNICA Nº 001/2025</v>
      </c>
      <c r="B4" s="239"/>
      <c r="C4" s="239"/>
      <c r="D4" s="239"/>
    </row>
    <row r="5" spans="1:20" s="1" customFormat="1" ht="15.75" customHeight="1">
      <c r="A5" s="240" t="str">
        <f>RESUMO!A5</f>
        <v>OBJETO: CONTRATAÇÃO DE EMPRESA CUJO CRITÉRIO DE SELEÇÃO DA PROPOSTA MAIS VANTAJOSA SERÁ A DE MENOR PREÇO GLOBAL para realização de reforma na COBERTA DO TERMINAL RODOVIÁRIO INTERESTADUAL ADILMAR DE PAIVA GADELHA, SOUSA – PB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</row>
    <row r="6" spans="1:20" s="1" customFormat="1" ht="15.75">
      <c r="A6" s="239" t="str">
        <f>RESUMO!A6</f>
        <v>SOUSA - PB - Data: 19 de MAIO de 2025</v>
      </c>
      <c r="B6" s="239"/>
      <c r="C6" s="239"/>
      <c r="D6" s="239"/>
      <c r="E6" s="239"/>
      <c r="F6" s="239"/>
      <c r="G6" s="239"/>
      <c r="H6" s="239"/>
    </row>
    <row r="7" spans="1:20" ht="15.75" thickBot="1"/>
    <row r="8" spans="1:20" s="3" customFormat="1" ht="72" customHeight="1" thickBot="1">
      <c r="A8" s="262" t="s">
        <v>14</v>
      </c>
      <c r="B8" s="263"/>
      <c r="C8" s="264" t="s">
        <v>15</v>
      </c>
      <c r="D8" s="264"/>
      <c r="E8" s="264"/>
      <c r="F8" s="253" t="s">
        <v>16</v>
      </c>
      <c r="G8" s="253"/>
      <c r="H8" s="253"/>
      <c r="I8" s="253" t="s">
        <v>17</v>
      </c>
      <c r="J8" s="253"/>
      <c r="K8" s="253"/>
      <c r="L8" s="253" t="s">
        <v>18</v>
      </c>
      <c r="M8" s="253"/>
      <c r="N8" s="253"/>
      <c r="O8" s="253" t="s">
        <v>19</v>
      </c>
      <c r="P8" s="253"/>
      <c r="Q8" s="253"/>
      <c r="R8" s="249" t="s">
        <v>20</v>
      </c>
      <c r="S8" s="249"/>
      <c r="T8" s="250"/>
    </row>
    <row r="9" spans="1:20">
      <c r="A9" s="25" t="s">
        <v>21</v>
      </c>
      <c r="B9" s="26" t="s">
        <v>22</v>
      </c>
      <c r="C9" s="26" t="s">
        <v>23</v>
      </c>
      <c r="D9" s="26" t="s">
        <v>24</v>
      </c>
      <c r="E9" s="27" t="s">
        <v>25</v>
      </c>
      <c r="F9" s="28" t="s">
        <v>23</v>
      </c>
      <c r="G9" s="28" t="s">
        <v>24</v>
      </c>
      <c r="H9" s="29" t="s">
        <v>25</v>
      </c>
      <c r="I9" s="28" t="s">
        <v>23</v>
      </c>
      <c r="J9" s="28" t="s">
        <v>24</v>
      </c>
      <c r="K9" s="29" t="s">
        <v>25</v>
      </c>
      <c r="L9" s="28" t="s">
        <v>23</v>
      </c>
      <c r="M9" s="28" t="s">
        <v>24</v>
      </c>
      <c r="N9" s="29" t="s">
        <v>25</v>
      </c>
      <c r="O9" s="28" t="s">
        <v>23</v>
      </c>
      <c r="P9" s="28" t="s">
        <v>24</v>
      </c>
      <c r="Q9" s="29" t="s">
        <v>25</v>
      </c>
      <c r="R9" s="28" t="s">
        <v>23</v>
      </c>
      <c r="S9" s="28" t="s">
        <v>24</v>
      </c>
      <c r="T9" s="30" t="s">
        <v>25</v>
      </c>
    </row>
    <row r="10" spans="1:20">
      <c r="A10" s="31" t="s">
        <v>26</v>
      </c>
      <c r="B10" s="32">
        <v>3</v>
      </c>
      <c r="C10" s="33">
        <v>3</v>
      </c>
      <c r="D10" s="33">
        <v>4</v>
      </c>
      <c r="E10" s="33">
        <v>5.5</v>
      </c>
      <c r="F10" s="33">
        <v>3.8</v>
      </c>
      <c r="G10" s="34">
        <v>4.01</v>
      </c>
      <c r="H10" s="34">
        <v>4.67</v>
      </c>
      <c r="I10" s="34">
        <v>3.43</v>
      </c>
      <c r="J10" s="34">
        <v>4.93</v>
      </c>
      <c r="K10" s="34">
        <v>6.71</v>
      </c>
      <c r="L10" s="35">
        <v>1.5</v>
      </c>
      <c r="M10" s="35">
        <v>3.45</v>
      </c>
      <c r="N10" s="35">
        <v>4.49</v>
      </c>
      <c r="O10" s="35">
        <v>5.29</v>
      </c>
      <c r="P10" s="35">
        <v>5.92</v>
      </c>
      <c r="Q10" s="35">
        <v>7.93</v>
      </c>
      <c r="R10" s="34">
        <v>4</v>
      </c>
      <c r="S10" s="34">
        <v>5.52</v>
      </c>
      <c r="T10" s="36" t="s">
        <v>27</v>
      </c>
    </row>
    <row r="11" spans="1:20">
      <c r="A11" s="37" t="s">
        <v>28</v>
      </c>
      <c r="B11" s="38">
        <v>0.8</v>
      </c>
      <c r="C11" s="39">
        <v>0.8</v>
      </c>
      <c r="D11" s="39">
        <v>0.8</v>
      </c>
      <c r="E11" s="39">
        <v>1</v>
      </c>
      <c r="F11" s="39">
        <v>0.32</v>
      </c>
      <c r="G11" s="35">
        <v>0.4</v>
      </c>
      <c r="H11" s="35">
        <v>0.74</v>
      </c>
      <c r="I11" s="35">
        <v>0.28000000000000003</v>
      </c>
      <c r="J11" s="35">
        <v>0.49</v>
      </c>
      <c r="K11" s="35">
        <v>0.75</v>
      </c>
      <c r="L11" s="35">
        <v>0.3</v>
      </c>
      <c r="M11" s="35">
        <v>0.48</v>
      </c>
      <c r="N11" s="35">
        <v>0.82</v>
      </c>
      <c r="O11" s="35">
        <v>0.25</v>
      </c>
      <c r="P11" s="35">
        <v>0.51</v>
      </c>
      <c r="Q11" s="35">
        <v>0.56000000000000005</v>
      </c>
      <c r="R11" s="35">
        <v>0.81</v>
      </c>
      <c r="S11" s="35">
        <v>1.22</v>
      </c>
      <c r="T11" s="40">
        <v>1.99</v>
      </c>
    </row>
    <row r="12" spans="1:20">
      <c r="A12" s="37" t="s">
        <v>29</v>
      </c>
      <c r="B12" s="38">
        <v>0.97</v>
      </c>
      <c r="C12" s="39">
        <v>0.97</v>
      </c>
      <c r="D12" s="39">
        <v>1.27</v>
      </c>
      <c r="E12" s="39">
        <v>1.27</v>
      </c>
      <c r="F12" s="39">
        <v>0.5</v>
      </c>
      <c r="G12" s="35">
        <v>0.56000000000000005</v>
      </c>
      <c r="H12" s="35">
        <v>0.97</v>
      </c>
      <c r="I12" s="35">
        <v>1</v>
      </c>
      <c r="J12" s="35">
        <v>1.39</v>
      </c>
      <c r="K12" s="35">
        <v>1.74</v>
      </c>
      <c r="L12" s="35">
        <v>0.56000000000000005</v>
      </c>
      <c r="M12" s="35">
        <v>0.85</v>
      </c>
      <c r="N12" s="35">
        <v>0.89</v>
      </c>
      <c r="O12" s="35">
        <v>1</v>
      </c>
      <c r="P12" s="35">
        <v>1.48</v>
      </c>
      <c r="Q12" s="35">
        <v>1.97</v>
      </c>
      <c r="R12" s="35">
        <v>1.46</v>
      </c>
      <c r="S12" s="35">
        <v>2.3199999999999998</v>
      </c>
      <c r="T12" s="40">
        <v>3.16</v>
      </c>
    </row>
    <row r="13" spans="1:20">
      <c r="A13" s="37" t="s">
        <v>30</v>
      </c>
      <c r="B13" s="38">
        <v>0.59</v>
      </c>
      <c r="C13" s="39">
        <v>0.59</v>
      </c>
      <c r="D13" s="39">
        <v>1.23</v>
      </c>
      <c r="E13" s="39">
        <v>1.39</v>
      </c>
      <c r="F13" s="39">
        <v>1.02</v>
      </c>
      <c r="G13" s="35">
        <v>1.1100000000000001</v>
      </c>
      <c r="H13" s="41">
        <v>1.21</v>
      </c>
      <c r="I13" s="35">
        <v>0.94</v>
      </c>
      <c r="J13" s="35">
        <v>0.99</v>
      </c>
      <c r="K13" s="41">
        <v>1.17</v>
      </c>
      <c r="L13" s="35">
        <v>0.85</v>
      </c>
      <c r="M13" s="35">
        <v>0.85</v>
      </c>
      <c r="N13" s="41">
        <v>1.1100000000000001</v>
      </c>
      <c r="O13" s="35">
        <v>1.01</v>
      </c>
      <c r="P13" s="35">
        <v>1.07</v>
      </c>
      <c r="Q13" s="41">
        <v>1.1100000000000001</v>
      </c>
      <c r="R13" s="35">
        <v>0.94</v>
      </c>
      <c r="S13" s="35">
        <v>1.02</v>
      </c>
      <c r="T13" s="42">
        <v>1.33</v>
      </c>
    </row>
    <row r="14" spans="1:20">
      <c r="A14" s="37" t="s">
        <v>31</v>
      </c>
      <c r="B14" s="38">
        <v>6.16</v>
      </c>
      <c r="C14" s="43">
        <v>6.16</v>
      </c>
      <c r="D14" s="44">
        <v>7.4</v>
      </c>
      <c r="E14" s="39">
        <v>8.9600000000000009</v>
      </c>
      <c r="F14" s="45">
        <v>6.64</v>
      </c>
      <c r="G14" s="45">
        <v>7.3</v>
      </c>
      <c r="H14" s="46">
        <v>8.69</v>
      </c>
      <c r="I14" s="45">
        <v>6.74</v>
      </c>
      <c r="J14" s="45">
        <v>8.0399999999999991</v>
      </c>
      <c r="K14" s="46">
        <v>9.4</v>
      </c>
      <c r="L14" s="35">
        <v>3.5</v>
      </c>
      <c r="M14" s="35">
        <v>5.1100000000000003</v>
      </c>
      <c r="N14" s="46">
        <v>6.22</v>
      </c>
      <c r="O14" s="47">
        <v>8</v>
      </c>
      <c r="P14" s="45">
        <v>8.31</v>
      </c>
      <c r="Q14" s="46">
        <v>9.51</v>
      </c>
      <c r="R14" s="45">
        <v>7.14</v>
      </c>
      <c r="S14" s="45">
        <v>8.4</v>
      </c>
      <c r="T14" s="48">
        <v>10.43</v>
      </c>
    </row>
    <row r="15" spans="1:20" ht="46.9" customHeight="1" thickBot="1">
      <c r="A15" s="49" t="s">
        <v>221</v>
      </c>
      <c r="B15" s="50">
        <f>3.65+2.5+4.5+1.5</f>
        <v>12.15</v>
      </c>
      <c r="C15" s="251" t="s">
        <v>32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2"/>
    </row>
    <row r="16" spans="1:20" ht="15.75" thickBot="1">
      <c r="A16" s="255" t="s">
        <v>33</v>
      </c>
      <c r="B16" s="256"/>
      <c r="C16" s="256"/>
      <c r="D16" s="256"/>
      <c r="E16" s="51"/>
      <c r="F16" s="257" t="s">
        <v>34</v>
      </c>
      <c r="G16" s="258"/>
      <c r="H16" s="258"/>
      <c r="I16" s="258"/>
      <c r="J16" s="258"/>
      <c r="K16" s="258"/>
      <c r="L16" s="258"/>
      <c r="M16" s="258"/>
      <c r="N16" s="259"/>
      <c r="O16" s="52"/>
      <c r="P16" s="52"/>
      <c r="Q16" s="52"/>
      <c r="R16" s="52"/>
      <c r="S16" s="52"/>
      <c r="T16" s="53"/>
    </row>
    <row r="17" spans="1:20" ht="15.75" thickBot="1">
      <c r="A17" s="260" t="s">
        <v>35</v>
      </c>
      <c r="B17" s="261"/>
      <c r="C17" s="261"/>
      <c r="D17" s="261"/>
      <c r="E17" s="51"/>
      <c r="F17" s="257" t="s">
        <v>36</v>
      </c>
      <c r="G17" s="258"/>
      <c r="H17" s="258"/>
      <c r="I17" s="258"/>
      <c r="J17" s="258"/>
      <c r="K17" s="258"/>
      <c r="L17" s="54" t="s">
        <v>23</v>
      </c>
      <c r="M17" s="55" t="s">
        <v>24</v>
      </c>
      <c r="N17" s="56" t="s">
        <v>25</v>
      </c>
      <c r="O17" s="52"/>
      <c r="P17" s="52"/>
      <c r="Q17" s="52"/>
      <c r="R17" s="52"/>
      <c r="S17" s="52"/>
      <c r="T17" s="53"/>
    </row>
    <row r="18" spans="1:20">
      <c r="A18" s="241" t="s">
        <v>37</v>
      </c>
      <c r="B18" s="242"/>
      <c r="C18" s="242"/>
      <c r="D18" s="242"/>
      <c r="E18" s="51"/>
      <c r="F18" s="243" t="s">
        <v>38</v>
      </c>
      <c r="G18" s="244"/>
      <c r="H18" s="244"/>
      <c r="I18" s="244"/>
      <c r="J18" s="244"/>
      <c r="K18" s="245"/>
      <c r="L18" s="57">
        <v>20.34</v>
      </c>
      <c r="M18" s="57">
        <v>22.12</v>
      </c>
      <c r="N18" s="58">
        <v>25</v>
      </c>
      <c r="O18" s="52"/>
      <c r="P18" s="52"/>
      <c r="Q18" s="52"/>
      <c r="R18" s="52"/>
      <c r="S18" s="52"/>
      <c r="T18" s="53"/>
    </row>
    <row r="19" spans="1:20">
      <c r="A19" s="241" t="s">
        <v>39</v>
      </c>
      <c r="B19" s="242"/>
      <c r="C19" s="242"/>
      <c r="D19" s="242"/>
      <c r="E19" s="52"/>
      <c r="F19" s="233" t="s">
        <v>40</v>
      </c>
      <c r="G19" s="234"/>
      <c r="H19" s="234"/>
      <c r="I19" s="234"/>
      <c r="J19" s="234"/>
      <c r="K19" s="235"/>
      <c r="L19" s="59">
        <v>19.600000000000001</v>
      </c>
      <c r="M19" s="59">
        <v>20.97</v>
      </c>
      <c r="N19" s="60">
        <v>24.23</v>
      </c>
      <c r="O19" s="52"/>
      <c r="P19" s="52"/>
      <c r="Q19" s="52"/>
      <c r="R19" s="52"/>
      <c r="S19" s="52"/>
      <c r="T19" s="53"/>
    </row>
    <row r="20" spans="1:20" ht="26.25">
      <c r="A20" s="61" t="s">
        <v>41</v>
      </c>
      <c r="B20" s="62">
        <f>(((1+(B10+B11+B12)/100)*((1+B13/100)*(1+B14/100))/(1-B15/100))-1)</f>
        <v>0.27353503254183287</v>
      </c>
      <c r="C20" s="63"/>
      <c r="D20" s="63"/>
      <c r="E20" s="52"/>
      <c r="F20" s="233" t="s">
        <v>42</v>
      </c>
      <c r="G20" s="234"/>
      <c r="H20" s="234"/>
      <c r="I20" s="234"/>
      <c r="J20" s="234"/>
      <c r="K20" s="235"/>
      <c r="L20" s="59">
        <v>20.76</v>
      </c>
      <c r="M20" s="59">
        <v>24.18</v>
      </c>
      <c r="N20" s="60">
        <v>26.44</v>
      </c>
      <c r="O20" s="52"/>
      <c r="P20" s="52"/>
      <c r="Q20" s="52"/>
      <c r="R20" s="52"/>
      <c r="S20" s="52"/>
      <c r="T20" s="53"/>
    </row>
    <row r="21" spans="1:20">
      <c r="A21" s="246" t="s">
        <v>43</v>
      </c>
      <c r="B21" s="247"/>
      <c r="C21" s="247"/>
      <c r="D21" s="248"/>
      <c r="E21" s="52"/>
      <c r="F21" s="233" t="s">
        <v>44</v>
      </c>
      <c r="G21" s="234"/>
      <c r="H21" s="234"/>
      <c r="I21" s="234"/>
      <c r="J21" s="234"/>
      <c r="K21" s="235"/>
      <c r="L21" s="59">
        <v>24</v>
      </c>
      <c r="M21" s="59">
        <v>25.84</v>
      </c>
      <c r="N21" s="60">
        <v>27.86</v>
      </c>
      <c r="O21" s="52"/>
      <c r="P21" s="52"/>
      <c r="Q21" s="52"/>
      <c r="R21" s="52"/>
      <c r="S21" s="52"/>
      <c r="T21" s="53"/>
    </row>
    <row r="22" spans="1:20">
      <c r="A22" s="64"/>
      <c r="B22" s="65"/>
      <c r="C22" s="65"/>
      <c r="D22" s="66"/>
      <c r="E22" s="52"/>
      <c r="F22" s="233" t="s">
        <v>45</v>
      </c>
      <c r="G22" s="234"/>
      <c r="H22" s="234"/>
      <c r="I22" s="234"/>
      <c r="J22" s="234"/>
      <c r="K22" s="235"/>
      <c r="L22" s="59">
        <v>22.8</v>
      </c>
      <c r="M22" s="59">
        <v>27.48</v>
      </c>
      <c r="N22" s="60">
        <v>30.95</v>
      </c>
      <c r="O22" s="52"/>
      <c r="P22" s="52"/>
      <c r="Q22" s="52"/>
      <c r="R22" s="52"/>
      <c r="S22" s="52"/>
      <c r="T22" s="53"/>
    </row>
    <row r="23" spans="1:20" ht="15.75" thickBot="1">
      <c r="A23" s="67"/>
      <c r="B23" s="52"/>
      <c r="C23" s="52"/>
      <c r="D23" s="68"/>
      <c r="E23" s="52"/>
      <c r="F23" s="236" t="s">
        <v>46</v>
      </c>
      <c r="G23" s="237"/>
      <c r="H23" s="237"/>
      <c r="I23" s="237"/>
      <c r="J23" s="237"/>
      <c r="K23" s="238"/>
      <c r="L23" s="69">
        <v>11.1</v>
      </c>
      <c r="M23" s="69">
        <v>14.02</v>
      </c>
      <c r="N23" s="70">
        <v>16.8</v>
      </c>
      <c r="O23" s="52"/>
      <c r="P23" s="52"/>
      <c r="Q23" s="52"/>
      <c r="R23" s="52"/>
      <c r="S23" s="52"/>
      <c r="T23" s="53"/>
    </row>
    <row r="24" spans="1:20">
      <c r="A24" s="71"/>
      <c r="B24" s="72"/>
      <c r="C24" s="72"/>
      <c r="D24" s="73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3"/>
    </row>
    <row r="25" spans="1:20">
      <c r="A25" s="6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74"/>
      <c r="O25" s="74"/>
      <c r="P25" s="74"/>
      <c r="Q25" s="74"/>
      <c r="R25" s="74"/>
      <c r="S25" s="74"/>
      <c r="T25" s="75"/>
    </row>
    <row r="26" spans="1:20" ht="15.75" thickBot="1">
      <c r="A26" s="76" t="s">
        <v>47</v>
      </c>
      <c r="B26" s="77"/>
      <c r="C26" s="77"/>
      <c r="D26" s="77"/>
      <c r="E26" s="52"/>
      <c r="F26" s="52"/>
      <c r="G26" s="52"/>
      <c r="H26" s="52"/>
      <c r="I26" s="52"/>
      <c r="J26" s="52"/>
      <c r="K26" s="52"/>
      <c r="L26" s="52"/>
      <c r="M26" s="52"/>
      <c r="N26" s="74"/>
      <c r="O26" s="74"/>
      <c r="P26" s="74"/>
      <c r="Q26" s="74"/>
      <c r="R26" s="74"/>
      <c r="S26" s="74"/>
      <c r="T26" s="75"/>
    </row>
    <row r="27" spans="1:20">
      <c r="A27" s="78" t="s">
        <v>52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74"/>
      <c r="O27" s="74"/>
      <c r="P27" s="74"/>
      <c r="Q27" s="74"/>
      <c r="R27" s="74"/>
      <c r="S27" s="74"/>
      <c r="T27" s="75"/>
    </row>
    <row r="28" spans="1:20">
      <c r="A28" s="79" t="s">
        <v>48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74"/>
      <c r="O28" s="74"/>
      <c r="P28" s="74"/>
      <c r="Q28" s="74"/>
      <c r="R28" s="74"/>
      <c r="S28" s="74"/>
      <c r="T28" s="75"/>
    </row>
    <row r="29" spans="1:20">
      <c r="A29" s="79" t="s">
        <v>49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74"/>
      <c r="O29" s="74"/>
      <c r="P29" s="74"/>
      <c r="Q29" s="74"/>
      <c r="R29" s="74"/>
      <c r="S29" s="74"/>
      <c r="T29" s="75"/>
    </row>
    <row r="30" spans="1:20" ht="15.75" thickBot="1">
      <c r="A30" s="76" t="s">
        <v>50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80"/>
      <c r="O30" s="80"/>
      <c r="P30" s="80"/>
      <c r="Q30" s="80"/>
      <c r="R30" s="80"/>
      <c r="S30" s="80"/>
      <c r="T30" s="81"/>
    </row>
  </sheetData>
  <mergeCells count="27">
    <mergeCell ref="A1:T1"/>
    <mergeCell ref="A16:D16"/>
    <mergeCell ref="F16:N16"/>
    <mergeCell ref="A17:D17"/>
    <mergeCell ref="F17:K17"/>
    <mergeCell ref="A8:B8"/>
    <mergeCell ref="C8:E8"/>
    <mergeCell ref="F8:H8"/>
    <mergeCell ref="I8:K8"/>
    <mergeCell ref="L8:N8"/>
    <mergeCell ref="A3:E3"/>
    <mergeCell ref="F22:K22"/>
    <mergeCell ref="F23:K23"/>
    <mergeCell ref="A2:D2"/>
    <mergeCell ref="A4:D4"/>
    <mergeCell ref="A6:H6"/>
    <mergeCell ref="A5:T5"/>
    <mergeCell ref="A18:D18"/>
    <mergeCell ref="F18:K18"/>
    <mergeCell ref="A19:D19"/>
    <mergeCell ref="F19:K19"/>
    <mergeCell ref="F20:K20"/>
    <mergeCell ref="A21:D21"/>
    <mergeCell ref="F21:K21"/>
    <mergeCell ref="R8:T8"/>
    <mergeCell ref="C15:T15"/>
    <mergeCell ref="O8:Q8"/>
  </mergeCells>
  <pageMargins left="0.51181102362204722" right="0.51181102362204722" top="0.78740157480314965" bottom="0.78740157480314965" header="0.31496062992125984" footer="0.31496062992125984"/>
  <pageSetup paperSize="9" scale="64" orientation="landscape" horizontalDpi="4294967293" verticalDpi="4294967293" r:id="rId1"/>
  <drawing r:id="rId2"/>
  <legacyDrawing r:id="rId3"/>
  <oleObjects>
    <mc:AlternateContent xmlns:mc="http://schemas.openxmlformats.org/markup-compatibility/2006">
      <mc:Choice Requires="x14">
        <oleObject progId="Microsoft Equation 3.0" shapeId="8193" r:id="rId4">
          <objectPr defaultSize="0" autoPict="0" r:id="rId5">
            <anchor moveWithCells="1" sizeWithCells="1">
              <from>
                <xdr:col>0</xdr:col>
                <xdr:colOff>0</xdr:colOff>
                <xdr:row>22</xdr:row>
                <xdr:rowOff>95250</xdr:rowOff>
              </from>
              <to>
                <xdr:col>3</xdr:col>
                <xdr:colOff>581025</xdr:colOff>
                <xdr:row>25</xdr:row>
                <xdr:rowOff>47625</xdr:rowOff>
              </to>
            </anchor>
          </objectPr>
        </oleObject>
      </mc:Choice>
      <mc:Fallback>
        <oleObject progId="Microsoft Equation 3.0" shapeId="819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5"/>
  <sheetViews>
    <sheetView view="pageBreakPreview" topLeftCell="A4" zoomScale="85" zoomScaleNormal="100" zoomScaleSheetLayoutView="85" workbookViewId="0">
      <selection activeCell="K37" sqref="K37"/>
    </sheetView>
  </sheetViews>
  <sheetFormatPr defaultColWidth="11.42578125" defaultRowHeight="15"/>
  <cols>
    <col min="1" max="1" width="11.5703125" style="4" customWidth="1"/>
    <col min="2" max="2" width="63.28515625" style="4" customWidth="1"/>
    <col min="3" max="3" width="13" style="4" bestFit="1" customWidth="1"/>
    <col min="4" max="4" width="17.28515625" style="4" customWidth="1"/>
    <col min="5" max="16384" width="11.42578125" style="4"/>
  </cols>
  <sheetData>
    <row r="1" spans="1:10" ht="100.5" customHeight="1">
      <c r="A1" s="277"/>
      <c r="B1" s="277"/>
      <c r="C1" s="277"/>
      <c r="D1" s="277"/>
      <c r="E1" s="277"/>
      <c r="F1" s="277"/>
    </row>
    <row r="2" spans="1:10" s="1" customFormat="1" ht="15.75">
      <c r="A2" s="276" t="s">
        <v>13</v>
      </c>
      <c r="B2" s="276"/>
      <c r="C2" s="276"/>
      <c r="D2" s="276"/>
    </row>
    <row r="3" spans="1:10" s="1" customFormat="1" ht="15.75">
      <c r="A3" s="276" t="str">
        <f>RESUMO!A3</f>
        <v>PREFEITURA MUNICIPAL DE SOUSA</v>
      </c>
      <c r="B3" s="276"/>
      <c r="C3" s="276"/>
      <c r="D3" s="276"/>
    </row>
    <row r="4" spans="1:10" s="1" customFormat="1" ht="15.75">
      <c r="A4" s="276" t="str">
        <f>RESUMO!A4</f>
        <v>CONCORRÊNCIA ELETRÔNICA Nº 001/2025</v>
      </c>
      <c r="B4" s="276"/>
      <c r="C4" s="276"/>
      <c r="D4" s="276"/>
    </row>
    <row r="5" spans="1:10" s="1" customFormat="1" ht="46.5" customHeight="1">
      <c r="A5" s="278" t="str">
        <f>RESUMO!A5</f>
        <v>OBJETO: CONTRATAÇÃO DE EMPRESA CUJO CRITÉRIO DE SELEÇÃO DA PROPOSTA MAIS VANTAJOSA SERÁ A DE MENOR PREÇO GLOBAL para realização de reforma na COBERTA DO TERMINAL RODOVIÁRIO INTERESTADUAL ADILMAR DE PAIVA GADELHA, SOUSA – PB</v>
      </c>
      <c r="B5" s="278"/>
      <c r="C5" s="278"/>
      <c r="D5" s="278"/>
      <c r="E5" s="5"/>
      <c r="F5" s="5"/>
      <c r="G5" s="5"/>
      <c r="H5" s="5"/>
      <c r="I5" s="5"/>
      <c r="J5" s="5"/>
    </row>
    <row r="6" spans="1:10" s="1" customFormat="1" ht="16.5" thickBot="1">
      <c r="A6" s="276" t="str">
        <f>RESUMO!A6</f>
        <v>SOUSA - PB - Data: 19 de MAIO de 2025</v>
      </c>
      <c r="B6" s="276"/>
      <c r="C6" s="276"/>
      <c r="D6" s="276"/>
    </row>
    <row r="7" spans="1:10" s="6" customFormat="1" ht="16.5" thickBot="1">
      <c r="A7" s="274" t="s">
        <v>57</v>
      </c>
      <c r="B7" s="275"/>
      <c r="C7" s="275"/>
      <c r="D7" s="275"/>
      <c r="E7" s="275"/>
      <c r="F7" s="24"/>
    </row>
    <row r="8" spans="1:10" s="6" customFormat="1">
      <c r="A8" s="265"/>
      <c r="B8" s="266"/>
      <c r="C8" s="266"/>
      <c r="D8" s="266"/>
      <c r="E8" s="266"/>
      <c r="F8" s="267"/>
    </row>
    <row r="9" spans="1:10" s="7" customFormat="1">
      <c r="A9" s="268"/>
      <c r="B9" s="269"/>
      <c r="C9" s="269"/>
      <c r="D9" s="269"/>
      <c r="E9" s="269"/>
      <c r="F9" s="270"/>
    </row>
    <row r="10" spans="1:10" s="7" customFormat="1">
      <c r="A10" s="268"/>
      <c r="B10" s="269"/>
      <c r="C10" s="269"/>
      <c r="D10" s="269"/>
      <c r="E10" s="269"/>
      <c r="F10" s="270"/>
    </row>
    <row r="11" spans="1:10" s="7" customFormat="1">
      <c r="A11" s="268"/>
      <c r="B11" s="269"/>
      <c r="C11" s="269"/>
      <c r="D11" s="269"/>
      <c r="E11" s="269"/>
      <c r="F11" s="270"/>
    </row>
    <row r="12" spans="1:10" s="7" customFormat="1">
      <c r="A12" s="268"/>
      <c r="B12" s="269"/>
      <c r="C12" s="269"/>
      <c r="D12" s="269"/>
      <c r="E12" s="269"/>
      <c r="F12" s="270"/>
    </row>
    <row r="13" spans="1:10" s="7" customFormat="1">
      <c r="A13" s="268"/>
      <c r="B13" s="269"/>
      <c r="C13" s="269"/>
      <c r="D13" s="269"/>
      <c r="E13" s="269"/>
      <c r="F13" s="270"/>
    </row>
    <row r="14" spans="1:10" s="7" customFormat="1">
      <c r="A14" s="268"/>
      <c r="B14" s="269"/>
      <c r="C14" s="269"/>
      <c r="D14" s="269"/>
      <c r="E14" s="269"/>
      <c r="F14" s="270"/>
    </row>
    <row r="15" spans="1:10" s="7" customFormat="1">
      <c r="A15" s="268"/>
      <c r="B15" s="269"/>
      <c r="C15" s="269"/>
      <c r="D15" s="269"/>
      <c r="E15" s="269"/>
      <c r="F15" s="270"/>
    </row>
    <row r="16" spans="1:10" s="7" customFormat="1">
      <c r="A16" s="268"/>
      <c r="B16" s="269"/>
      <c r="C16" s="269"/>
      <c r="D16" s="269"/>
      <c r="E16" s="269"/>
      <c r="F16" s="270"/>
    </row>
    <row r="17" spans="1:6" s="6" customFormat="1">
      <c r="A17" s="268"/>
      <c r="B17" s="269"/>
      <c r="C17" s="269"/>
      <c r="D17" s="269"/>
      <c r="E17" s="269"/>
      <c r="F17" s="270"/>
    </row>
    <row r="18" spans="1:6" s="8" customFormat="1" ht="15.75">
      <c r="A18" s="268"/>
      <c r="B18" s="269"/>
      <c r="C18" s="269"/>
      <c r="D18" s="269"/>
      <c r="E18" s="269"/>
      <c r="F18" s="270"/>
    </row>
    <row r="19" spans="1:6" s="8" customFormat="1" ht="15.75">
      <c r="A19" s="268"/>
      <c r="B19" s="269"/>
      <c r="C19" s="269"/>
      <c r="D19" s="269"/>
      <c r="E19" s="269"/>
      <c r="F19" s="270"/>
    </row>
    <row r="20" spans="1:6" s="6" customFormat="1">
      <c r="A20" s="268"/>
      <c r="B20" s="269"/>
      <c r="C20" s="269"/>
      <c r="D20" s="269"/>
      <c r="E20" s="269"/>
      <c r="F20" s="270"/>
    </row>
    <row r="21" spans="1:6" s="7" customFormat="1">
      <c r="A21" s="268"/>
      <c r="B21" s="269"/>
      <c r="C21" s="269"/>
      <c r="D21" s="269"/>
      <c r="E21" s="269"/>
      <c r="F21" s="270"/>
    </row>
    <row r="22" spans="1:6" s="7" customFormat="1">
      <c r="A22" s="268"/>
      <c r="B22" s="269"/>
      <c r="C22" s="269"/>
      <c r="D22" s="269"/>
      <c r="E22" s="269"/>
      <c r="F22" s="270"/>
    </row>
    <row r="23" spans="1:6" s="6" customFormat="1">
      <c r="A23" s="268"/>
      <c r="B23" s="269"/>
      <c r="C23" s="269"/>
      <c r="D23" s="269"/>
      <c r="E23" s="269"/>
      <c r="F23" s="270"/>
    </row>
    <row r="24" spans="1:6" s="7" customFormat="1">
      <c r="A24" s="268"/>
      <c r="B24" s="269"/>
      <c r="C24" s="269"/>
      <c r="D24" s="269"/>
      <c r="E24" s="269"/>
      <c r="F24" s="270"/>
    </row>
    <row r="25" spans="1:6" s="7" customFormat="1">
      <c r="A25" s="268"/>
      <c r="B25" s="269"/>
      <c r="C25" s="269"/>
      <c r="D25" s="269"/>
      <c r="E25" s="269"/>
      <c r="F25" s="270"/>
    </row>
    <row r="26" spans="1:6" s="7" customFormat="1">
      <c r="A26" s="268"/>
      <c r="B26" s="269"/>
      <c r="C26" s="269"/>
      <c r="D26" s="269"/>
      <c r="E26" s="269"/>
      <c r="F26" s="270"/>
    </row>
    <row r="27" spans="1:6" s="7" customFormat="1">
      <c r="A27" s="268"/>
      <c r="B27" s="269"/>
      <c r="C27" s="269"/>
      <c r="D27" s="269"/>
      <c r="E27" s="269"/>
      <c r="F27" s="270"/>
    </row>
    <row r="28" spans="1:6" s="6" customFormat="1">
      <c r="A28" s="268"/>
      <c r="B28" s="269"/>
      <c r="C28" s="269"/>
      <c r="D28" s="269"/>
      <c r="E28" s="269"/>
      <c r="F28" s="270"/>
    </row>
    <row r="29" spans="1:6" s="6" customFormat="1">
      <c r="A29" s="268"/>
      <c r="B29" s="269"/>
      <c r="C29" s="269"/>
      <c r="D29" s="269"/>
      <c r="E29" s="269"/>
      <c r="F29" s="270"/>
    </row>
    <row r="30" spans="1:6" s="6" customFormat="1">
      <c r="A30" s="268"/>
      <c r="B30" s="269"/>
      <c r="C30" s="269"/>
      <c r="D30" s="269"/>
      <c r="E30" s="269"/>
      <c r="F30" s="270"/>
    </row>
    <row r="31" spans="1:6" s="8" customFormat="1" ht="15.75">
      <c r="A31" s="268"/>
      <c r="B31" s="269"/>
      <c r="C31" s="269"/>
      <c r="D31" s="269"/>
      <c r="E31" s="269"/>
      <c r="F31" s="270"/>
    </row>
    <row r="32" spans="1:6" s="8" customFormat="1" ht="15.75">
      <c r="A32" s="268"/>
      <c r="B32" s="269"/>
      <c r="C32" s="269"/>
      <c r="D32" s="269"/>
      <c r="E32" s="269"/>
      <c r="F32" s="270"/>
    </row>
    <row r="33" spans="1:6" s="6" customFormat="1">
      <c r="A33" s="268"/>
      <c r="B33" s="269"/>
      <c r="C33" s="269"/>
      <c r="D33" s="269"/>
      <c r="E33" s="269"/>
      <c r="F33" s="270"/>
    </row>
    <row r="34" spans="1:6" s="6" customFormat="1">
      <c r="A34" s="268"/>
      <c r="B34" s="269"/>
      <c r="C34" s="269"/>
      <c r="D34" s="269"/>
      <c r="E34" s="269"/>
      <c r="F34" s="270"/>
    </row>
    <row r="35" spans="1:6" s="6" customFormat="1">
      <c r="A35" s="268"/>
      <c r="B35" s="269"/>
      <c r="C35" s="269"/>
      <c r="D35" s="269"/>
      <c r="E35" s="269"/>
      <c r="F35" s="270"/>
    </row>
    <row r="36" spans="1:6" s="6" customFormat="1">
      <c r="A36" s="268"/>
      <c r="B36" s="269"/>
      <c r="C36" s="269"/>
      <c r="D36" s="269"/>
      <c r="E36" s="269"/>
      <c r="F36" s="270"/>
    </row>
    <row r="37" spans="1:6" s="6" customFormat="1">
      <c r="A37" s="268"/>
      <c r="B37" s="269"/>
      <c r="C37" s="269"/>
      <c r="D37" s="269"/>
      <c r="E37" s="269"/>
      <c r="F37" s="270"/>
    </row>
    <row r="38" spans="1:6" s="7" customFormat="1">
      <c r="A38" s="268"/>
      <c r="B38" s="269"/>
      <c r="C38" s="269"/>
      <c r="D38" s="269"/>
      <c r="E38" s="269"/>
      <c r="F38" s="270"/>
    </row>
    <row r="39" spans="1:6" s="8" customFormat="1" ht="15.75">
      <c r="A39" s="268"/>
      <c r="B39" s="269"/>
      <c r="C39" s="269"/>
      <c r="D39" s="269"/>
      <c r="E39" s="269"/>
      <c r="F39" s="270"/>
    </row>
    <row r="40" spans="1:6" s="8" customFormat="1" ht="15.75">
      <c r="A40" s="268"/>
      <c r="B40" s="269"/>
      <c r="C40" s="269"/>
      <c r="D40" s="269"/>
      <c r="E40" s="269"/>
      <c r="F40" s="270"/>
    </row>
    <row r="41" spans="1:6" s="6" customFormat="1">
      <c r="A41" s="268"/>
      <c r="B41" s="269"/>
      <c r="C41" s="269"/>
      <c r="D41" s="269"/>
      <c r="E41" s="269"/>
      <c r="F41" s="270"/>
    </row>
    <row r="42" spans="1:6" s="6" customFormat="1">
      <c r="A42" s="268"/>
      <c r="B42" s="269"/>
      <c r="C42" s="269"/>
      <c r="D42" s="269"/>
      <c r="E42" s="269"/>
      <c r="F42" s="270"/>
    </row>
    <row r="43" spans="1:6" s="6" customFormat="1">
      <c r="A43" s="268"/>
      <c r="B43" s="269"/>
      <c r="C43" s="269"/>
      <c r="D43" s="269"/>
      <c r="E43" s="269"/>
      <c r="F43" s="270"/>
    </row>
    <row r="44" spans="1:6" s="8" customFormat="1" ht="15.75">
      <c r="A44" s="268"/>
      <c r="B44" s="269"/>
      <c r="C44" s="269"/>
      <c r="D44" s="269"/>
      <c r="E44" s="269"/>
      <c r="F44" s="270"/>
    </row>
    <row r="45" spans="1:6" ht="15.75" customHeight="1">
      <c r="A45" s="271"/>
      <c r="B45" s="272"/>
      <c r="C45" s="272"/>
      <c r="D45" s="272"/>
      <c r="E45" s="272"/>
      <c r="F45" s="273"/>
    </row>
  </sheetData>
  <mergeCells count="8">
    <mergeCell ref="A8:F45"/>
    <mergeCell ref="A7:E7"/>
    <mergeCell ref="A6:D6"/>
    <mergeCell ref="A1:F1"/>
    <mergeCell ref="A2:D2"/>
    <mergeCell ref="A4:D4"/>
    <mergeCell ref="A3:D3"/>
    <mergeCell ref="A5:D5"/>
  </mergeCells>
  <pageMargins left="0.51181102362204722" right="0.51181102362204722" top="0.39370078740157483" bottom="0.78740157480314965" header="0.31496062992125984" footer="0.31496062992125984"/>
  <pageSetup paperSize="9" scale="72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F16E2-FF5C-417F-A037-C249E108242E}">
  <sheetPr>
    <pageSetUpPr fitToPage="1"/>
  </sheetPr>
  <dimension ref="A1:M1409"/>
  <sheetViews>
    <sheetView view="pageBreakPreview" topLeftCell="A1379" zoomScale="85" zoomScaleNormal="100" zoomScaleSheetLayoutView="85" workbookViewId="0">
      <selection activeCell="O1400" sqref="O1400"/>
    </sheetView>
  </sheetViews>
  <sheetFormatPr defaultColWidth="11.42578125" defaultRowHeight="15"/>
  <cols>
    <col min="1" max="1" width="11.5703125" style="4" customWidth="1"/>
    <col min="2" max="2" width="15.7109375" style="4" customWidth="1"/>
    <col min="3" max="3" width="8.140625" style="4" customWidth="1"/>
    <col min="4" max="4" width="56" style="4" customWidth="1"/>
    <col min="5" max="5" width="19" style="4" customWidth="1"/>
    <col min="6" max="6" width="11.42578125" style="4" customWidth="1"/>
    <col min="7" max="7" width="10.5703125" style="4" customWidth="1"/>
    <col min="8" max="9" width="11.7109375" style="4" bestFit="1" customWidth="1"/>
    <col min="10" max="10" width="11.5703125" style="4" bestFit="1" customWidth="1"/>
    <col min="11" max="16384" width="11.42578125" style="4"/>
  </cols>
  <sheetData>
    <row r="1" spans="1:13" ht="100.5" customHeight="1">
      <c r="A1" s="277"/>
      <c r="B1" s="277"/>
      <c r="C1" s="277"/>
      <c r="D1" s="277"/>
      <c r="E1" s="277"/>
      <c r="F1" s="277"/>
      <c r="G1" s="277"/>
      <c r="H1" s="277"/>
      <c r="I1" s="277"/>
    </row>
    <row r="2" spans="1:13" s="1" customFormat="1" ht="15.75">
      <c r="A2" s="276" t="s">
        <v>13</v>
      </c>
      <c r="B2" s="276"/>
      <c r="C2" s="276"/>
      <c r="D2" s="276"/>
      <c r="E2" s="276"/>
      <c r="F2" s="276"/>
      <c r="G2" s="276"/>
    </row>
    <row r="3" spans="1:13" s="1" customFormat="1" ht="15.75">
      <c r="A3" s="276" t="str">
        <f>RESUMO!A3</f>
        <v>PREFEITURA MUNICIPAL DE SOUSA</v>
      </c>
      <c r="B3" s="276"/>
      <c r="C3" s="276"/>
      <c r="D3" s="276"/>
      <c r="E3" s="276"/>
      <c r="F3" s="276"/>
      <c r="G3" s="276"/>
    </row>
    <row r="4" spans="1:13" s="1" customFormat="1" ht="15.75">
      <c r="A4" s="276" t="str">
        <f>RESUMO!A4</f>
        <v>CONCORRÊNCIA ELETRÔNICA Nº 001/2025</v>
      </c>
      <c r="B4" s="276"/>
      <c r="C4" s="276"/>
      <c r="D4" s="276"/>
      <c r="E4" s="276"/>
      <c r="F4" s="276"/>
      <c r="G4" s="276"/>
    </row>
    <row r="5" spans="1:13" s="1" customFormat="1" ht="46.5" customHeight="1">
      <c r="A5" s="278" t="str">
        <f>RESUMO!A5</f>
        <v>OBJETO: CONTRATAÇÃO DE EMPRESA CUJO CRITÉRIO DE SELEÇÃO DA PROPOSTA MAIS VANTAJOSA SERÁ A DE MENOR PREÇO GLOBAL para realização de reforma na COBERTA DO TERMINAL RODOVIÁRIO INTERESTADUAL ADILMAR DE PAIVA GADELHA, SOUSA – PB</v>
      </c>
      <c r="B5" s="278"/>
      <c r="C5" s="278"/>
      <c r="D5" s="278"/>
      <c r="E5" s="278"/>
      <c r="F5" s="278"/>
      <c r="G5" s="278"/>
      <c r="H5" s="5"/>
      <c r="I5" s="5"/>
      <c r="J5" s="5"/>
      <c r="K5" s="5"/>
      <c r="L5" s="5"/>
      <c r="M5" s="5"/>
    </row>
    <row r="6" spans="1:13" s="1" customFormat="1" ht="15.75">
      <c r="A6" s="276" t="str">
        <f>RESUMO!A6</f>
        <v>SOUSA - PB - Data: 19 de MAIO de 2025</v>
      </c>
      <c r="B6" s="276"/>
      <c r="C6" s="276"/>
      <c r="D6" s="276"/>
      <c r="E6" s="276"/>
      <c r="F6" s="276"/>
      <c r="G6" s="276"/>
    </row>
    <row r="7" spans="1:13" s="6" customFormat="1" ht="15.75">
      <c r="A7" s="285" t="s">
        <v>223</v>
      </c>
      <c r="B7" s="286"/>
      <c r="C7" s="286"/>
      <c r="D7" s="286"/>
      <c r="E7" s="286"/>
      <c r="F7" s="286"/>
      <c r="G7" s="286"/>
      <c r="H7" s="286"/>
      <c r="I7" s="286"/>
      <c r="J7" s="286"/>
    </row>
    <row r="8" spans="1:13" s="6" customFormat="1">
      <c r="A8" s="279" t="s">
        <v>224</v>
      </c>
      <c r="B8" s="280"/>
      <c r="C8" s="280"/>
      <c r="D8" s="280"/>
      <c r="E8" s="280"/>
      <c r="F8" s="280"/>
      <c r="G8" s="280"/>
      <c r="H8" s="280"/>
      <c r="I8" s="280"/>
      <c r="J8" s="280"/>
    </row>
    <row r="9" spans="1:13" s="7" customFormat="1">
      <c r="A9" s="178" t="s">
        <v>75</v>
      </c>
      <c r="B9" s="179" t="s">
        <v>4</v>
      </c>
      <c r="C9" s="178" t="s">
        <v>1</v>
      </c>
      <c r="D9" s="178" t="s">
        <v>3</v>
      </c>
      <c r="E9" s="281" t="s">
        <v>225</v>
      </c>
      <c r="F9" s="281"/>
      <c r="G9" s="180" t="s">
        <v>2</v>
      </c>
      <c r="H9" s="179" t="s">
        <v>8</v>
      </c>
      <c r="I9" s="179" t="s">
        <v>90</v>
      </c>
      <c r="J9" s="179" t="s">
        <v>5</v>
      </c>
    </row>
    <row r="10" spans="1:13" s="7" customFormat="1" ht="25.5">
      <c r="A10" s="157" t="s">
        <v>226</v>
      </c>
      <c r="B10" s="159" t="s">
        <v>98</v>
      </c>
      <c r="C10" s="157" t="s">
        <v>69</v>
      </c>
      <c r="D10" s="157" t="s">
        <v>99</v>
      </c>
      <c r="E10" s="282" t="s">
        <v>227</v>
      </c>
      <c r="F10" s="282"/>
      <c r="G10" s="158" t="s">
        <v>79</v>
      </c>
      <c r="H10" s="161">
        <v>1</v>
      </c>
      <c r="I10" s="160">
        <v>294.45999999999998</v>
      </c>
      <c r="J10" s="160">
        <v>294.45999999999998</v>
      </c>
    </row>
    <row r="11" spans="1:13" s="7" customFormat="1" ht="25.5">
      <c r="A11" s="163" t="s">
        <v>228</v>
      </c>
      <c r="B11" s="165" t="s">
        <v>229</v>
      </c>
      <c r="C11" s="163" t="s">
        <v>69</v>
      </c>
      <c r="D11" s="163" t="s">
        <v>230</v>
      </c>
      <c r="E11" s="283" t="s">
        <v>231</v>
      </c>
      <c r="F11" s="283"/>
      <c r="G11" s="164" t="s">
        <v>232</v>
      </c>
      <c r="H11" s="167">
        <v>2</v>
      </c>
      <c r="I11" s="166">
        <v>3</v>
      </c>
      <c r="J11" s="166">
        <v>6</v>
      </c>
    </row>
    <row r="12" spans="1:13" s="7" customFormat="1" ht="25.5">
      <c r="A12" s="163" t="s">
        <v>228</v>
      </c>
      <c r="B12" s="165" t="s">
        <v>233</v>
      </c>
      <c r="C12" s="163" t="s">
        <v>69</v>
      </c>
      <c r="D12" s="163" t="s">
        <v>234</v>
      </c>
      <c r="E12" s="283" t="s">
        <v>231</v>
      </c>
      <c r="F12" s="283"/>
      <c r="G12" s="164" t="s">
        <v>232</v>
      </c>
      <c r="H12" s="167">
        <v>1.0374064999999999</v>
      </c>
      <c r="I12" s="166">
        <v>2.92</v>
      </c>
      <c r="J12" s="166">
        <v>3.02</v>
      </c>
    </row>
    <row r="13" spans="1:13" s="7" customFormat="1" ht="25.5">
      <c r="A13" s="168" t="s">
        <v>235</v>
      </c>
      <c r="B13" s="170" t="s">
        <v>236</v>
      </c>
      <c r="C13" s="168" t="s">
        <v>69</v>
      </c>
      <c r="D13" s="168" t="s">
        <v>237</v>
      </c>
      <c r="E13" s="284" t="s">
        <v>238</v>
      </c>
      <c r="F13" s="284"/>
      <c r="G13" s="169" t="s">
        <v>232</v>
      </c>
      <c r="H13" s="172">
        <v>1.0374064999999999</v>
      </c>
      <c r="I13" s="171">
        <v>19.13</v>
      </c>
      <c r="J13" s="171">
        <v>19.84</v>
      </c>
    </row>
    <row r="14" spans="1:13" s="7" customFormat="1" ht="25.5">
      <c r="A14" s="168" t="s">
        <v>235</v>
      </c>
      <c r="B14" s="170" t="s">
        <v>239</v>
      </c>
      <c r="C14" s="168" t="s">
        <v>69</v>
      </c>
      <c r="D14" s="168" t="s">
        <v>240</v>
      </c>
      <c r="E14" s="284" t="s">
        <v>241</v>
      </c>
      <c r="F14" s="284"/>
      <c r="G14" s="169" t="s">
        <v>79</v>
      </c>
      <c r="H14" s="172">
        <v>1</v>
      </c>
      <c r="I14" s="171">
        <v>211.83</v>
      </c>
      <c r="J14" s="171">
        <v>211.83</v>
      </c>
    </row>
    <row r="15" spans="1:13" s="7" customFormat="1" ht="25.5">
      <c r="A15" s="168" t="s">
        <v>235</v>
      </c>
      <c r="B15" s="170" t="s">
        <v>242</v>
      </c>
      <c r="C15" s="168" t="s">
        <v>69</v>
      </c>
      <c r="D15" s="168" t="s">
        <v>243</v>
      </c>
      <c r="E15" s="284" t="s">
        <v>241</v>
      </c>
      <c r="F15" s="284"/>
      <c r="G15" s="169" t="s">
        <v>122</v>
      </c>
      <c r="H15" s="172">
        <v>0.15</v>
      </c>
      <c r="I15" s="171">
        <v>13.48</v>
      </c>
      <c r="J15" s="171">
        <v>2.02</v>
      </c>
    </row>
    <row r="16" spans="1:13" s="7" customFormat="1" ht="25.5">
      <c r="A16" s="168" t="s">
        <v>235</v>
      </c>
      <c r="B16" s="170" t="s">
        <v>244</v>
      </c>
      <c r="C16" s="168" t="s">
        <v>69</v>
      </c>
      <c r="D16" s="168" t="s">
        <v>245</v>
      </c>
      <c r="E16" s="284" t="s">
        <v>238</v>
      </c>
      <c r="F16" s="284"/>
      <c r="G16" s="169" t="s">
        <v>232</v>
      </c>
      <c r="H16" s="172">
        <v>2</v>
      </c>
      <c r="I16" s="171">
        <v>13.65</v>
      </c>
      <c r="J16" s="171">
        <v>27.3</v>
      </c>
    </row>
    <row r="17" spans="1:10" s="6" customFormat="1" ht="25.5">
      <c r="A17" s="168" t="s">
        <v>235</v>
      </c>
      <c r="B17" s="170" t="s">
        <v>246</v>
      </c>
      <c r="C17" s="168" t="s">
        <v>69</v>
      </c>
      <c r="D17" s="168" t="s">
        <v>247</v>
      </c>
      <c r="E17" s="284" t="s">
        <v>241</v>
      </c>
      <c r="F17" s="284"/>
      <c r="G17" s="169" t="s">
        <v>86</v>
      </c>
      <c r="H17" s="172">
        <v>4</v>
      </c>
      <c r="I17" s="171">
        <v>5.39</v>
      </c>
      <c r="J17" s="171">
        <v>21.56</v>
      </c>
    </row>
    <row r="18" spans="1:10" s="8" customFormat="1" ht="15.75">
      <c r="A18" s="168" t="s">
        <v>235</v>
      </c>
      <c r="B18" s="170" t="s">
        <v>248</v>
      </c>
      <c r="C18" s="168" t="s">
        <v>69</v>
      </c>
      <c r="D18" s="168" t="s">
        <v>249</v>
      </c>
      <c r="E18" s="284" t="s">
        <v>241</v>
      </c>
      <c r="F18" s="284"/>
      <c r="G18" s="169" t="s">
        <v>86</v>
      </c>
      <c r="H18" s="172">
        <v>1</v>
      </c>
      <c r="I18" s="171">
        <v>2.89</v>
      </c>
      <c r="J18" s="171">
        <v>2.89</v>
      </c>
    </row>
    <row r="19" spans="1:10" s="8" customFormat="1" ht="25.5">
      <c r="A19" s="176"/>
      <c r="B19" s="176"/>
      <c r="C19" s="176"/>
      <c r="D19" s="176"/>
      <c r="E19" s="176" t="s">
        <v>250</v>
      </c>
      <c r="F19" s="177">
        <v>47.14</v>
      </c>
      <c r="G19" s="176" t="s">
        <v>251</v>
      </c>
      <c r="H19" s="177">
        <v>0</v>
      </c>
      <c r="I19" s="176" t="s">
        <v>252</v>
      </c>
      <c r="J19" s="177">
        <v>47.14</v>
      </c>
    </row>
    <row r="20" spans="1:10" s="6" customFormat="1" ht="15.75" thickBot="1">
      <c r="A20" s="176"/>
      <c r="B20" s="176"/>
      <c r="C20" s="176"/>
      <c r="D20" s="176"/>
      <c r="E20" s="176" t="s">
        <v>253</v>
      </c>
      <c r="F20" s="177">
        <v>80.53</v>
      </c>
      <c r="G20" s="176"/>
      <c r="H20" s="287" t="s">
        <v>254</v>
      </c>
      <c r="I20" s="287"/>
      <c r="J20" s="177">
        <v>374.99</v>
      </c>
    </row>
    <row r="21" spans="1:10" s="7" customFormat="1" ht="15.75" thickTop="1">
      <c r="A21" s="162"/>
      <c r="B21" s="162"/>
      <c r="C21" s="162"/>
      <c r="D21" s="162"/>
      <c r="E21" s="162"/>
      <c r="F21" s="162"/>
      <c r="G21" s="162"/>
      <c r="H21" s="162"/>
      <c r="I21" s="162"/>
      <c r="J21" s="162"/>
    </row>
    <row r="22" spans="1:10" s="7" customFormat="1">
      <c r="A22" s="178" t="s">
        <v>77</v>
      </c>
      <c r="B22" s="179" t="s">
        <v>4</v>
      </c>
      <c r="C22" s="178" t="s">
        <v>1</v>
      </c>
      <c r="D22" s="178" t="s">
        <v>3</v>
      </c>
      <c r="E22" s="281" t="s">
        <v>225</v>
      </c>
      <c r="F22" s="281"/>
      <c r="G22" s="180" t="s">
        <v>2</v>
      </c>
      <c r="H22" s="179" t="s">
        <v>8</v>
      </c>
      <c r="I22" s="179" t="s">
        <v>90</v>
      </c>
      <c r="J22" s="179" t="s">
        <v>5</v>
      </c>
    </row>
    <row r="23" spans="1:10" s="6" customFormat="1" ht="38.25">
      <c r="A23" s="157" t="s">
        <v>226</v>
      </c>
      <c r="B23" s="159" t="s">
        <v>112</v>
      </c>
      <c r="C23" s="157" t="s">
        <v>78</v>
      </c>
      <c r="D23" s="157" t="s">
        <v>113</v>
      </c>
      <c r="E23" s="282" t="s">
        <v>255</v>
      </c>
      <c r="F23" s="282"/>
      <c r="G23" s="158" t="s">
        <v>79</v>
      </c>
      <c r="H23" s="161">
        <v>1</v>
      </c>
      <c r="I23" s="160">
        <v>3.57</v>
      </c>
      <c r="J23" s="160">
        <v>3.57</v>
      </c>
    </row>
    <row r="24" spans="1:10" s="7" customFormat="1" ht="25.5">
      <c r="A24" s="163" t="s">
        <v>228</v>
      </c>
      <c r="B24" s="165" t="s">
        <v>256</v>
      </c>
      <c r="C24" s="163" t="s">
        <v>78</v>
      </c>
      <c r="D24" s="163" t="s">
        <v>257</v>
      </c>
      <c r="E24" s="283" t="s">
        <v>258</v>
      </c>
      <c r="F24" s="283"/>
      <c r="G24" s="164" t="s">
        <v>259</v>
      </c>
      <c r="H24" s="167">
        <v>0.1222</v>
      </c>
      <c r="I24" s="166">
        <v>17.07</v>
      </c>
      <c r="J24" s="166">
        <v>2.08</v>
      </c>
    </row>
    <row r="25" spans="1:10" s="7" customFormat="1" ht="25.5">
      <c r="A25" s="163" t="s">
        <v>228</v>
      </c>
      <c r="B25" s="165" t="s">
        <v>260</v>
      </c>
      <c r="C25" s="163" t="s">
        <v>78</v>
      </c>
      <c r="D25" s="163" t="s">
        <v>261</v>
      </c>
      <c r="E25" s="283" t="s">
        <v>258</v>
      </c>
      <c r="F25" s="283"/>
      <c r="G25" s="164" t="s">
        <v>259</v>
      </c>
      <c r="H25" s="167">
        <v>4.3200000000000002E-2</v>
      </c>
      <c r="I25" s="166">
        <v>20.75</v>
      </c>
      <c r="J25" s="166">
        <v>0.89</v>
      </c>
    </row>
    <row r="26" spans="1:10" s="7" customFormat="1" ht="38.25">
      <c r="A26" s="163" t="s">
        <v>228</v>
      </c>
      <c r="B26" s="165" t="s">
        <v>262</v>
      </c>
      <c r="C26" s="163" t="s">
        <v>78</v>
      </c>
      <c r="D26" s="163" t="s">
        <v>263</v>
      </c>
      <c r="E26" s="283" t="s">
        <v>264</v>
      </c>
      <c r="F26" s="283"/>
      <c r="G26" s="164" t="s">
        <v>265</v>
      </c>
      <c r="H26" s="167">
        <v>5.9999999999999995E-4</v>
      </c>
      <c r="I26" s="166">
        <v>281.5</v>
      </c>
      <c r="J26" s="166">
        <v>0.16</v>
      </c>
    </row>
    <row r="27" spans="1:10" s="7" customFormat="1" ht="38.25">
      <c r="A27" s="163" t="s">
        <v>228</v>
      </c>
      <c r="B27" s="165" t="s">
        <v>266</v>
      </c>
      <c r="C27" s="163" t="s">
        <v>78</v>
      </c>
      <c r="D27" s="163" t="s">
        <v>267</v>
      </c>
      <c r="E27" s="283" t="s">
        <v>264</v>
      </c>
      <c r="F27" s="283"/>
      <c r="G27" s="164" t="s">
        <v>268</v>
      </c>
      <c r="H27" s="167">
        <v>3.0999999999999999E-3</v>
      </c>
      <c r="I27" s="166">
        <v>144.91999999999999</v>
      </c>
      <c r="J27" s="166">
        <v>0.44</v>
      </c>
    </row>
    <row r="28" spans="1:10" s="6" customFormat="1" ht="25.5">
      <c r="A28" s="176"/>
      <c r="B28" s="176"/>
      <c r="C28" s="176"/>
      <c r="D28" s="176"/>
      <c r="E28" s="176" t="s">
        <v>250</v>
      </c>
      <c r="F28" s="177">
        <v>2.37</v>
      </c>
      <c r="G28" s="176" t="s">
        <v>251</v>
      </c>
      <c r="H28" s="177">
        <v>0</v>
      </c>
      <c r="I28" s="176" t="s">
        <v>252</v>
      </c>
      <c r="J28" s="177">
        <v>2.37</v>
      </c>
    </row>
    <row r="29" spans="1:10" s="6" customFormat="1" ht="15.75" thickBot="1">
      <c r="A29" s="176"/>
      <c r="B29" s="176"/>
      <c r="C29" s="176"/>
      <c r="D29" s="176"/>
      <c r="E29" s="176" t="s">
        <v>253</v>
      </c>
      <c r="F29" s="177">
        <v>0.97</v>
      </c>
      <c r="G29" s="176"/>
      <c r="H29" s="287" t="s">
        <v>254</v>
      </c>
      <c r="I29" s="287"/>
      <c r="J29" s="177">
        <v>4.54</v>
      </c>
    </row>
    <row r="30" spans="1:10" s="6" customFormat="1" ht="15.75" thickTop="1">
      <c r="A30" s="162"/>
      <c r="B30" s="162"/>
      <c r="C30" s="162"/>
      <c r="D30" s="162"/>
      <c r="E30" s="162"/>
      <c r="F30" s="162"/>
      <c r="G30" s="162"/>
      <c r="H30" s="162"/>
      <c r="I30" s="162"/>
      <c r="J30" s="162"/>
    </row>
    <row r="31" spans="1:10" s="8" customFormat="1" ht="15.75">
      <c r="A31" s="178" t="s">
        <v>80</v>
      </c>
      <c r="B31" s="179" t="s">
        <v>4</v>
      </c>
      <c r="C31" s="178" t="s">
        <v>1</v>
      </c>
      <c r="D31" s="178" t="s">
        <v>3</v>
      </c>
      <c r="E31" s="281" t="s">
        <v>225</v>
      </c>
      <c r="F31" s="281"/>
      <c r="G31" s="180" t="s">
        <v>2</v>
      </c>
      <c r="H31" s="179" t="s">
        <v>8</v>
      </c>
      <c r="I31" s="179" t="s">
        <v>90</v>
      </c>
      <c r="J31" s="179" t="s">
        <v>5</v>
      </c>
    </row>
    <row r="32" spans="1:10" s="8" customFormat="1" ht="25.5">
      <c r="A32" s="157" t="s">
        <v>226</v>
      </c>
      <c r="B32" s="159" t="s">
        <v>114</v>
      </c>
      <c r="C32" s="157" t="s">
        <v>78</v>
      </c>
      <c r="D32" s="157" t="s">
        <v>115</v>
      </c>
      <c r="E32" s="282" t="s">
        <v>269</v>
      </c>
      <c r="F32" s="282"/>
      <c r="G32" s="158" t="s">
        <v>79</v>
      </c>
      <c r="H32" s="161">
        <v>1</v>
      </c>
      <c r="I32" s="160">
        <v>57.53</v>
      </c>
      <c r="J32" s="160">
        <v>57.53</v>
      </c>
    </row>
    <row r="33" spans="1:10" s="6" customFormat="1" ht="25.5">
      <c r="A33" s="163" t="s">
        <v>228</v>
      </c>
      <c r="B33" s="165" t="s">
        <v>256</v>
      </c>
      <c r="C33" s="163" t="s">
        <v>78</v>
      </c>
      <c r="D33" s="163" t="s">
        <v>257</v>
      </c>
      <c r="E33" s="283" t="s">
        <v>258</v>
      </c>
      <c r="F33" s="283"/>
      <c r="G33" s="164" t="s">
        <v>259</v>
      </c>
      <c r="H33" s="167">
        <v>9.7000000000000003E-2</v>
      </c>
      <c r="I33" s="166">
        <v>17.07</v>
      </c>
      <c r="J33" s="166">
        <v>1.65</v>
      </c>
    </row>
    <row r="34" spans="1:10" s="6" customFormat="1" ht="25.5">
      <c r="A34" s="163" t="s">
        <v>228</v>
      </c>
      <c r="B34" s="165" t="s">
        <v>260</v>
      </c>
      <c r="C34" s="163" t="s">
        <v>78</v>
      </c>
      <c r="D34" s="163" t="s">
        <v>261</v>
      </c>
      <c r="E34" s="283" t="s">
        <v>258</v>
      </c>
      <c r="F34" s="283"/>
      <c r="G34" s="164" t="s">
        <v>259</v>
      </c>
      <c r="H34" s="167">
        <v>9.0999999999999998E-2</v>
      </c>
      <c r="I34" s="166">
        <v>20.75</v>
      </c>
      <c r="J34" s="166">
        <v>1.88</v>
      </c>
    </row>
    <row r="35" spans="1:10" s="6" customFormat="1" ht="38.25">
      <c r="A35" s="163" t="s">
        <v>228</v>
      </c>
      <c r="B35" s="165" t="s">
        <v>270</v>
      </c>
      <c r="C35" s="163" t="s">
        <v>78</v>
      </c>
      <c r="D35" s="163" t="s">
        <v>271</v>
      </c>
      <c r="E35" s="283" t="s">
        <v>264</v>
      </c>
      <c r="F35" s="283"/>
      <c r="G35" s="164" t="s">
        <v>265</v>
      </c>
      <c r="H35" s="167">
        <v>8.9999999999999998E-4</v>
      </c>
      <c r="I35" s="166">
        <v>18.34</v>
      </c>
      <c r="J35" s="166">
        <v>0.01</v>
      </c>
    </row>
    <row r="36" spans="1:10" s="6" customFormat="1" ht="38.25">
      <c r="A36" s="163" t="s">
        <v>228</v>
      </c>
      <c r="B36" s="165" t="s">
        <v>272</v>
      </c>
      <c r="C36" s="163" t="s">
        <v>78</v>
      </c>
      <c r="D36" s="163" t="s">
        <v>273</v>
      </c>
      <c r="E36" s="283" t="s">
        <v>264</v>
      </c>
      <c r="F36" s="283"/>
      <c r="G36" s="164" t="s">
        <v>268</v>
      </c>
      <c r="H36" s="167">
        <v>1.2999999999999999E-3</v>
      </c>
      <c r="I36" s="166">
        <v>17.670000000000002</v>
      </c>
      <c r="J36" s="166">
        <v>0.02</v>
      </c>
    </row>
    <row r="37" spans="1:10" s="6" customFormat="1" ht="38.25">
      <c r="A37" s="168" t="s">
        <v>235</v>
      </c>
      <c r="B37" s="170" t="s">
        <v>274</v>
      </c>
      <c r="C37" s="168" t="s">
        <v>78</v>
      </c>
      <c r="D37" s="168" t="s">
        <v>275</v>
      </c>
      <c r="E37" s="284" t="s">
        <v>241</v>
      </c>
      <c r="F37" s="284"/>
      <c r="G37" s="169" t="s">
        <v>79</v>
      </c>
      <c r="H37" s="172">
        <v>1.1659999999999999</v>
      </c>
      <c r="I37" s="171">
        <v>39.96</v>
      </c>
      <c r="J37" s="171">
        <v>46.59</v>
      </c>
    </row>
    <row r="38" spans="1:10" s="7" customFormat="1" ht="38.25">
      <c r="A38" s="168" t="s">
        <v>235</v>
      </c>
      <c r="B38" s="170" t="s">
        <v>276</v>
      </c>
      <c r="C38" s="168" t="s">
        <v>78</v>
      </c>
      <c r="D38" s="168" t="s">
        <v>277</v>
      </c>
      <c r="E38" s="284" t="s">
        <v>241</v>
      </c>
      <c r="F38" s="284"/>
      <c r="G38" s="169" t="s">
        <v>278</v>
      </c>
      <c r="H38" s="172">
        <v>4.1500000000000004</v>
      </c>
      <c r="I38" s="171">
        <v>1.78</v>
      </c>
      <c r="J38" s="171">
        <v>7.38</v>
      </c>
    </row>
    <row r="39" spans="1:10" s="8" customFormat="1" ht="25.5">
      <c r="A39" s="176"/>
      <c r="B39" s="176"/>
      <c r="C39" s="176"/>
      <c r="D39" s="176"/>
      <c r="E39" s="176" t="s">
        <v>250</v>
      </c>
      <c r="F39" s="177">
        <v>2.78</v>
      </c>
      <c r="G39" s="176" t="s">
        <v>251</v>
      </c>
      <c r="H39" s="177">
        <v>0</v>
      </c>
      <c r="I39" s="176" t="s">
        <v>252</v>
      </c>
      <c r="J39" s="177">
        <v>2.78</v>
      </c>
    </row>
    <row r="40" spans="1:10" s="8" customFormat="1" ht="16.5" thickBot="1">
      <c r="A40" s="176"/>
      <c r="B40" s="176"/>
      <c r="C40" s="176"/>
      <c r="D40" s="176"/>
      <c r="E40" s="176" t="s">
        <v>253</v>
      </c>
      <c r="F40" s="177">
        <v>15.73</v>
      </c>
      <c r="G40" s="176"/>
      <c r="H40" s="287" t="s">
        <v>254</v>
      </c>
      <c r="I40" s="287"/>
      <c r="J40" s="177">
        <v>73.260000000000005</v>
      </c>
    </row>
    <row r="41" spans="1:10" s="6" customFormat="1" ht="15.75" thickTop="1">
      <c r="A41" s="162"/>
      <c r="B41" s="162"/>
      <c r="C41" s="162"/>
      <c r="D41" s="162"/>
      <c r="E41" s="162"/>
      <c r="F41" s="162"/>
      <c r="G41" s="162"/>
      <c r="H41" s="162"/>
      <c r="I41" s="162"/>
      <c r="J41" s="162"/>
    </row>
    <row r="42" spans="1:10" s="6" customFormat="1">
      <c r="A42" s="178" t="s">
        <v>81</v>
      </c>
      <c r="B42" s="179" t="s">
        <v>4</v>
      </c>
      <c r="C42" s="178" t="s">
        <v>1</v>
      </c>
      <c r="D42" s="178" t="s">
        <v>3</v>
      </c>
      <c r="E42" s="281" t="s">
        <v>225</v>
      </c>
      <c r="F42" s="281"/>
      <c r="G42" s="180" t="s">
        <v>2</v>
      </c>
      <c r="H42" s="179" t="s">
        <v>8</v>
      </c>
      <c r="I42" s="179" t="s">
        <v>90</v>
      </c>
      <c r="J42" s="179" t="s">
        <v>5</v>
      </c>
    </row>
    <row r="43" spans="1:10" s="6" customFormat="1">
      <c r="A43" s="157" t="s">
        <v>226</v>
      </c>
      <c r="B43" s="159" t="s">
        <v>116</v>
      </c>
      <c r="C43" s="157" t="s">
        <v>69</v>
      </c>
      <c r="D43" s="157" t="s">
        <v>117</v>
      </c>
      <c r="E43" s="282" t="s">
        <v>279</v>
      </c>
      <c r="F43" s="282"/>
      <c r="G43" s="158" t="s">
        <v>86</v>
      </c>
      <c r="H43" s="161">
        <v>1</v>
      </c>
      <c r="I43" s="160">
        <v>91.5</v>
      </c>
      <c r="J43" s="160">
        <v>91.5</v>
      </c>
    </row>
    <row r="44" spans="1:10" s="8" customFormat="1" ht="25.5">
      <c r="A44" s="163" t="s">
        <v>228</v>
      </c>
      <c r="B44" s="165" t="s">
        <v>229</v>
      </c>
      <c r="C44" s="163" t="s">
        <v>69</v>
      </c>
      <c r="D44" s="163" t="s">
        <v>230</v>
      </c>
      <c r="E44" s="283" t="s">
        <v>231</v>
      </c>
      <c r="F44" s="283"/>
      <c r="G44" s="164" t="s">
        <v>232</v>
      </c>
      <c r="H44" s="167">
        <v>0.24</v>
      </c>
      <c r="I44" s="166">
        <v>3</v>
      </c>
      <c r="J44" s="166">
        <v>0.72</v>
      </c>
    </row>
    <row r="45" spans="1:10" ht="25.5">
      <c r="A45" s="163" t="s">
        <v>228</v>
      </c>
      <c r="B45" s="165" t="s">
        <v>233</v>
      </c>
      <c r="C45" s="163" t="s">
        <v>69</v>
      </c>
      <c r="D45" s="163" t="s">
        <v>234</v>
      </c>
      <c r="E45" s="283" t="s">
        <v>231</v>
      </c>
      <c r="F45" s="283"/>
      <c r="G45" s="164" t="s">
        <v>232</v>
      </c>
      <c r="H45" s="167">
        <v>0.24</v>
      </c>
      <c r="I45" s="166">
        <v>2.92</v>
      </c>
      <c r="J45" s="166">
        <v>0.7</v>
      </c>
    </row>
    <row r="46" spans="1:10" ht="25.5">
      <c r="A46" s="168" t="s">
        <v>235</v>
      </c>
      <c r="B46" s="170" t="s">
        <v>236</v>
      </c>
      <c r="C46" s="168" t="s">
        <v>69</v>
      </c>
      <c r="D46" s="168" t="s">
        <v>237</v>
      </c>
      <c r="E46" s="284" t="s">
        <v>238</v>
      </c>
      <c r="F46" s="284"/>
      <c r="G46" s="169" t="s">
        <v>232</v>
      </c>
      <c r="H46" s="172">
        <v>0.24</v>
      </c>
      <c r="I46" s="171">
        <v>19.13</v>
      </c>
      <c r="J46" s="171">
        <v>4.59</v>
      </c>
    </row>
    <row r="47" spans="1:10" ht="25.5">
      <c r="A47" s="168" t="s">
        <v>235</v>
      </c>
      <c r="B47" s="170" t="s">
        <v>244</v>
      </c>
      <c r="C47" s="168" t="s">
        <v>69</v>
      </c>
      <c r="D47" s="168" t="s">
        <v>245</v>
      </c>
      <c r="E47" s="284" t="s">
        <v>238</v>
      </c>
      <c r="F47" s="284"/>
      <c r="G47" s="169" t="s">
        <v>232</v>
      </c>
      <c r="H47" s="172">
        <v>0.24</v>
      </c>
      <c r="I47" s="171">
        <v>13.65</v>
      </c>
      <c r="J47" s="171">
        <v>3.27</v>
      </c>
    </row>
    <row r="48" spans="1:10">
      <c r="A48" s="168" t="s">
        <v>235</v>
      </c>
      <c r="B48" s="170" t="s">
        <v>280</v>
      </c>
      <c r="C48" s="168" t="s">
        <v>69</v>
      </c>
      <c r="D48" s="168" t="s">
        <v>281</v>
      </c>
      <c r="E48" s="284" t="s">
        <v>241</v>
      </c>
      <c r="F48" s="284"/>
      <c r="G48" s="169" t="s">
        <v>86</v>
      </c>
      <c r="H48" s="172">
        <v>1</v>
      </c>
      <c r="I48" s="171">
        <v>82.22</v>
      </c>
      <c r="J48" s="171">
        <v>82.22</v>
      </c>
    </row>
    <row r="49" spans="1:10" ht="25.5">
      <c r="A49" s="176"/>
      <c r="B49" s="176"/>
      <c r="C49" s="176"/>
      <c r="D49" s="176"/>
      <c r="E49" s="176" t="s">
        <v>250</v>
      </c>
      <c r="F49" s="177">
        <v>7.86</v>
      </c>
      <c r="G49" s="176" t="s">
        <v>251</v>
      </c>
      <c r="H49" s="177">
        <v>0</v>
      </c>
      <c r="I49" s="176" t="s">
        <v>252</v>
      </c>
      <c r="J49" s="177">
        <v>7.86</v>
      </c>
    </row>
    <row r="50" spans="1:10" ht="15.75" thickBot="1">
      <c r="A50" s="176"/>
      <c r="B50" s="176"/>
      <c r="C50" s="176"/>
      <c r="D50" s="176"/>
      <c r="E50" s="176" t="s">
        <v>253</v>
      </c>
      <c r="F50" s="177">
        <v>25.02</v>
      </c>
      <c r="G50" s="176"/>
      <c r="H50" s="287" t="s">
        <v>254</v>
      </c>
      <c r="I50" s="287"/>
      <c r="J50" s="177">
        <v>116.52</v>
      </c>
    </row>
    <row r="51" spans="1:10" ht="15.75" thickTop="1">
      <c r="A51" s="162"/>
      <c r="B51" s="162"/>
      <c r="C51" s="162"/>
      <c r="D51" s="162"/>
      <c r="E51" s="162"/>
      <c r="F51" s="162"/>
      <c r="G51" s="162"/>
      <c r="H51" s="162"/>
      <c r="I51" s="162"/>
      <c r="J51" s="162"/>
    </row>
    <row r="52" spans="1:10">
      <c r="A52" s="178" t="s">
        <v>82</v>
      </c>
      <c r="B52" s="179" t="s">
        <v>4</v>
      </c>
      <c r="C52" s="178" t="s">
        <v>1</v>
      </c>
      <c r="D52" s="178" t="s">
        <v>3</v>
      </c>
      <c r="E52" s="281" t="s">
        <v>225</v>
      </c>
      <c r="F52" s="281"/>
      <c r="G52" s="180" t="s">
        <v>2</v>
      </c>
      <c r="H52" s="179" t="s">
        <v>8</v>
      </c>
      <c r="I52" s="179" t="s">
        <v>90</v>
      </c>
      <c r="J52" s="179" t="s">
        <v>5</v>
      </c>
    </row>
    <row r="53" spans="1:10" ht="38.25">
      <c r="A53" s="157" t="s">
        <v>226</v>
      </c>
      <c r="B53" s="159" t="s">
        <v>118</v>
      </c>
      <c r="C53" s="157" t="s">
        <v>78</v>
      </c>
      <c r="D53" s="157" t="s">
        <v>119</v>
      </c>
      <c r="E53" s="282" t="s">
        <v>269</v>
      </c>
      <c r="F53" s="282"/>
      <c r="G53" s="158" t="s">
        <v>0</v>
      </c>
      <c r="H53" s="161">
        <v>1</v>
      </c>
      <c r="I53" s="160">
        <v>44.7</v>
      </c>
      <c r="J53" s="160">
        <v>44.7</v>
      </c>
    </row>
    <row r="54" spans="1:10" ht="25.5">
      <c r="A54" s="163" t="s">
        <v>228</v>
      </c>
      <c r="B54" s="165" t="s">
        <v>256</v>
      </c>
      <c r="C54" s="163" t="s">
        <v>78</v>
      </c>
      <c r="D54" s="163" t="s">
        <v>257</v>
      </c>
      <c r="E54" s="283" t="s">
        <v>258</v>
      </c>
      <c r="F54" s="283"/>
      <c r="G54" s="164" t="s">
        <v>259</v>
      </c>
      <c r="H54" s="167">
        <v>0.23899999999999999</v>
      </c>
      <c r="I54" s="166">
        <v>17.07</v>
      </c>
      <c r="J54" s="166">
        <v>4.07</v>
      </c>
    </row>
    <row r="55" spans="1:10" ht="25.5">
      <c r="A55" s="163" t="s">
        <v>228</v>
      </c>
      <c r="B55" s="165" t="s">
        <v>260</v>
      </c>
      <c r="C55" s="163" t="s">
        <v>78</v>
      </c>
      <c r="D55" s="163" t="s">
        <v>261</v>
      </c>
      <c r="E55" s="283" t="s">
        <v>258</v>
      </c>
      <c r="F55" s="283"/>
      <c r="G55" s="164" t="s">
        <v>259</v>
      </c>
      <c r="H55" s="167">
        <v>0.14499999999999999</v>
      </c>
      <c r="I55" s="166">
        <v>20.75</v>
      </c>
      <c r="J55" s="166">
        <v>3</v>
      </c>
    </row>
    <row r="56" spans="1:10" ht="38.25">
      <c r="A56" s="163" t="s">
        <v>228</v>
      </c>
      <c r="B56" s="165" t="s">
        <v>270</v>
      </c>
      <c r="C56" s="163" t="s">
        <v>78</v>
      </c>
      <c r="D56" s="163" t="s">
        <v>271</v>
      </c>
      <c r="E56" s="283" t="s">
        <v>264</v>
      </c>
      <c r="F56" s="283"/>
      <c r="G56" s="164" t="s">
        <v>265</v>
      </c>
      <c r="H56" s="167">
        <v>1.32E-2</v>
      </c>
      <c r="I56" s="166">
        <v>18.34</v>
      </c>
      <c r="J56" s="166">
        <v>0.24</v>
      </c>
    </row>
    <row r="57" spans="1:10" ht="38.25">
      <c r="A57" s="163" t="s">
        <v>228</v>
      </c>
      <c r="B57" s="165" t="s">
        <v>272</v>
      </c>
      <c r="C57" s="163" t="s">
        <v>78</v>
      </c>
      <c r="D57" s="163" t="s">
        <v>273</v>
      </c>
      <c r="E57" s="283" t="s">
        <v>264</v>
      </c>
      <c r="F57" s="283"/>
      <c r="G57" s="164" t="s">
        <v>268</v>
      </c>
      <c r="H57" s="167">
        <v>1.83E-2</v>
      </c>
      <c r="I57" s="166">
        <v>17.670000000000002</v>
      </c>
      <c r="J57" s="166">
        <v>0.32</v>
      </c>
    </row>
    <row r="58" spans="1:10" ht="25.5">
      <c r="A58" s="168" t="s">
        <v>235</v>
      </c>
      <c r="B58" s="170" t="s">
        <v>282</v>
      </c>
      <c r="C58" s="168" t="s">
        <v>78</v>
      </c>
      <c r="D58" s="168" t="s">
        <v>283</v>
      </c>
      <c r="E58" s="284" t="s">
        <v>241</v>
      </c>
      <c r="F58" s="284"/>
      <c r="G58" s="169" t="s">
        <v>284</v>
      </c>
      <c r="H58" s="172">
        <v>0.21099999999999999</v>
      </c>
      <c r="I58" s="171">
        <v>34.89</v>
      </c>
      <c r="J58" s="171">
        <v>7.36</v>
      </c>
    </row>
    <row r="59" spans="1:10" ht="25.5">
      <c r="A59" s="168" t="s">
        <v>235</v>
      </c>
      <c r="B59" s="170" t="s">
        <v>285</v>
      </c>
      <c r="C59" s="168" t="s">
        <v>78</v>
      </c>
      <c r="D59" s="168" t="s">
        <v>286</v>
      </c>
      <c r="E59" s="284" t="s">
        <v>241</v>
      </c>
      <c r="F59" s="284"/>
      <c r="G59" s="169" t="s">
        <v>0</v>
      </c>
      <c r="H59" s="172">
        <v>1.05</v>
      </c>
      <c r="I59" s="171">
        <v>22.28</v>
      </c>
      <c r="J59" s="171">
        <v>23.39</v>
      </c>
    </row>
    <row r="60" spans="1:10">
      <c r="A60" s="168" t="s">
        <v>235</v>
      </c>
      <c r="B60" s="170" t="s">
        <v>287</v>
      </c>
      <c r="C60" s="168" t="s">
        <v>78</v>
      </c>
      <c r="D60" s="168" t="s">
        <v>288</v>
      </c>
      <c r="E60" s="284" t="s">
        <v>241</v>
      </c>
      <c r="F60" s="284"/>
      <c r="G60" s="169" t="s">
        <v>289</v>
      </c>
      <c r="H60" s="172">
        <v>8.0000000000000002E-3</v>
      </c>
      <c r="I60" s="171">
        <v>15.95</v>
      </c>
      <c r="J60" s="171">
        <v>0.12</v>
      </c>
    </row>
    <row r="61" spans="1:10" ht="25.5">
      <c r="A61" s="168" t="s">
        <v>235</v>
      </c>
      <c r="B61" s="170" t="s">
        <v>290</v>
      </c>
      <c r="C61" s="168" t="s">
        <v>78</v>
      </c>
      <c r="D61" s="168" t="s">
        <v>291</v>
      </c>
      <c r="E61" s="284" t="s">
        <v>241</v>
      </c>
      <c r="F61" s="284"/>
      <c r="G61" s="169" t="s">
        <v>289</v>
      </c>
      <c r="H61" s="172">
        <v>1.6000000000000001E-3</v>
      </c>
      <c r="I61" s="171">
        <v>57.35</v>
      </c>
      <c r="J61" s="171">
        <v>0.09</v>
      </c>
    </row>
    <row r="62" spans="1:10">
      <c r="A62" s="168" t="s">
        <v>235</v>
      </c>
      <c r="B62" s="170" t="s">
        <v>292</v>
      </c>
      <c r="C62" s="168" t="s">
        <v>78</v>
      </c>
      <c r="D62" s="168" t="s">
        <v>293</v>
      </c>
      <c r="E62" s="284" t="s">
        <v>241</v>
      </c>
      <c r="F62" s="284"/>
      <c r="G62" s="169" t="s">
        <v>289</v>
      </c>
      <c r="H62" s="172">
        <v>5.8999999999999997E-2</v>
      </c>
      <c r="I62" s="171">
        <v>103.58</v>
      </c>
      <c r="J62" s="171">
        <v>6.11</v>
      </c>
    </row>
    <row r="63" spans="1:10" ht="25.5">
      <c r="A63" s="176"/>
      <c r="B63" s="176"/>
      <c r="C63" s="176"/>
      <c r="D63" s="176"/>
      <c r="E63" s="176" t="s">
        <v>250</v>
      </c>
      <c r="F63" s="177">
        <v>5.94</v>
      </c>
      <c r="G63" s="176" t="s">
        <v>251</v>
      </c>
      <c r="H63" s="177">
        <v>0</v>
      </c>
      <c r="I63" s="176" t="s">
        <v>252</v>
      </c>
      <c r="J63" s="177">
        <v>5.94</v>
      </c>
    </row>
    <row r="64" spans="1:10" ht="15.75" thickBot="1">
      <c r="A64" s="176"/>
      <c r="B64" s="176"/>
      <c r="C64" s="176"/>
      <c r="D64" s="176"/>
      <c r="E64" s="176" t="s">
        <v>253</v>
      </c>
      <c r="F64" s="177">
        <v>12.22</v>
      </c>
      <c r="G64" s="176"/>
      <c r="H64" s="287" t="s">
        <v>254</v>
      </c>
      <c r="I64" s="287"/>
      <c r="J64" s="177">
        <v>56.92</v>
      </c>
    </row>
    <row r="65" spans="1:10" ht="15.75" thickTop="1">
      <c r="A65" s="162"/>
      <c r="B65" s="162"/>
      <c r="C65" s="162"/>
      <c r="D65" s="162"/>
      <c r="E65" s="162"/>
      <c r="F65" s="162"/>
      <c r="G65" s="162"/>
      <c r="H65" s="162"/>
      <c r="I65" s="162"/>
      <c r="J65" s="162"/>
    </row>
    <row r="66" spans="1:10">
      <c r="A66" s="178" t="s">
        <v>83</v>
      </c>
      <c r="B66" s="179" t="s">
        <v>4</v>
      </c>
      <c r="C66" s="178" t="s">
        <v>1</v>
      </c>
      <c r="D66" s="178" t="s">
        <v>3</v>
      </c>
      <c r="E66" s="281" t="s">
        <v>225</v>
      </c>
      <c r="F66" s="281"/>
      <c r="G66" s="180" t="s">
        <v>2</v>
      </c>
      <c r="H66" s="179" t="s">
        <v>8</v>
      </c>
      <c r="I66" s="179" t="s">
        <v>90</v>
      </c>
      <c r="J66" s="179" t="s">
        <v>5</v>
      </c>
    </row>
    <row r="67" spans="1:10" ht="51">
      <c r="A67" s="157" t="s">
        <v>226</v>
      </c>
      <c r="B67" s="159" t="s">
        <v>120</v>
      </c>
      <c r="C67" s="157" t="s">
        <v>69</v>
      </c>
      <c r="D67" s="157" t="s">
        <v>121</v>
      </c>
      <c r="E67" s="282" t="s">
        <v>294</v>
      </c>
      <c r="F67" s="282"/>
      <c r="G67" s="158" t="s">
        <v>122</v>
      </c>
      <c r="H67" s="161">
        <v>1</v>
      </c>
      <c r="I67" s="160">
        <v>16.97</v>
      </c>
      <c r="J67" s="160">
        <v>16.97</v>
      </c>
    </row>
    <row r="68" spans="1:10" ht="51">
      <c r="A68" s="163" t="s">
        <v>228</v>
      </c>
      <c r="B68" s="165" t="s">
        <v>295</v>
      </c>
      <c r="C68" s="163" t="s">
        <v>69</v>
      </c>
      <c r="D68" s="163" t="s">
        <v>296</v>
      </c>
      <c r="E68" s="283" t="s">
        <v>294</v>
      </c>
      <c r="F68" s="283"/>
      <c r="G68" s="164" t="s">
        <v>86</v>
      </c>
      <c r="H68" s="167">
        <v>5.79E-2</v>
      </c>
      <c r="I68" s="166">
        <v>293.20999999999998</v>
      </c>
      <c r="J68" s="166">
        <v>16.97</v>
      </c>
    </row>
    <row r="69" spans="1:10" ht="25.5">
      <c r="A69" s="176"/>
      <c r="B69" s="176"/>
      <c r="C69" s="176"/>
      <c r="D69" s="176"/>
      <c r="E69" s="176" t="s">
        <v>250</v>
      </c>
      <c r="F69" s="177">
        <v>5.96</v>
      </c>
      <c r="G69" s="176" t="s">
        <v>251</v>
      </c>
      <c r="H69" s="177">
        <v>0</v>
      </c>
      <c r="I69" s="176" t="s">
        <v>252</v>
      </c>
      <c r="J69" s="177">
        <v>5.96</v>
      </c>
    </row>
    <row r="70" spans="1:10" ht="15.75" thickBot="1">
      <c r="A70" s="176"/>
      <c r="B70" s="176"/>
      <c r="C70" s="176"/>
      <c r="D70" s="176"/>
      <c r="E70" s="176" t="s">
        <v>253</v>
      </c>
      <c r="F70" s="177">
        <v>4.6399999999999997</v>
      </c>
      <c r="G70" s="176"/>
      <c r="H70" s="287" t="s">
        <v>254</v>
      </c>
      <c r="I70" s="287"/>
      <c r="J70" s="177">
        <v>21.61</v>
      </c>
    </row>
    <row r="71" spans="1:10" ht="15.75" thickTop="1">
      <c r="A71" s="162"/>
      <c r="B71" s="162"/>
      <c r="C71" s="162"/>
      <c r="D71" s="162"/>
      <c r="E71" s="162"/>
      <c r="F71" s="162"/>
      <c r="G71" s="162"/>
      <c r="H71" s="162"/>
      <c r="I71" s="162"/>
      <c r="J71" s="162"/>
    </row>
    <row r="72" spans="1:10">
      <c r="A72" s="178" t="s">
        <v>100</v>
      </c>
      <c r="B72" s="179" t="s">
        <v>4</v>
      </c>
      <c r="C72" s="178" t="s">
        <v>1</v>
      </c>
      <c r="D72" s="178" t="s">
        <v>3</v>
      </c>
      <c r="E72" s="281" t="s">
        <v>225</v>
      </c>
      <c r="F72" s="281"/>
      <c r="G72" s="180" t="s">
        <v>2</v>
      </c>
      <c r="H72" s="179" t="s">
        <v>8</v>
      </c>
      <c r="I72" s="179" t="s">
        <v>90</v>
      </c>
      <c r="J72" s="179" t="s">
        <v>5</v>
      </c>
    </row>
    <row r="73" spans="1:10" ht="63.75">
      <c r="A73" s="157" t="s">
        <v>226</v>
      </c>
      <c r="B73" s="159" t="s">
        <v>123</v>
      </c>
      <c r="C73" s="157" t="s">
        <v>78</v>
      </c>
      <c r="D73" s="157" t="s">
        <v>124</v>
      </c>
      <c r="E73" s="282" t="s">
        <v>269</v>
      </c>
      <c r="F73" s="282"/>
      <c r="G73" s="158" t="s">
        <v>79</v>
      </c>
      <c r="H73" s="161">
        <v>1</v>
      </c>
      <c r="I73" s="160">
        <v>36.58</v>
      </c>
      <c r="J73" s="160">
        <v>36.58</v>
      </c>
    </row>
    <row r="74" spans="1:10" ht="25.5">
      <c r="A74" s="163" t="s">
        <v>228</v>
      </c>
      <c r="B74" s="165" t="s">
        <v>297</v>
      </c>
      <c r="C74" s="163" t="s">
        <v>78</v>
      </c>
      <c r="D74" s="163" t="s">
        <v>298</v>
      </c>
      <c r="E74" s="283" t="s">
        <v>258</v>
      </c>
      <c r="F74" s="283"/>
      <c r="G74" s="164" t="s">
        <v>259</v>
      </c>
      <c r="H74" s="167">
        <v>0.21299999999999999</v>
      </c>
      <c r="I74" s="166">
        <v>16.18</v>
      </c>
      <c r="J74" s="166">
        <v>3.44</v>
      </c>
    </row>
    <row r="75" spans="1:10" ht="25.5">
      <c r="A75" s="163" t="s">
        <v>228</v>
      </c>
      <c r="B75" s="165" t="s">
        <v>256</v>
      </c>
      <c r="C75" s="163" t="s">
        <v>78</v>
      </c>
      <c r="D75" s="163" t="s">
        <v>257</v>
      </c>
      <c r="E75" s="283" t="s">
        <v>258</v>
      </c>
      <c r="F75" s="283"/>
      <c r="G75" s="164" t="s">
        <v>259</v>
      </c>
      <c r="H75" s="167">
        <v>0.106</v>
      </c>
      <c r="I75" s="166">
        <v>17.07</v>
      </c>
      <c r="J75" s="166">
        <v>1.8</v>
      </c>
    </row>
    <row r="76" spans="1:10" ht="38.25">
      <c r="A76" s="163" t="s">
        <v>228</v>
      </c>
      <c r="B76" s="165" t="s">
        <v>270</v>
      </c>
      <c r="C76" s="163" t="s">
        <v>78</v>
      </c>
      <c r="D76" s="163" t="s">
        <v>271</v>
      </c>
      <c r="E76" s="283" t="s">
        <v>264</v>
      </c>
      <c r="F76" s="283"/>
      <c r="G76" s="164" t="s">
        <v>265</v>
      </c>
      <c r="H76" s="167">
        <v>6.7999999999999996E-3</v>
      </c>
      <c r="I76" s="166">
        <v>18.34</v>
      </c>
      <c r="J76" s="166">
        <v>0.12</v>
      </c>
    </row>
    <row r="77" spans="1:10" ht="38.25">
      <c r="A77" s="163" t="s">
        <v>228</v>
      </c>
      <c r="B77" s="165" t="s">
        <v>272</v>
      </c>
      <c r="C77" s="163" t="s">
        <v>78</v>
      </c>
      <c r="D77" s="163" t="s">
        <v>273</v>
      </c>
      <c r="E77" s="283" t="s">
        <v>264</v>
      </c>
      <c r="F77" s="283"/>
      <c r="G77" s="164" t="s">
        <v>268</v>
      </c>
      <c r="H77" s="167">
        <v>9.4000000000000004E-3</v>
      </c>
      <c r="I77" s="166">
        <v>17.670000000000002</v>
      </c>
      <c r="J77" s="166">
        <v>0.16</v>
      </c>
    </row>
    <row r="78" spans="1:10" ht="25.5">
      <c r="A78" s="168" t="s">
        <v>235</v>
      </c>
      <c r="B78" s="170" t="s">
        <v>299</v>
      </c>
      <c r="C78" s="168" t="s">
        <v>78</v>
      </c>
      <c r="D78" s="168" t="s">
        <v>300</v>
      </c>
      <c r="E78" s="284" t="s">
        <v>241</v>
      </c>
      <c r="F78" s="284"/>
      <c r="G78" s="169" t="s">
        <v>301</v>
      </c>
      <c r="H78" s="172">
        <v>7.0000000000000001E-3</v>
      </c>
      <c r="I78" s="171">
        <v>160.62</v>
      </c>
      <c r="J78" s="171">
        <v>1.1200000000000001</v>
      </c>
    </row>
    <row r="79" spans="1:10" ht="38.25">
      <c r="A79" s="168" t="s">
        <v>235</v>
      </c>
      <c r="B79" s="170" t="s">
        <v>302</v>
      </c>
      <c r="C79" s="168" t="s">
        <v>78</v>
      </c>
      <c r="D79" s="168" t="s">
        <v>303</v>
      </c>
      <c r="E79" s="284" t="s">
        <v>241</v>
      </c>
      <c r="F79" s="284"/>
      <c r="G79" s="169" t="s">
        <v>289</v>
      </c>
      <c r="H79" s="172">
        <v>4.3330000000000002</v>
      </c>
      <c r="I79" s="171">
        <v>6.91</v>
      </c>
      <c r="J79" s="171">
        <v>29.94</v>
      </c>
    </row>
    <row r="80" spans="1:10" ht="25.5">
      <c r="A80" s="176"/>
      <c r="B80" s="176"/>
      <c r="C80" s="176"/>
      <c r="D80" s="176"/>
      <c r="E80" s="176" t="s">
        <v>250</v>
      </c>
      <c r="F80" s="177">
        <v>4.34</v>
      </c>
      <c r="G80" s="176" t="s">
        <v>251</v>
      </c>
      <c r="H80" s="177">
        <v>0</v>
      </c>
      <c r="I80" s="176" t="s">
        <v>252</v>
      </c>
      <c r="J80" s="177">
        <v>4.34</v>
      </c>
    </row>
    <row r="81" spans="1:10" ht="15.75" thickBot="1">
      <c r="A81" s="176"/>
      <c r="B81" s="176"/>
      <c r="C81" s="176"/>
      <c r="D81" s="176"/>
      <c r="E81" s="176" t="s">
        <v>253</v>
      </c>
      <c r="F81" s="177">
        <v>10</v>
      </c>
      <c r="G81" s="176"/>
      <c r="H81" s="287" t="s">
        <v>254</v>
      </c>
      <c r="I81" s="287"/>
      <c r="J81" s="177">
        <v>46.58</v>
      </c>
    </row>
    <row r="82" spans="1:10" ht="15.75" thickTop="1">
      <c r="A82" s="162"/>
      <c r="B82" s="162"/>
      <c r="C82" s="162"/>
      <c r="D82" s="162"/>
      <c r="E82" s="162"/>
      <c r="F82" s="162"/>
      <c r="G82" s="162"/>
      <c r="H82" s="162"/>
      <c r="I82" s="162"/>
      <c r="J82" s="162"/>
    </row>
    <row r="83" spans="1:10">
      <c r="A83" s="178" t="s">
        <v>102</v>
      </c>
      <c r="B83" s="179" t="s">
        <v>4</v>
      </c>
      <c r="C83" s="178" t="s">
        <v>1</v>
      </c>
      <c r="D83" s="178" t="s">
        <v>3</v>
      </c>
      <c r="E83" s="281" t="s">
        <v>225</v>
      </c>
      <c r="F83" s="281"/>
      <c r="G83" s="180" t="s">
        <v>2</v>
      </c>
      <c r="H83" s="179" t="s">
        <v>8</v>
      </c>
      <c r="I83" s="179" t="s">
        <v>90</v>
      </c>
      <c r="J83" s="179" t="s">
        <v>5</v>
      </c>
    </row>
    <row r="84" spans="1:10" ht="51">
      <c r="A84" s="157" t="s">
        <v>226</v>
      </c>
      <c r="B84" s="159" t="s">
        <v>127</v>
      </c>
      <c r="C84" s="157" t="s">
        <v>78</v>
      </c>
      <c r="D84" s="157" t="s">
        <v>128</v>
      </c>
      <c r="E84" s="282" t="s">
        <v>304</v>
      </c>
      <c r="F84" s="282"/>
      <c r="G84" s="158" t="s">
        <v>79</v>
      </c>
      <c r="H84" s="161">
        <v>1</v>
      </c>
      <c r="I84" s="160">
        <v>73.03</v>
      </c>
      <c r="J84" s="160">
        <v>73.03</v>
      </c>
    </row>
    <row r="85" spans="1:10" ht="51">
      <c r="A85" s="163" t="s">
        <v>228</v>
      </c>
      <c r="B85" s="165" t="s">
        <v>305</v>
      </c>
      <c r="C85" s="163" t="s">
        <v>78</v>
      </c>
      <c r="D85" s="163" t="s">
        <v>306</v>
      </c>
      <c r="E85" s="283" t="s">
        <v>258</v>
      </c>
      <c r="F85" s="283"/>
      <c r="G85" s="164" t="s">
        <v>85</v>
      </c>
      <c r="H85" s="167">
        <v>9.1000000000000004E-3</v>
      </c>
      <c r="I85" s="166">
        <v>568.92999999999995</v>
      </c>
      <c r="J85" s="166">
        <v>5.17</v>
      </c>
    </row>
    <row r="86" spans="1:10" ht="25.5">
      <c r="A86" s="163" t="s">
        <v>228</v>
      </c>
      <c r="B86" s="165" t="s">
        <v>307</v>
      </c>
      <c r="C86" s="163" t="s">
        <v>78</v>
      </c>
      <c r="D86" s="163" t="s">
        <v>308</v>
      </c>
      <c r="E86" s="283" t="s">
        <v>258</v>
      </c>
      <c r="F86" s="283"/>
      <c r="G86" s="164" t="s">
        <v>259</v>
      </c>
      <c r="H86" s="167">
        <v>1.61</v>
      </c>
      <c r="I86" s="166">
        <v>21.44</v>
      </c>
      <c r="J86" s="166">
        <v>34.51</v>
      </c>
    </row>
    <row r="87" spans="1:10" ht="25.5">
      <c r="A87" s="163" t="s">
        <v>228</v>
      </c>
      <c r="B87" s="165" t="s">
        <v>256</v>
      </c>
      <c r="C87" s="163" t="s">
        <v>78</v>
      </c>
      <c r="D87" s="163" t="s">
        <v>257</v>
      </c>
      <c r="E87" s="283" t="s">
        <v>258</v>
      </c>
      <c r="F87" s="283"/>
      <c r="G87" s="164" t="s">
        <v>259</v>
      </c>
      <c r="H87" s="167">
        <v>0.80500000000000005</v>
      </c>
      <c r="I87" s="166">
        <v>17.07</v>
      </c>
      <c r="J87" s="166">
        <v>13.74</v>
      </c>
    </row>
    <row r="88" spans="1:10" ht="38.25">
      <c r="A88" s="168" t="s">
        <v>235</v>
      </c>
      <c r="B88" s="170" t="s">
        <v>309</v>
      </c>
      <c r="C88" s="168" t="s">
        <v>78</v>
      </c>
      <c r="D88" s="168" t="s">
        <v>310</v>
      </c>
      <c r="E88" s="284" t="s">
        <v>241</v>
      </c>
      <c r="F88" s="284"/>
      <c r="G88" s="169" t="s">
        <v>51</v>
      </c>
      <c r="H88" s="172">
        <v>28.31</v>
      </c>
      <c r="I88" s="171">
        <v>0.66</v>
      </c>
      <c r="J88" s="171">
        <v>18.68</v>
      </c>
    </row>
    <row r="89" spans="1:10" ht="38.25">
      <c r="A89" s="168" t="s">
        <v>235</v>
      </c>
      <c r="B89" s="170" t="s">
        <v>311</v>
      </c>
      <c r="C89" s="168" t="s">
        <v>78</v>
      </c>
      <c r="D89" s="168" t="s">
        <v>312</v>
      </c>
      <c r="E89" s="284" t="s">
        <v>241</v>
      </c>
      <c r="F89" s="284"/>
      <c r="G89" s="169" t="s">
        <v>0</v>
      </c>
      <c r="H89" s="172">
        <v>0.42</v>
      </c>
      <c r="I89" s="171">
        <v>1.83</v>
      </c>
      <c r="J89" s="171">
        <v>0.76</v>
      </c>
    </row>
    <row r="90" spans="1:10">
      <c r="A90" s="168" t="s">
        <v>235</v>
      </c>
      <c r="B90" s="170" t="s">
        <v>313</v>
      </c>
      <c r="C90" s="168" t="s">
        <v>78</v>
      </c>
      <c r="D90" s="168" t="s">
        <v>314</v>
      </c>
      <c r="E90" s="284" t="s">
        <v>241</v>
      </c>
      <c r="F90" s="284"/>
      <c r="G90" s="169" t="s">
        <v>301</v>
      </c>
      <c r="H90" s="172">
        <v>5.0000000000000001E-3</v>
      </c>
      <c r="I90" s="171">
        <v>35.32</v>
      </c>
      <c r="J90" s="171">
        <v>0.17</v>
      </c>
    </row>
    <row r="91" spans="1:10" ht="25.5">
      <c r="A91" s="176"/>
      <c r="B91" s="176"/>
      <c r="C91" s="176"/>
      <c r="D91" s="176"/>
      <c r="E91" s="176" t="s">
        <v>250</v>
      </c>
      <c r="F91" s="177">
        <v>39.53</v>
      </c>
      <c r="G91" s="176" t="s">
        <v>251</v>
      </c>
      <c r="H91" s="177">
        <v>0</v>
      </c>
      <c r="I91" s="176" t="s">
        <v>252</v>
      </c>
      <c r="J91" s="177">
        <v>39.53</v>
      </c>
    </row>
    <row r="92" spans="1:10" ht="15.75" thickBot="1">
      <c r="A92" s="176"/>
      <c r="B92" s="176"/>
      <c r="C92" s="176"/>
      <c r="D92" s="176"/>
      <c r="E92" s="176" t="s">
        <v>253</v>
      </c>
      <c r="F92" s="177">
        <v>19.97</v>
      </c>
      <c r="G92" s="176"/>
      <c r="H92" s="287" t="s">
        <v>254</v>
      </c>
      <c r="I92" s="287"/>
      <c r="J92" s="177">
        <v>93</v>
      </c>
    </row>
    <row r="93" spans="1:10" ht="15.75" thickTop="1">
      <c r="A93" s="162"/>
      <c r="B93" s="162"/>
      <c r="C93" s="162"/>
      <c r="D93" s="162"/>
      <c r="E93" s="162"/>
      <c r="F93" s="162"/>
      <c r="G93" s="162"/>
      <c r="H93" s="162"/>
      <c r="I93" s="162"/>
      <c r="J93" s="162"/>
    </row>
    <row r="94" spans="1:10">
      <c r="A94" s="178" t="s">
        <v>129</v>
      </c>
      <c r="B94" s="179" t="s">
        <v>4</v>
      </c>
      <c r="C94" s="178" t="s">
        <v>1</v>
      </c>
      <c r="D94" s="178" t="s">
        <v>3</v>
      </c>
      <c r="E94" s="281" t="s">
        <v>225</v>
      </c>
      <c r="F94" s="281"/>
      <c r="G94" s="180" t="s">
        <v>2</v>
      </c>
      <c r="H94" s="179" t="s">
        <v>8</v>
      </c>
      <c r="I94" s="179" t="s">
        <v>90</v>
      </c>
      <c r="J94" s="179" t="s">
        <v>5</v>
      </c>
    </row>
    <row r="95" spans="1:10" ht="51">
      <c r="A95" s="157" t="s">
        <v>226</v>
      </c>
      <c r="B95" s="159" t="s">
        <v>130</v>
      </c>
      <c r="C95" s="157" t="s">
        <v>78</v>
      </c>
      <c r="D95" s="157" t="s">
        <v>131</v>
      </c>
      <c r="E95" s="282" t="s">
        <v>315</v>
      </c>
      <c r="F95" s="282"/>
      <c r="G95" s="158" t="s">
        <v>79</v>
      </c>
      <c r="H95" s="161">
        <v>1</v>
      </c>
      <c r="I95" s="160">
        <v>3.39</v>
      </c>
      <c r="J95" s="160">
        <v>3.39</v>
      </c>
    </row>
    <row r="96" spans="1:10" ht="38.25">
      <c r="A96" s="163" t="s">
        <v>228</v>
      </c>
      <c r="B96" s="165" t="s">
        <v>316</v>
      </c>
      <c r="C96" s="163" t="s">
        <v>78</v>
      </c>
      <c r="D96" s="163" t="s">
        <v>317</v>
      </c>
      <c r="E96" s="283" t="s">
        <v>258</v>
      </c>
      <c r="F96" s="283"/>
      <c r="G96" s="164" t="s">
        <v>85</v>
      </c>
      <c r="H96" s="167">
        <v>3.7000000000000002E-3</v>
      </c>
      <c r="I96" s="166">
        <v>405.46</v>
      </c>
      <c r="J96" s="166">
        <v>1.5</v>
      </c>
    </row>
    <row r="97" spans="1:10" ht="25.5">
      <c r="A97" s="163" t="s">
        <v>228</v>
      </c>
      <c r="B97" s="165" t="s">
        <v>307</v>
      </c>
      <c r="C97" s="163" t="s">
        <v>78</v>
      </c>
      <c r="D97" s="163" t="s">
        <v>308</v>
      </c>
      <c r="E97" s="283" t="s">
        <v>258</v>
      </c>
      <c r="F97" s="283"/>
      <c r="G97" s="164" t="s">
        <v>259</v>
      </c>
      <c r="H97" s="167">
        <v>6.8099999999999994E-2</v>
      </c>
      <c r="I97" s="166">
        <v>21.44</v>
      </c>
      <c r="J97" s="166">
        <v>1.46</v>
      </c>
    </row>
    <row r="98" spans="1:10" ht="25.5">
      <c r="A98" s="163" t="s">
        <v>228</v>
      </c>
      <c r="B98" s="165" t="s">
        <v>256</v>
      </c>
      <c r="C98" s="163" t="s">
        <v>78</v>
      </c>
      <c r="D98" s="163" t="s">
        <v>257</v>
      </c>
      <c r="E98" s="283" t="s">
        <v>258</v>
      </c>
      <c r="F98" s="283"/>
      <c r="G98" s="164" t="s">
        <v>259</v>
      </c>
      <c r="H98" s="167">
        <v>2.5499999999999998E-2</v>
      </c>
      <c r="I98" s="166">
        <v>17.07</v>
      </c>
      <c r="J98" s="166">
        <v>0.43</v>
      </c>
    </row>
    <row r="99" spans="1:10" ht="25.5">
      <c r="A99" s="176"/>
      <c r="B99" s="176"/>
      <c r="C99" s="176"/>
      <c r="D99" s="176"/>
      <c r="E99" s="176" t="s">
        <v>250</v>
      </c>
      <c r="F99" s="177">
        <v>1.67</v>
      </c>
      <c r="G99" s="176" t="s">
        <v>251</v>
      </c>
      <c r="H99" s="177">
        <v>0</v>
      </c>
      <c r="I99" s="176" t="s">
        <v>252</v>
      </c>
      <c r="J99" s="177">
        <v>1.67</v>
      </c>
    </row>
    <row r="100" spans="1:10" ht="15.75" thickBot="1">
      <c r="A100" s="176"/>
      <c r="B100" s="176"/>
      <c r="C100" s="176"/>
      <c r="D100" s="176"/>
      <c r="E100" s="176" t="s">
        <v>253</v>
      </c>
      <c r="F100" s="177">
        <v>0.92</v>
      </c>
      <c r="G100" s="176"/>
      <c r="H100" s="287" t="s">
        <v>254</v>
      </c>
      <c r="I100" s="287"/>
      <c r="J100" s="177">
        <v>4.3099999999999996</v>
      </c>
    </row>
    <row r="101" spans="1:10" ht="15.75" thickTop="1">
      <c r="A101" s="162"/>
      <c r="B101" s="162"/>
      <c r="C101" s="162"/>
      <c r="D101" s="162"/>
      <c r="E101" s="162"/>
      <c r="F101" s="162"/>
      <c r="G101" s="162"/>
      <c r="H101" s="162"/>
      <c r="I101" s="162"/>
      <c r="J101" s="162"/>
    </row>
    <row r="102" spans="1:10">
      <c r="A102" s="178" t="s">
        <v>132</v>
      </c>
      <c r="B102" s="179" t="s">
        <v>4</v>
      </c>
      <c r="C102" s="178" t="s">
        <v>1</v>
      </c>
      <c r="D102" s="178" t="s">
        <v>3</v>
      </c>
      <c r="E102" s="281" t="s">
        <v>225</v>
      </c>
      <c r="F102" s="281"/>
      <c r="G102" s="180" t="s">
        <v>2</v>
      </c>
      <c r="H102" s="179" t="s">
        <v>8</v>
      </c>
      <c r="I102" s="179" t="s">
        <v>90</v>
      </c>
      <c r="J102" s="179" t="s">
        <v>5</v>
      </c>
    </row>
    <row r="103" spans="1:10" ht="51">
      <c r="A103" s="157" t="s">
        <v>226</v>
      </c>
      <c r="B103" s="159" t="s">
        <v>133</v>
      </c>
      <c r="C103" s="157" t="s">
        <v>78</v>
      </c>
      <c r="D103" s="157" t="s">
        <v>134</v>
      </c>
      <c r="E103" s="282" t="s">
        <v>315</v>
      </c>
      <c r="F103" s="282"/>
      <c r="G103" s="158" t="s">
        <v>79</v>
      </c>
      <c r="H103" s="161">
        <v>1</v>
      </c>
      <c r="I103" s="160">
        <v>27.88</v>
      </c>
      <c r="J103" s="160">
        <v>27.88</v>
      </c>
    </row>
    <row r="104" spans="1:10" ht="51">
      <c r="A104" s="163" t="s">
        <v>228</v>
      </c>
      <c r="B104" s="165" t="s">
        <v>318</v>
      </c>
      <c r="C104" s="163" t="s">
        <v>78</v>
      </c>
      <c r="D104" s="163" t="s">
        <v>319</v>
      </c>
      <c r="E104" s="283" t="s">
        <v>258</v>
      </c>
      <c r="F104" s="283"/>
      <c r="G104" s="164" t="s">
        <v>85</v>
      </c>
      <c r="H104" s="167">
        <v>3.04E-2</v>
      </c>
      <c r="I104" s="166">
        <v>451.7</v>
      </c>
      <c r="J104" s="166">
        <v>13.73</v>
      </c>
    </row>
    <row r="105" spans="1:10" ht="25.5">
      <c r="A105" s="163" t="s">
        <v>228</v>
      </c>
      <c r="B105" s="165" t="s">
        <v>307</v>
      </c>
      <c r="C105" s="163" t="s">
        <v>78</v>
      </c>
      <c r="D105" s="163" t="s">
        <v>308</v>
      </c>
      <c r="E105" s="283" t="s">
        <v>258</v>
      </c>
      <c r="F105" s="283"/>
      <c r="G105" s="164" t="s">
        <v>259</v>
      </c>
      <c r="H105" s="167">
        <v>0.47239999999999999</v>
      </c>
      <c r="I105" s="166">
        <v>21.44</v>
      </c>
      <c r="J105" s="166">
        <v>10.119999999999999</v>
      </c>
    </row>
    <row r="106" spans="1:10" ht="25.5">
      <c r="A106" s="163" t="s">
        <v>228</v>
      </c>
      <c r="B106" s="165" t="s">
        <v>256</v>
      </c>
      <c r="C106" s="163" t="s">
        <v>78</v>
      </c>
      <c r="D106" s="163" t="s">
        <v>257</v>
      </c>
      <c r="E106" s="283" t="s">
        <v>258</v>
      </c>
      <c r="F106" s="283"/>
      <c r="G106" s="164" t="s">
        <v>259</v>
      </c>
      <c r="H106" s="167">
        <v>0.23619999999999999</v>
      </c>
      <c r="I106" s="166">
        <v>17.07</v>
      </c>
      <c r="J106" s="166">
        <v>4.03</v>
      </c>
    </row>
    <row r="107" spans="1:10" ht="25.5">
      <c r="A107" s="176"/>
      <c r="B107" s="176"/>
      <c r="C107" s="176"/>
      <c r="D107" s="176"/>
      <c r="E107" s="176" t="s">
        <v>250</v>
      </c>
      <c r="F107" s="177">
        <v>12.69</v>
      </c>
      <c r="G107" s="176" t="s">
        <v>251</v>
      </c>
      <c r="H107" s="177">
        <v>0</v>
      </c>
      <c r="I107" s="176" t="s">
        <v>252</v>
      </c>
      <c r="J107" s="177">
        <v>12.69</v>
      </c>
    </row>
    <row r="108" spans="1:10" ht="15.75" thickBot="1">
      <c r="A108" s="176"/>
      <c r="B108" s="176"/>
      <c r="C108" s="176"/>
      <c r="D108" s="176"/>
      <c r="E108" s="176" t="s">
        <v>253</v>
      </c>
      <c r="F108" s="177">
        <v>7.62</v>
      </c>
      <c r="G108" s="176"/>
      <c r="H108" s="287" t="s">
        <v>254</v>
      </c>
      <c r="I108" s="287"/>
      <c r="J108" s="177">
        <v>35.5</v>
      </c>
    </row>
    <row r="109" spans="1:10" ht="15.75" thickTop="1">
      <c r="A109" s="162"/>
      <c r="B109" s="162"/>
      <c r="C109" s="162"/>
      <c r="D109" s="162"/>
      <c r="E109" s="162"/>
      <c r="F109" s="162"/>
      <c r="G109" s="162"/>
      <c r="H109" s="162"/>
      <c r="I109" s="162"/>
      <c r="J109" s="162"/>
    </row>
    <row r="110" spans="1:10">
      <c r="A110" s="178" t="s">
        <v>135</v>
      </c>
      <c r="B110" s="179" t="s">
        <v>4</v>
      </c>
      <c r="C110" s="178" t="s">
        <v>1</v>
      </c>
      <c r="D110" s="178" t="s">
        <v>3</v>
      </c>
      <c r="E110" s="281" t="s">
        <v>225</v>
      </c>
      <c r="F110" s="281"/>
      <c r="G110" s="180" t="s">
        <v>2</v>
      </c>
      <c r="H110" s="179" t="s">
        <v>8</v>
      </c>
      <c r="I110" s="179" t="s">
        <v>90</v>
      </c>
      <c r="J110" s="179" t="s">
        <v>5</v>
      </c>
    </row>
    <row r="111" spans="1:10" ht="38.25">
      <c r="A111" s="157" t="s">
        <v>226</v>
      </c>
      <c r="B111" s="159" t="s">
        <v>136</v>
      </c>
      <c r="C111" s="157" t="s">
        <v>78</v>
      </c>
      <c r="D111" s="157" t="s">
        <v>137</v>
      </c>
      <c r="E111" s="282" t="s">
        <v>320</v>
      </c>
      <c r="F111" s="282"/>
      <c r="G111" s="158" t="s">
        <v>79</v>
      </c>
      <c r="H111" s="161">
        <v>1</v>
      </c>
      <c r="I111" s="160">
        <v>4.9400000000000004</v>
      </c>
      <c r="J111" s="160">
        <v>4.9400000000000004</v>
      </c>
    </row>
    <row r="112" spans="1:10" ht="25.5">
      <c r="A112" s="163" t="s">
        <v>228</v>
      </c>
      <c r="B112" s="165" t="s">
        <v>321</v>
      </c>
      <c r="C112" s="163" t="s">
        <v>78</v>
      </c>
      <c r="D112" s="163" t="s">
        <v>322</v>
      </c>
      <c r="E112" s="283" t="s">
        <v>258</v>
      </c>
      <c r="F112" s="283"/>
      <c r="G112" s="164" t="s">
        <v>259</v>
      </c>
      <c r="H112" s="167">
        <v>0.1042</v>
      </c>
      <c r="I112" s="166">
        <v>22.35</v>
      </c>
      <c r="J112" s="166">
        <v>2.3199999999999998</v>
      </c>
    </row>
    <row r="113" spans="1:10" ht="25.5">
      <c r="A113" s="163" t="s">
        <v>228</v>
      </c>
      <c r="B113" s="165" t="s">
        <v>256</v>
      </c>
      <c r="C113" s="163" t="s">
        <v>78</v>
      </c>
      <c r="D113" s="163" t="s">
        <v>257</v>
      </c>
      <c r="E113" s="283" t="s">
        <v>258</v>
      </c>
      <c r="F113" s="283"/>
      <c r="G113" s="164" t="s">
        <v>259</v>
      </c>
      <c r="H113" s="167">
        <v>1.7000000000000001E-2</v>
      </c>
      <c r="I113" s="166">
        <v>17.07</v>
      </c>
      <c r="J113" s="166">
        <v>0.28999999999999998</v>
      </c>
    </row>
    <row r="114" spans="1:10">
      <c r="A114" s="168" t="s">
        <v>235</v>
      </c>
      <c r="B114" s="170" t="s">
        <v>323</v>
      </c>
      <c r="C114" s="168" t="s">
        <v>78</v>
      </c>
      <c r="D114" s="168" t="s">
        <v>324</v>
      </c>
      <c r="E114" s="284" t="s">
        <v>241</v>
      </c>
      <c r="F114" s="284"/>
      <c r="G114" s="169" t="s">
        <v>325</v>
      </c>
      <c r="H114" s="172">
        <v>0.35020000000000001</v>
      </c>
      <c r="I114" s="171">
        <v>6.68</v>
      </c>
      <c r="J114" s="171">
        <v>2.33</v>
      </c>
    </row>
    <row r="115" spans="1:10" ht="25.5">
      <c r="A115" s="176"/>
      <c r="B115" s="176"/>
      <c r="C115" s="176"/>
      <c r="D115" s="176"/>
      <c r="E115" s="176" t="s">
        <v>250</v>
      </c>
      <c r="F115" s="177">
        <v>1.97</v>
      </c>
      <c r="G115" s="176" t="s">
        <v>251</v>
      </c>
      <c r="H115" s="177">
        <v>0</v>
      </c>
      <c r="I115" s="176" t="s">
        <v>252</v>
      </c>
      <c r="J115" s="177">
        <v>1.97</v>
      </c>
    </row>
    <row r="116" spans="1:10" ht="15.75" thickBot="1">
      <c r="A116" s="176"/>
      <c r="B116" s="176"/>
      <c r="C116" s="176"/>
      <c r="D116" s="176"/>
      <c r="E116" s="176" t="s">
        <v>253</v>
      </c>
      <c r="F116" s="177">
        <v>1.35</v>
      </c>
      <c r="G116" s="176"/>
      <c r="H116" s="287" t="s">
        <v>254</v>
      </c>
      <c r="I116" s="287"/>
      <c r="J116" s="177">
        <v>6.29</v>
      </c>
    </row>
    <row r="117" spans="1:10" ht="15.75" thickTop="1">
      <c r="A117" s="162"/>
      <c r="B117" s="162"/>
      <c r="C117" s="162"/>
      <c r="D117" s="162"/>
      <c r="E117" s="162"/>
      <c r="F117" s="162"/>
      <c r="G117" s="162"/>
      <c r="H117" s="162"/>
      <c r="I117" s="162"/>
      <c r="J117" s="162"/>
    </row>
    <row r="118" spans="1:10">
      <c r="A118" s="178" t="s">
        <v>138</v>
      </c>
      <c r="B118" s="179" t="s">
        <v>4</v>
      </c>
      <c r="C118" s="178" t="s">
        <v>1</v>
      </c>
      <c r="D118" s="178" t="s">
        <v>3</v>
      </c>
      <c r="E118" s="281" t="s">
        <v>225</v>
      </c>
      <c r="F118" s="281"/>
      <c r="G118" s="180" t="s">
        <v>2</v>
      </c>
      <c r="H118" s="179" t="s">
        <v>8</v>
      </c>
      <c r="I118" s="179" t="s">
        <v>90</v>
      </c>
      <c r="J118" s="179" t="s">
        <v>5</v>
      </c>
    </row>
    <row r="119" spans="1:10" ht="38.25">
      <c r="A119" s="157" t="s">
        <v>226</v>
      </c>
      <c r="B119" s="159" t="s">
        <v>139</v>
      </c>
      <c r="C119" s="157" t="s">
        <v>78</v>
      </c>
      <c r="D119" s="157" t="s">
        <v>140</v>
      </c>
      <c r="E119" s="282" t="s">
        <v>320</v>
      </c>
      <c r="F119" s="282"/>
      <c r="G119" s="158" t="s">
        <v>79</v>
      </c>
      <c r="H119" s="161">
        <v>1</v>
      </c>
      <c r="I119" s="160">
        <v>12.6</v>
      </c>
      <c r="J119" s="160">
        <v>12.6</v>
      </c>
    </row>
    <row r="120" spans="1:10" ht="25.5">
      <c r="A120" s="163" t="s">
        <v>228</v>
      </c>
      <c r="B120" s="165" t="s">
        <v>321</v>
      </c>
      <c r="C120" s="163" t="s">
        <v>78</v>
      </c>
      <c r="D120" s="163" t="s">
        <v>322</v>
      </c>
      <c r="E120" s="283" t="s">
        <v>258</v>
      </c>
      <c r="F120" s="283"/>
      <c r="G120" s="164" t="s">
        <v>259</v>
      </c>
      <c r="H120" s="167">
        <v>0.36099999999999999</v>
      </c>
      <c r="I120" s="166">
        <v>22.35</v>
      </c>
      <c r="J120" s="166">
        <v>8.06</v>
      </c>
    </row>
    <row r="121" spans="1:10" ht="25.5">
      <c r="A121" s="163" t="s">
        <v>228</v>
      </c>
      <c r="B121" s="165" t="s">
        <v>256</v>
      </c>
      <c r="C121" s="163" t="s">
        <v>78</v>
      </c>
      <c r="D121" s="163" t="s">
        <v>257</v>
      </c>
      <c r="E121" s="283" t="s">
        <v>258</v>
      </c>
      <c r="F121" s="283"/>
      <c r="G121" s="164" t="s">
        <v>259</v>
      </c>
      <c r="H121" s="167">
        <v>0.1203</v>
      </c>
      <c r="I121" s="166">
        <v>17.07</v>
      </c>
      <c r="J121" s="166">
        <v>2.0499999999999998</v>
      </c>
    </row>
    <row r="122" spans="1:10" ht="25.5">
      <c r="A122" s="168" t="s">
        <v>235</v>
      </c>
      <c r="B122" s="170" t="s">
        <v>326</v>
      </c>
      <c r="C122" s="168" t="s">
        <v>78</v>
      </c>
      <c r="D122" s="168" t="s">
        <v>327</v>
      </c>
      <c r="E122" s="284" t="s">
        <v>241</v>
      </c>
      <c r="F122" s="284"/>
      <c r="G122" s="169" t="s">
        <v>51</v>
      </c>
      <c r="H122" s="172">
        <v>8.0199999999999994E-2</v>
      </c>
      <c r="I122" s="171">
        <v>0.62</v>
      </c>
      <c r="J122" s="171">
        <v>0.04</v>
      </c>
    </row>
    <row r="123" spans="1:10" ht="25.5">
      <c r="A123" s="168" t="s">
        <v>235</v>
      </c>
      <c r="B123" s="170" t="s">
        <v>328</v>
      </c>
      <c r="C123" s="168" t="s">
        <v>78</v>
      </c>
      <c r="D123" s="168" t="s">
        <v>329</v>
      </c>
      <c r="E123" s="284" t="s">
        <v>241</v>
      </c>
      <c r="F123" s="284"/>
      <c r="G123" s="169" t="s">
        <v>289</v>
      </c>
      <c r="H123" s="172">
        <v>1.3389</v>
      </c>
      <c r="I123" s="171">
        <v>1.83</v>
      </c>
      <c r="J123" s="171">
        <v>2.4500000000000002</v>
      </c>
    </row>
    <row r="124" spans="1:10" ht="25.5">
      <c r="A124" s="176"/>
      <c r="B124" s="176"/>
      <c r="C124" s="176"/>
      <c r="D124" s="176"/>
      <c r="E124" s="176" t="s">
        <v>250</v>
      </c>
      <c r="F124" s="177">
        <v>7.65</v>
      </c>
      <c r="G124" s="176" t="s">
        <v>251</v>
      </c>
      <c r="H124" s="177">
        <v>0</v>
      </c>
      <c r="I124" s="176" t="s">
        <v>252</v>
      </c>
      <c r="J124" s="177">
        <v>7.65</v>
      </c>
    </row>
    <row r="125" spans="1:10" ht="15.75" thickBot="1">
      <c r="A125" s="176"/>
      <c r="B125" s="176"/>
      <c r="C125" s="176"/>
      <c r="D125" s="176"/>
      <c r="E125" s="176" t="s">
        <v>253</v>
      </c>
      <c r="F125" s="177">
        <v>3.44</v>
      </c>
      <c r="G125" s="176"/>
      <c r="H125" s="287" t="s">
        <v>254</v>
      </c>
      <c r="I125" s="287"/>
      <c r="J125" s="177">
        <v>16.04</v>
      </c>
    </row>
    <row r="126" spans="1:10" ht="15.75" thickTop="1">
      <c r="A126" s="162"/>
      <c r="B126" s="162"/>
      <c r="C126" s="162"/>
      <c r="D126" s="162"/>
      <c r="E126" s="162"/>
      <c r="F126" s="162"/>
      <c r="G126" s="162"/>
      <c r="H126" s="162"/>
      <c r="I126" s="162"/>
      <c r="J126" s="162"/>
    </row>
    <row r="127" spans="1:10">
      <c r="A127" s="178" t="s">
        <v>141</v>
      </c>
      <c r="B127" s="179" t="s">
        <v>4</v>
      </c>
      <c r="C127" s="178" t="s">
        <v>1</v>
      </c>
      <c r="D127" s="178" t="s">
        <v>3</v>
      </c>
      <c r="E127" s="281" t="s">
        <v>225</v>
      </c>
      <c r="F127" s="281"/>
      <c r="G127" s="180" t="s">
        <v>2</v>
      </c>
      <c r="H127" s="179" t="s">
        <v>8</v>
      </c>
      <c r="I127" s="179" t="s">
        <v>90</v>
      </c>
      <c r="J127" s="179" t="s">
        <v>5</v>
      </c>
    </row>
    <row r="128" spans="1:10" ht="38.25">
      <c r="A128" s="157" t="s">
        <v>226</v>
      </c>
      <c r="B128" s="159" t="s">
        <v>142</v>
      </c>
      <c r="C128" s="157" t="s">
        <v>78</v>
      </c>
      <c r="D128" s="157" t="s">
        <v>143</v>
      </c>
      <c r="E128" s="282" t="s">
        <v>320</v>
      </c>
      <c r="F128" s="282"/>
      <c r="G128" s="158" t="s">
        <v>79</v>
      </c>
      <c r="H128" s="161">
        <v>1</v>
      </c>
      <c r="I128" s="160">
        <v>20.2</v>
      </c>
      <c r="J128" s="160">
        <v>20.2</v>
      </c>
    </row>
    <row r="129" spans="1:10" ht="25.5">
      <c r="A129" s="163" t="s">
        <v>228</v>
      </c>
      <c r="B129" s="165" t="s">
        <v>321</v>
      </c>
      <c r="C129" s="163" t="s">
        <v>78</v>
      </c>
      <c r="D129" s="163" t="s">
        <v>322</v>
      </c>
      <c r="E129" s="283" t="s">
        <v>258</v>
      </c>
      <c r="F129" s="283"/>
      <c r="G129" s="164" t="s">
        <v>259</v>
      </c>
      <c r="H129" s="167">
        <v>0.57389999999999997</v>
      </c>
      <c r="I129" s="166">
        <v>22.35</v>
      </c>
      <c r="J129" s="166">
        <v>12.82</v>
      </c>
    </row>
    <row r="130" spans="1:10" ht="25.5">
      <c r="A130" s="163" t="s">
        <v>228</v>
      </c>
      <c r="B130" s="165" t="s">
        <v>256</v>
      </c>
      <c r="C130" s="163" t="s">
        <v>78</v>
      </c>
      <c r="D130" s="163" t="s">
        <v>257</v>
      </c>
      <c r="E130" s="283" t="s">
        <v>258</v>
      </c>
      <c r="F130" s="283"/>
      <c r="G130" s="164" t="s">
        <v>259</v>
      </c>
      <c r="H130" s="167">
        <v>9.3700000000000006E-2</v>
      </c>
      <c r="I130" s="166">
        <v>17.07</v>
      </c>
      <c r="J130" s="166">
        <v>1.59</v>
      </c>
    </row>
    <row r="131" spans="1:10">
      <c r="A131" s="168" t="s">
        <v>235</v>
      </c>
      <c r="B131" s="170" t="s">
        <v>330</v>
      </c>
      <c r="C131" s="168" t="s">
        <v>78</v>
      </c>
      <c r="D131" s="168" t="s">
        <v>331</v>
      </c>
      <c r="E131" s="284" t="s">
        <v>241</v>
      </c>
      <c r="F131" s="284"/>
      <c r="G131" s="169" t="s">
        <v>325</v>
      </c>
      <c r="H131" s="172">
        <v>0.24501999999999999</v>
      </c>
      <c r="I131" s="171">
        <v>23.65</v>
      </c>
      <c r="J131" s="171">
        <v>5.79</v>
      </c>
    </row>
    <row r="132" spans="1:10" ht="25.5">
      <c r="A132" s="176"/>
      <c r="B132" s="176"/>
      <c r="C132" s="176"/>
      <c r="D132" s="176"/>
      <c r="E132" s="176" t="s">
        <v>250</v>
      </c>
      <c r="F132" s="177">
        <v>10.89</v>
      </c>
      <c r="G132" s="176" t="s">
        <v>251</v>
      </c>
      <c r="H132" s="177">
        <v>0</v>
      </c>
      <c r="I132" s="176" t="s">
        <v>252</v>
      </c>
      <c r="J132" s="177">
        <v>10.89</v>
      </c>
    </row>
    <row r="133" spans="1:10" ht="15.75" thickBot="1">
      <c r="A133" s="176"/>
      <c r="B133" s="176"/>
      <c r="C133" s="176"/>
      <c r="D133" s="176"/>
      <c r="E133" s="176" t="s">
        <v>253</v>
      </c>
      <c r="F133" s="177">
        <v>5.52</v>
      </c>
      <c r="G133" s="176"/>
      <c r="H133" s="287" t="s">
        <v>254</v>
      </c>
      <c r="I133" s="287"/>
      <c r="J133" s="177">
        <v>25.72</v>
      </c>
    </row>
    <row r="134" spans="1:10" ht="15.75" thickTop="1">
      <c r="A134" s="162"/>
      <c r="B134" s="162"/>
      <c r="C134" s="162"/>
      <c r="D134" s="162"/>
      <c r="E134" s="162"/>
      <c r="F134" s="162"/>
      <c r="G134" s="162"/>
      <c r="H134" s="162"/>
      <c r="I134" s="162"/>
      <c r="J134" s="162"/>
    </row>
    <row r="135" spans="1:10">
      <c r="A135" s="178" t="s">
        <v>148</v>
      </c>
      <c r="B135" s="179" t="s">
        <v>4</v>
      </c>
      <c r="C135" s="178" t="s">
        <v>1</v>
      </c>
      <c r="D135" s="178" t="s">
        <v>3</v>
      </c>
      <c r="E135" s="281" t="s">
        <v>225</v>
      </c>
      <c r="F135" s="281"/>
      <c r="G135" s="180" t="s">
        <v>2</v>
      </c>
      <c r="H135" s="179" t="s">
        <v>8</v>
      </c>
      <c r="I135" s="179" t="s">
        <v>90</v>
      </c>
      <c r="J135" s="179" t="s">
        <v>5</v>
      </c>
    </row>
    <row r="136" spans="1:10" ht="38.25">
      <c r="A136" s="157" t="s">
        <v>226</v>
      </c>
      <c r="B136" s="159" t="s">
        <v>149</v>
      </c>
      <c r="C136" s="157" t="s">
        <v>78</v>
      </c>
      <c r="D136" s="157" t="s">
        <v>150</v>
      </c>
      <c r="E136" s="282" t="s">
        <v>258</v>
      </c>
      <c r="F136" s="282"/>
      <c r="G136" s="158" t="s">
        <v>0</v>
      </c>
      <c r="H136" s="161">
        <v>1</v>
      </c>
      <c r="I136" s="160">
        <v>17.739999999999998</v>
      </c>
      <c r="J136" s="160">
        <v>17.739999999999998</v>
      </c>
    </row>
    <row r="137" spans="1:10" ht="51">
      <c r="A137" s="163" t="s">
        <v>228</v>
      </c>
      <c r="B137" s="165" t="s">
        <v>332</v>
      </c>
      <c r="C137" s="163" t="s">
        <v>78</v>
      </c>
      <c r="D137" s="163" t="s">
        <v>333</v>
      </c>
      <c r="E137" s="283" t="s">
        <v>258</v>
      </c>
      <c r="F137" s="283"/>
      <c r="G137" s="164" t="s">
        <v>334</v>
      </c>
      <c r="H137" s="167">
        <v>0.40200000000000002</v>
      </c>
      <c r="I137" s="166">
        <v>10.44</v>
      </c>
      <c r="J137" s="166">
        <v>4.1900000000000004</v>
      </c>
    </row>
    <row r="138" spans="1:10" ht="25.5">
      <c r="A138" s="163" t="s">
        <v>228</v>
      </c>
      <c r="B138" s="165" t="s">
        <v>297</v>
      </c>
      <c r="C138" s="163" t="s">
        <v>78</v>
      </c>
      <c r="D138" s="163" t="s">
        <v>298</v>
      </c>
      <c r="E138" s="283" t="s">
        <v>258</v>
      </c>
      <c r="F138" s="283"/>
      <c r="G138" s="164" t="s">
        <v>259</v>
      </c>
      <c r="H138" s="167">
        <v>0.69769999999999999</v>
      </c>
      <c r="I138" s="166">
        <v>16.18</v>
      </c>
      <c r="J138" s="166">
        <v>11.28</v>
      </c>
    </row>
    <row r="139" spans="1:10" ht="25.5">
      <c r="A139" s="163" t="s">
        <v>228</v>
      </c>
      <c r="B139" s="165" t="s">
        <v>256</v>
      </c>
      <c r="C139" s="163" t="s">
        <v>78</v>
      </c>
      <c r="D139" s="163" t="s">
        <v>257</v>
      </c>
      <c r="E139" s="283" t="s">
        <v>258</v>
      </c>
      <c r="F139" s="283"/>
      <c r="G139" s="164" t="s">
        <v>259</v>
      </c>
      <c r="H139" s="167">
        <v>0.1331</v>
      </c>
      <c r="I139" s="166">
        <v>17.07</v>
      </c>
      <c r="J139" s="166">
        <v>2.27</v>
      </c>
    </row>
    <row r="140" spans="1:10" ht="25.5">
      <c r="A140" s="176"/>
      <c r="B140" s="176"/>
      <c r="C140" s="176"/>
      <c r="D140" s="176"/>
      <c r="E140" s="176" t="s">
        <v>250</v>
      </c>
      <c r="F140" s="177">
        <v>13.94</v>
      </c>
      <c r="G140" s="176" t="s">
        <v>251</v>
      </c>
      <c r="H140" s="177">
        <v>0</v>
      </c>
      <c r="I140" s="176" t="s">
        <v>252</v>
      </c>
      <c r="J140" s="177">
        <v>13.94</v>
      </c>
    </row>
    <row r="141" spans="1:10" ht="15.75" thickBot="1">
      <c r="A141" s="176"/>
      <c r="B141" s="176"/>
      <c r="C141" s="176"/>
      <c r="D141" s="176"/>
      <c r="E141" s="176" t="s">
        <v>253</v>
      </c>
      <c r="F141" s="177">
        <v>4.8499999999999996</v>
      </c>
      <c r="G141" s="176"/>
      <c r="H141" s="287" t="s">
        <v>254</v>
      </c>
      <c r="I141" s="287"/>
      <c r="J141" s="177">
        <v>22.59</v>
      </c>
    </row>
    <row r="142" spans="1:10" ht="15.75" thickTop="1">
      <c r="A142" s="162"/>
      <c r="B142" s="162"/>
      <c r="C142" s="162"/>
      <c r="D142" s="162"/>
      <c r="E142" s="162"/>
      <c r="F142" s="162"/>
      <c r="G142" s="162"/>
      <c r="H142" s="162"/>
      <c r="I142" s="162"/>
      <c r="J142" s="162"/>
    </row>
    <row r="143" spans="1:10">
      <c r="A143" s="178" t="s">
        <v>151</v>
      </c>
      <c r="B143" s="179" t="s">
        <v>4</v>
      </c>
      <c r="C143" s="178" t="s">
        <v>1</v>
      </c>
      <c r="D143" s="178" t="s">
        <v>3</v>
      </c>
      <c r="E143" s="281" t="s">
        <v>225</v>
      </c>
      <c r="F143" s="281"/>
      <c r="G143" s="180" t="s">
        <v>2</v>
      </c>
      <c r="H143" s="179" t="s">
        <v>8</v>
      </c>
      <c r="I143" s="179" t="s">
        <v>90</v>
      </c>
      <c r="J143" s="179" t="s">
        <v>5</v>
      </c>
    </row>
    <row r="144" spans="1:10" ht="38.25">
      <c r="A144" s="157" t="s">
        <v>226</v>
      </c>
      <c r="B144" s="159" t="s">
        <v>152</v>
      </c>
      <c r="C144" s="157" t="s">
        <v>78</v>
      </c>
      <c r="D144" s="157" t="s">
        <v>153</v>
      </c>
      <c r="E144" s="282" t="s">
        <v>269</v>
      </c>
      <c r="F144" s="282"/>
      <c r="G144" s="158" t="s">
        <v>0</v>
      </c>
      <c r="H144" s="161">
        <v>1</v>
      </c>
      <c r="I144" s="160">
        <v>124.29</v>
      </c>
      <c r="J144" s="160">
        <v>124.29</v>
      </c>
    </row>
    <row r="145" spans="1:10" ht="25.5">
      <c r="A145" s="163" t="s">
        <v>228</v>
      </c>
      <c r="B145" s="165" t="s">
        <v>256</v>
      </c>
      <c r="C145" s="163" t="s">
        <v>78</v>
      </c>
      <c r="D145" s="163" t="s">
        <v>257</v>
      </c>
      <c r="E145" s="283" t="s">
        <v>258</v>
      </c>
      <c r="F145" s="283"/>
      <c r="G145" s="164" t="s">
        <v>259</v>
      </c>
      <c r="H145" s="167">
        <v>0.63300000000000001</v>
      </c>
      <c r="I145" s="166">
        <v>17.07</v>
      </c>
      <c r="J145" s="166">
        <v>10.8</v>
      </c>
    </row>
    <row r="146" spans="1:10" ht="25.5">
      <c r="A146" s="163" t="s">
        <v>228</v>
      </c>
      <c r="B146" s="165" t="s">
        <v>260</v>
      </c>
      <c r="C146" s="163" t="s">
        <v>78</v>
      </c>
      <c r="D146" s="163" t="s">
        <v>261</v>
      </c>
      <c r="E146" s="283" t="s">
        <v>258</v>
      </c>
      <c r="F146" s="283"/>
      <c r="G146" s="164" t="s">
        <v>259</v>
      </c>
      <c r="H146" s="167">
        <v>0.53900000000000003</v>
      </c>
      <c r="I146" s="166">
        <v>20.75</v>
      </c>
      <c r="J146" s="166">
        <v>11.18</v>
      </c>
    </row>
    <row r="147" spans="1:10" ht="38.25">
      <c r="A147" s="163" t="s">
        <v>228</v>
      </c>
      <c r="B147" s="165" t="s">
        <v>270</v>
      </c>
      <c r="C147" s="163" t="s">
        <v>78</v>
      </c>
      <c r="D147" s="163" t="s">
        <v>271</v>
      </c>
      <c r="E147" s="283" t="s">
        <v>264</v>
      </c>
      <c r="F147" s="283"/>
      <c r="G147" s="164" t="s">
        <v>265</v>
      </c>
      <c r="H147" s="167">
        <v>1.32E-2</v>
      </c>
      <c r="I147" s="166">
        <v>18.34</v>
      </c>
      <c r="J147" s="166">
        <v>0.24</v>
      </c>
    </row>
    <row r="148" spans="1:10" ht="38.25">
      <c r="A148" s="163" t="s">
        <v>228</v>
      </c>
      <c r="B148" s="165" t="s">
        <v>272</v>
      </c>
      <c r="C148" s="163" t="s">
        <v>78</v>
      </c>
      <c r="D148" s="163" t="s">
        <v>273</v>
      </c>
      <c r="E148" s="283" t="s">
        <v>264</v>
      </c>
      <c r="F148" s="283"/>
      <c r="G148" s="164" t="s">
        <v>268</v>
      </c>
      <c r="H148" s="167">
        <v>1.83E-2</v>
      </c>
      <c r="I148" s="166">
        <v>17.670000000000002</v>
      </c>
      <c r="J148" s="166">
        <v>0.32</v>
      </c>
    </row>
    <row r="149" spans="1:10" ht="25.5">
      <c r="A149" s="168" t="s">
        <v>235</v>
      </c>
      <c r="B149" s="170" t="s">
        <v>282</v>
      </c>
      <c r="C149" s="168" t="s">
        <v>78</v>
      </c>
      <c r="D149" s="168" t="s">
        <v>283</v>
      </c>
      <c r="E149" s="284" t="s">
        <v>241</v>
      </c>
      <c r="F149" s="284"/>
      <c r="G149" s="169" t="s">
        <v>284</v>
      </c>
      <c r="H149" s="172">
        <v>0.161</v>
      </c>
      <c r="I149" s="171">
        <v>34.89</v>
      </c>
      <c r="J149" s="171">
        <v>5.61</v>
      </c>
    </row>
    <row r="150" spans="1:10">
      <c r="A150" s="168" t="s">
        <v>235</v>
      </c>
      <c r="B150" s="170" t="s">
        <v>287</v>
      </c>
      <c r="C150" s="168" t="s">
        <v>78</v>
      </c>
      <c r="D150" s="168" t="s">
        <v>288</v>
      </c>
      <c r="E150" s="284" t="s">
        <v>241</v>
      </c>
      <c r="F150" s="284"/>
      <c r="G150" s="169" t="s">
        <v>289</v>
      </c>
      <c r="H150" s="172">
        <v>2.5000000000000001E-2</v>
      </c>
      <c r="I150" s="171">
        <v>15.95</v>
      </c>
      <c r="J150" s="171">
        <v>0.39</v>
      </c>
    </row>
    <row r="151" spans="1:10" ht="25.5">
      <c r="A151" s="168" t="s">
        <v>235</v>
      </c>
      <c r="B151" s="170" t="s">
        <v>290</v>
      </c>
      <c r="C151" s="168" t="s">
        <v>78</v>
      </c>
      <c r="D151" s="168" t="s">
        <v>291</v>
      </c>
      <c r="E151" s="284" t="s">
        <v>241</v>
      </c>
      <c r="F151" s="284"/>
      <c r="G151" s="169" t="s">
        <v>289</v>
      </c>
      <c r="H151" s="172">
        <v>4.8999999999999998E-3</v>
      </c>
      <c r="I151" s="171">
        <v>57.35</v>
      </c>
      <c r="J151" s="171">
        <v>0.28000000000000003</v>
      </c>
    </row>
    <row r="152" spans="1:10">
      <c r="A152" s="168" t="s">
        <v>235</v>
      </c>
      <c r="B152" s="170" t="s">
        <v>292</v>
      </c>
      <c r="C152" s="168" t="s">
        <v>78</v>
      </c>
      <c r="D152" s="168" t="s">
        <v>293</v>
      </c>
      <c r="E152" s="284" t="s">
        <v>241</v>
      </c>
      <c r="F152" s="284"/>
      <c r="G152" s="169" t="s">
        <v>289</v>
      </c>
      <c r="H152" s="172">
        <v>0.18</v>
      </c>
      <c r="I152" s="171">
        <v>103.58</v>
      </c>
      <c r="J152" s="171">
        <v>18.64</v>
      </c>
    </row>
    <row r="153" spans="1:10" ht="25.5">
      <c r="A153" s="168" t="s">
        <v>235</v>
      </c>
      <c r="B153" s="170" t="s">
        <v>335</v>
      </c>
      <c r="C153" s="168" t="s">
        <v>78</v>
      </c>
      <c r="D153" s="168" t="s">
        <v>336</v>
      </c>
      <c r="E153" s="284" t="s">
        <v>241</v>
      </c>
      <c r="F153" s="284"/>
      <c r="G153" s="169" t="s">
        <v>0</v>
      </c>
      <c r="H153" s="172">
        <v>1.05</v>
      </c>
      <c r="I153" s="171">
        <v>73.180000000000007</v>
      </c>
      <c r="J153" s="171">
        <v>76.83</v>
      </c>
    </row>
    <row r="154" spans="1:10" ht="25.5">
      <c r="A154" s="176"/>
      <c r="B154" s="176"/>
      <c r="C154" s="176"/>
      <c r="D154" s="176"/>
      <c r="E154" s="176" t="s">
        <v>250</v>
      </c>
      <c r="F154" s="177">
        <v>17.63</v>
      </c>
      <c r="G154" s="176" t="s">
        <v>251</v>
      </c>
      <c r="H154" s="177">
        <v>0</v>
      </c>
      <c r="I154" s="176" t="s">
        <v>252</v>
      </c>
      <c r="J154" s="177">
        <v>17.63</v>
      </c>
    </row>
    <row r="155" spans="1:10" ht="15.75" thickBot="1">
      <c r="A155" s="176"/>
      <c r="B155" s="176"/>
      <c r="C155" s="176"/>
      <c r="D155" s="176"/>
      <c r="E155" s="176" t="s">
        <v>253</v>
      </c>
      <c r="F155" s="177">
        <v>33.99</v>
      </c>
      <c r="G155" s="176"/>
      <c r="H155" s="287" t="s">
        <v>254</v>
      </c>
      <c r="I155" s="287"/>
      <c r="J155" s="177">
        <v>158.28</v>
      </c>
    </row>
    <row r="156" spans="1:10" ht="15.75" thickTop="1">
      <c r="A156" s="162"/>
      <c r="B156" s="162"/>
      <c r="C156" s="162"/>
      <c r="D156" s="162"/>
      <c r="E156" s="162"/>
      <c r="F156" s="162"/>
      <c r="G156" s="162"/>
      <c r="H156" s="162"/>
      <c r="I156" s="162"/>
      <c r="J156" s="162"/>
    </row>
    <row r="157" spans="1:10">
      <c r="A157" s="178" t="s">
        <v>103</v>
      </c>
      <c r="B157" s="179" t="s">
        <v>4</v>
      </c>
      <c r="C157" s="178" t="s">
        <v>1</v>
      </c>
      <c r="D157" s="178" t="s">
        <v>3</v>
      </c>
      <c r="E157" s="281" t="s">
        <v>225</v>
      </c>
      <c r="F157" s="281"/>
      <c r="G157" s="180" t="s">
        <v>2</v>
      </c>
      <c r="H157" s="179" t="s">
        <v>8</v>
      </c>
      <c r="I157" s="179" t="s">
        <v>90</v>
      </c>
      <c r="J157" s="179" t="s">
        <v>5</v>
      </c>
    </row>
    <row r="158" spans="1:10" ht="38.25">
      <c r="A158" s="157" t="s">
        <v>226</v>
      </c>
      <c r="B158" s="159" t="s">
        <v>154</v>
      </c>
      <c r="C158" s="157" t="s">
        <v>78</v>
      </c>
      <c r="D158" s="157" t="s">
        <v>155</v>
      </c>
      <c r="E158" s="282" t="s">
        <v>320</v>
      </c>
      <c r="F158" s="282"/>
      <c r="G158" s="158" t="s">
        <v>79</v>
      </c>
      <c r="H158" s="161">
        <v>1</v>
      </c>
      <c r="I158" s="160">
        <v>7.75</v>
      </c>
      <c r="J158" s="160">
        <v>7.75</v>
      </c>
    </row>
    <row r="159" spans="1:10" ht="25.5">
      <c r="A159" s="163" t="s">
        <v>228</v>
      </c>
      <c r="B159" s="165" t="s">
        <v>321</v>
      </c>
      <c r="C159" s="163" t="s">
        <v>78</v>
      </c>
      <c r="D159" s="163" t="s">
        <v>322</v>
      </c>
      <c r="E159" s="283" t="s">
        <v>258</v>
      </c>
      <c r="F159" s="283"/>
      <c r="G159" s="164" t="s">
        <v>259</v>
      </c>
      <c r="H159" s="167">
        <v>0.21490000000000001</v>
      </c>
      <c r="I159" s="166">
        <v>22.35</v>
      </c>
      <c r="J159" s="166">
        <v>4.8</v>
      </c>
    </row>
    <row r="160" spans="1:10">
      <c r="A160" s="168" t="s">
        <v>235</v>
      </c>
      <c r="B160" s="170" t="s">
        <v>337</v>
      </c>
      <c r="C160" s="168" t="s">
        <v>78</v>
      </c>
      <c r="D160" s="168" t="s">
        <v>338</v>
      </c>
      <c r="E160" s="284" t="s">
        <v>241</v>
      </c>
      <c r="F160" s="284"/>
      <c r="G160" s="169" t="s">
        <v>325</v>
      </c>
      <c r="H160" s="172">
        <v>1.06E-2</v>
      </c>
      <c r="I160" s="171">
        <v>15.58</v>
      </c>
      <c r="J160" s="171">
        <v>0.16</v>
      </c>
    </row>
    <row r="161" spans="1:10" ht="25.5">
      <c r="A161" s="168" t="s">
        <v>235</v>
      </c>
      <c r="B161" s="170" t="s">
        <v>339</v>
      </c>
      <c r="C161" s="168" t="s">
        <v>78</v>
      </c>
      <c r="D161" s="168" t="s">
        <v>340</v>
      </c>
      <c r="E161" s="284" t="s">
        <v>241</v>
      </c>
      <c r="F161" s="284"/>
      <c r="G161" s="169" t="s">
        <v>325</v>
      </c>
      <c r="H161" s="172">
        <v>0.1062</v>
      </c>
      <c r="I161" s="171">
        <v>26.29</v>
      </c>
      <c r="J161" s="171">
        <v>2.79</v>
      </c>
    </row>
    <row r="162" spans="1:10" ht="25.5">
      <c r="A162" s="176"/>
      <c r="B162" s="176"/>
      <c r="C162" s="176"/>
      <c r="D162" s="176"/>
      <c r="E162" s="176" t="s">
        <v>250</v>
      </c>
      <c r="F162" s="177">
        <v>3.62</v>
      </c>
      <c r="G162" s="176" t="s">
        <v>251</v>
      </c>
      <c r="H162" s="177">
        <v>0</v>
      </c>
      <c r="I162" s="176" t="s">
        <v>252</v>
      </c>
      <c r="J162" s="177">
        <v>3.62</v>
      </c>
    </row>
    <row r="163" spans="1:10" ht="15.75" thickBot="1">
      <c r="A163" s="176"/>
      <c r="B163" s="176"/>
      <c r="C163" s="176"/>
      <c r="D163" s="176"/>
      <c r="E163" s="176" t="s">
        <v>253</v>
      </c>
      <c r="F163" s="177">
        <v>2.11</v>
      </c>
      <c r="G163" s="176"/>
      <c r="H163" s="287" t="s">
        <v>254</v>
      </c>
      <c r="I163" s="287"/>
      <c r="J163" s="177">
        <v>9.86</v>
      </c>
    </row>
    <row r="164" spans="1:10" ht="15.75" thickTop="1">
      <c r="A164" s="162"/>
      <c r="B164" s="162"/>
      <c r="C164" s="162"/>
      <c r="D164" s="162"/>
      <c r="E164" s="162"/>
      <c r="F164" s="162"/>
      <c r="G164" s="162"/>
      <c r="H164" s="162"/>
      <c r="I164" s="162"/>
      <c r="J164" s="162"/>
    </row>
    <row r="165" spans="1:10">
      <c r="A165" s="178" t="s">
        <v>104</v>
      </c>
      <c r="B165" s="179" t="s">
        <v>4</v>
      </c>
      <c r="C165" s="178" t="s">
        <v>1</v>
      </c>
      <c r="D165" s="178" t="s">
        <v>3</v>
      </c>
      <c r="E165" s="281" t="s">
        <v>225</v>
      </c>
      <c r="F165" s="281"/>
      <c r="G165" s="180" t="s">
        <v>2</v>
      </c>
      <c r="H165" s="179" t="s">
        <v>8</v>
      </c>
      <c r="I165" s="179" t="s">
        <v>90</v>
      </c>
      <c r="J165" s="179" t="s">
        <v>5</v>
      </c>
    </row>
    <row r="166" spans="1:10" ht="51">
      <c r="A166" s="157" t="s">
        <v>226</v>
      </c>
      <c r="B166" s="159" t="s">
        <v>156</v>
      </c>
      <c r="C166" s="157" t="s">
        <v>78</v>
      </c>
      <c r="D166" s="157" t="s">
        <v>157</v>
      </c>
      <c r="E166" s="282" t="s">
        <v>320</v>
      </c>
      <c r="F166" s="282"/>
      <c r="G166" s="158" t="s">
        <v>79</v>
      </c>
      <c r="H166" s="161">
        <v>1</v>
      </c>
      <c r="I166" s="160">
        <v>8.11</v>
      </c>
      <c r="J166" s="160">
        <v>8.11</v>
      </c>
    </row>
    <row r="167" spans="1:10" ht="25.5">
      <c r="A167" s="163" t="s">
        <v>228</v>
      </c>
      <c r="B167" s="165" t="s">
        <v>321</v>
      </c>
      <c r="C167" s="163" t="s">
        <v>78</v>
      </c>
      <c r="D167" s="163" t="s">
        <v>322</v>
      </c>
      <c r="E167" s="283" t="s">
        <v>258</v>
      </c>
      <c r="F167" s="283"/>
      <c r="G167" s="164" t="s">
        <v>259</v>
      </c>
      <c r="H167" s="167">
        <v>0.21490000000000001</v>
      </c>
      <c r="I167" s="166">
        <v>22.35</v>
      </c>
      <c r="J167" s="166">
        <v>4.8</v>
      </c>
    </row>
    <row r="168" spans="1:10">
      <c r="A168" s="168" t="s">
        <v>235</v>
      </c>
      <c r="B168" s="170" t="s">
        <v>337</v>
      </c>
      <c r="C168" s="168" t="s">
        <v>78</v>
      </c>
      <c r="D168" s="168" t="s">
        <v>338</v>
      </c>
      <c r="E168" s="284" t="s">
        <v>241</v>
      </c>
      <c r="F168" s="284"/>
      <c r="G168" s="169" t="s">
        <v>325</v>
      </c>
      <c r="H168" s="172">
        <v>1.24E-2</v>
      </c>
      <c r="I168" s="171">
        <v>15.58</v>
      </c>
      <c r="J168" s="171">
        <v>0.19</v>
      </c>
    </row>
    <row r="169" spans="1:10">
      <c r="A169" s="168" t="s">
        <v>235</v>
      </c>
      <c r="B169" s="170" t="s">
        <v>341</v>
      </c>
      <c r="C169" s="168" t="s">
        <v>78</v>
      </c>
      <c r="D169" s="168" t="s">
        <v>342</v>
      </c>
      <c r="E169" s="284" t="s">
        <v>241</v>
      </c>
      <c r="F169" s="284"/>
      <c r="G169" s="169" t="s">
        <v>325</v>
      </c>
      <c r="H169" s="172">
        <v>0.1242</v>
      </c>
      <c r="I169" s="171">
        <v>25.17</v>
      </c>
      <c r="J169" s="171">
        <v>3.12</v>
      </c>
    </row>
    <row r="170" spans="1:10" ht="25.5">
      <c r="A170" s="176"/>
      <c r="B170" s="176"/>
      <c r="C170" s="176"/>
      <c r="D170" s="176"/>
      <c r="E170" s="176" t="s">
        <v>250</v>
      </c>
      <c r="F170" s="177">
        <v>3.62</v>
      </c>
      <c r="G170" s="176" t="s">
        <v>251</v>
      </c>
      <c r="H170" s="177">
        <v>0</v>
      </c>
      <c r="I170" s="176" t="s">
        <v>252</v>
      </c>
      <c r="J170" s="177">
        <v>3.62</v>
      </c>
    </row>
    <row r="171" spans="1:10" ht="15.75" thickBot="1">
      <c r="A171" s="176"/>
      <c r="B171" s="176"/>
      <c r="C171" s="176"/>
      <c r="D171" s="176"/>
      <c r="E171" s="176" t="s">
        <v>253</v>
      </c>
      <c r="F171" s="177">
        <v>2.21</v>
      </c>
      <c r="G171" s="176"/>
      <c r="H171" s="287" t="s">
        <v>254</v>
      </c>
      <c r="I171" s="287"/>
      <c r="J171" s="177">
        <v>10.32</v>
      </c>
    </row>
    <row r="172" spans="1:10" ht="15.75" thickTop="1">
      <c r="A172" s="162"/>
      <c r="B172" s="162"/>
      <c r="C172" s="162"/>
      <c r="D172" s="162"/>
      <c r="E172" s="162"/>
      <c r="F172" s="162"/>
      <c r="G172" s="162"/>
      <c r="H172" s="162"/>
      <c r="I172" s="162"/>
      <c r="J172" s="162"/>
    </row>
    <row r="173" spans="1:10">
      <c r="A173" s="178" t="s">
        <v>159</v>
      </c>
      <c r="B173" s="179" t="s">
        <v>4</v>
      </c>
      <c r="C173" s="178" t="s">
        <v>1</v>
      </c>
      <c r="D173" s="178" t="s">
        <v>3</v>
      </c>
      <c r="E173" s="281" t="s">
        <v>225</v>
      </c>
      <c r="F173" s="281"/>
      <c r="G173" s="180" t="s">
        <v>2</v>
      </c>
      <c r="H173" s="179" t="s">
        <v>8</v>
      </c>
      <c r="I173" s="179" t="s">
        <v>90</v>
      </c>
      <c r="J173" s="179" t="s">
        <v>5</v>
      </c>
    </row>
    <row r="174" spans="1:10" ht="25.5">
      <c r="A174" s="157" t="s">
        <v>226</v>
      </c>
      <c r="B174" s="159" t="s">
        <v>160</v>
      </c>
      <c r="C174" s="157" t="s">
        <v>78</v>
      </c>
      <c r="D174" s="157" t="s">
        <v>161</v>
      </c>
      <c r="E174" s="282" t="s">
        <v>255</v>
      </c>
      <c r="F174" s="282"/>
      <c r="G174" s="158" t="s">
        <v>51</v>
      </c>
      <c r="H174" s="161">
        <v>1</v>
      </c>
      <c r="I174" s="160">
        <v>1.43</v>
      </c>
      <c r="J174" s="160">
        <v>1.43</v>
      </c>
    </row>
    <row r="175" spans="1:10" ht="25.5">
      <c r="A175" s="163" t="s">
        <v>228</v>
      </c>
      <c r="B175" s="165" t="s">
        <v>343</v>
      </c>
      <c r="C175" s="163" t="s">
        <v>78</v>
      </c>
      <c r="D175" s="163" t="s">
        <v>344</v>
      </c>
      <c r="E175" s="283" t="s">
        <v>258</v>
      </c>
      <c r="F175" s="283"/>
      <c r="G175" s="164" t="s">
        <v>259</v>
      </c>
      <c r="H175" s="167">
        <v>2.0500000000000001E-2</v>
      </c>
      <c r="I175" s="166">
        <v>21.74</v>
      </c>
      <c r="J175" s="166">
        <v>0.44</v>
      </c>
    </row>
    <row r="176" spans="1:10" ht="25.5">
      <c r="A176" s="163" t="s">
        <v>228</v>
      </c>
      <c r="B176" s="165" t="s">
        <v>256</v>
      </c>
      <c r="C176" s="163" t="s">
        <v>78</v>
      </c>
      <c r="D176" s="163" t="s">
        <v>257</v>
      </c>
      <c r="E176" s="283" t="s">
        <v>258</v>
      </c>
      <c r="F176" s="283"/>
      <c r="G176" s="164" t="s">
        <v>259</v>
      </c>
      <c r="H176" s="167">
        <v>5.8000000000000003E-2</v>
      </c>
      <c r="I176" s="166">
        <v>17.07</v>
      </c>
      <c r="J176" s="166">
        <v>0.99</v>
      </c>
    </row>
    <row r="177" spans="1:10" ht="25.5">
      <c r="A177" s="176"/>
      <c r="B177" s="176"/>
      <c r="C177" s="176"/>
      <c r="D177" s="176"/>
      <c r="E177" s="176" t="s">
        <v>250</v>
      </c>
      <c r="F177" s="177">
        <v>1.1100000000000001</v>
      </c>
      <c r="G177" s="176" t="s">
        <v>251</v>
      </c>
      <c r="H177" s="177">
        <v>0</v>
      </c>
      <c r="I177" s="176" t="s">
        <v>252</v>
      </c>
      <c r="J177" s="177">
        <v>1.1100000000000001</v>
      </c>
    </row>
    <row r="178" spans="1:10" ht="15.75" thickBot="1">
      <c r="A178" s="176"/>
      <c r="B178" s="176"/>
      <c r="C178" s="176"/>
      <c r="D178" s="176"/>
      <c r="E178" s="176" t="s">
        <v>253</v>
      </c>
      <c r="F178" s="177">
        <v>0.39</v>
      </c>
      <c r="G178" s="176"/>
      <c r="H178" s="287" t="s">
        <v>254</v>
      </c>
      <c r="I178" s="287"/>
      <c r="J178" s="177">
        <v>1.82</v>
      </c>
    </row>
    <row r="179" spans="1:10" ht="15.75" thickTop="1">
      <c r="A179" s="162"/>
      <c r="B179" s="162"/>
      <c r="C179" s="162"/>
      <c r="D179" s="162"/>
      <c r="E179" s="162"/>
      <c r="F179" s="162"/>
      <c r="G179" s="162"/>
      <c r="H179" s="162"/>
      <c r="I179" s="162"/>
      <c r="J179" s="162"/>
    </row>
    <row r="180" spans="1:10">
      <c r="A180" s="178" t="s">
        <v>162</v>
      </c>
      <c r="B180" s="179" t="s">
        <v>4</v>
      </c>
      <c r="C180" s="178" t="s">
        <v>1</v>
      </c>
      <c r="D180" s="178" t="s">
        <v>3</v>
      </c>
      <c r="E180" s="281" t="s">
        <v>225</v>
      </c>
      <c r="F180" s="281"/>
      <c r="G180" s="180" t="s">
        <v>2</v>
      </c>
      <c r="H180" s="179" t="s">
        <v>8</v>
      </c>
      <c r="I180" s="179" t="s">
        <v>90</v>
      </c>
      <c r="J180" s="179" t="s">
        <v>5</v>
      </c>
    </row>
    <row r="181" spans="1:10" ht="25.5">
      <c r="A181" s="157" t="s">
        <v>226</v>
      </c>
      <c r="B181" s="159" t="s">
        <v>163</v>
      </c>
      <c r="C181" s="157" t="s">
        <v>78</v>
      </c>
      <c r="D181" s="157" t="s">
        <v>164</v>
      </c>
      <c r="E181" s="282" t="s">
        <v>255</v>
      </c>
      <c r="F181" s="282"/>
      <c r="G181" s="158" t="s">
        <v>51</v>
      </c>
      <c r="H181" s="161">
        <v>1</v>
      </c>
      <c r="I181" s="160">
        <v>1.24</v>
      </c>
      <c r="J181" s="160">
        <v>1.24</v>
      </c>
    </row>
    <row r="182" spans="1:10" ht="25.5">
      <c r="A182" s="163" t="s">
        <v>228</v>
      </c>
      <c r="B182" s="165" t="s">
        <v>345</v>
      </c>
      <c r="C182" s="163" t="s">
        <v>78</v>
      </c>
      <c r="D182" s="163" t="s">
        <v>346</v>
      </c>
      <c r="E182" s="283" t="s">
        <v>258</v>
      </c>
      <c r="F182" s="283"/>
      <c r="G182" s="164" t="s">
        <v>259</v>
      </c>
      <c r="H182" s="167">
        <v>1.8100000000000002E-2</v>
      </c>
      <c r="I182" s="166">
        <v>20.56</v>
      </c>
      <c r="J182" s="166">
        <v>0.37</v>
      </c>
    </row>
    <row r="183" spans="1:10" ht="25.5">
      <c r="A183" s="163" t="s">
        <v>228</v>
      </c>
      <c r="B183" s="165" t="s">
        <v>256</v>
      </c>
      <c r="C183" s="163" t="s">
        <v>78</v>
      </c>
      <c r="D183" s="163" t="s">
        <v>257</v>
      </c>
      <c r="E183" s="283" t="s">
        <v>258</v>
      </c>
      <c r="F183" s="283"/>
      <c r="G183" s="164" t="s">
        <v>259</v>
      </c>
      <c r="H183" s="167">
        <v>5.1200000000000002E-2</v>
      </c>
      <c r="I183" s="166">
        <v>17.07</v>
      </c>
      <c r="J183" s="166">
        <v>0.87</v>
      </c>
    </row>
    <row r="184" spans="1:10" ht="25.5">
      <c r="A184" s="176"/>
      <c r="B184" s="176"/>
      <c r="C184" s="176"/>
      <c r="D184" s="176"/>
      <c r="E184" s="176" t="s">
        <v>250</v>
      </c>
      <c r="F184" s="177">
        <v>0.96</v>
      </c>
      <c r="G184" s="176" t="s">
        <v>251</v>
      </c>
      <c r="H184" s="177">
        <v>0</v>
      </c>
      <c r="I184" s="176" t="s">
        <v>252</v>
      </c>
      <c r="J184" s="177">
        <v>0.96</v>
      </c>
    </row>
    <row r="185" spans="1:10" ht="15.75" thickBot="1">
      <c r="A185" s="176"/>
      <c r="B185" s="176"/>
      <c r="C185" s="176"/>
      <c r="D185" s="176"/>
      <c r="E185" s="176" t="s">
        <v>253</v>
      </c>
      <c r="F185" s="177">
        <v>0.33</v>
      </c>
      <c r="G185" s="176"/>
      <c r="H185" s="287" t="s">
        <v>254</v>
      </c>
      <c r="I185" s="287"/>
      <c r="J185" s="177">
        <v>1.57</v>
      </c>
    </row>
    <row r="186" spans="1:10" ht="15.75" thickTop="1">
      <c r="A186" s="162"/>
      <c r="B186" s="162"/>
      <c r="C186" s="162"/>
      <c r="D186" s="162"/>
      <c r="E186" s="162"/>
      <c r="F186" s="162"/>
      <c r="G186" s="162"/>
      <c r="H186" s="162"/>
      <c r="I186" s="162"/>
      <c r="J186" s="162"/>
    </row>
    <row r="187" spans="1:10">
      <c r="A187" s="178" t="s">
        <v>168</v>
      </c>
      <c r="B187" s="179" t="s">
        <v>4</v>
      </c>
      <c r="C187" s="178" t="s">
        <v>1</v>
      </c>
      <c r="D187" s="178" t="s">
        <v>3</v>
      </c>
      <c r="E187" s="281" t="s">
        <v>225</v>
      </c>
      <c r="F187" s="281"/>
      <c r="G187" s="180" t="s">
        <v>2</v>
      </c>
      <c r="H187" s="179" t="s">
        <v>8</v>
      </c>
      <c r="I187" s="179" t="s">
        <v>90</v>
      </c>
      <c r="J187" s="179" t="s">
        <v>5</v>
      </c>
    </row>
    <row r="188" spans="1:10" ht="25.5">
      <c r="A188" s="157" t="s">
        <v>226</v>
      </c>
      <c r="B188" s="159" t="s">
        <v>169</v>
      </c>
      <c r="C188" s="157" t="s">
        <v>69</v>
      </c>
      <c r="D188" s="157" t="s">
        <v>170</v>
      </c>
      <c r="E188" s="282" t="s">
        <v>347</v>
      </c>
      <c r="F188" s="282"/>
      <c r="G188" s="158" t="s">
        <v>76</v>
      </c>
      <c r="H188" s="161">
        <v>1</v>
      </c>
      <c r="I188" s="160">
        <v>268.74</v>
      </c>
      <c r="J188" s="160">
        <v>268.74</v>
      </c>
    </row>
    <row r="189" spans="1:10" ht="25.5">
      <c r="A189" s="163" t="s">
        <v>228</v>
      </c>
      <c r="B189" s="165" t="s">
        <v>229</v>
      </c>
      <c r="C189" s="163" t="s">
        <v>69</v>
      </c>
      <c r="D189" s="163" t="s">
        <v>230</v>
      </c>
      <c r="E189" s="283" t="s">
        <v>231</v>
      </c>
      <c r="F189" s="283"/>
      <c r="G189" s="164" t="s">
        <v>232</v>
      </c>
      <c r="H189" s="167">
        <v>0.5</v>
      </c>
      <c r="I189" s="166">
        <v>3</v>
      </c>
      <c r="J189" s="166">
        <v>1.5</v>
      </c>
    </row>
    <row r="190" spans="1:10" ht="25.5">
      <c r="A190" s="163" t="s">
        <v>228</v>
      </c>
      <c r="B190" s="165" t="s">
        <v>348</v>
      </c>
      <c r="C190" s="163" t="s">
        <v>69</v>
      </c>
      <c r="D190" s="163" t="s">
        <v>349</v>
      </c>
      <c r="E190" s="283" t="s">
        <v>231</v>
      </c>
      <c r="F190" s="283"/>
      <c r="G190" s="164" t="s">
        <v>232</v>
      </c>
      <c r="H190" s="167">
        <v>0.5</v>
      </c>
      <c r="I190" s="166">
        <v>2.89</v>
      </c>
      <c r="J190" s="166">
        <v>1.44</v>
      </c>
    </row>
    <row r="191" spans="1:10" ht="25.5">
      <c r="A191" s="168" t="s">
        <v>235</v>
      </c>
      <c r="B191" s="170" t="s">
        <v>350</v>
      </c>
      <c r="C191" s="168" t="s">
        <v>69</v>
      </c>
      <c r="D191" s="168" t="s">
        <v>351</v>
      </c>
      <c r="E191" s="284" t="s">
        <v>238</v>
      </c>
      <c r="F191" s="284"/>
      <c r="G191" s="169" t="s">
        <v>232</v>
      </c>
      <c r="H191" s="172">
        <v>0.5</v>
      </c>
      <c r="I191" s="171">
        <v>19.13</v>
      </c>
      <c r="J191" s="171">
        <v>9.56</v>
      </c>
    </row>
    <row r="192" spans="1:10" ht="25.5">
      <c r="A192" s="168" t="s">
        <v>235</v>
      </c>
      <c r="B192" s="170" t="s">
        <v>244</v>
      </c>
      <c r="C192" s="168" t="s">
        <v>69</v>
      </c>
      <c r="D192" s="168" t="s">
        <v>245</v>
      </c>
      <c r="E192" s="284" t="s">
        <v>238</v>
      </c>
      <c r="F192" s="284"/>
      <c r="G192" s="169" t="s">
        <v>232</v>
      </c>
      <c r="H192" s="172">
        <v>0.5</v>
      </c>
      <c r="I192" s="171">
        <v>13.65</v>
      </c>
      <c r="J192" s="171">
        <v>6.82</v>
      </c>
    </row>
    <row r="193" spans="1:10" ht="25.5">
      <c r="A193" s="168" t="s">
        <v>235</v>
      </c>
      <c r="B193" s="170" t="s">
        <v>352</v>
      </c>
      <c r="C193" s="168" t="s">
        <v>69</v>
      </c>
      <c r="D193" s="168" t="s">
        <v>353</v>
      </c>
      <c r="E193" s="284" t="s">
        <v>241</v>
      </c>
      <c r="F193" s="284"/>
      <c r="G193" s="169" t="s">
        <v>76</v>
      </c>
      <c r="H193" s="172">
        <v>1</v>
      </c>
      <c r="I193" s="171">
        <v>25.25</v>
      </c>
      <c r="J193" s="171">
        <v>25.25</v>
      </c>
    </row>
    <row r="194" spans="1:10" ht="25.5">
      <c r="A194" s="168" t="s">
        <v>235</v>
      </c>
      <c r="B194" s="170" t="s">
        <v>354</v>
      </c>
      <c r="C194" s="168" t="s">
        <v>69</v>
      </c>
      <c r="D194" s="168" t="s">
        <v>355</v>
      </c>
      <c r="E194" s="284" t="s">
        <v>241</v>
      </c>
      <c r="F194" s="284"/>
      <c r="G194" s="169" t="s">
        <v>76</v>
      </c>
      <c r="H194" s="172">
        <v>1</v>
      </c>
      <c r="I194" s="171">
        <v>224.17</v>
      </c>
      <c r="J194" s="171">
        <v>224.17</v>
      </c>
    </row>
    <row r="195" spans="1:10" ht="25.5">
      <c r="A195" s="176"/>
      <c r="B195" s="176"/>
      <c r="C195" s="176"/>
      <c r="D195" s="176"/>
      <c r="E195" s="176" t="s">
        <v>250</v>
      </c>
      <c r="F195" s="177">
        <v>16.38</v>
      </c>
      <c r="G195" s="176" t="s">
        <v>251</v>
      </c>
      <c r="H195" s="177">
        <v>0</v>
      </c>
      <c r="I195" s="176" t="s">
        <v>252</v>
      </c>
      <c r="J195" s="177">
        <v>16.38</v>
      </c>
    </row>
    <row r="196" spans="1:10" ht="15.75" thickBot="1">
      <c r="A196" s="176"/>
      <c r="B196" s="176"/>
      <c r="C196" s="176"/>
      <c r="D196" s="176"/>
      <c r="E196" s="176" t="s">
        <v>253</v>
      </c>
      <c r="F196" s="177">
        <v>73.5</v>
      </c>
      <c r="G196" s="176"/>
      <c r="H196" s="287" t="s">
        <v>254</v>
      </c>
      <c r="I196" s="287"/>
      <c r="J196" s="177">
        <v>342.24</v>
      </c>
    </row>
    <row r="197" spans="1:10" ht="15.75" thickTop="1">
      <c r="A197" s="162"/>
      <c r="B197" s="162"/>
      <c r="C197" s="162"/>
      <c r="D197" s="162"/>
      <c r="E197" s="162"/>
      <c r="F197" s="162"/>
      <c r="G197" s="162"/>
      <c r="H197" s="162"/>
      <c r="I197" s="162"/>
      <c r="J197" s="162"/>
    </row>
    <row r="198" spans="1:10">
      <c r="A198" s="178" t="s">
        <v>171</v>
      </c>
      <c r="B198" s="179" t="s">
        <v>4</v>
      </c>
      <c r="C198" s="178" t="s">
        <v>1</v>
      </c>
      <c r="D198" s="178" t="s">
        <v>3</v>
      </c>
      <c r="E198" s="281" t="s">
        <v>225</v>
      </c>
      <c r="F198" s="281"/>
      <c r="G198" s="180" t="s">
        <v>2</v>
      </c>
      <c r="H198" s="179" t="s">
        <v>8</v>
      </c>
      <c r="I198" s="179" t="s">
        <v>90</v>
      </c>
      <c r="J198" s="179" t="s">
        <v>5</v>
      </c>
    </row>
    <row r="199" spans="1:10">
      <c r="A199" s="157" t="s">
        <v>226</v>
      </c>
      <c r="B199" s="159" t="s">
        <v>172</v>
      </c>
      <c r="C199" s="157" t="s">
        <v>69</v>
      </c>
      <c r="D199" s="157" t="s">
        <v>173</v>
      </c>
      <c r="E199" s="282" t="s">
        <v>356</v>
      </c>
      <c r="F199" s="282"/>
      <c r="G199" s="158" t="s">
        <v>174</v>
      </c>
      <c r="H199" s="161">
        <v>1</v>
      </c>
      <c r="I199" s="160">
        <v>57.38</v>
      </c>
      <c r="J199" s="160">
        <v>57.38</v>
      </c>
    </row>
    <row r="200" spans="1:10" ht="25.5">
      <c r="A200" s="163" t="s">
        <v>228</v>
      </c>
      <c r="B200" s="165" t="s">
        <v>229</v>
      </c>
      <c r="C200" s="163" t="s">
        <v>69</v>
      </c>
      <c r="D200" s="163" t="s">
        <v>230</v>
      </c>
      <c r="E200" s="283" t="s">
        <v>231</v>
      </c>
      <c r="F200" s="283"/>
      <c r="G200" s="164" t="s">
        <v>232</v>
      </c>
      <c r="H200" s="167">
        <v>1</v>
      </c>
      <c r="I200" s="166">
        <v>3</v>
      </c>
      <c r="J200" s="166">
        <v>3</v>
      </c>
    </row>
    <row r="201" spans="1:10" ht="25.5">
      <c r="A201" s="163" t="s">
        <v>228</v>
      </c>
      <c r="B201" s="165" t="s">
        <v>348</v>
      </c>
      <c r="C201" s="163" t="s">
        <v>69</v>
      </c>
      <c r="D201" s="163" t="s">
        <v>349</v>
      </c>
      <c r="E201" s="283" t="s">
        <v>231</v>
      </c>
      <c r="F201" s="283"/>
      <c r="G201" s="164" t="s">
        <v>232</v>
      </c>
      <c r="H201" s="167">
        <v>1</v>
      </c>
      <c r="I201" s="166">
        <v>2.89</v>
      </c>
      <c r="J201" s="166">
        <v>2.89</v>
      </c>
    </row>
    <row r="202" spans="1:10" ht="25.5">
      <c r="A202" s="168" t="s">
        <v>235</v>
      </c>
      <c r="B202" s="170" t="s">
        <v>357</v>
      </c>
      <c r="C202" s="168" t="s">
        <v>69</v>
      </c>
      <c r="D202" s="168" t="s">
        <v>358</v>
      </c>
      <c r="E202" s="284" t="s">
        <v>241</v>
      </c>
      <c r="F202" s="284"/>
      <c r="G202" s="169" t="s">
        <v>86</v>
      </c>
      <c r="H202" s="172">
        <v>12</v>
      </c>
      <c r="I202" s="171">
        <v>1.26</v>
      </c>
      <c r="J202" s="171">
        <v>15.12</v>
      </c>
    </row>
    <row r="203" spans="1:10" ht="25.5">
      <c r="A203" s="168" t="s">
        <v>235</v>
      </c>
      <c r="B203" s="170" t="s">
        <v>350</v>
      </c>
      <c r="C203" s="168" t="s">
        <v>69</v>
      </c>
      <c r="D203" s="168" t="s">
        <v>351</v>
      </c>
      <c r="E203" s="284" t="s">
        <v>238</v>
      </c>
      <c r="F203" s="284"/>
      <c r="G203" s="169" t="s">
        <v>232</v>
      </c>
      <c r="H203" s="172">
        <v>1</v>
      </c>
      <c r="I203" s="171">
        <v>19.13</v>
      </c>
      <c r="J203" s="171">
        <v>19.13</v>
      </c>
    </row>
    <row r="204" spans="1:10" ht="25.5">
      <c r="A204" s="168" t="s">
        <v>235</v>
      </c>
      <c r="B204" s="170" t="s">
        <v>244</v>
      </c>
      <c r="C204" s="168" t="s">
        <v>69</v>
      </c>
      <c r="D204" s="168" t="s">
        <v>245</v>
      </c>
      <c r="E204" s="284" t="s">
        <v>238</v>
      </c>
      <c r="F204" s="284"/>
      <c r="G204" s="169" t="s">
        <v>232</v>
      </c>
      <c r="H204" s="172">
        <v>1</v>
      </c>
      <c r="I204" s="171">
        <v>13.65</v>
      </c>
      <c r="J204" s="171">
        <v>13.65</v>
      </c>
    </row>
    <row r="205" spans="1:10" ht="25.5">
      <c r="A205" s="168" t="s">
        <v>235</v>
      </c>
      <c r="B205" s="170" t="s">
        <v>359</v>
      </c>
      <c r="C205" s="168" t="s">
        <v>69</v>
      </c>
      <c r="D205" s="168" t="s">
        <v>360</v>
      </c>
      <c r="E205" s="284" t="s">
        <v>241</v>
      </c>
      <c r="F205" s="284"/>
      <c r="G205" s="169" t="s">
        <v>76</v>
      </c>
      <c r="H205" s="172">
        <v>0.25</v>
      </c>
      <c r="I205" s="171">
        <v>9.57</v>
      </c>
      <c r="J205" s="171">
        <v>2.39</v>
      </c>
    </row>
    <row r="206" spans="1:10">
      <c r="A206" s="168" t="s">
        <v>235</v>
      </c>
      <c r="B206" s="170" t="s">
        <v>361</v>
      </c>
      <c r="C206" s="168" t="s">
        <v>69</v>
      </c>
      <c r="D206" s="168" t="s">
        <v>362</v>
      </c>
      <c r="E206" s="284" t="s">
        <v>241</v>
      </c>
      <c r="F206" s="284"/>
      <c r="G206" s="169" t="s">
        <v>76</v>
      </c>
      <c r="H206" s="172">
        <v>12</v>
      </c>
      <c r="I206" s="171">
        <v>0.1</v>
      </c>
      <c r="J206" s="171">
        <v>1.2</v>
      </c>
    </row>
    <row r="207" spans="1:10" ht="25.5">
      <c r="A207" s="176"/>
      <c r="B207" s="176"/>
      <c r="C207" s="176"/>
      <c r="D207" s="176"/>
      <c r="E207" s="176" t="s">
        <v>250</v>
      </c>
      <c r="F207" s="177">
        <v>32.78</v>
      </c>
      <c r="G207" s="176" t="s">
        <v>251</v>
      </c>
      <c r="H207" s="177">
        <v>0</v>
      </c>
      <c r="I207" s="176" t="s">
        <v>252</v>
      </c>
      <c r="J207" s="177">
        <v>32.78</v>
      </c>
    </row>
    <row r="208" spans="1:10" ht="15.75" thickBot="1">
      <c r="A208" s="176"/>
      <c r="B208" s="176"/>
      <c r="C208" s="176"/>
      <c r="D208" s="176"/>
      <c r="E208" s="176" t="s">
        <v>253</v>
      </c>
      <c r="F208" s="177">
        <v>15.69</v>
      </c>
      <c r="G208" s="176"/>
      <c r="H208" s="287" t="s">
        <v>254</v>
      </c>
      <c r="I208" s="287"/>
      <c r="J208" s="177">
        <v>73.069999999999993</v>
      </c>
    </row>
    <row r="209" spans="1:10" ht="15.75" thickTop="1">
      <c r="A209" s="162"/>
      <c r="B209" s="162"/>
      <c r="C209" s="162"/>
      <c r="D209" s="162"/>
      <c r="E209" s="162"/>
      <c r="F209" s="162"/>
      <c r="G209" s="162"/>
      <c r="H209" s="162"/>
      <c r="I209" s="162"/>
      <c r="J209" s="162"/>
    </row>
    <row r="210" spans="1:10">
      <c r="A210" s="178" t="s">
        <v>182</v>
      </c>
      <c r="B210" s="179" t="s">
        <v>4</v>
      </c>
      <c r="C210" s="178" t="s">
        <v>1</v>
      </c>
      <c r="D210" s="178" t="s">
        <v>3</v>
      </c>
      <c r="E210" s="281" t="s">
        <v>225</v>
      </c>
      <c r="F210" s="281"/>
      <c r="G210" s="180" t="s">
        <v>2</v>
      </c>
      <c r="H210" s="179" t="s">
        <v>8</v>
      </c>
      <c r="I210" s="179" t="s">
        <v>90</v>
      </c>
      <c r="J210" s="179" t="s">
        <v>5</v>
      </c>
    </row>
    <row r="211" spans="1:10" ht="38.25">
      <c r="A211" s="157" t="s">
        <v>226</v>
      </c>
      <c r="B211" s="159" t="s">
        <v>183</v>
      </c>
      <c r="C211" s="157" t="s">
        <v>78</v>
      </c>
      <c r="D211" s="157" t="s">
        <v>184</v>
      </c>
      <c r="E211" s="282" t="s">
        <v>363</v>
      </c>
      <c r="F211" s="282"/>
      <c r="G211" s="158" t="s">
        <v>0</v>
      </c>
      <c r="H211" s="161">
        <v>1</v>
      </c>
      <c r="I211" s="160">
        <v>37.64</v>
      </c>
      <c r="J211" s="160">
        <v>37.64</v>
      </c>
    </row>
    <row r="212" spans="1:10" ht="25.5">
      <c r="A212" s="163" t="s">
        <v>228</v>
      </c>
      <c r="B212" s="165" t="s">
        <v>364</v>
      </c>
      <c r="C212" s="163" t="s">
        <v>78</v>
      </c>
      <c r="D212" s="163" t="s">
        <v>365</v>
      </c>
      <c r="E212" s="283" t="s">
        <v>258</v>
      </c>
      <c r="F212" s="283"/>
      <c r="G212" s="164" t="s">
        <v>259</v>
      </c>
      <c r="H212" s="167">
        <v>0.40239999999999998</v>
      </c>
      <c r="I212" s="166">
        <v>17.3</v>
      </c>
      <c r="J212" s="166">
        <v>6.96</v>
      </c>
    </row>
    <row r="213" spans="1:10" ht="25.5">
      <c r="A213" s="163" t="s">
        <v>228</v>
      </c>
      <c r="B213" s="165" t="s">
        <v>345</v>
      </c>
      <c r="C213" s="163" t="s">
        <v>78</v>
      </c>
      <c r="D213" s="163" t="s">
        <v>346</v>
      </c>
      <c r="E213" s="283" t="s">
        <v>258</v>
      </c>
      <c r="F213" s="283"/>
      <c r="G213" s="164" t="s">
        <v>259</v>
      </c>
      <c r="H213" s="167">
        <v>0.40239999999999998</v>
      </c>
      <c r="I213" s="166">
        <v>20.56</v>
      </c>
      <c r="J213" s="166">
        <v>8.27</v>
      </c>
    </row>
    <row r="214" spans="1:10" ht="25.5">
      <c r="A214" s="168" t="s">
        <v>235</v>
      </c>
      <c r="B214" s="170" t="s">
        <v>366</v>
      </c>
      <c r="C214" s="168" t="s">
        <v>78</v>
      </c>
      <c r="D214" s="168" t="s">
        <v>367</v>
      </c>
      <c r="E214" s="284" t="s">
        <v>241</v>
      </c>
      <c r="F214" s="284"/>
      <c r="G214" s="169" t="s">
        <v>0</v>
      </c>
      <c r="H214" s="172">
        <v>1.0353000000000001</v>
      </c>
      <c r="I214" s="171">
        <v>21.62</v>
      </c>
      <c r="J214" s="171">
        <v>22.38</v>
      </c>
    </row>
    <row r="215" spans="1:10">
      <c r="A215" s="168" t="s">
        <v>235</v>
      </c>
      <c r="B215" s="170" t="s">
        <v>368</v>
      </c>
      <c r="C215" s="168" t="s">
        <v>78</v>
      </c>
      <c r="D215" s="168" t="s">
        <v>369</v>
      </c>
      <c r="E215" s="284" t="s">
        <v>241</v>
      </c>
      <c r="F215" s="284"/>
      <c r="G215" s="169" t="s">
        <v>51</v>
      </c>
      <c r="H215" s="172">
        <v>2.24E-2</v>
      </c>
      <c r="I215" s="171">
        <v>1.64</v>
      </c>
      <c r="J215" s="171">
        <v>0.03</v>
      </c>
    </row>
    <row r="216" spans="1:10" ht="25.5">
      <c r="A216" s="176"/>
      <c r="B216" s="176"/>
      <c r="C216" s="176"/>
      <c r="D216" s="176"/>
      <c r="E216" s="176" t="s">
        <v>250</v>
      </c>
      <c r="F216" s="177">
        <v>12.31</v>
      </c>
      <c r="G216" s="176" t="s">
        <v>251</v>
      </c>
      <c r="H216" s="177">
        <v>0</v>
      </c>
      <c r="I216" s="176" t="s">
        <v>252</v>
      </c>
      <c r="J216" s="177">
        <v>12.31</v>
      </c>
    </row>
    <row r="217" spans="1:10" ht="15.75" thickBot="1">
      <c r="A217" s="176"/>
      <c r="B217" s="176"/>
      <c r="C217" s="176"/>
      <c r="D217" s="176"/>
      <c r="E217" s="176" t="s">
        <v>253</v>
      </c>
      <c r="F217" s="177">
        <v>10.29</v>
      </c>
      <c r="G217" s="176"/>
      <c r="H217" s="287" t="s">
        <v>254</v>
      </c>
      <c r="I217" s="287"/>
      <c r="J217" s="177">
        <v>47.93</v>
      </c>
    </row>
    <row r="218" spans="1:10" ht="15.75" thickTop="1">
      <c r="A218" s="162"/>
      <c r="B218" s="162"/>
      <c r="C218" s="162"/>
      <c r="D218" s="162"/>
      <c r="E218" s="162"/>
      <c r="F218" s="162"/>
      <c r="G218" s="162"/>
      <c r="H218" s="162"/>
      <c r="I218" s="162"/>
      <c r="J218" s="162"/>
    </row>
    <row r="219" spans="1:10">
      <c r="A219" s="178" t="s">
        <v>185</v>
      </c>
      <c r="B219" s="179" t="s">
        <v>4</v>
      </c>
      <c r="C219" s="178" t="s">
        <v>1</v>
      </c>
      <c r="D219" s="178" t="s">
        <v>3</v>
      </c>
      <c r="E219" s="281" t="s">
        <v>225</v>
      </c>
      <c r="F219" s="281"/>
      <c r="G219" s="180" t="s">
        <v>2</v>
      </c>
      <c r="H219" s="179" t="s">
        <v>8</v>
      </c>
      <c r="I219" s="179" t="s">
        <v>90</v>
      </c>
      <c r="J219" s="179" t="s">
        <v>5</v>
      </c>
    </row>
    <row r="220" spans="1:10" ht="51">
      <c r="A220" s="157" t="s">
        <v>226</v>
      </c>
      <c r="B220" s="159" t="s">
        <v>186</v>
      </c>
      <c r="C220" s="157" t="s">
        <v>78</v>
      </c>
      <c r="D220" s="157" t="s">
        <v>187</v>
      </c>
      <c r="E220" s="282" t="s">
        <v>363</v>
      </c>
      <c r="F220" s="282"/>
      <c r="G220" s="158" t="s">
        <v>51</v>
      </c>
      <c r="H220" s="161">
        <v>1</v>
      </c>
      <c r="I220" s="160">
        <v>433.8</v>
      </c>
      <c r="J220" s="160">
        <v>433.8</v>
      </c>
    </row>
    <row r="221" spans="1:10" ht="51">
      <c r="A221" s="163" t="s">
        <v>228</v>
      </c>
      <c r="B221" s="165" t="s">
        <v>370</v>
      </c>
      <c r="C221" s="163" t="s">
        <v>78</v>
      </c>
      <c r="D221" s="163" t="s">
        <v>371</v>
      </c>
      <c r="E221" s="283" t="s">
        <v>258</v>
      </c>
      <c r="F221" s="283"/>
      <c r="G221" s="164" t="s">
        <v>85</v>
      </c>
      <c r="H221" s="167">
        <v>0.11559999999999999</v>
      </c>
      <c r="I221" s="166">
        <v>584.66999999999996</v>
      </c>
      <c r="J221" s="166">
        <v>67.58</v>
      </c>
    </row>
    <row r="222" spans="1:10" ht="25.5">
      <c r="A222" s="163" t="s">
        <v>228</v>
      </c>
      <c r="B222" s="165" t="s">
        <v>372</v>
      </c>
      <c r="C222" s="163" t="s">
        <v>78</v>
      </c>
      <c r="D222" s="163" t="s">
        <v>373</v>
      </c>
      <c r="E222" s="283" t="s">
        <v>374</v>
      </c>
      <c r="F222" s="283"/>
      <c r="G222" s="164" t="s">
        <v>79</v>
      </c>
      <c r="H222" s="167">
        <v>0.81</v>
      </c>
      <c r="I222" s="166">
        <v>4.95</v>
      </c>
      <c r="J222" s="166">
        <v>4</v>
      </c>
    </row>
    <row r="223" spans="1:10" ht="76.5">
      <c r="A223" s="163" t="s">
        <v>228</v>
      </c>
      <c r="B223" s="165" t="s">
        <v>375</v>
      </c>
      <c r="C223" s="163" t="s">
        <v>78</v>
      </c>
      <c r="D223" s="163" t="s">
        <v>376</v>
      </c>
      <c r="E223" s="283" t="s">
        <v>264</v>
      </c>
      <c r="F223" s="283"/>
      <c r="G223" s="164" t="s">
        <v>265</v>
      </c>
      <c r="H223" s="167">
        <v>8.6999999999999994E-3</v>
      </c>
      <c r="I223" s="166">
        <v>113.31</v>
      </c>
      <c r="J223" s="166">
        <v>0.98</v>
      </c>
    </row>
    <row r="224" spans="1:10" ht="76.5">
      <c r="A224" s="163" t="s">
        <v>228</v>
      </c>
      <c r="B224" s="165" t="s">
        <v>377</v>
      </c>
      <c r="C224" s="163" t="s">
        <v>78</v>
      </c>
      <c r="D224" s="163" t="s">
        <v>378</v>
      </c>
      <c r="E224" s="283" t="s">
        <v>264</v>
      </c>
      <c r="F224" s="283"/>
      <c r="G224" s="164" t="s">
        <v>268</v>
      </c>
      <c r="H224" s="167">
        <v>1.78E-2</v>
      </c>
      <c r="I224" s="166">
        <v>47.33</v>
      </c>
      <c r="J224" s="166">
        <v>0.84</v>
      </c>
    </row>
    <row r="225" spans="1:10" ht="38.25">
      <c r="A225" s="163" t="s">
        <v>228</v>
      </c>
      <c r="B225" s="165" t="s">
        <v>379</v>
      </c>
      <c r="C225" s="163" t="s">
        <v>78</v>
      </c>
      <c r="D225" s="163" t="s">
        <v>380</v>
      </c>
      <c r="E225" s="283" t="s">
        <v>258</v>
      </c>
      <c r="F225" s="283"/>
      <c r="G225" s="164" t="s">
        <v>85</v>
      </c>
      <c r="H225" s="167">
        <v>1.4800000000000001E-2</v>
      </c>
      <c r="I225" s="166">
        <v>371.31</v>
      </c>
      <c r="J225" s="166">
        <v>5.49</v>
      </c>
    </row>
    <row r="226" spans="1:10" ht="25.5">
      <c r="A226" s="163" t="s">
        <v>228</v>
      </c>
      <c r="B226" s="165" t="s">
        <v>307</v>
      </c>
      <c r="C226" s="163" t="s">
        <v>78</v>
      </c>
      <c r="D226" s="163" t="s">
        <v>308</v>
      </c>
      <c r="E226" s="283" t="s">
        <v>258</v>
      </c>
      <c r="F226" s="283"/>
      <c r="G226" s="164" t="s">
        <v>259</v>
      </c>
      <c r="H226" s="167">
        <v>5.0944000000000003</v>
      </c>
      <c r="I226" s="166">
        <v>21.44</v>
      </c>
      <c r="J226" s="166">
        <v>109.22</v>
      </c>
    </row>
    <row r="227" spans="1:10" ht="25.5">
      <c r="A227" s="163" t="s">
        <v>228</v>
      </c>
      <c r="B227" s="165" t="s">
        <v>256</v>
      </c>
      <c r="C227" s="163" t="s">
        <v>78</v>
      </c>
      <c r="D227" s="163" t="s">
        <v>257</v>
      </c>
      <c r="E227" s="283" t="s">
        <v>258</v>
      </c>
      <c r="F227" s="283"/>
      <c r="G227" s="164" t="s">
        <v>259</v>
      </c>
      <c r="H227" s="167">
        <v>4.0027999999999997</v>
      </c>
      <c r="I227" s="166">
        <v>17.07</v>
      </c>
      <c r="J227" s="166">
        <v>68.319999999999993</v>
      </c>
    </row>
    <row r="228" spans="1:10" ht="38.25">
      <c r="A228" s="163" t="s">
        <v>228</v>
      </c>
      <c r="B228" s="165" t="s">
        <v>381</v>
      </c>
      <c r="C228" s="163" t="s">
        <v>78</v>
      </c>
      <c r="D228" s="163" t="s">
        <v>382</v>
      </c>
      <c r="E228" s="283" t="s">
        <v>383</v>
      </c>
      <c r="F228" s="283"/>
      <c r="G228" s="164" t="s">
        <v>85</v>
      </c>
      <c r="H228" s="167">
        <v>7.4399999999999994E-2</v>
      </c>
      <c r="I228" s="166">
        <v>364.38</v>
      </c>
      <c r="J228" s="166">
        <v>27.1</v>
      </c>
    </row>
    <row r="229" spans="1:10" ht="38.25">
      <c r="A229" s="163" t="s">
        <v>228</v>
      </c>
      <c r="B229" s="165" t="s">
        <v>384</v>
      </c>
      <c r="C229" s="163" t="s">
        <v>78</v>
      </c>
      <c r="D229" s="163" t="s">
        <v>385</v>
      </c>
      <c r="E229" s="283" t="s">
        <v>383</v>
      </c>
      <c r="F229" s="283"/>
      <c r="G229" s="164" t="s">
        <v>85</v>
      </c>
      <c r="H229" s="167">
        <v>4.48E-2</v>
      </c>
      <c r="I229" s="166">
        <v>1861.55</v>
      </c>
      <c r="J229" s="166">
        <v>83.39</v>
      </c>
    </row>
    <row r="230" spans="1:10" ht="25.5">
      <c r="A230" s="168" t="s">
        <v>235</v>
      </c>
      <c r="B230" s="170" t="s">
        <v>386</v>
      </c>
      <c r="C230" s="168" t="s">
        <v>78</v>
      </c>
      <c r="D230" s="168" t="s">
        <v>387</v>
      </c>
      <c r="E230" s="284" t="s">
        <v>241</v>
      </c>
      <c r="F230" s="284"/>
      <c r="G230" s="169" t="s">
        <v>325</v>
      </c>
      <c r="H230" s="172">
        <v>5.4000000000000003E-3</v>
      </c>
      <c r="I230" s="171">
        <v>6.99</v>
      </c>
      <c r="J230" s="171">
        <v>0.03</v>
      </c>
    </row>
    <row r="231" spans="1:10" ht="25.5">
      <c r="A231" s="168" t="s">
        <v>235</v>
      </c>
      <c r="B231" s="170" t="s">
        <v>388</v>
      </c>
      <c r="C231" s="168" t="s">
        <v>78</v>
      </c>
      <c r="D231" s="168" t="s">
        <v>389</v>
      </c>
      <c r="E231" s="284" t="s">
        <v>241</v>
      </c>
      <c r="F231" s="284"/>
      <c r="G231" s="169" t="s">
        <v>0</v>
      </c>
      <c r="H231" s="172">
        <v>0.11840000000000001</v>
      </c>
      <c r="I231" s="171">
        <v>8.5</v>
      </c>
      <c r="J231" s="171">
        <v>1</v>
      </c>
    </row>
    <row r="232" spans="1:10" ht="25.5">
      <c r="A232" s="168" t="s">
        <v>235</v>
      </c>
      <c r="B232" s="170" t="s">
        <v>390</v>
      </c>
      <c r="C232" s="168" t="s">
        <v>78</v>
      </c>
      <c r="D232" s="168" t="s">
        <v>391</v>
      </c>
      <c r="E232" s="284" t="s">
        <v>241</v>
      </c>
      <c r="F232" s="284"/>
      <c r="G232" s="169" t="s">
        <v>0</v>
      </c>
      <c r="H232" s="172">
        <v>0.14080000000000001</v>
      </c>
      <c r="I232" s="171">
        <v>2.98</v>
      </c>
      <c r="J232" s="171">
        <v>0.41</v>
      </c>
    </row>
    <row r="233" spans="1:10">
      <c r="A233" s="168" t="s">
        <v>235</v>
      </c>
      <c r="B233" s="170" t="s">
        <v>392</v>
      </c>
      <c r="C233" s="168" t="s">
        <v>78</v>
      </c>
      <c r="D233" s="168" t="s">
        <v>393</v>
      </c>
      <c r="E233" s="284" t="s">
        <v>241</v>
      </c>
      <c r="F233" s="284"/>
      <c r="G233" s="169" t="s">
        <v>289</v>
      </c>
      <c r="H233" s="172">
        <v>1.2500000000000001E-2</v>
      </c>
      <c r="I233" s="171">
        <v>16.54</v>
      </c>
      <c r="J233" s="171">
        <v>0.2</v>
      </c>
    </row>
    <row r="234" spans="1:10" ht="38.25">
      <c r="A234" s="168" t="s">
        <v>235</v>
      </c>
      <c r="B234" s="170" t="s">
        <v>394</v>
      </c>
      <c r="C234" s="168" t="s">
        <v>78</v>
      </c>
      <c r="D234" s="168" t="s">
        <v>395</v>
      </c>
      <c r="E234" s="284" t="s">
        <v>241</v>
      </c>
      <c r="F234" s="284"/>
      <c r="G234" s="169" t="s">
        <v>0</v>
      </c>
      <c r="H234" s="172">
        <v>0.44159999999999999</v>
      </c>
      <c r="I234" s="171">
        <v>13.43</v>
      </c>
      <c r="J234" s="171">
        <v>5.93</v>
      </c>
    </row>
    <row r="235" spans="1:10" ht="25.5">
      <c r="A235" s="168" t="s">
        <v>235</v>
      </c>
      <c r="B235" s="170" t="s">
        <v>396</v>
      </c>
      <c r="C235" s="168" t="s">
        <v>78</v>
      </c>
      <c r="D235" s="168" t="s">
        <v>397</v>
      </c>
      <c r="E235" s="284" t="s">
        <v>241</v>
      </c>
      <c r="F235" s="284"/>
      <c r="G235" s="169" t="s">
        <v>51</v>
      </c>
      <c r="H235" s="172">
        <v>131.81880000000001</v>
      </c>
      <c r="I235" s="171">
        <v>0.45</v>
      </c>
      <c r="J235" s="171">
        <v>59.31</v>
      </c>
    </row>
    <row r="236" spans="1:10" ht="25.5">
      <c r="A236" s="176"/>
      <c r="B236" s="176"/>
      <c r="C236" s="176"/>
      <c r="D236" s="176"/>
      <c r="E236" s="176" t="s">
        <v>250</v>
      </c>
      <c r="F236" s="177">
        <v>193.05</v>
      </c>
      <c r="G236" s="176" t="s">
        <v>251</v>
      </c>
      <c r="H236" s="177">
        <v>0</v>
      </c>
      <c r="I236" s="176" t="s">
        <v>252</v>
      </c>
      <c r="J236" s="177">
        <v>193.05</v>
      </c>
    </row>
    <row r="237" spans="1:10" ht="15.75" thickBot="1">
      <c r="A237" s="176"/>
      <c r="B237" s="176"/>
      <c r="C237" s="176"/>
      <c r="D237" s="176"/>
      <c r="E237" s="176" t="s">
        <v>253</v>
      </c>
      <c r="F237" s="177">
        <v>118.64</v>
      </c>
      <c r="G237" s="176"/>
      <c r="H237" s="287" t="s">
        <v>254</v>
      </c>
      <c r="I237" s="287"/>
      <c r="J237" s="177">
        <v>552.44000000000005</v>
      </c>
    </row>
    <row r="238" spans="1:10" ht="15.75" thickTop="1">
      <c r="A238" s="162"/>
      <c r="B238" s="162"/>
      <c r="C238" s="162"/>
      <c r="D238" s="162"/>
      <c r="E238" s="162"/>
      <c r="F238" s="162"/>
      <c r="G238" s="162"/>
      <c r="H238" s="162"/>
      <c r="I238" s="162"/>
      <c r="J238" s="162"/>
    </row>
    <row r="239" spans="1:10">
      <c r="A239" s="178" t="s">
        <v>188</v>
      </c>
      <c r="B239" s="179" t="s">
        <v>4</v>
      </c>
      <c r="C239" s="178" t="s">
        <v>1</v>
      </c>
      <c r="D239" s="178" t="s">
        <v>3</v>
      </c>
      <c r="E239" s="281" t="s">
        <v>225</v>
      </c>
      <c r="F239" s="281"/>
      <c r="G239" s="180" t="s">
        <v>2</v>
      </c>
      <c r="H239" s="179" t="s">
        <v>8</v>
      </c>
      <c r="I239" s="179" t="s">
        <v>90</v>
      </c>
      <c r="J239" s="179" t="s">
        <v>5</v>
      </c>
    </row>
    <row r="240" spans="1:10" ht="38.25">
      <c r="A240" s="157" t="s">
        <v>226</v>
      </c>
      <c r="B240" s="159" t="s">
        <v>189</v>
      </c>
      <c r="C240" s="157" t="s">
        <v>78</v>
      </c>
      <c r="D240" s="157" t="s">
        <v>190</v>
      </c>
      <c r="E240" s="282" t="s">
        <v>255</v>
      </c>
      <c r="F240" s="282"/>
      <c r="G240" s="158" t="s">
        <v>85</v>
      </c>
      <c r="H240" s="161">
        <v>1</v>
      </c>
      <c r="I240" s="160">
        <v>77.930000000000007</v>
      </c>
      <c r="J240" s="160">
        <v>77.930000000000007</v>
      </c>
    </row>
    <row r="241" spans="1:10" ht="25.5">
      <c r="A241" s="163" t="s">
        <v>228</v>
      </c>
      <c r="B241" s="165" t="s">
        <v>398</v>
      </c>
      <c r="C241" s="163" t="s">
        <v>78</v>
      </c>
      <c r="D241" s="163" t="s">
        <v>399</v>
      </c>
      <c r="E241" s="283" t="s">
        <v>264</v>
      </c>
      <c r="F241" s="283"/>
      <c r="G241" s="164" t="s">
        <v>265</v>
      </c>
      <c r="H241" s="167">
        <v>1.137</v>
      </c>
      <c r="I241" s="166">
        <v>17.100000000000001</v>
      </c>
      <c r="J241" s="166">
        <v>19.440000000000001</v>
      </c>
    </row>
    <row r="242" spans="1:10" ht="25.5">
      <c r="A242" s="163" t="s">
        <v>228</v>
      </c>
      <c r="B242" s="165" t="s">
        <v>400</v>
      </c>
      <c r="C242" s="163" t="s">
        <v>78</v>
      </c>
      <c r="D242" s="163" t="s">
        <v>401</v>
      </c>
      <c r="E242" s="283" t="s">
        <v>264</v>
      </c>
      <c r="F242" s="283"/>
      <c r="G242" s="164" t="s">
        <v>268</v>
      </c>
      <c r="H242" s="167">
        <v>0.86950000000000005</v>
      </c>
      <c r="I242" s="166">
        <v>15.36</v>
      </c>
      <c r="J242" s="166">
        <v>13.35</v>
      </c>
    </row>
    <row r="243" spans="1:10" ht="25.5">
      <c r="A243" s="163" t="s">
        <v>228</v>
      </c>
      <c r="B243" s="165" t="s">
        <v>307</v>
      </c>
      <c r="C243" s="163" t="s">
        <v>78</v>
      </c>
      <c r="D243" s="163" t="s">
        <v>308</v>
      </c>
      <c r="E243" s="283" t="s">
        <v>258</v>
      </c>
      <c r="F243" s="283"/>
      <c r="G243" s="164" t="s">
        <v>259</v>
      </c>
      <c r="H243" s="167">
        <v>7.22E-2</v>
      </c>
      <c r="I243" s="166">
        <v>21.44</v>
      </c>
      <c r="J243" s="166">
        <v>1.54</v>
      </c>
    </row>
    <row r="244" spans="1:10" ht="25.5">
      <c r="A244" s="163" t="s">
        <v>228</v>
      </c>
      <c r="B244" s="165" t="s">
        <v>256</v>
      </c>
      <c r="C244" s="163" t="s">
        <v>78</v>
      </c>
      <c r="D244" s="163" t="s">
        <v>257</v>
      </c>
      <c r="E244" s="283" t="s">
        <v>258</v>
      </c>
      <c r="F244" s="283"/>
      <c r="G244" s="164" t="s">
        <v>259</v>
      </c>
      <c r="H244" s="167">
        <v>0.44790000000000002</v>
      </c>
      <c r="I244" s="166">
        <v>17.07</v>
      </c>
      <c r="J244" s="166">
        <v>7.64</v>
      </c>
    </row>
    <row r="245" spans="1:10" ht="38.25">
      <c r="A245" s="163" t="s">
        <v>228</v>
      </c>
      <c r="B245" s="165" t="s">
        <v>402</v>
      </c>
      <c r="C245" s="163" t="s">
        <v>78</v>
      </c>
      <c r="D245" s="163" t="s">
        <v>403</v>
      </c>
      <c r="E245" s="283" t="s">
        <v>264</v>
      </c>
      <c r="F245" s="283"/>
      <c r="G245" s="164" t="s">
        <v>265</v>
      </c>
      <c r="H245" s="167">
        <v>1.137</v>
      </c>
      <c r="I245" s="166">
        <v>26.14</v>
      </c>
      <c r="J245" s="166">
        <v>29.72</v>
      </c>
    </row>
    <row r="246" spans="1:10" ht="38.25">
      <c r="A246" s="163" t="s">
        <v>228</v>
      </c>
      <c r="B246" s="165" t="s">
        <v>404</v>
      </c>
      <c r="C246" s="163" t="s">
        <v>78</v>
      </c>
      <c r="D246" s="163" t="s">
        <v>405</v>
      </c>
      <c r="E246" s="283" t="s">
        <v>264</v>
      </c>
      <c r="F246" s="283"/>
      <c r="G246" s="164" t="s">
        <v>268</v>
      </c>
      <c r="H246" s="167">
        <v>0.86950000000000005</v>
      </c>
      <c r="I246" s="166">
        <v>7.18</v>
      </c>
      <c r="J246" s="166">
        <v>6.24</v>
      </c>
    </row>
    <row r="247" spans="1:10" ht="25.5">
      <c r="A247" s="176"/>
      <c r="B247" s="176"/>
      <c r="C247" s="176"/>
      <c r="D247" s="176"/>
      <c r="E247" s="176" t="s">
        <v>250</v>
      </c>
      <c r="F247" s="177">
        <v>27.95</v>
      </c>
      <c r="G247" s="176" t="s">
        <v>251</v>
      </c>
      <c r="H247" s="177">
        <v>0</v>
      </c>
      <c r="I247" s="176" t="s">
        <v>252</v>
      </c>
      <c r="J247" s="177">
        <v>27.95</v>
      </c>
    </row>
    <row r="248" spans="1:10" ht="15.75" thickBot="1">
      <c r="A248" s="176"/>
      <c r="B248" s="176"/>
      <c r="C248" s="176"/>
      <c r="D248" s="176"/>
      <c r="E248" s="176" t="s">
        <v>253</v>
      </c>
      <c r="F248" s="177">
        <v>21.31</v>
      </c>
      <c r="G248" s="176"/>
      <c r="H248" s="287" t="s">
        <v>254</v>
      </c>
      <c r="I248" s="287"/>
      <c r="J248" s="177">
        <v>99.24</v>
      </c>
    </row>
    <row r="249" spans="1:10" ht="15.75" thickTop="1">
      <c r="A249" s="162"/>
      <c r="B249" s="162"/>
      <c r="C249" s="162"/>
      <c r="D249" s="162"/>
      <c r="E249" s="162"/>
      <c r="F249" s="162"/>
      <c r="G249" s="162"/>
      <c r="H249" s="162"/>
      <c r="I249" s="162"/>
      <c r="J249" s="162"/>
    </row>
    <row r="250" spans="1:10">
      <c r="A250" s="178" t="s">
        <v>191</v>
      </c>
      <c r="B250" s="179" t="s">
        <v>4</v>
      </c>
      <c r="C250" s="178" t="s">
        <v>1</v>
      </c>
      <c r="D250" s="178" t="s">
        <v>3</v>
      </c>
      <c r="E250" s="281" t="s">
        <v>225</v>
      </c>
      <c r="F250" s="281"/>
      <c r="G250" s="180" t="s">
        <v>2</v>
      </c>
      <c r="H250" s="179" t="s">
        <v>8</v>
      </c>
      <c r="I250" s="179" t="s">
        <v>90</v>
      </c>
      <c r="J250" s="179" t="s">
        <v>5</v>
      </c>
    </row>
    <row r="251" spans="1:10" ht="38.25">
      <c r="A251" s="157" t="s">
        <v>226</v>
      </c>
      <c r="B251" s="159" t="s">
        <v>192</v>
      </c>
      <c r="C251" s="157" t="s">
        <v>78</v>
      </c>
      <c r="D251" s="157" t="s">
        <v>193</v>
      </c>
      <c r="E251" s="282" t="s">
        <v>374</v>
      </c>
      <c r="F251" s="282"/>
      <c r="G251" s="158" t="s">
        <v>85</v>
      </c>
      <c r="H251" s="161">
        <v>1</v>
      </c>
      <c r="I251" s="160">
        <v>81.52</v>
      </c>
      <c r="J251" s="160">
        <v>81.52</v>
      </c>
    </row>
    <row r="252" spans="1:10" ht="25.5">
      <c r="A252" s="163" t="s">
        <v>228</v>
      </c>
      <c r="B252" s="165" t="s">
        <v>307</v>
      </c>
      <c r="C252" s="163" t="s">
        <v>78</v>
      </c>
      <c r="D252" s="163" t="s">
        <v>308</v>
      </c>
      <c r="E252" s="283" t="s">
        <v>258</v>
      </c>
      <c r="F252" s="283"/>
      <c r="G252" s="164" t="s">
        <v>259</v>
      </c>
      <c r="H252" s="167">
        <v>1.004</v>
      </c>
      <c r="I252" s="166">
        <v>21.44</v>
      </c>
      <c r="J252" s="166">
        <v>21.52</v>
      </c>
    </row>
    <row r="253" spans="1:10" ht="25.5">
      <c r="A253" s="163" t="s">
        <v>228</v>
      </c>
      <c r="B253" s="165" t="s">
        <v>256</v>
      </c>
      <c r="C253" s="163" t="s">
        <v>78</v>
      </c>
      <c r="D253" s="163" t="s">
        <v>257</v>
      </c>
      <c r="E253" s="283" t="s">
        <v>258</v>
      </c>
      <c r="F253" s="283"/>
      <c r="G253" s="164" t="s">
        <v>259</v>
      </c>
      <c r="H253" s="167">
        <v>3.5150000000000001</v>
      </c>
      <c r="I253" s="166">
        <v>17.07</v>
      </c>
      <c r="J253" s="166">
        <v>60</v>
      </c>
    </row>
    <row r="254" spans="1:10" ht="25.5">
      <c r="A254" s="176"/>
      <c r="B254" s="176"/>
      <c r="C254" s="176"/>
      <c r="D254" s="176"/>
      <c r="E254" s="176" t="s">
        <v>250</v>
      </c>
      <c r="F254" s="177">
        <v>62.94</v>
      </c>
      <c r="G254" s="176" t="s">
        <v>251</v>
      </c>
      <c r="H254" s="177">
        <v>0</v>
      </c>
      <c r="I254" s="176" t="s">
        <v>252</v>
      </c>
      <c r="J254" s="177">
        <v>62.94</v>
      </c>
    </row>
    <row r="255" spans="1:10" ht="15.75" thickBot="1">
      <c r="A255" s="176"/>
      <c r="B255" s="176"/>
      <c r="C255" s="176"/>
      <c r="D255" s="176"/>
      <c r="E255" s="176" t="s">
        <v>253</v>
      </c>
      <c r="F255" s="177">
        <v>22.29</v>
      </c>
      <c r="G255" s="176"/>
      <c r="H255" s="287" t="s">
        <v>254</v>
      </c>
      <c r="I255" s="287"/>
      <c r="J255" s="177">
        <v>103.81</v>
      </c>
    </row>
    <row r="256" spans="1:10" ht="15.75" thickTop="1">
      <c r="A256" s="162"/>
      <c r="B256" s="162"/>
      <c r="C256" s="162"/>
      <c r="D256" s="162"/>
      <c r="E256" s="162"/>
      <c r="F256" s="162"/>
      <c r="G256" s="162"/>
      <c r="H256" s="162"/>
      <c r="I256" s="162"/>
      <c r="J256" s="162"/>
    </row>
    <row r="257" spans="1:10">
      <c r="A257" s="178" t="s">
        <v>194</v>
      </c>
      <c r="B257" s="179" t="s">
        <v>4</v>
      </c>
      <c r="C257" s="178" t="s">
        <v>1</v>
      </c>
      <c r="D257" s="178" t="s">
        <v>3</v>
      </c>
      <c r="E257" s="281" t="s">
        <v>225</v>
      </c>
      <c r="F257" s="281"/>
      <c r="G257" s="180" t="s">
        <v>2</v>
      </c>
      <c r="H257" s="179" t="s">
        <v>8</v>
      </c>
      <c r="I257" s="179" t="s">
        <v>90</v>
      </c>
      <c r="J257" s="179" t="s">
        <v>5</v>
      </c>
    </row>
    <row r="258" spans="1:10" ht="63.75">
      <c r="A258" s="157" t="s">
        <v>226</v>
      </c>
      <c r="B258" s="159" t="s">
        <v>195</v>
      </c>
      <c r="C258" s="157" t="s">
        <v>78</v>
      </c>
      <c r="D258" s="157" t="s">
        <v>196</v>
      </c>
      <c r="E258" s="282" t="s">
        <v>406</v>
      </c>
      <c r="F258" s="282"/>
      <c r="G258" s="158" t="s">
        <v>79</v>
      </c>
      <c r="H258" s="161">
        <v>1</v>
      </c>
      <c r="I258" s="160">
        <v>75.34</v>
      </c>
      <c r="J258" s="160">
        <v>75.34</v>
      </c>
    </row>
    <row r="259" spans="1:10" ht="25.5">
      <c r="A259" s="163" t="s">
        <v>228</v>
      </c>
      <c r="B259" s="165" t="s">
        <v>407</v>
      </c>
      <c r="C259" s="163" t="s">
        <v>78</v>
      </c>
      <c r="D259" s="163" t="s">
        <v>408</v>
      </c>
      <c r="E259" s="283" t="s">
        <v>258</v>
      </c>
      <c r="F259" s="283"/>
      <c r="G259" s="164" t="s">
        <v>259</v>
      </c>
      <c r="H259" s="167">
        <v>1.0955999999999999</v>
      </c>
      <c r="I259" s="166">
        <v>21.31</v>
      </c>
      <c r="J259" s="166">
        <v>23.34</v>
      </c>
    </row>
    <row r="260" spans="1:10" ht="25.5">
      <c r="A260" s="163" t="s">
        <v>228</v>
      </c>
      <c r="B260" s="165" t="s">
        <v>256</v>
      </c>
      <c r="C260" s="163" t="s">
        <v>78</v>
      </c>
      <c r="D260" s="163" t="s">
        <v>257</v>
      </c>
      <c r="E260" s="283" t="s">
        <v>258</v>
      </c>
      <c r="F260" s="283"/>
      <c r="G260" s="164" t="s">
        <v>259</v>
      </c>
      <c r="H260" s="167">
        <v>0.49719999999999998</v>
      </c>
      <c r="I260" s="166">
        <v>17.07</v>
      </c>
      <c r="J260" s="166">
        <v>8.48</v>
      </c>
    </row>
    <row r="261" spans="1:10" ht="51">
      <c r="A261" s="163" t="s">
        <v>228</v>
      </c>
      <c r="B261" s="165" t="s">
        <v>409</v>
      </c>
      <c r="C261" s="163" t="s">
        <v>78</v>
      </c>
      <c r="D261" s="163" t="s">
        <v>410</v>
      </c>
      <c r="E261" s="283" t="s">
        <v>264</v>
      </c>
      <c r="F261" s="283"/>
      <c r="G261" s="164" t="s">
        <v>265</v>
      </c>
      <c r="H261" s="167">
        <v>2.5399999999999999E-2</v>
      </c>
      <c r="I261" s="166">
        <v>3.81</v>
      </c>
      <c r="J261" s="166">
        <v>0.09</v>
      </c>
    </row>
    <row r="262" spans="1:10" ht="51">
      <c r="A262" s="163" t="s">
        <v>228</v>
      </c>
      <c r="B262" s="165" t="s">
        <v>411</v>
      </c>
      <c r="C262" s="163" t="s">
        <v>78</v>
      </c>
      <c r="D262" s="163" t="s">
        <v>412</v>
      </c>
      <c r="E262" s="283" t="s">
        <v>264</v>
      </c>
      <c r="F262" s="283"/>
      <c r="G262" s="164" t="s">
        <v>268</v>
      </c>
      <c r="H262" s="167">
        <v>7.5899999999999995E-2</v>
      </c>
      <c r="I262" s="166">
        <v>1.22</v>
      </c>
      <c r="J262" s="166">
        <v>0.09</v>
      </c>
    </row>
    <row r="263" spans="1:10" ht="38.25">
      <c r="A263" s="163" t="s">
        <v>228</v>
      </c>
      <c r="B263" s="165" t="s">
        <v>413</v>
      </c>
      <c r="C263" s="163" t="s">
        <v>78</v>
      </c>
      <c r="D263" s="163" t="s">
        <v>414</v>
      </c>
      <c r="E263" s="283" t="s">
        <v>264</v>
      </c>
      <c r="F263" s="283"/>
      <c r="G263" s="164" t="s">
        <v>265</v>
      </c>
      <c r="H263" s="167">
        <v>9.0300000000000005E-2</v>
      </c>
      <c r="I263" s="166">
        <v>2.2999999999999998</v>
      </c>
      <c r="J263" s="166">
        <v>0.2</v>
      </c>
    </row>
    <row r="264" spans="1:10" ht="38.25">
      <c r="A264" s="163" t="s">
        <v>228</v>
      </c>
      <c r="B264" s="165" t="s">
        <v>415</v>
      </c>
      <c r="C264" s="163" t="s">
        <v>78</v>
      </c>
      <c r="D264" s="163" t="s">
        <v>416</v>
      </c>
      <c r="E264" s="283" t="s">
        <v>264</v>
      </c>
      <c r="F264" s="283"/>
      <c r="G264" s="164" t="s">
        <v>268</v>
      </c>
      <c r="H264" s="167">
        <v>0.21640000000000001</v>
      </c>
      <c r="I264" s="166">
        <v>0.48</v>
      </c>
      <c r="J264" s="166">
        <v>0.1</v>
      </c>
    </row>
    <row r="265" spans="1:10" ht="25.5">
      <c r="A265" s="168" t="s">
        <v>235</v>
      </c>
      <c r="B265" s="170" t="s">
        <v>417</v>
      </c>
      <c r="C265" s="168" t="s">
        <v>78</v>
      </c>
      <c r="D265" s="168" t="s">
        <v>418</v>
      </c>
      <c r="E265" s="284" t="s">
        <v>241</v>
      </c>
      <c r="F265" s="284"/>
      <c r="G265" s="169" t="s">
        <v>0</v>
      </c>
      <c r="H265" s="172">
        <v>1.67</v>
      </c>
      <c r="I265" s="171">
        <v>1.07</v>
      </c>
      <c r="J265" s="171">
        <v>1.78</v>
      </c>
    </row>
    <row r="266" spans="1:10" ht="38.25">
      <c r="A266" s="168" t="s">
        <v>235</v>
      </c>
      <c r="B266" s="170" t="s">
        <v>419</v>
      </c>
      <c r="C266" s="168" t="s">
        <v>78</v>
      </c>
      <c r="D266" s="168" t="s">
        <v>420</v>
      </c>
      <c r="E266" s="284" t="s">
        <v>241</v>
      </c>
      <c r="F266" s="284"/>
      <c r="G266" s="169" t="s">
        <v>289</v>
      </c>
      <c r="H266" s="172">
        <v>20</v>
      </c>
      <c r="I266" s="171">
        <v>0.55000000000000004</v>
      </c>
      <c r="J266" s="171">
        <v>11</v>
      </c>
    </row>
    <row r="267" spans="1:10">
      <c r="A267" s="168" t="s">
        <v>235</v>
      </c>
      <c r="B267" s="170" t="s">
        <v>323</v>
      </c>
      <c r="C267" s="168" t="s">
        <v>78</v>
      </c>
      <c r="D267" s="168" t="s">
        <v>324</v>
      </c>
      <c r="E267" s="284" t="s">
        <v>241</v>
      </c>
      <c r="F267" s="284"/>
      <c r="G267" s="169" t="s">
        <v>325</v>
      </c>
      <c r="H267" s="172">
        <v>0.04</v>
      </c>
      <c r="I267" s="171">
        <v>6.68</v>
      </c>
      <c r="J267" s="171">
        <v>0.26</v>
      </c>
    </row>
    <row r="268" spans="1:10">
      <c r="A268" s="168" t="s">
        <v>235</v>
      </c>
      <c r="B268" s="170" t="s">
        <v>421</v>
      </c>
      <c r="C268" s="168" t="s">
        <v>78</v>
      </c>
      <c r="D268" s="168" t="s">
        <v>422</v>
      </c>
      <c r="E268" s="284" t="s">
        <v>241</v>
      </c>
      <c r="F268" s="284"/>
      <c r="G268" s="169" t="s">
        <v>325</v>
      </c>
      <c r="H268" s="172">
        <v>1.2500000000000001E-2</v>
      </c>
      <c r="I268" s="171">
        <v>16.260000000000002</v>
      </c>
      <c r="J268" s="171">
        <v>0.2</v>
      </c>
    </row>
    <row r="269" spans="1:10" ht="25.5">
      <c r="A269" s="168" t="s">
        <v>235</v>
      </c>
      <c r="B269" s="170" t="s">
        <v>423</v>
      </c>
      <c r="C269" s="168" t="s">
        <v>78</v>
      </c>
      <c r="D269" s="168" t="s">
        <v>424</v>
      </c>
      <c r="E269" s="284" t="s">
        <v>241</v>
      </c>
      <c r="F269" s="284"/>
      <c r="G269" s="169" t="s">
        <v>289</v>
      </c>
      <c r="H269" s="172">
        <v>10</v>
      </c>
      <c r="I269" s="171">
        <v>2.98</v>
      </c>
      <c r="J269" s="171">
        <v>29.8</v>
      </c>
    </row>
    <row r="270" spans="1:10" ht="25.5">
      <c r="A270" s="176"/>
      <c r="B270" s="176"/>
      <c r="C270" s="176"/>
      <c r="D270" s="176"/>
      <c r="E270" s="176" t="s">
        <v>250</v>
      </c>
      <c r="F270" s="177">
        <v>25.21</v>
      </c>
      <c r="G270" s="176" t="s">
        <v>251</v>
      </c>
      <c r="H270" s="177">
        <v>0</v>
      </c>
      <c r="I270" s="176" t="s">
        <v>252</v>
      </c>
      <c r="J270" s="177">
        <v>25.21</v>
      </c>
    </row>
    <row r="271" spans="1:10" ht="15.75" thickBot="1">
      <c r="A271" s="176"/>
      <c r="B271" s="176"/>
      <c r="C271" s="176"/>
      <c r="D271" s="176"/>
      <c r="E271" s="176" t="s">
        <v>253</v>
      </c>
      <c r="F271" s="177">
        <v>20.6</v>
      </c>
      <c r="G271" s="176"/>
      <c r="H271" s="287" t="s">
        <v>254</v>
      </c>
      <c r="I271" s="287"/>
      <c r="J271" s="177">
        <v>95.94</v>
      </c>
    </row>
    <row r="272" spans="1:10" ht="15.75" thickTop="1">
      <c r="A272" s="162"/>
      <c r="B272" s="162"/>
      <c r="C272" s="162"/>
      <c r="D272" s="162"/>
      <c r="E272" s="162"/>
      <c r="F272" s="162"/>
      <c r="G272" s="162"/>
      <c r="H272" s="162"/>
      <c r="I272" s="162"/>
      <c r="J272" s="162"/>
    </row>
    <row r="273" spans="1:10">
      <c r="A273" s="288" t="s">
        <v>425</v>
      </c>
      <c r="B273" s="289"/>
      <c r="C273" s="289"/>
      <c r="D273" s="289"/>
      <c r="E273" s="289"/>
      <c r="F273" s="289"/>
      <c r="G273" s="289"/>
      <c r="H273" s="289"/>
      <c r="I273" s="289"/>
      <c r="J273" s="289"/>
    </row>
    <row r="274" spans="1:10">
      <c r="A274" s="178"/>
      <c r="B274" s="179" t="s">
        <v>4</v>
      </c>
      <c r="C274" s="178" t="s">
        <v>1</v>
      </c>
      <c r="D274" s="178" t="s">
        <v>3</v>
      </c>
      <c r="E274" s="281" t="s">
        <v>225</v>
      </c>
      <c r="F274" s="281"/>
      <c r="G274" s="180" t="s">
        <v>2</v>
      </c>
      <c r="H274" s="179" t="s">
        <v>8</v>
      </c>
      <c r="I274" s="179" t="s">
        <v>90</v>
      </c>
      <c r="J274" s="179" t="s">
        <v>5</v>
      </c>
    </row>
    <row r="275" spans="1:10" ht="25.5">
      <c r="A275" s="157" t="s">
        <v>226</v>
      </c>
      <c r="B275" s="159" t="s">
        <v>426</v>
      </c>
      <c r="C275" s="157" t="s">
        <v>78</v>
      </c>
      <c r="D275" s="157" t="s">
        <v>427</v>
      </c>
      <c r="E275" s="282" t="s">
        <v>258</v>
      </c>
      <c r="F275" s="282"/>
      <c r="G275" s="158" t="s">
        <v>259</v>
      </c>
      <c r="H275" s="161">
        <v>1</v>
      </c>
      <c r="I275" s="160">
        <v>17.75</v>
      </c>
      <c r="J275" s="160">
        <v>17.75</v>
      </c>
    </row>
    <row r="276" spans="1:10" ht="25.5">
      <c r="A276" s="163" t="s">
        <v>228</v>
      </c>
      <c r="B276" s="165" t="s">
        <v>428</v>
      </c>
      <c r="C276" s="163" t="s">
        <v>78</v>
      </c>
      <c r="D276" s="163" t="s">
        <v>429</v>
      </c>
      <c r="E276" s="283" t="s">
        <v>258</v>
      </c>
      <c r="F276" s="283"/>
      <c r="G276" s="164" t="s">
        <v>259</v>
      </c>
      <c r="H276" s="167">
        <v>1</v>
      </c>
      <c r="I276" s="166">
        <v>0.17</v>
      </c>
      <c r="J276" s="166">
        <v>0.17</v>
      </c>
    </row>
    <row r="277" spans="1:10">
      <c r="A277" s="168" t="s">
        <v>235</v>
      </c>
      <c r="B277" s="170" t="s">
        <v>430</v>
      </c>
      <c r="C277" s="168" t="s">
        <v>78</v>
      </c>
      <c r="D277" s="168" t="s">
        <v>431</v>
      </c>
      <c r="E277" s="284" t="s">
        <v>238</v>
      </c>
      <c r="F277" s="284"/>
      <c r="G277" s="169" t="s">
        <v>259</v>
      </c>
      <c r="H277" s="172">
        <v>1</v>
      </c>
      <c r="I277" s="171">
        <v>13.4</v>
      </c>
      <c r="J277" s="171">
        <v>13.4</v>
      </c>
    </row>
    <row r="278" spans="1:10" ht="25.5">
      <c r="A278" s="168" t="s">
        <v>235</v>
      </c>
      <c r="B278" s="170" t="s">
        <v>432</v>
      </c>
      <c r="C278" s="168" t="s">
        <v>78</v>
      </c>
      <c r="D278" s="168" t="s">
        <v>433</v>
      </c>
      <c r="E278" s="284" t="s">
        <v>241</v>
      </c>
      <c r="F278" s="284"/>
      <c r="G278" s="169" t="s">
        <v>259</v>
      </c>
      <c r="H278" s="172">
        <v>1</v>
      </c>
      <c r="I278" s="171">
        <v>0.83</v>
      </c>
      <c r="J278" s="171">
        <v>0.83</v>
      </c>
    </row>
    <row r="279" spans="1:10" ht="25.5">
      <c r="A279" s="168" t="s">
        <v>235</v>
      </c>
      <c r="B279" s="170" t="s">
        <v>434</v>
      </c>
      <c r="C279" s="168" t="s">
        <v>78</v>
      </c>
      <c r="D279" s="168" t="s">
        <v>435</v>
      </c>
      <c r="E279" s="284" t="s">
        <v>241</v>
      </c>
      <c r="F279" s="284"/>
      <c r="G279" s="169" t="s">
        <v>259</v>
      </c>
      <c r="H279" s="172">
        <v>1</v>
      </c>
      <c r="I279" s="171">
        <v>0.62</v>
      </c>
      <c r="J279" s="171">
        <v>0.62</v>
      </c>
    </row>
    <row r="280" spans="1:10" ht="25.5">
      <c r="A280" s="168" t="s">
        <v>235</v>
      </c>
      <c r="B280" s="170" t="s">
        <v>436</v>
      </c>
      <c r="C280" s="168" t="s">
        <v>78</v>
      </c>
      <c r="D280" s="168" t="s">
        <v>437</v>
      </c>
      <c r="E280" s="284" t="s">
        <v>241</v>
      </c>
      <c r="F280" s="284"/>
      <c r="G280" s="169" t="s">
        <v>259</v>
      </c>
      <c r="H280" s="172">
        <v>1</v>
      </c>
      <c r="I280" s="171">
        <v>1.07</v>
      </c>
      <c r="J280" s="171">
        <v>1.07</v>
      </c>
    </row>
    <row r="281" spans="1:10" ht="25.5">
      <c r="A281" s="168" t="s">
        <v>235</v>
      </c>
      <c r="B281" s="170" t="s">
        <v>438</v>
      </c>
      <c r="C281" s="168" t="s">
        <v>78</v>
      </c>
      <c r="D281" s="168" t="s">
        <v>439</v>
      </c>
      <c r="E281" s="284" t="s">
        <v>241</v>
      </c>
      <c r="F281" s="284"/>
      <c r="G281" s="169" t="s">
        <v>259</v>
      </c>
      <c r="H281" s="172">
        <v>1</v>
      </c>
      <c r="I281" s="171">
        <v>0.01</v>
      </c>
      <c r="J281" s="171">
        <v>0.01</v>
      </c>
    </row>
    <row r="282" spans="1:10" ht="25.5">
      <c r="A282" s="168" t="s">
        <v>235</v>
      </c>
      <c r="B282" s="170" t="s">
        <v>440</v>
      </c>
      <c r="C282" s="168" t="s">
        <v>78</v>
      </c>
      <c r="D282" s="168" t="s">
        <v>441</v>
      </c>
      <c r="E282" s="284" t="s">
        <v>241</v>
      </c>
      <c r="F282" s="284"/>
      <c r="G282" s="169" t="s">
        <v>259</v>
      </c>
      <c r="H282" s="172">
        <v>1</v>
      </c>
      <c r="I282" s="171">
        <v>0.66</v>
      </c>
      <c r="J282" s="171">
        <v>0.66</v>
      </c>
    </row>
    <row r="283" spans="1:10" ht="25.5">
      <c r="A283" s="168" t="s">
        <v>235</v>
      </c>
      <c r="B283" s="170" t="s">
        <v>442</v>
      </c>
      <c r="C283" s="168" t="s">
        <v>78</v>
      </c>
      <c r="D283" s="168" t="s">
        <v>443</v>
      </c>
      <c r="E283" s="284" t="s">
        <v>241</v>
      </c>
      <c r="F283" s="284"/>
      <c r="G283" s="169" t="s">
        <v>259</v>
      </c>
      <c r="H283" s="172">
        <v>1</v>
      </c>
      <c r="I283" s="171">
        <v>0.99</v>
      </c>
      <c r="J283" s="171">
        <v>0.99</v>
      </c>
    </row>
    <row r="284" spans="1:10" ht="25.5">
      <c r="A284" s="176"/>
      <c r="B284" s="176"/>
      <c r="C284" s="176"/>
      <c r="D284" s="176"/>
      <c r="E284" s="176" t="s">
        <v>250</v>
      </c>
      <c r="F284" s="177">
        <v>13.57</v>
      </c>
      <c r="G284" s="176" t="s">
        <v>251</v>
      </c>
      <c r="H284" s="177">
        <v>0</v>
      </c>
      <c r="I284" s="176" t="s">
        <v>252</v>
      </c>
      <c r="J284" s="177">
        <v>13.57</v>
      </c>
    </row>
    <row r="285" spans="1:10" ht="15.75" thickBot="1">
      <c r="A285" s="176"/>
      <c r="B285" s="176"/>
      <c r="C285" s="176"/>
      <c r="D285" s="176"/>
      <c r="E285" s="176" t="s">
        <v>253</v>
      </c>
      <c r="F285" s="177">
        <v>4.8499999999999996</v>
      </c>
      <c r="G285" s="176"/>
      <c r="H285" s="287" t="s">
        <v>254</v>
      </c>
      <c r="I285" s="287"/>
      <c r="J285" s="177">
        <v>22.6</v>
      </c>
    </row>
    <row r="286" spans="1:10" ht="15.75" thickTop="1">
      <c r="A286" s="162"/>
      <c r="B286" s="162"/>
      <c r="C286" s="162"/>
      <c r="D286" s="162"/>
      <c r="E286" s="162"/>
      <c r="F286" s="162"/>
      <c r="G286" s="162"/>
      <c r="H286" s="162"/>
      <c r="I286" s="162"/>
      <c r="J286" s="162"/>
    </row>
    <row r="287" spans="1:10">
      <c r="A287" s="178"/>
      <c r="B287" s="179" t="s">
        <v>4</v>
      </c>
      <c r="C287" s="178" t="s">
        <v>1</v>
      </c>
      <c r="D287" s="178" t="s">
        <v>3</v>
      </c>
      <c r="E287" s="281" t="s">
        <v>225</v>
      </c>
      <c r="F287" s="281"/>
      <c r="G287" s="180" t="s">
        <v>2</v>
      </c>
      <c r="H287" s="179" t="s">
        <v>8</v>
      </c>
      <c r="I287" s="179" t="s">
        <v>90</v>
      </c>
      <c r="J287" s="179" t="s">
        <v>5</v>
      </c>
    </row>
    <row r="288" spans="1:10" ht="25.5">
      <c r="A288" s="157" t="s">
        <v>226</v>
      </c>
      <c r="B288" s="159" t="s">
        <v>444</v>
      </c>
      <c r="C288" s="157" t="s">
        <v>78</v>
      </c>
      <c r="D288" s="157" t="s">
        <v>445</v>
      </c>
      <c r="E288" s="282" t="s">
        <v>258</v>
      </c>
      <c r="F288" s="282"/>
      <c r="G288" s="158" t="s">
        <v>259</v>
      </c>
      <c r="H288" s="161">
        <v>1</v>
      </c>
      <c r="I288" s="160">
        <v>17.690000000000001</v>
      </c>
      <c r="J288" s="160">
        <v>17.690000000000001</v>
      </c>
    </row>
    <row r="289" spans="1:10" ht="25.5">
      <c r="A289" s="163" t="s">
        <v>228</v>
      </c>
      <c r="B289" s="165" t="s">
        <v>446</v>
      </c>
      <c r="C289" s="163" t="s">
        <v>78</v>
      </c>
      <c r="D289" s="163" t="s">
        <v>447</v>
      </c>
      <c r="E289" s="283" t="s">
        <v>258</v>
      </c>
      <c r="F289" s="283"/>
      <c r="G289" s="164" t="s">
        <v>259</v>
      </c>
      <c r="H289" s="167">
        <v>1</v>
      </c>
      <c r="I289" s="166">
        <v>0.22</v>
      </c>
      <c r="J289" s="166">
        <v>0.22</v>
      </c>
    </row>
    <row r="290" spans="1:10">
      <c r="A290" s="168" t="s">
        <v>235</v>
      </c>
      <c r="B290" s="170" t="s">
        <v>448</v>
      </c>
      <c r="C290" s="168" t="s">
        <v>78</v>
      </c>
      <c r="D290" s="168" t="s">
        <v>449</v>
      </c>
      <c r="E290" s="284" t="s">
        <v>238</v>
      </c>
      <c r="F290" s="284"/>
      <c r="G290" s="169" t="s">
        <v>259</v>
      </c>
      <c r="H290" s="172">
        <v>1</v>
      </c>
      <c r="I290" s="171">
        <v>13.4</v>
      </c>
      <c r="J290" s="171">
        <v>13.4</v>
      </c>
    </row>
    <row r="291" spans="1:10" ht="25.5">
      <c r="A291" s="168" t="s">
        <v>235</v>
      </c>
      <c r="B291" s="170" t="s">
        <v>432</v>
      </c>
      <c r="C291" s="168" t="s">
        <v>78</v>
      </c>
      <c r="D291" s="168" t="s">
        <v>433</v>
      </c>
      <c r="E291" s="284" t="s">
        <v>241</v>
      </c>
      <c r="F291" s="284"/>
      <c r="G291" s="169" t="s">
        <v>259</v>
      </c>
      <c r="H291" s="172">
        <v>1</v>
      </c>
      <c r="I291" s="171">
        <v>0.83</v>
      </c>
      <c r="J291" s="171">
        <v>0.83</v>
      </c>
    </row>
    <row r="292" spans="1:10" ht="25.5">
      <c r="A292" s="168" t="s">
        <v>235</v>
      </c>
      <c r="B292" s="170" t="s">
        <v>434</v>
      </c>
      <c r="C292" s="168" t="s">
        <v>78</v>
      </c>
      <c r="D292" s="168" t="s">
        <v>435</v>
      </c>
      <c r="E292" s="284" t="s">
        <v>241</v>
      </c>
      <c r="F292" s="284"/>
      <c r="G292" s="169" t="s">
        <v>259</v>
      </c>
      <c r="H292" s="172">
        <v>1</v>
      </c>
      <c r="I292" s="171">
        <v>0.62</v>
      </c>
      <c r="J292" s="171">
        <v>0.62</v>
      </c>
    </row>
    <row r="293" spans="1:10" ht="25.5">
      <c r="A293" s="168" t="s">
        <v>235</v>
      </c>
      <c r="B293" s="170" t="s">
        <v>436</v>
      </c>
      <c r="C293" s="168" t="s">
        <v>78</v>
      </c>
      <c r="D293" s="168" t="s">
        <v>437</v>
      </c>
      <c r="E293" s="284" t="s">
        <v>241</v>
      </c>
      <c r="F293" s="284"/>
      <c r="G293" s="169" t="s">
        <v>259</v>
      </c>
      <c r="H293" s="172">
        <v>1</v>
      </c>
      <c r="I293" s="171">
        <v>1.07</v>
      </c>
      <c r="J293" s="171">
        <v>1.07</v>
      </c>
    </row>
    <row r="294" spans="1:10" ht="25.5">
      <c r="A294" s="168" t="s">
        <v>235</v>
      </c>
      <c r="B294" s="170" t="s">
        <v>438</v>
      </c>
      <c r="C294" s="168" t="s">
        <v>78</v>
      </c>
      <c r="D294" s="168" t="s">
        <v>439</v>
      </c>
      <c r="E294" s="284" t="s">
        <v>241</v>
      </c>
      <c r="F294" s="284"/>
      <c r="G294" s="169" t="s">
        <v>259</v>
      </c>
      <c r="H294" s="172">
        <v>1</v>
      </c>
      <c r="I294" s="171">
        <v>0.01</v>
      </c>
      <c r="J294" s="171">
        <v>0.01</v>
      </c>
    </row>
    <row r="295" spans="1:10" ht="38.25">
      <c r="A295" s="168" t="s">
        <v>235</v>
      </c>
      <c r="B295" s="170" t="s">
        <v>450</v>
      </c>
      <c r="C295" s="168" t="s">
        <v>78</v>
      </c>
      <c r="D295" s="168" t="s">
        <v>451</v>
      </c>
      <c r="E295" s="284" t="s">
        <v>241</v>
      </c>
      <c r="F295" s="284"/>
      <c r="G295" s="169" t="s">
        <v>259</v>
      </c>
      <c r="H295" s="172">
        <v>1</v>
      </c>
      <c r="I295" s="171">
        <v>0.39</v>
      </c>
      <c r="J295" s="171">
        <v>0.39</v>
      </c>
    </row>
    <row r="296" spans="1:10" ht="25.5">
      <c r="A296" s="168" t="s">
        <v>235</v>
      </c>
      <c r="B296" s="170" t="s">
        <v>452</v>
      </c>
      <c r="C296" s="168" t="s">
        <v>78</v>
      </c>
      <c r="D296" s="168" t="s">
        <v>453</v>
      </c>
      <c r="E296" s="284" t="s">
        <v>241</v>
      </c>
      <c r="F296" s="284"/>
      <c r="G296" s="169" t="s">
        <v>259</v>
      </c>
      <c r="H296" s="172">
        <v>1</v>
      </c>
      <c r="I296" s="171">
        <v>1.1499999999999999</v>
      </c>
      <c r="J296" s="171">
        <v>1.1499999999999999</v>
      </c>
    </row>
    <row r="297" spans="1:10" ht="25.5">
      <c r="A297" s="176"/>
      <c r="B297" s="176"/>
      <c r="C297" s="176"/>
      <c r="D297" s="176"/>
      <c r="E297" s="176" t="s">
        <v>250</v>
      </c>
      <c r="F297" s="177">
        <v>13.62</v>
      </c>
      <c r="G297" s="176" t="s">
        <v>251</v>
      </c>
      <c r="H297" s="177">
        <v>0</v>
      </c>
      <c r="I297" s="176" t="s">
        <v>252</v>
      </c>
      <c r="J297" s="177">
        <v>13.62</v>
      </c>
    </row>
    <row r="298" spans="1:10" ht="15.75" thickBot="1">
      <c r="A298" s="176"/>
      <c r="B298" s="176"/>
      <c r="C298" s="176"/>
      <c r="D298" s="176"/>
      <c r="E298" s="176" t="s">
        <v>253</v>
      </c>
      <c r="F298" s="177">
        <v>4.83</v>
      </c>
      <c r="G298" s="176"/>
      <c r="H298" s="287" t="s">
        <v>254</v>
      </c>
      <c r="I298" s="287"/>
      <c r="J298" s="177">
        <v>22.52</v>
      </c>
    </row>
    <row r="299" spans="1:10" ht="15.75" thickTop="1">
      <c r="A299" s="162"/>
      <c r="B299" s="162"/>
      <c r="C299" s="162"/>
      <c r="D299" s="162"/>
      <c r="E299" s="162"/>
      <c r="F299" s="162"/>
      <c r="G299" s="162"/>
      <c r="H299" s="162"/>
      <c r="I299" s="162"/>
      <c r="J299" s="162"/>
    </row>
    <row r="300" spans="1:10">
      <c r="A300" s="178"/>
      <c r="B300" s="179" t="s">
        <v>4</v>
      </c>
      <c r="C300" s="178" t="s">
        <v>1</v>
      </c>
      <c r="D300" s="178" t="s">
        <v>3</v>
      </c>
      <c r="E300" s="281" t="s">
        <v>225</v>
      </c>
      <c r="F300" s="281"/>
      <c r="G300" s="180" t="s">
        <v>2</v>
      </c>
      <c r="H300" s="179" t="s">
        <v>8</v>
      </c>
      <c r="I300" s="179" t="s">
        <v>90</v>
      </c>
      <c r="J300" s="179" t="s">
        <v>5</v>
      </c>
    </row>
    <row r="301" spans="1:10" ht="51">
      <c r="A301" s="157" t="s">
        <v>226</v>
      </c>
      <c r="B301" s="159" t="s">
        <v>305</v>
      </c>
      <c r="C301" s="157" t="s">
        <v>78</v>
      </c>
      <c r="D301" s="157" t="s">
        <v>306</v>
      </c>
      <c r="E301" s="282" t="s">
        <v>258</v>
      </c>
      <c r="F301" s="282"/>
      <c r="G301" s="158" t="s">
        <v>85</v>
      </c>
      <c r="H301" s="161">
        <v>1</v>
      </c>
      <c r="I301" s="160">
        <v>568.92999999999995</v>
      </c>
      <c r="J301" s="160">
        <v>568.92999999999995</v>
      </c>
    </row>
    <row r="302" spans="1:10" ht="25.5">
      <c r="A302" s="163" t="s">
        <v>228</v>
      </c>
      <c r="B302" s="165" t="s">
        <v>256</v>
      </c>
      <c r="C302" s="163" t="s">
        <v>78</v>
      </c>
      <c r="D302" s="163" t="s">
        <v>257</v>
      </c>
      <c r="E302" s="283" t="s">
        <v>258</v>
      </c>
      <c r="F302" s="283"/>
      <c r="G302" s="164" t="s">
        <v>259</v>
      </c>
      <c r="H302" s="167">
        <v>11.1</v>
      </c>
      <c r="I302" s="166">
        <v>17.07</v>
      </c>
      <c r="J302" s="166">
        <v>189.47</v>
      </c>
    </row>
    <row r="303" spans="1:10" ht="25.5">
      <c r="A303" s="168" t="s">
        <v>235</v>
      </c>
      <c r="B303" s="170" t="s">
        <v>454</v>
      </c>
      <c r="C303" s="168" t="s">
        <v>78</v>
      </c>
      <c r="D303" s="168" t="s">
        <v>455</v>
      </c>
      <c r="E303" s="284" t="s">
        <v>241</v>
      </c>
      <c r="F303" s="284"/>
      <c r="G303" s="169" t="s">
        <v>85</v>
      </c>
      <c r="H303" s="172">
        <v>1.1399999999999999</v>
      </c>
      <c r="I303" s="171">
        <v>107.7</v>
      </c>
      <c r="J303" s="171">
        <v>122.77</v>
      </c>
    </row>
    <row r="304" spans="1:10">
      <c r="A304" s="168" t="s">
        <v>235</v>
      </c>
      <c r="B304" s="170" t="s">
        <v>456</v>
      </c>
      <c r="C304" s="168" t="s">
        <v>78</v>
      </c>
      <c r="D304" s="168" t="s">
        <v>457</v>
      </c>
      <c r="E304" s="284" t="s">
        <v>241</v>
      </c>
      <c r="F304" s="284"/>
      <c r="G304" s="169" t="s">
        <v>289</v>
      </c>
      <c r="H304" s="172">
        <v>171.13</v>
      </c>
      <c r="I304" s="171">
        <v>0.87</v>
      </c>
      <c r="J304" s="171">
        <v>148.88</v>
      </c>
    </row>
    <row r="305" spans="1:10">
      <c r="A305" s="168" t="s">
        <v>235</v>
      </c>
      <c r="B305" s="170" t="s">
        <v>458</v>
      </c>
      <c r="C305" s="168" t="s">
        <v>78</v>
      </c>
      <c r="D305" s="168" t="s">
        <v>459</v>
      </c>
      <c r="E305" s="284" t="s">
        <v>241</v>
      </c>
      <c r="F305" s="284"/>
      <c r="G305" s="169" t="s">
        <v>289</v>
      </c>
      <c r="H305" s="172">
        <v>192.52</v>
      </c>
      <c r="I305" s="171">
        <v>0.56000000000000005</v>
      </c>
      <c r="J305" s="171">
        <v>107.81</v>
      </c>
    </row>
    <row r="306" spans="1:10" ht="25.5">
      <c r="A306" s="176"/>
      <c r="B306" s="176"/>
      <c r="C306" s="176"/>
      <c r="D306" s="176"/>
      <c r="E306" s="176" t="s">
        <v>250</v>
      </c>
      <c r="F306" s="177">
        <v>144.07</v>
      </c>
      <c r="G306" s="176" t="s">
        <v>251</v>
      </c>
      <c r="H306" s="177">
        <v>0</v>
      </c>
      <c r="I306" s="176" t="s">
        <v>252</v>
      </c>
      <c r="J306" s="177">
        <v>144.07</v>
      </c>
    </row>
    <row r="307" spans="1:10" ht="15.75" thickBot="1">
      <c r="A307" s="176"/>
      <c r="B307" s="176"/>
      <c r="C307" s="176"/>
      <c r="D307" s="176"/>
      <c r="E307" s="176" t="s">
        <v>253</v>
      </c>
      <c r="F307" s="177">
        <v>155.6</v>
      </c>
      <c r="G307" s="176"/>
      <c r="H307" s="287" t="s">
        <v>254</v>
      </c>
      <c r="I307" s="287"/>
      <c r="J307" s="177">
        <v>724.53</v>
      </c>
    </row>
    <row r="308" spans="1:10" ht="15.75" thickTop="1">
      <c r="A308" s="162"/>
      <c r="B308" s="162"/>
      <c r="C308" s="162"/>
      <c r="D308" s="162"/>
      <c r="E308" s="162"/>
      <c r="F308" s="162"/>
      <c r="G308" s="162"/>
      <c r="H308" s="162"/>
      <c r="I308" s="162"/>
      <c r="J308" s="162"/>
    </row>
    <row r="309" spans="1:10">
      <c r="A309" s="178"/>
      <c r="B309" s="179" t="s">
        <v>4</v>
      </c>
      <c r="C309" s="178" t="s">
        <v>1</v>
      </c>
      <c r="D309" s="178" t="s">
        <v>3</v>
      </c>
      <c r="E309" s="281" t="s">
        <v>225</v>
      </c>
      <c r="F309" s="281"/>
      <c r="G309" s="180" t="s">
        <v>2</v>
      </c>
      <c r="H309" s="179" t="s">
        <v>8</v>
      </c>
      <c r="I309" s="179" t="s">
        <v>90</v>
      </c>
      <c r="J309" s="179" t="s">
        <v>5</v>
      </c>
    </row>
    <row r="310" spans="1:10" ht="51">
      <c r="A310" s="157" t="s">
        <v>226</v>
      </c>
      <c r="B310" s="159" t="s">
        <v>318</v>
      </c>
      <c r="C310" s="157" t="s">
        <v>78</v>
      </c>
      <c r="D310" s="157" t="s">
        <v>319</v>
      </c>
      <c r="E310" s="282" t="s">
        <v>258</v>
      </c>
      <c r="F310" s="282"/>
      <c r="G310" s="158" t="s">
        <v>85</v>
      </c>
      <c r="H310" s="161">
        <v>1</v>
      </c>
      <c r="I310" s="160">
        <v>451.7</v>
      </c>
      <c r="J310" s="160">
        <v>451.7</v>
      </c>
    </row>
    <row r="311" spans="1:10" ht="25.5">
      <c r="A311" s="163" t="s">
        <v>228</v>
      </c>
      <c r="B311" s="165" t="s">
        <v>460</v>
      </c>
      <c r="C311" s="163" t="s">
        <v>78</v>
      </c>
      <c r="D311" s="163" t="s">
        <v>461</v>
      </c>
      <c r="E311" s="283" t="s">
        <v>258</v>
      </c>
      <c r="F311" s="283"/>
      <c r="G311" s="164" t="s">
        <v>259</v>
      </c>
      <c r="H311" s="167">
        <v>4.5</v>
      </c>
      <c r="I311" s="166">
        <v>14.06</v>
      </c>
      <c r="J311" s="166">
        <v>63.27</v>
      </c>
    </row>
    <row r="312" spans="1:10" ht="51">
      <c r="A312" s="163" t="s">
        <v>228</v>
      </c>
      <c r="B312" s="165" t="s">
        <v>462</v>
      </c>
      <c r="C312" s="163" t="s">
        <v>78</v>
      </c>
      <c r="D312" s="163" t="s">
        <v>463</v>
      </c>
      <c r="E312" s="283" t="s">
        <v>264</v>
      </c>
      <c r="F312" s="283"/>
      <c r="G312" s="164" t="s">
        <v>265</v>
      </c>
      <c r="H312" s="167">
        <v>1.05</v>
      </c>
      <c r="I312" s="166">
        <v>1.3</v>
      </c>
      <c r="J312" s="166">
        <v>1.36</v>
      </c>
    </row>
    <row r="313" spans="1:10" ht="51">
      <c r="A313" s="163" t="s">
        <v>228</v>
      </c>
      <c r="B313" s="165" t="s">
        <v>464</v>
      </c>
      <c r="C313" s="163" t="s">
        <v>78</v>
      </c>
      <c r="D313" s="163" t="s">
        <v>465</v>
      </c>
      <c r="E313" s="283" t="s">
        <v>264</v>
      </c>
      <c r="F313" s="283"/>
      <c r="G313" s="164" t="s">
        <v>268</v>
      </c>
      <c r="H313" s="167">
        <v>3.45</v>
      </c>
      <c r="I313" s="166">
        <v>0.28999999999999998</v>
      </c>
      <c r="J313" s="166">
        <v>1</v>
      </c>
    </row>
    <row r="314" spans="1:10" ht="25.5">
      <c r="A314" s="168" t="s">
        <v>235</v>
      </c>
      <c r="B314" s="170" t="s">
        <v>454</v>
      </c>
      <c r="C314" s="168" t="s">
        <v>78</v>
      </c>
      <c r="D314" s="168" t="s">
        <v>455</v>
      </c>
      <c r="E314" s="284" t="s">
        <v>241</v>
      </c>
      <c r="F314" s="284"/>
      <c r="G314" s="169" t="s">
        <v>85</v>
      </c>
      <c r="H314" s="172">
        <v>1.1599999999999999</v>
      </c>
      <c r="I314" s="171">
        <v>107.7</v>
      </c>
      <c r="J314" s="171">
        <v>124.93</v>
      </c>
    </row>
    <row r="315" spans="1:10">
      <c r="A315" s="168" t="s">
        <v>235</v>
      </c>
      <c r="B315" s="170" t="s">
        <v>456</v>
      </c>
      <c r="C315" s="168" t="s">
        <v>78</v>
      </c>
      <c r="D315" s="168" t="s">
        <v>457</v>
      </c>
      <c r="E315" s="284" t="s">
        <v>241</v>
      </c>
      <c r="F315" s="284"/>
      <c r="G315" s="169" t="s">
        <v>289</v>
      </c>
      <c r="H315" s="172">
        <v>174.1</v>
      </c>
      <c r="I315" s="171">
        <v>0.87</v>
      </c>
      <c r="J315" s="171">
        <v>151.46</v>
      </c>
    </row>
    <row r="316" spans="1:10">
      <c r="A316" s="168" t="s">
        <v>235</v>
      </c>
      <c r="B316" s="170" t="s">
        <v>458</v>
      </c>
      <c r="C316" s="168" t="s">
        <v>78</v>
      </c>
      <c r="D316" s="168" t="s">
        <v>459</v>
      </c>
      <c r="E316" s="284" t="s">
        <v>241</v>
      </c>
      <c r="F316" s="284"/>
      <c r="G316" s="169" t="s">
        <v>289</v>
      </c>
      <c r="H316" s="172">
        <v>195.86</v>
      </c>
      <c r="I316" s="171">
        <v>0.56000000000000005</v>
      </c>
      <c r="J316" s="171">
        <v>109.68</v>
      </c>
    </row>
    <row r="317" spans="1:10" ht="25.5">
      <c r="A317" s="176"/>
      <c r="B317" s="176"/>
      <c r="C317" s="176"/>
      <c r="D317" s="176"/>
      <c r="E317" s="176" t="s">
        <v>250</v>
      </c>
      <c r="F317" s="177">
        <v>48.73</v>
      </c>
      <c r="G317" s="176" t="s">
        <v>251</v>
      </c>
      <c r="H317" s="177">
        <v>0</v>
      </c>
      <c r="I317" s="176" t="s">
        <v>252</v>
      </c>
      <c r="J317" s="177">
        <v>48.73</v>
      </c>
    </row>
    <row r="318" spans="1:10" ht="15.75" thickBot="1">
      <c r="A318" s="176"/>
      <c r="B318" s="176"/>
      <c r="C318" s="176"/>
      <c r="D318" s="176"/>
      <c r="E318" s="176" t="s">
        <v>253</v>
      </c>
      <c r="F318" s="177">
        <v>123.53</v>
      </c>
      <c r="G318" s="176"/>
      <c r="H318" s="287" t="s">
        <v>254</v>
      </c>
      <c r="I318" s="287"/>
      <c r="J318" s="177">
        <v>575.23</v>
      </c>
    </row>
    <row r="319" spans="1:10" ht="15.75" thickTop="1">
      <c r="A319" s="162"/>
      <c r="B319" s="162"/>
      <c r="C319" s="162"/>
      <c r="D319" s="162"/>
      <c r="E319" s="162"/>
      <c r="F319" s="162"/>
      <c r="G319" s="162"/>
      <c r="H319" s="162"/>
      <c r="I319" s="162"/>
      <c r="J319" s="162"/>
    </row>
    <row r="320" spans="1:10">
      <c r="A320" s="178"/>
      <c r="B320" s="179" t="s">
        <v>4</v>
      </c>
      <c r="C320" s="178" t="s">
        <v>1</v>
      </c>
      <c r="D320" s="178" t="s">
        <v>3</v>
      </c>
      <c r="E320" s="281" t="s">
        <v>225</v>
      </c>
      <c r="F320" s="281"/>
      <c r="G320" s="180" t="s">
        <v>2</v>
      </c>
      <c r="H320" s="179" t="s">
        <v>8</v>
      </c>
      <c r="I320" s="179" t="s">
        <v>90</v>
      </c>
      <c r="J320" s="179" t="s">
        <v>5</v>
      </c>
    </row>
    <row r="321" spans="1:10" ht="38.25">
      <c r="A321" s="157" t="s">
        <v>226</v>
      </c>
      <c r="B321" s="159" t="s">
        <v>316</v>
      </c>
      <c r="C321" s="157" t="s">
        <v>78</v>
      </c>
      <c r="D321" s="157" t="s">
        <v>317</v>
      </c>
      <c r="E321" s="282" t="s">
        <v>258</v>
      </c>
      <c r="F321" s="282"/>
      <c r="G321" s="158" t="s">
        <v>85</v>
      </c>
      <c r="H321" s="161">
        <v>1</v>
      </c>
      <c r="I321" s="160">
        <v>405.46</v>
      </c>
      <c r="J321" s="160">
        <v>405.46</v>
      </c>
    </row>
    <row r="322" spans="1:10" ht="25.5">
      <c r="A322" s="163" t="s">
        <v>228</v>
      </c>
      <c r="B322" s="165" t="s">
        <v>460</v>
      </c>
      <c r="C322" s="163" t="s">
        <v>78</v>
      </c>
      <c r="D322" s="163" t="s">
        <v>461</v>
      </c>
      <c r="E322" s="283" t="s">
        <v>258</v>
      </c>
      <c r="F322" s="283"/>
      <c r="G322" s="164" t="s">
        <v>259</v>
      </c>
      <c r="H322" s="167">
        <v>4.32</v>
      </c>
      <c r="I322" s="166">
        <v>14.06</v>
      </c>
      <c r="J322" s="166">
        <v>60.73</v>
      </c>
    </row>
    <row r="323" spans="1:10" ht="51">
      <c r="A323" s="163" t="s">
        <v>228</v>
      </c>
      <c r="B323" s="165" t="s">
        <v>462</v>
      </c>
      <c r="C323" s="163" t="s">
        <v>78</v>
      </c>
      <c r="D323" s="163" t="s">
        <v>463</v>
      </c>
      <c r="E323" s="283" t="s">
        <v>264</v>
      </c>
      <c r="F323" s="283"/>
      <c r="G323" s="164" t="s">
        <v>265</v>
      </c>
      <c r="H323" s="167">
        <v>1.01</v>
      </c>
      <c r="I323" s="166">
        <v>1.3</v>
      </c>
      <c r="J323" s="166">
        <v>1.31</v>
      </c>
    </row>
    <row r="324" spans="1:10" ht="51">
      <c r="A324" s="163" t="s">
        <v>228</v>
      </c>
      <c r="B324" s="165" t="s">
        <v>464</v>
      </c>
      <c r="C324" s="163" t="s">
        <v>78</v>
      </c>
      <c r="D324" s="163" t="s">
        <v>465</v>
      </c>
      <c r="E324" s="283" t="s">
        <v>264</v>
      </c>
      <c r="F324" s="283"/>
      <c r="G324" s="164" t="s">
        <v>268</v>
      </c>
      <c r="H324" s="167">
        <v>3.31</v>
      </c>
      <c r="I324" s="166">
        <v>0.28999999999999998</v>
      </c>
      <c r="J324" s="166">
        <v>0.95</v>
      </c>
    </row>
    <row r="325" spans="1:10" ht="25.5">
      <c r="A325" s="168" t="s">
        <v>235</v>
      </c>
      <c r="B325" s="170" t="s">
        <v>466</v>
      </c>
      <c r="C325" s="168" t="s">
        <v>78</v>
      </c>
      <c r="D325" s="168" t="s">
        <v>467</v>
      </c>
      <c r="E325" s="284" t="s">
        <v>241</v>
      </c>
      <c r="F325" s="284"/>
      <c r="G325" s="169" t="s">
        <v>85</v>
      </c>
      <c r="H325" s="172">
        <v>0.95</v>
      </c>
      <c r="I325" s="171">
        <v>109.1</v>
      </c>
      <c r="J325" s="171">
        <v>103.64</v>
      </c>
    </row>
    <row r="326" spans="1:10">
      <c r="A326" s="168" t="s">
        <v>235</v>
      </c>
      <c r="B326" s="170" t="s">
        <v>458</v>
      </c>
      <c r="C326" s="168" t="s">
        <v>78</v>
      </c>
      <c r="D326" s="168" t="s">
        <v>459</v>
      </c>
      <c r="E326" s="284" t="s">
        <v>241</v>
      </c>
      <c r="F326" s="284"/>
      <c r="G326" s="169" t="s">
        <v>289</v>
      </c>
      <c r="H326" s="172">
        <v>426.49</v>
      </c>
      <c r="I326" s="171">
        <v>0.56000000000000005</v>
      </c>
      <c r="J326" s="171">
        <v>238.83</v>
      </c>
    </row>
    <row r="327" spans="1:10" ht="25.5">
      <c r="A327" s="176"/>
      <c r="B327" s="176"/>
      <c r="C327" s="176"/>
      <c r="D327" s="176"/>
      <c r="E327" s="176" t="s">
        <v>250</v>
      </c>
      <c r="F327" s="177">
        <v>46.78</v>
      </c>
      <c r="G327" s="176" t="s">
        <v>251</v>
      </c>
      <c r="H327" s="177">
        <v>0</v>
      </c>
      <c r="I327" s="176" t="s">
        <v>252</v>
      </c>
      <c r="J327" s="177">
        <v>46.78</v>
      </c>
    </row>
    <row r="328" spans="1:10" ht="15.75" thickBot="1">
      <c r="A328" s="176"/>
      <c r="B328" s="176"/>
      <c r="C328" s="176"/>
      <c r="D328" s="176"/>
      <c r="E328" s="176" t="s">
        <v>253</v>
      </c>
      <c r="F328" s="177">
        <v>110.89</v>
      </c>
      <c r="G328" s="176"/>
      <c r="H328" s="287" t="s">
        <v>254</v>
      </c>
      <c r="I328" s="287"/>
      <c r="J328" s="177">
        <v>516.35</v>
      </c>
    </row>
    <row r="329" spans="1:10" ht="15.75" thickTop="1">
      <c r="A329" s="162"/>
      <c r="B329" s="162"/>
      <c r="C329" s="162"/>
      <c r="D329" s="162"/>
      <c r="E329" s="162"/>
      <c r="F329" s="162"/>
      <c r="G329" s="162"/>
      <c r="H329" s="162"/>
      <c r="I329" s="162"/>
      <c r="J329" s="162"/>
    </row>
    <row r="330" spans="1:10">
      <c r="A330" s="178"/>
      <c r="B330" s="179" t="s">
        <v>4</v>
      </c>
      <c r="C330" s="178" t="s">
        <v>1</v>
      </c>
      <c r="D330" s="178" t="s">
        <v>3</v>
      </c>
      <c r="E330" s="281" t="s">
        <v>225</v>
      </c>
      <c r="F330" s="281"/>
      <c r="G330" s="180" t="s">
        <v>2</v>
      </c>
      <c r="H330" s="179" t="s">
        <v>8</v>
      </c>
      <c r="I330" s="179" t="s">
        <v>90</v>
      </c>
      <c r="J330" s="179" t="s">
        <v>5</v>
      </c>
    </row>
    <row r="331" spans="1:10" ht="51">
      <c r="A331" s="157" t="s">
        <v>226</v>
      </c>
      <c r="B331" s="159" t="s">
        <v>370</v>
      </c>
      <c r="C331" s="157" t="s">
        <v>78</v>
      </c>
      <c r="D331" s="157" t="s">
        <v>371</v>
      </c>
      <c r="E331" s="282" t="s">
        <v>258</v>
      </c>
      <c r="F331" s="282"/>
      <c r="G331" s="158" t="s">
        <v>85</v>
      </c>
      <c r="H331" s="161">
        <v>1</v>
      </c>
      <c r="I331" s="160">
        <v>584.66999999999996</v>
      </c>
      <c r="J331" s="160">
        <v>584.66999999999996</v>
      </c>
    </row>
    <row r="332" spans="1:10" ht="25.5">
      <c r="A332" s="163" t="s">
        <v>228</v>
      </c>
      <c r="B332" s="165" t="s">
        <v>460</v>
      </c>
      <c r="C332" s="163" t="s">
        <v>78</v>
      </c>
      <c r="D332" s="163" t="s">
        <v>461</v>
      </c>
      <c r="E332" s="283" t="s">
        <v>258</v>
      </c>
      <c r="F332" s="283"/>
      <c r="G332" s="164" t="s">
        <v>259</v>
      </c>
      <c r="H332" s="167">
        <v>3.75</v>
      </c>
      <c r="I332" s="166">
        <v>14.06</v>
      </c>
      <c r="J332" s="166">
        <v>52.72</v>
      </c>
    </row>
    <row r="333" spans="1:10" ht="51">
      <c r="A333" s="163" t="s">
        <v>228</v>
      </c>
      <c r="B333" s="165" t="s">
        <v>462</v>
      </c>
      <c r="C333" s="163" t="s">
        <v>78</v>
      </c>
      <c r="D333" s="163" t="s">
        <v>463</v>
      </c>
      <c r="E333" s="283" t="s">
        <v>264</v>
      </c>
      <c r="F333" s="283"/>
      <c r="G333" s="164" t="s">
        <v>265</v>
      </c>
      <c r="H333" s="167">
        <v>0.87</v>
      </c>
      <c r="I333" s="166">
        <v>1.3</v>
      </c>
      <c r="J333" s="166">
        <v>1.1299999999999999</v>
      </c>
    </row>
    <row r="334" spans="1:10" ht="51">
      <c r="A334" s="163" t="s">
        <v>228</v>
      </c>
      <c r="B334" s="165" t="s">
        <v>464</v>
      </c>
      <c r="C334" s="163" t="s">
        <v>78</v>
      </c>
      <c r="D334" s="163" t="s">
        <v>465</v>
      </c>
      <c r="E334" s="283" t="s">
        <v>264</v>
      </c>
      <c r="F334" s="283"/>
      <c r="G334" s="164" t="s">
        <v>268</v>
      </c>
      <c r="H334" s="167">
        <v>2.88</v>
      </c>
      <c r="I334" s="166">
        <v>0.28999999999999998</v>
      </c>
      <c r="J334" s="166">
        <v>0.83</v>
      </c>
    </row>
    <row r="335" spans="1:10" ht="38.25">
      <c r="A335" s="168" t="s">
        <v>235</v>
      </c>
      <c r="B335" s="170" t="s">
        <v>468</v>
      </c>
      <c r="C335" s="168" t="s">
        <v>78</v>
      </c>
      <c r="D335" s="168" t="s">
        <v>469</v>
      </c>
      <c r="E335" s="284" t="s">
        <v>241</v>
      </c>
      <c r="F335" s="284"/>
      <c r="G335" s="169" t="s">
        <v>325</v>
      </c>
      <c r="H335" s="172">
        <v>19.440000000000001</v>
      </c>
      <c r="I335" s="171">
        <v>7.28</v>
      </c>
      <c r="J335" s="171">
        <v>141.52000000000001</v>
      </c>
    </row>
    <row r="336" spans="1:10" ht="25.5">
      <c r="A336" s="168" t="s">
        <v>235</v>
      </c>
      <c r="B336" s="170" t="s">
        <v>454</v>
      </c>
      <c r="C336" s="168" t="s">
        <v>78</v>
      </c>
      <c r="D336" s="168" t="s">
        <v>455</v>
      </c>
      <c r="E336" s="284" t="s">
        <v>241</v>
      </c>
      <c r="F336" s="284"/>
      <c r="G336" s="169" t="s">
        <v>85</v>
      </c>
      <c r="H336" s="172">
        <v>1.08</v>
      </c>
      <c r="I336" s="171">
        <v>107.7</v>
      </c>
      <c r="J336" s="171">
        <v>116.31</v>
      </c>
    </row>
    <row r="337" spans="1:10">
      <c r="A337" s="168" t="s">
        <v>235</v>
      </c>
      <c r="B337" s="170" t="s">
        <v>458</v>
      </c>
      <c r="C337" s="168" t="s">
        <v>78</v>
      </c>
      <c r="D337" s="168" t="s">
        <v>459</v>
      </c>
      <c r="E337" s="284" t="s">
        <v>241</v>
      </c>
      <c r="F337" s="284"/>
      <c r="G337" s="169" t="s">
        <v>289</v>
      </c>
      <c r="H337" s="172">
        <v>486</v>
      </c>
      <c r="I337" s="171">
        <v>0.56000000000000005</v>
      </c>
      <c r="J337" s="171">
        <v>272.16000000000003</v>
      </c>
    </row>
    <row r="338" spans="1:10" ht="25.5">
      <c r="A338" s="176"/>
      <c r="B338" s="176"/>
      <c r="C338" s="176"/>
      <c r="D338" s="176"/>
      <c r="E338" s="176" t="s">
        <v>250</v>
      </c>
      <c r="F338" s="177">
        <v>40.61</v>
      </c>
      <c r="G338" s="176" t="s">
        <v>251</v>
      </c>
      <c r="H338" s="177">
        <v>0</v>
      </c>
      <c r="I338" s="176" t="s">
        <v>252</v>
      </c>
      <c r="J338" s="177">
        <v>40.61</v>
      </c>
    </row>
    <row r="339" spans="1:10" ht="15.75" thickBot="1">
      <c r="A339" s="176"/>
      <c r="B339" s="176"/>
      <c r="C339" s="176"/>
      <c r="D339" s="176"/>
      <c r="E339" s="176" t="s">
        <v>253</v>
      </c>
      <c r="F339" s="177">
        <v>159.9</v>
      </c>
      <c r="G339" s="176"/>
      <c r="H339" s="287" t="s">
        <v>254</v>
      </c>
      <c r="I339" s="287"/>
      <c r="J339" s="177">
        <v>744.57</v>
      </c>
    </row>
    <row r="340" spans="1:10" ht="15.75" thickTop="1">
      <c r="A340" s="162"/>
      <c r="B340" s="162"/>
      <c r="C340" s="162"/>
      <c r="D340" s="162"/>
      <c r="E340" s="162"/>
      <c r="F340" s="162"/>
      <c r="G340" s="162"/>
      <c r="H340" s="162"/>
      <c r="I340" s="162"/>
      <c r="J340" s="162"/>
    </row>
    <row r="341" spans="1:10">
      <c r="A341" s="178"/>
      <c r="B341" s="179" t="s">
        <v>4</v>
      </c>
      <c r="C341" s="178" t="s">
        <v>1</v>
      </c>
      <c r="D341" s="178" t="s">
        <v>3</v>
      </c>
      <c r="E341" s="281" t="s">
        <v>225</v>
      </c>
      <c r="F341" s="281"/>
      <c r="G341" s="180" t="s">
        <v>2</v>
      </c>
      <c r="H341" s="179" t="s">
        <v>8</v>
      </c>
      <c r="I341" s="179" t="s">
        <v>90</v>
      </c>
      <c r="J341" s="179" t="s">
        <v>5</v>
      </c>
    </row>
    <row r="342" spans="1:10" ht="38.25">
      <c r="A342" s="157" t="s">
        <v>226</v>
      </c>
      <c r="B342" s="159" t="s">
        <v>379</v>
      </c>
      <c r="C342" s="157" t="s">
        <v>78</v>
      </c>
      <c r="D342" s="157" t="s">
        <v>380</v>
      </c>
      <c r="E342" s="282" t="s">
        <v>258</v>
      </c>
      <c r="F342" s="282"/>
      <c r="G342" s="158" t="s">
        <v>85</v>
      </c>
      <c r="H342" s="161">
        <v>1</v>
      </c>
      <c r="I342" s="160">
        <v>371.31</v>
      </c>
      <c r="J342" s="160">
        <v>371.31</v>
      </c>
    </row>
    <row r="343" spans="1:10" ht="25.5">
      <c r="A343" s="163" t="s">
        <v>228</v>
      </c>
      <c r="B343" s="165" t="s">
        <v>460</v>
      </c>
      <c r="C343" s="163" t="s">
        <v>78</v>
      </c>
      <c r="D343" s="163" t="s">
        <v>461</v>
      </c>
      <c r="E343" s="283" t="s">
        <v>258</v>
      </c>
      <c r="F343" s="283"/>
      <c r="G343" s="164" t="s">
        <v>259</v>
      </c>
      <c r="H343" s="167">
        <v>4.6399999999999997</v>
      </c>
      <c r="I343" s="166">
        <v>14.06</v>
      </c>
      <c r="J343" s="166">
        <v>65.23</v>
      </c>
    </row>
    <row r="344" spans="1:10" ht="51">
      <c r="A344" s="163" t="s">
        <v>228</v>
      </c>
      <c r="B344" s="165" t="s">
        <v>462</v>
      </c>
      <c r="C344" s="163" t="s">
        <v>78</v>
      </c>
      <c r="D344" s="163" t="s">
        <v>463</v>
      </c>
      <c r="E344" s="283" t="s">
        <v>264</v>
      </c>
      <c r="F344" s="283"/>
      <c r="G344" s="164" t="s">
        <v>265</v>
      </c>
      <c r="H344" s="167">
        <v>1.08</v>
      </c>
      <c r="I344" s="166">
        <v>1.3</v>
      </c>
      <c r="J344" s="166">
        <v>1.4</v>
      </c>
    </row>
    <row r="345" spans="1:10" ht="51">
      <c r="A345" s="163" t="s">
        <v>228</v>
      </c>
      <c r="B345" s="165" t="s">
        <v>464</v>
      </c>
      <c r="C345" s="163" t="s">
        <v>78</v>
      </c>
      <c r="D345" s="163" t="s">
        <v>465</v>
      </c>
      <c r="E345" s="283" t="s">
        <v>264</v>
      </c>
      <c r="F345" s="283"/>
      <c r="G345" s="164" t="s">
        <v>268</v>
      </c>
      <c r="H345" s="167">
        <v>3.56</v>
      </c>
      <c r="I345" s="166">
        <v>0.28999999999999998</v>
      </c>
      <c r="J345" s="166">
        <v>1.03</v>
      </c>
    </row>
    <row r="346" spans="1:10" ht="25.5">
      <c r="A346" s="168" t="s">
        <v>235</v>
      </c>
      <c r="B346" s="170" t="s">
        <v>466</v>
      </c>
      <c r="C346" s="168" t="s">
        <v>78</v>
      </c>
      <c r="D346" s="168" t="s">
        <v>467</v>
      </c>
      <c r="E346" s="284" t="s">
        <v>241</v>
      </c>
      <c r="F346" s="284"/>
      <c r="G346" s="169" t="s">
        <v>85</v>
      </c>
      <c r="H346" s="172">
        <v>1.02</v>
      </c>
      <c r="I346" s="171">
        <v>109.1</v>
      </c>
      <c r="J346" s="171">
        <v>111.28</v>
      </c>
    </row>
    <row r="347" spans="1:10">
      <c r="A347" s="168" t="s">
        <v>235</v>
      </c>
      <c r="B347" s="170" t="s">
        <v>458</v>
      </c>
      <c r="C347" s="168" t="s">
        <v>78</v>
      </c>
      <c r="D347" s="168" t="s">
        <v>459</v>
      </c>
      <c r="E347" s="284" t="s">
        <v>241</v>
      </c>
      <c r="F347" s="284"/>
      <c r="G347" s="169" t="s">
        <v>289</v>
      </c>
      <c r="H347" s="172">
        <v>343.52</v>
      </c>
      <c r="I347" s="171">
        <v>0.56000000000000005</v>
      </c>
      <c r="J347" s="171">
        <v>192.37</v>
      </c>
    </row>
    <row r="348" spans="1:10" ht="25.5">
      <c r="A348" s="176"/>
      <c r="B348" s="176"/>
      <c r="C348" s="176"/>
      <c r="D348" s="176"/>
      <c r="E348" s="176" t="s">
        <v>250</v>
      </c>
      <c r="F348" s="177">
        <v>50.25</v>
      </c>
      <c r="G348" s="176" t="s">
        <v>251</v>
      </c>
      <c r="H348" s="177">
        <v>0</v>
      </c>
      <c r="I348" s="176" t="s">
        <v>252</v>
      </c>
      <c r="J348" s="177">
        <v>50.25</v>
      </c>
    </row>
    <row r="349" spans="1:10" ht="15.75" thickBot="1">
      <c r="A349" s="176"/>
      <c r="B349" s="176"/>
      <c r="C349" s="176"/>
      <c r="D349" s="176"/>
      <c r="E349" s="176" t="s">
        <v>253</v>
      </c>
      <c r="F349" s="177">
        <v>101.55</v>
      </c>
      <c r="G349" s="176"/>
      <c r="H349" s="287" t="s">
        <v>254</v>
      </c>
      <c r="I349" s="287"/>
      <c r="J349" s="177">
        <v>472.86</v>
      </c>
    </row>
    <row r="350" spans="1:10" ht="15.75" thickTop="1">
      <c r="A350" s="162"/>
      <c r="B350" s="162"/>
      <c r="C350" s="162"/>
      <c r="D350" s="162"/>
      <c r="E350" s="162"/>
      <c r="F350" s="162"/>
      <c r="G350" s="162"/>
      <c r="H350" s="162"/>
      <c r="I350" s="162"/>
      <c r="J350" s="162"/>
    </row>
    <row r="351" spans="1:10">
      <c r="A351" s="178"/>
      <c r="B351" s="179" t="s">
        <v>4</v>
      </c>
      <c r="C351" s="178" t="s">
        <v>1</v>
      </c>
      <c r="D351" s="178" t="s">
        <v>3</v>
      </c>
      <c r="E351" s="281" t="s">
        <v>225</v>
      </c>
      <c r="F351" s="281"/>
      <c r="G351" s="180" t="s">
        <v>2</v>
      </c>
      <c r="H351" s="179" t="s">
        <v>8</v>
      </c>
      <c r="I351" s="179" t="s">
        <v>90</v>
      </c>
      <c r="J351" s="179" t="s">
        <v>5</v>
      </c>
    </row>
    <row r="352" spans="1:10">
      <c r="A352" s="157" t="s">
        <v>226</v>
      </c>
      <c r="B352" s="159" t="s">
        <v>470</v>
      </c>
      <c r="C352" s="157" t="s">
        <v>78</v>
      </c>
      <c r="D352" s="157" t="s">
        <v>471</v>
      </c>
      <c r="E352" s="282" t="s">
        <v>258</v>
      </c>
      <c r="F352" s="282"/>
      <c r="G352" s="158" t="s">
        <v>259</v>
      </c>
      <c r="H352" s="161">
        <v>1</v>
      </c>
      <c r="I352" s="160">
        <v>21.25</v>
      </c>
      <c r="J352" s="160">
        <v>21.25</v>
      </c>
    </row>
    <row r="353" spans="1:10" ht="25.5">
      <c r="A353" s="163" t="s">
        <v>228</v>
      </c>
      <c r="B353" s="165" t="s">
        <v>472</v>
      </c>
      <c r="C353" s="163" t="s">
        <v>78</v>
      </c>
      <c r="D353" s="163" t="s">
        <v>473</v>
      </c>
      <c r="E353" s="283" t="s">
        <v>258</v>
      </c>
      <c r="F353" s="283"/>
      <c r="G353" s="164" t="s">
        <v>259</v>
      </c>
      <c r="H353" s="167">
        <v>1</v>
      </c>
      <c r="I353" s="166">
        <v>0.22</v>
      </c>
      <c r="J353" s="166">
        <v>0.22</v>
      </c>
    </row>
    <row r="354" spans="1:10">
      <c r="A354" s="168" t="s">
        <v>235</v>
      </c>
      <c r="B354" s="170" t="s">
        <v>474</v>
      </c>
      <c r="C354" s="168" t="s">
        <v>78</v>
      </c>
      <c r="D354" s="168" t="s">
        <v>475</v>
      </c>
      <c r="E354" s="284" t="s">
        <v>238</v>
      </c>
      <c r="F354" s="284"/>
      <c r="G354" s="169" t="s">
        <v>259</v>
      </c>
      <c r="H354" s="172">
        <v>1</v>
      </c>
      <c r="I354" s="171">
        <v>16.850000000000001</v>
      </c>
      <c r="J354" s="171">
        <v>16.850000000000001</v>
      </c>
    </row>
    <row r="355" spans="1:10" ht="25.5">
      <c r="A355" s="168" t="s">
        <v>235</v>
      </c>
      <c r="B355" s="170" t="s">
        <v>432</v>
      </c>
      <c r="C355" s="168" t="s">
        <v>78</v>
      </c>
      <c r="D355" s="168" t="s">
        <v>433</v>
      </c>
      <c r="E355" s="284" t="s">
        <v>241</v>
      </c>
      <c r="F355" s="284"/>
      <c r="G355" s="169" t="s">
        <v>259</v>
      </c>
      <c r="H355" s="172">
        <v>1</v>
      </c>
      <c r="I355" s="171">
        <v>0.83</v>
      </c>
      <c r="J355" s="171">
        <v>0.83</v>
      </c>
    </row>
    <row r="356" spans="1:10" ht="25.5">
      <c r="A356" s="168" t="s">
        <v>235</v>
      </c>
      <c r="B356" s="170" t="s">
        <v>434</v>
      </c>
      <c r="C356" s="168" t="s">
        <v>78</v>
      </c>
      <c r="D356" s="168" t="s">
        <v>435</v>
      </c>
      <c r="E356" s="284" t="s">
        <v>241</v>
      </c>
      <c r="F356" s="284"/>
      <c r="G356" s="169" t="s">
        <v>259</v>
      </c>
      <c r="H356" s="172">
        <v>1</v>
      </c>
      <c r="I356" s="171">
        <v>0.62</v>
      </c>
      <c r="J356" s="171">
        <v>0.62</v>
      </c>
    </row>
    <row r="357" spans="1:10" ht="25.5">
      <c r="A357" s="168" t="s">
        <v>235</v>
      </c>
      <c r="B357" s="170" t="s">
        <v>436</v>
      </c>
      <c r="C357" s="168" t="s">
        <v>78</v>
      </c>
      <c r="D357" s="168" t="s">
        <v>437</v>
      </c>
      <c r="E357" s="284" t="s">
        <v>241</v>
      </c>
      <c r="F357" s="284"/>
      <c r="G357" s="169" t="s">
        <v>259</v>
      </c>
      <c r="H357" s="172">
        <v>1</v>
      </c>
      <c r="I357" s="171">
        <v>1.07</v>
      </c>
      <c r="J357" s="171">
        <v>1.07</v>
      </c>
    </row>
    <row r="358" spans="1:10" ht="25.5">
      <c r="A358" s="168" t="s">
        <v>235</v>
      </c>
      <c r="B358" s="170" t="s">
        <v>438</v>
      </c>
      <c r="C358" s="168" t="s">
        <v>78</v>
      </c>
      <c r="D358" s="168" t="s">
        <v>439</v>
      </c>
      <c r="E358" s="284" t="s">
        <v>241</v>
      </c>
      <c r="F358" s="284"/>
      <c r="G358" s="169" t="s">
        <v>259</v>
      </c>
      <c r="H358" s="172">
        <v>1</v>
      </c>
      <c r="I358" s="171">
        <v>0.01</v>
      </c>
      <c r="J358" s="171">
        <v>0.01</v>
      </c>
    </row>
    <row r="359" spans="1:10" ht="25.5">
      <c r="A359" s="168" t="s">
        <v>235</v>
      </c>
      <c r="B359" s="170" t="s">
        <v>440</v>
      </c>
      <c r="C359" s="168" t="s">
        <v>78</v>
      </c>
      <c r="D359" s="168" t="s">
        <v>441</v>
      </c>
      <c r="E359" s="284" t="s">
        <v>241</v>
      </c>
      <c r="F359" s="284"/>
      <c r="G359" s="169" t="s">
        <v>259</v>
      </c>
      <c r="H359" s="172">
        <v>1</v>
      </c>
      <c r="I359" s="171">
        <v>0.66</v>
      </c>
      <c r="J359" s="171">
        <v>0.66</v>
      </c>
    </row>
    <row r="360" spans="1:10" ht="25.5">
      <c r="A360" s="168" t="s">
        <v>235</v>
      </c>
      <c r="B360" s="170" t="s">
        <v>442</v>
      </c>
      <c r="C360" s="168" t="s">
        <v>78</v>
      </c>
      <c r="D360" s="168" t="s">
        <v>443</v>
      </c>
      <c r="E360" s="284" t="s">
        <v>241</v>
      </c>
      <c r="F360" s="284"/>
      <c r="G360" s="169" t="s">
        <v>259</v>
      </c>
      <c r="H360" s="172">
        <v>1</v>
      </c>
      <c r="I360" s="171">
        <v>0.99</v>
      </c>
      <c r="J360" s="171">
        <v>0.99</v>
      </c>
    </row>
    <row r="361" spans="1:10" ht="25.5">
      <c r="A361" s="176"/>
      <c r="B361" s="176"/>
      <c r="C361" s="176"/>
      <c r="D361" s="176"/>
      <c r="E361" s="176" t="s">
        <v>250</v>
      </c>
      <c r="F361" s="177">
        <v>17.07</v>
      </c>
      <c r="G361" s="176" t="s">
        <v>251</v>
      </c>
      <c r="H361" s="177">
        <v>0</v>
      </c>
      <c r="I361" s="176" t="s">
        <v>252</v>
      </c>
      <c r="J361" s="177">
        <v>17.07</v>
      </c>
    </row>
    <row r="362" spans="1:10" ht="15.75" thickBot="1">
      <c r="A362" s="176"/>
      <c r="B362" s="176"/>
      <c r="C362" s="176"/>
      <c r="D362" s="176"/>
      <c r="E362" s="176" t="s">
        <v>253</v>
      </c>
      <c r="F362" s="177">
        <v>5.81</v>
      </c>
      <c r="G362" s="176"/>
      <c r="H362" s="287" t="s">
        <v>254</v>
      </c>
      <c r="I362" s="287"/>
      <c r="J362" s="177">
        <v>27.06</v>
      </c>
    </row>
    <row r="363" spans="1:10" ht="15.75" thickTop="1">
      <c r="A363" s="162"/>
      <c r="B363" s="162"/>
      <c r="C363" s="162"/>
      <c r="D363" s="162"/>
      <c r="E363" s="162"/>
      <c r="F363" s="162"/>
      <c r="G363" s="162"/>
      <c r="H363" s="162"/>
      <c r="I363" s="162"/>
      <c r="J363" s="162"/>
    </row>
    <row r="364" spans="1:10">
      <c r="A364" s="178"/>
      <c r="B364" s="179" t="s">
        <v>4</v>
      </c>
      <c r="C364" s="178" t="s">
        <v>1</v>
      </c>
      <c r="D364" s="178" t="s">
        <v>3</v>
      </c>
      <c r="E364" s="281" t="s">
        <v>225</v>
      </c>
      <c r="F364" s="281"/>
      <c r="G364" s="180" t="s">
        <v>2</v>
      </c>
      <c r="H364" s="179" t="s">
        <v>8</v>
      </c>
      <c r="I364" s="179" t="s">
        <v>90</v>
      </c>
      <c r="J364" s="179" t="s">
        <v>5</v>
      </c>
    </row>
    <row r="365" spans="1:10" ht="38.25">
      <c r="A365" s="157" t="s">
        <v>226</v>
      </c>
      <c r="B365" s="159" t="s">
        <v>476</v>
      </c>
      <c r="C365" s="157" t="s">
        <v>78</v>
      </c>
      <c r="D365" s="157" t="s">
        <v>477</v>
      </c>
      <c r="E365" s="282" t="s">
        <v>383</v>
      </c>
      <c r="F365" s="282"/>
      <c r="G365" s="158" t="s">
        <v>289</v>
      </c>
      <c r="H365" s="161">
        <v>1</v>
      </c>
      <c r="I365" s="160">
        <v>12.51</v>
      </c>
      <c r="J365" s="160">
        <v>12.51</v>
      </c>
    </row>
    <row r="366" spans="1:10" ht="25.5">
      <c r="A366" s="163" t="s">
        <v>228</v>
      </c>
      <c r="B366" s="165" t="s">
        <v>426</v>
      </c>
      <c r="C366" s="163" t="s">
        <v>78</v>
      </c>
      <c r="D366" s="163" t="s">
        <v>427</v>
      </c>
      <c r="E366" s="283" t="s">
        <v>258</v>
      </c>
      <c r="F366" s="283"/>
      <c r="G366" s="164" t="s">
        <v>259</v>
      </c>
      <c r="H366" s="167">
        <v>1.72E-2</v>
      </c>
      <c r="I366" s="166">
        <v>17.75</v>
      </c>
      <c r="J366" s="166">
        <v>0.3</v>
      </c>
    </row>
    <row r="367" spans="1:10" ht="25.5">
      <c r="A367" s="163" t="s">
        <v>228</v>
      </c>
      <c r="B367" s="165" t="s">
        <v>470</v>
      </c>
      <c r="C367" s="163" t="s">
        <v>78</v>
      </c>
      <c r="D367" s="163" t="s">
        <v>471</v>
      </c>
      <c r="E367" s="283" t="s">
        <v>258</v>
      </c>
      <c r="F367" s="283"/>
      <c r="G367" s="164" t="s">
        <v>259</v>
      </c>
      <c r="H367" s="167">
        <v>0.1055</v>
      </c>
      <c r="I367" s="166">
        <v>21.25</v>
      </c>
      <c r="J367" s="166">
        <v>2.2400000000000002</v>
      </c>
    </row>
    <row r="368" spans="1:10" ht="25.5">
      <c r="A368" s="163" t="s">
        <v>228</v>
      </c>
      <c r="B368" s="165" t="s">
        <v>478</v>
      </c>
      <c r="C368" s="163" t="s">
        <v>78</v>
      </c>
      <c r="D368" s="163" t="s">
        <v>479</v>
      </c>
      <c r="E368" s="283" t="s">
        <v>383</v>
      </c>
      <c r="F368" s="283"/>
      <c r="G368" s="164" t="s">
        <v>289</v>
      </c>
      <c r="H368" s="167">
        <v>1</v>
      </c>
      <c r="I368" s="166">
        <v>8.98</v>
      </c>
      <c r="J368" s="166">
        <v>8.98</v>
      </c>
    </row>
    <row r="369" spans="1:10" ht="38.25">
      <c r="A369" s="168" t="s">
        <v>235</v>
      </c>
      <c r="B369" s="170" t="s">
        <v>480</v>
      </c>
      <c r="C369" s="168" t="s">
        <v>78</v>
      </c>
      <c r="D369" s="168" t="s">
        <v>481</v>
      </c>
      <c r="E369" s="284" t="s">
        <v>241</v>
      </c>
      <c r="F369" s="284"/>
      <c r="G369" s="169" t="s">
        <v>51</v>
      </c>
      <c r="H369" s="172">
        <v>2.8159999999999998</v>
      </c>
      <c r="I369" s="171">
        <v>0.18</v>
      </c>
      <c r="J369" s="171">
        <v>0.5</v>
      </c>
    </row>
    <row r="370" spans="1:10" ht="25.5">
      <c r="A370" s="168" t="s">
        <v>235</v>
      </c>
      <c r="B370" s="170" t="s">
        <v>482</v>
      </c>
      <c r="C370" s="168" t="s">
        <v>78</v>
      </c>
      <c r="D370" s="168" t="s">
        <v>483</v>
      </c>
      <c r="E370" s="284" t="s">
        <v>241</v>
      </c>
      <c r="F370" s="284"/>
      <c r="G370" s="169" t="s">
        <v>289</v>
      </c>
      <c r="H370" s="172">
        <v>2.5000000000000001E-2</v>
      </c>
      <c r="I370" s="171">
        <v>19.95</v>
      </c>
      <c r="J370" s="171">
        <v>0.49</v>
      </c>
    </row>
    <row r="371" spans="1:10" ht="25.5">
      <c r="A371" s="176"/>
      <c r="B371" s="176"/>
      <c r="C371" s="176"/>
      <c r="D371" s="176"/>
      <c r="E371" s="176" t="s">
        <v>250</v>
      </c>
      <c r="F371" s="177">
        <v>3.82</v>
      </c>
      <c r="G371" s="176" t="s">
        <v>251</v>
      </c>
      <c r="H371" s="177">
        <v>0</v>
      </c>
      <c r="I371" s="176" t="s">
        <v>252</v>
      </c>
      <c r="J371" s="177">
        <v>3.82</v>
      </c>
    </row>
    <row r="372" spans="1:10" ht="15.75" thickBot="1">
      <c r="A372" s="176"/>
      <c r="B372" s="176"/>
      <c r="C372" s="176"/>
      <c r="D372" s="176"/>
      <c r="E372" s="176" t="s">
        <v>253</v>
      </c>
      <c r="F372" s="177">
        <v>3.42</v>
      </c>
      <c r="G372" s="176"/>
      <c r="H372" s="287" t="s">
        <v>254</v>
      </c>
      <c r="I372" s="287"/>
      <c r="J372" s="177">
        <v>15.93</v>
      </c>
    </row>
    <row r="373" spans="1:10" ht="15.75" thickTop="1">
      <c r="A373" s="162"/>
      <c r="B373" s="162"/>
      <c r="C373" s="162"/>
      <c r="D373" s="162"/>
      <c r="E373" s="162"/>
      <c r="F373" s="162"/>
      <c r="G373" s="162"/>
      <c r="H373" s="162"/>
      <c r="I373" s="162"/>
      <c r="J373" s="162"/>
    </row>
    <row r="374" spans="1:10">
      <c r="A374" s="178"/>
      <c r="B374" s="179" t="s">
        <v>4</v>
      </c>
      <c r="C374" s="178" t="s">
        <v>1</v>
      </c>
      <c r="D374" s="178" t="s">
        <v>3</v>
      </c>
      <c r="E374" s="281" t="s">
        <v>225</v>
      </c>
      <c r="F374" s="281"/>
      <c r="G374" s="180" t="s">
        <v>2</v>
      </c>
      <c r="H374" s="179" t="s">
        <v>8</v>
      </c>
      <c r="I374" s="179" t="s">
        <v>90</v>
      </c>
      <c r="J374" s="179" t="s">
        <v>5</v>
      </c>
    </row>
    <row r="375" spans="1:10" ht="25.5">
      <c r="A375" s="157" t="s">
        <v>226</v>
      </c>
      <c r="B375" s="159" t="s">
        <v>364</v>
      </c>
      <c r="C375" s="157" t="s">
        <v>78</v>
      </c>
      <c r="D375" s="157" t="s">
        <v>365</v>
      </c>
      <c r="E375" s="282" t="s">
        <v>258</v>
      </c>
      <c r="F375" s="282"/>
      <c r="G375" s="158" t="s">
        <v>259</v>
      </c>
      <c r="H375" s="161">
        <v>1</v>
      </c>
      <c r="I375" s="160">
        <v>17.3</v>
      </c>
      <c r="J375" s="160">
        <v>17.3</v>
      </c>
    </row>
    <row r="376" spans="1:10" ht="38.25">
      <c r="A376" s="163" t="s">
        <v>228</v>
      </c>
      <c r="B376" s="165" t="s">
        <v>484</v>
      </c>
      <c r="C376" s="163" t="s">
        <v>78</v>
      </c>
      <c r="D376" s="163" t="s">
        <v>485</v>
      </c>
      <c r="E376" s="283" t="s">
        <v>258</v>
      </c>
      <c r="F376" s="283"/>
      <c r="G376" s="164" t="s">
        <v>259</v>
      </c>
      <c r="H376" s="167">
        <v>1</v>
      </c>
      <c r="I376" s="166">
        <v>0.27</v>
      </c>
      <c r="J376" s="166">
        <v>0.27</v>
      </c>
    </row>
    <row r="377" spans="1:10" ht="25.5">
      <c r="A377" s="168" t="s">
        <v>235</v>
      </c>
      <c r="B377" s="170" t="s">
        <v>486</v>
      </c>
      <c r="C377" s="168" t="s">
        <v>78</v>
      </c>
      <c r="D377" s="168" t="s">
        <v>487</v>
      </c>
      <c r="E377" s="284" t="s">
        <v>238</v>
      </c>
      <c r="F377" s="284"/>
      <c r="G377" s="169" t="s">
        <v>259</v>
      </c>
      <c r="H377" s="172">
        <v>1</v>
      </c>
      <c r="I377" s="171">
        <v>13.4</v>
      </c>
      <c r="J377" s="171">
        <v>13.4</v>
      </c>
    </row>
    <row r="378" spans="1:10" ht="25.5">
      <c r="A378" s="168" t="s">
        <v>235</v>
      </c>
      <c r="B378" s="170" t="s">
        <v>432</v>
      </c>
      <c r="C378" s="168" t="s">
        <v>78</v>
      </c>
      <c r="D378" s="168" t="s">
        <v>433</v>
      </c>
      <c r="E378" s="284" t="s">
        <v>241</v>
      </c>
      <c r="F378" s="284"/>
      <c r="G378" s="169" t="s">
        <v>259</v>
      </c>
      <c r="H378" s="172">
        <v>1</v>
      </c>
      <c r="I378" s="171">
        <v>0.83</v>
      </c>
      <c r="J378" s="171">
        <v>0.83</v>
      </c>
    </row>
    <row r="379" spans="1:10" ht="25.5">
      <c r="A379" s="168" t="s">
        <v>235</v>
      </c>
      <c r="B379" s="170" t="s">
        <v>434</v>
      </c>
      <c r="C379" s="168" t="s">
        <v>78</v>
      </c>
      <c r="D379" s="168" t="s">
        <v>435</v>
      </c>
      <c r="E379" s="284" t="s">
        <v>241</v>
      </c>
      <c r="F379" s="284"/>
      <c r="G379" s="169" t="s">
        <v>259</v>
      </c>
      <c r="H379" s="172">
        <v>1</v>
      </c>
      <c r="I379" s="171">
        <v>0.62</v>
      </c>
      <c r="J379" s="171">
        <v>0.62</v>
      </c>
    </row>
    <row r="380" spans="1:10" ht="25.5">
      <c r="A380" s="168" t="s">
        <v>235</v>
      </c>
      <c r="B380" s="170" t="s">
        <v>436</v>
      </c>
      <c r="C380" s="168" t="s">
        <v>78</v>
      </c>
      <c r="D380" s="168" t="s">
        <v>437</v>
      </c>
      <c r="E380" s="284" t="s">
        <v>241</v>
      </c>
      <c r="F380" s="284"/>
      <c r="G380" s="169" t="s">
        <v>259</v>
      </c>
      <c r="H380" s="172">
        <v>1</v>
      </c>
      <c r="I380" s="171">
        <v>1.07</v>
      </c>
      <c r="J380" s="171">
        <v>1.07</v>
      </c>
    </row>
    <row r="381" spans="1:10" ht="25.5">
      <c r="A381" s="168" t="s">
        <v>235</v>
      </c>
      <c r="B381" s="170" t="s">
        <v>438</v>
      </c>
      <c r="C381" s="168" t="s">
        <v>78</v>
      </c>
      <c r="D381" s="168" t="s">
        <v>439</v>
      </c>
      <c r="E381" s="284" t="s">
        <v>241</v>
      </c>
      <c r="F381" s="284"/>
      <c r="G381" s="169" t="s">
        <v>259</v>
      </c>
      <c r="H381" s="172">
        <v>1</v>
      </c>
      <c r="I381" s="171">
        <v>0.01</v>
      </c>
      <c r="J381" s="171">
        <v>0.01</v>
      </c>
    </row>
    <row r="382" spans="1:10" ht="25.5">
      <c r="A382" s="168" t="s">
        <v>235</v>
      </c>
      <c r="B382" s="170" t="s">
        <v>488</v>
      </c>
      <c r="C382" s="168" t="s">
        <v>78</v>
      </c>
      <c r="D382" s="168" t="s">
        <v>489</v>
      </c>
      <c r="E382" s="284" t="s">
        <v>241</v>
      </c>
      <c r="F382" s="284"/>
      <c r="G382" s="169" t="s">
        <v>259</v>
      </c>
      <c r="H382" s="172">
        <v>1</v>
      </c>
      <c r="I382" s="171">
        <v>0.25</v>
      </c>
      <c r="J382" s="171">
        <v>0.25</v>
      </c>
    </row>
    <row r="383" spans="1:10" ht="25.5">
      <c r="A383" s="168" t="s">
        <v>235</v>
      </c>
      <c r="B383" s="170" t="s">
        <v>490</v>
      </c>
      <c r="C383" s="168" t="s">
        <v>78</v>
      </c>
      <c r="D383" s="168" t="s">
        <v>491</v>
      </c>
      <c r="E383" s="284" t="s">
        <v>241</v>
      </c>
      <c r="F383" s="284"/>
      <c r="G383" s="169" t="s">
        <v>259</v>
      </c>
      <c r="H383" s="172">
        <v>1</v>
      </c>
      <c r="I383" s="171">
        <v>0.85</v>
      </c>
      <c r="J383" s="171">
        <v>0.85</v>
      </c>
    </row>
    <row r="384" spans="1:10" ht="25.5">
      <c r="A384" s="176"/>
      <c r="B384" s="176"/>
      <c r="C384" s="176"/>
      <c r="D384" s="176"/>
      <c r="E384" s="176" t="s">
        <v>250</v>
      </c>
      <c r="F384" s="177">
        <v>13.67</v>
      </c>
      <c r="G384" s="176" t="s">
        <v>251</v>
      </c>
      <c r="H384" s="177">
        <v>0</v>
      </c>
      <c r="I384" s="176" t="s">
        <v>252</v>
      </c>
      <c r="J384" s="177">
        <v>13.67</v>
      </c>
    </row>
    <row r="385" spans="1:10" ht="15.75" thickBot="1">
      <c r="A385" s="176"/>
      <c r="B385" s="176"/>
      <c r="C385" s="176"/>
      <c r="D385" s="176"/>
      <c r="E385" s="176" t="s">
        <v>253</v>
      </c>
      <c r="F385" s="177">
        <v>4.7300000000000004</v>
      </c>
      <c r="G385" s="176"/>
      <c r="H385" s="287" t="s">
        <v>254</v>
      </c>
      <c r="I385" s="287"/>
      <c r="J385" s="177">
        <v>22.03</v>
      </c>
    </row>
    <row r="386" spans="1:10" ht="15.75" thickTop="1">
      <c r="A386" s="162"/>
      <c r="B386" s="162"/>
      <c r="C386" s="162"/>
      <c r="D386" s="162"/>
      <c r="E386" s="162"/>
      <c r="F386" s="162"/>
      <c r="G386" s="162"/>
      <c r="H386" s="162"/>
      <c r="I386" s="162"/>
      <c r="J386" s="162"/>
    </row>
    <row r="387" spans="1:10">
      <c r="A387" s="178"/>
      <c r="B387" s="179" t="s">
        <v>4</v>
      </c>
      <c r="C387" s="178" t="s">
        <v>1</v>
      </c>
      <c r="D387" s="178" t="s">
        <v>3</v>
      </c>
      <c r="E387" s="281" t="s">
        <v>225</v>
      </c>
      <c r="F387" s="281"/>
      <c r="G387" s="180" t="s">
        <v>2</v>
      </c>
      <c r="H387" s="179" t="s">
        <v>8</v>
      </c>
      <c r="I387" s="179" t="s">
        <v>90</v>
      </c>
      <c r="J387" s="179" t="s">
        <v>5</v>
      </c>
    </row>
    <row r="388" spans="1:10" ht="51">
      <c r="A388" s="157" t="s">
        <v>226</v>
      </c>
      <c r="B388" s="159" t="s">
        <v>464</v>
      </c>
      <c r="C388" s="157" t="s">
        <v>78</v>
      </c>
      <c r="D388" s="157" t="s">
        <v>465</v>
      </c>
      <c r="E388" s="282" t="s">
        <v>264</v>
      </c>
      <c r="F388" s="282"/>
      <c r="G388" s="158" t="s">
        <v>268</v>
      </c>
      <c r="H388" s="161">
        <v>1</v>
      </c>
      <c r="I388" s="160">
        <v>0.28999999999999998</v>
      </c>
      <c r="J388" s="160">
        <v>0.28999999999999998</v>
      </c>
    </row>
    <row r="389" spans="1:10" ht="51">
      <c r="A389" s="163" t="s">
        <v>228</v>
      </c>
      <c r="B389" s="165" t="s">
        <v>492</v>
      </c>
      <c r="C389" s="163" t="s">
        <v>78</v>
      </c>
      <c r="D389" s="163" t="s">
        <v>493</v>
      </c>
      <c r="E389" s="283" t="s">
        <v>264</v>
      </c>
      <c r="F389" s="283"/>
      <c r="G389" s="164" t="s">
        <v>259</v>
      </c>
      <c r="H389" s="167">
        <v>1</v>
      </c>
      <c r="I389" s="166">
        <v>0.24</v>
      </c>
      <c r="J389" s="166">
        <v>0.24</v>
      </c>
    </row>
    <row r="390" spans="1:10" ht="51">
      <c r="A390" s="163" t="s">
        <v>228</v>
      </c>
      <c r="B390" s="165" t="s">
        <v>494</v>
      </c>
      <c r="C390" s="163" t="s">
        <v>78</v>
      </c>
      <c r="D390" s="163" t="s">
        <v>495</v>
      </c>
      <c r="E390" s="283" t="s">
        <v>264</v>
      </c>
      <c r="F390" s="283"/>
      <c r="G390" s="164" t="s">
        <v>259</v>
      </c>
      <c r="H390" s="167">
        <v>1</v>
      </c>
      <c r="I390" s="166">
        <v>0.05</v>
      </c>
      <c r="J390" s="166">
        <v>0.05</v>
      </c>
    </row>
    <row r="391" spans="1:10" ht="25.5">
      <c r="A391" s="176"/>
      <c r="B391" s="176"/>
      <c r="C391" s="176"/>
      <c r="D391" s="176"/>
      <c r="E391" s="176" t="s">
        <v>250</v>
      </c>
      <c r="F391" s="177">
        <v>0</v>
      </c>
      <c r="G391" s="176" t="s">
        <v>251</v>
      </c>
      <c r="H391" s="177">
        <v>0</v>
      </c>
      <c r="I391" s="176" t="s">
        <v>252</v>
      </c>
      <c r="J391" s="177">
        <v>0</v>
      </c>
    </row>
    <row r="392" spans="1:10" ht="15.75" thickBot="1">
      <c r="A392" s="176"/>
      <c r="B392" s="176"/>
      <c r="C392" s="176"/>
      <c r="D392" s="176"/>
      <c r="E392" s="176" t="s">
        <v>253</v>
      </c>
      <c r="F392" s="177">
        <v>7.0000000000000007E-2</v>
      </c>
      <c r="G392" s="176"/>
      <c r="H392" s="287" t="s">
        <v>254</v>
      </c>
      <c r="I392" s="287"/>
      <c r="J392" s="177">
        <v>0.36</v>
      </c>
    </row>
    <row r="393" spans="1:10" ht="15.75" thickTop="1">
      <c r="A393" s="162"/>
      <c r="B393" s="162"/>
      <c r="C393" s="162"/>
      <c r="D393" s="162"/>
      <c r="E393" s="162"/>
      <c r="F393" s="162"/>
      <c r="G393" s="162"/>
      <c r="H393" s="162"/>
      <c r="I393" s="162"/>
      <c r="J393" s="162"/>
    </row>
    <row r="394" spans="1:10">
      <c r="A394" s="178"/>
      <c r="B394" s="179" t="s">
        <v>4</v>
      </c>
      <c r="C394" s="178" t="s">
        <v>1</v>
      </c>
      <c r="D394" s="178" t="s">
        <v>3</v>
      </c>
      <c r="E394" s="281" t="s">
        <v>225</v>
      </c>
      <c r="F394" s="281"/>
      <c r="G394" s="180" t="s">
        <v>2</v>
      </c>
      <c r="H394" s="179" t="s">
        <v>8</v>
      </c>
      <c r="I394" s="179" t="s">
        <v>90</v>
      </c>
      <c r="J394" s="179" t="s">
        <v>5</v>
      </c>
    </row>
    <row r="395" spans="1:10" ht="51">
      <c r="A395" s="157" t="s">
        <v>226</v>
      </c>
      <c r="B395" s="159" t="s">
        <v>462</v>
      </c>
      <c r="C395" s="157" t="s">
        <v>78</v>
      </c>
      <c r="D395" s="157" t="s">
        <v>463</v>
      </c>
      <c r="E395" s="282" t="s">
        <v>264</v>
      </c>
      <c r="F395" s="282"/>
      <c r="G395" s="158" t="s">
        <v>265</v>
      </c>
      <c r="H395" s="161">
        <v>1</v>
      </c>
      <c r="I395" s="160">
        <v>1.3</v>
      </c>
      <c r="J395" s="160">
        <v>1.3</v>
      </c>
    </row>
    <row r="396" spans="1:10" ht="51">
      <c r="A396" s="163" t="s">
        <v>228</v>
      </c>
      <c r="B396" s="165" t="s">
        <v>492</v>
      </c>
      <c r="C396" s="163" t="s">
        <v>78</v>
      </c>
      <c r="D396" s="163" t="s">
        <v>493</v>
      </c>
      <c r="E396" s="283" t="s">
        <v>264</v>
      </c>
      <c r="F396" s="283"/>
      <c r="G396" s="164" t="s">
        <v>259</v>
      </c>
      <c r="H396" s="167">
        <v>1</v>
      </c>
      <c r="I396" s="166">
        <v>0.24</v>
      </c>
      <c r="J396" s="166">
        <v>0.24</v>
      </c>
    </row>
    <row r="397" spans="1:10" ht="51">
      <c r="A397" s="163" t="s">
        <v>228</v>
      </c>
      <c r="B397" s="165" t="s">
        <v>494</v>
      </c>
      <c r="C397" s="163" t="s">
        <v>78</v>
      </c>
      <c r="D397" s="163" t="s">
        <v>495</v>
      </c>
      <c r="E397" s="283" t="s">
        <v>264</v>
      </c>
      <c r="F397" s="283"/>
      <c r="G397" s="164" t="s">
        <v>259</v>
      </c>
      <c r="H397" s="167">
        <v>1</v>
      </c>
      <c r="I397" s="166">
        <v>0.05</v>
      </c>
      <c r="J397" s="166">
        <v>0.05</v>
      </c>
    </row>
    <row r="398" spans="1:10" ht="51">
      <c r="A398" s="163" t="s">
        <v>228</v>
      </c>
      <c r="B398" s="165" t="s">
        <v>496</v>
      </c>
      <c r="C398" s="163" t="s">
        <v>78</v>
      </c>
      <c r="D398" s="163" t="s">
        <v>497</v>
      </c>
      <c r="E398" s="283" t="s">
        <v>264</v>
      </c>
      <c r="F398" s="283"/>
      <c r="G398" s="164" t="s">
        <v>259</v>
      </c>
      <c r="H398" s="167">
        <v>1</v>
      </c>
      <c r="I398" s="166">
        <v>0.26</v>
      </c>
      <c r="J398" s="166">
        <v>0.26</v>
      </c>
    </row>
    <row r="399" spans="1:10" ht="51">
      <c r="A399" s="163" t="s">
        <v>228</v>
      </c>
      <c r="B399" s="165" t="s">
        <v>498</v>
      </c>
      <c r="C399" s="163" t="s">
        <v>78</v>
      </c>
      <c r="D399" s="163" t="s">
        <v>499</v>
      </c>
      <c r="E399" s="283" t="s">
        <v>264</v>
      </c>
      <c r="F399" s="283"/>
      <c r="G399" s="164" t="s">
        <v>259</v>
      </c>
      <c r="H399" s="167">
        <v>1</v>
      </c>
      <c r="I399" s="166">
        <v>0.75</v>
      </c>
      <c r="J399" s="166">
        <v>0.75</v>
      </c>
    </row>
    <row r="400" spans="1:10" ht="25.5">
      <c r="A400" s="176"/>
      <c r="B400" s="176"/>
      <c r="C400" s="176"/>
      <c r="D400" s="176"/>
      <c r="E400" s="176" t="s">
        <v>250</v>
      </c>
      <c r="F400" s="177">
        <v>0</v>
      </c>
      <c r="G400" s="176" t="s">
        <v>251</v>
      </c>
      <c r="H400" s="177">
        <v>0</v>
      </c>
      <c r="I400" s="176" t="s">
        <v>252</v>
      </c>
      <c r="J400" s="177">
        <v>0</v>
      </c>
    </row>
    <row r="401" spans="1:10" ht="15.75" thickBot="1">
      <c r="A401" s="176"/>
      <c r="B401" s="176"/>
      <c r="C401" s="176"/>
      <c r="D401" s="176"/>
      <c r="E401" s="176" t="s">
        <v>253</v>
      </c>
      <c r="F401" s="177">
        <v>0.35</v>
      </c>
      <c r="G401" s="176"/>
      <c r="H401" s="287" t="s">
        <v>254</v>
      </c>
      <c r="I401" s="287"/>
      <c r="J401" s="177">
        <v>1.65</v>
      </c>
    </row>
    <row r="402" spans="1:10" ht="15.75" thickTop="1">
      <c r="A402" s="162"/>
      <c r="B402" s="162"/>
      <c r="C402" s="162"/>
      <c r="D402" s="162"/>
      <c r="E402" s="162"/>
      <c r="F402" s="162"/>
      <c r="G402" s="162"/>
      <c r="H402" s="162"/>
      <c r="I402" s="162"/>
      <c r="J402" s="162"/>
    </row>
    <row r="403" spans="1:10">
      <c r="A403" s="178"/>
      <c r="B403" s="179" t="s">
        <v>4</v>
      </c>
      <c r="C403" s="178" t="s">
        <v>1</v>
      </c>
      <c r="D403" s="178" t="s">
        <v>3</v>
      </c>
      <c r="E403" s="281" t="s">
        <v>225</v>
      </c>
      <c r="F403" s="281"/>
      <c r="G403" s="180" t="s">
        <v>2</v>
      </c>
      <c r="H403" s="179" t="s">
        <v>8</v>
      </c>
      <c r="I403" s="179" t="s">
        <v>90</v>
      </c>
      <c r="J403" s="179" t="s">
        <v>5</v>
      </c>
    </row>
    <row r="404" spans="1:10" ht="51">
      <c r="A404" s="157" t="s">
        <v>226</v>
      </c>
      <c r="B404" s="159" t="s">
        <v>492</v>
      </c>
      <c r="C404" s="157" t="s">
        <v>78</v>
      </c>
      <c r="D404" s="157" t="s">
        <v>493</v>
      </c>
      <c r="E404" s="282" t="s">
        <v>264</v>
      </c>
      <c r="F404" s="282"/>
      <c r="G404" s="158" t="s">
        <v>259</v>
      </c>
      <c r="H404" s="161">
        <v>1</v>
      </c>
      <c r="I404" s="160">
        <v>0.24</v>
      </c>
      <c r="J404" s="160">
        <v>0.24</v>
      </c>
    </row>
    <row r="405" spans="1:10" ht="38.25">
      <c r="A405" s="168" t="s">
        <v>235</v>
      </c>
      <c r="B405" s="170" t="s">
        <v>500</v>
      </c>
      <c r="C405" s="168" t="s">
        <v>78</v>
      </c>
      <c r="D405" s="168" t="s">
        <v>501</v>
      </c>
      <c r="E405" s="284" t="s">
        <v>502</v>
      </c>
      <c r="F405" s="284"/>
      <c r="G405" s="169" t="s">
        <v>51</v>
      </c>
      <c r="H405" s="172">
        <v>6.3999999999999997E-5</v>
      </c>
      <c r="I405" s="171">
        <v>3829.33</v>
      </c>
      <c r="J405" s="171">
        <v>0.24</v>
      </c>
    </row>
    <row r="406" spans="1:10" ht="25.5">
      <c r="A406" s="176"/>
      <c r="B406" s="176"/>
      <c r="C406" s="176"/>
      <c r="D406" s="176"/>
      <c r="E406" s="176" t="s">
        <v>250</v>
      </c>
      <c r="F406" s="177">
        <v>0</v>
      </c>
      <c r="G406" s="176" t="s">
        <v>251</v>
      </c>
      <c r="H406" s="177">
        <v>0</v>
      </c>
      <c r="I406" s="176" t="s">
        <v>252</v>
      </c>
      <c r="J406" s="177">
        <v>0</v>
      </c>
    </row>
    <row r="407" spans="1:10" ht="15.75" thickBot="1">
      <c r="A407" s="176"/>
      <c r="B407" s="176"/>
      <c r="C407" s="176"/>
      <c r="D407" s="176"/>
      <c r="E407" s="176" t="s">
        <v>253</v>
      </c>
      <c r="F407" s="177">
        <v>0.06</v>
      </c>
      <c r="G407" s="176"/>
      <c r="H407" s="287" t="s">
        <v>254</v>
      </c>
      <c r="I407" s="287"/>
      <c r="J407" s="177">
        <v>0.3</v>
      </c>
    </row>
    <row r="408" spans="1:10" ht="15.75" thickTop="1">
      <c r="A408" s="162"/>
      <c r="B408" s="162"/>
      <c r="C408" s="162"/>
      <c r="D408" s="162"/>
      <c r="E408" s="162"/>
      <c r="F408" s="162"/>
      <c r="G408" s="162"/>
      <c r="H408" s="162"/>
      <c r="I408" s="162"/>
      <c r="J408" s="162"/>
    </row>
    <row r="409" spans="1:10">
      <c r="A409" s="178"/>
      <c r="B409" s="179" t="s">
        <v>4</v>
      </c>
      <c r="C409" s="178" t="s">
        <v>1</v>
      </c>
      <c r="D409" s="178" t="s">
        <v>3</v>
      </c>
      <c r="E409" s="281" t="s">
        <v>225</v>
      </c>
      <c r="F409" s="281"/>
      <c r="G409" s="180" t="s">
        <v>2</v>
      </c>
      <c r="H409" s="179" t="s">
        <v>8</v>
      </c>
      <c r="I409" s="179" t="s">
        <v>90</v>
      </c>
      <c r="J409" s="179" t="s">
        <v>5</v>
      </c>
    </row>
    <row r="410" spans="1:10" ht="51">
      <c r="A410" s="157" t="s">
        <v>226</v>
      </c>
      <c r="B410" s="159" t="s">
        <v>494</v>
      </c>
      <c r="C410" s="157" t="s">
        <v>78</v>
      </c>
      <c r="D410" s="157" t="s">
        <v>495</v>
      </c>
      <c r="E410" s="282" t="s">
        <v>264</v>
      </c>
      <c r="F410" s="282"/>
      <c r="G410" s="158" t="s">
        <v>259</v>
      </c>
      <c r="H410" s="161">
        <v>1</v>
      </c>
      <c r="I410" s="160">
        <v>0.05</v>
      </c>
      <c r="J410" s="160">
        <v>0.05</v>
      </c>
    </row>
    <row r="411" spans="1:10" ht="38.25">
      <c r="A411" s="168" t="s">
        <v>235</v>
      </c>
      <c r="B411" s="170" t="s">
        <v>500</v>
      </c>
      <c r="C411" s="168" t="s">
        <v>78</v>
      </c>
      <c r="D411" s="168" t="s">
        <v>501</v>
      </c>
      <c r="E411" s="284" t="s">
        <v>502</v>
      </c>
      <c r="F411" s="284"/>
      <c r="G411" s="169" t="s">
        <v>51</v>
      </c>
      <c r="H411" s="172">
        <v>1.4800000000000001E-5</v>
      </c>
      <c r="I411" s="171">
        <v>3829.33</v>
      </c>
      <c r="J411" s="171">
        <v>0.05</v>
      </c>
    </row>
    <row r="412" spans="1:10" ht="25.5">
      <c r="A412" s="176"/>
      <c r="B412" s="176"/>
      <c r="C412" s="176"/>
      <c r="D412" s="176"/>
      <c r="E412" s="176" t="s">
        <v>250</v>
      </c>
      <c r="F412" s="177">
        <v>0</v>
      </c>
      <c r="G412" s="176" t="s">
        <v>251</v>
      </c>
      <c r="H412" s="177">
        <v>0</v>
      </c>
      <c r="I412" s="176" t="s">
        <v>252</v>
      </c>
      <c r="J412" s="177">
        <v>0</v>
      </c>
    </row>
    <row r="413" spans="1:10" ht="15.75" thickBot="1">
      <c r="A413" s="176"/>
      <c r="B413" s="176"/>
      <c r="C413" s="176"/>
      <c r="D413" s="176"/>
      <c r="E413" s="176" t="s">
        <v>253</v>
      </c>
      <c r="F413" s="177">
        <v>0.01</v>
      </c>
      <c r="G413" s="176"/>
      <c r="H413" s="287" t="s">
        <v>254</v>
      </c>
      <c r="I413" s="287"/>
      <c r="J413" s="177">
        <v>0.06</v>
      </c>
    </row>
    <row r="414" spans="1:10" ht="15.75" thickTop="1">
      <c r="A414" s="162"/>
      <c r="B414" s="162"/>
      <c r="C414" s="162"/>
      <c r="D414" s="162"/>
      <c r="E414" s="162"/>
      <c r="F414" s="162"/>
      <c r="G414" s="162"/>
      <c r="H414" s="162"/>
      <c r="I414" s="162"/>
      <c r="J414" s="162"/>
    </row>
    <row r="415" spans="1:10">
      <c r="A415" s="178"/>
      <c r="B415" s="179" t="s">
        <v>4</v>
      </c>
      <c r="C415" s="178" t="s">
        <v>1</v>
      </c>
      <c r="D415" s="178" t="s">
        <v>3</v>
      </c>
      <c r="E415" s="281" t="s">
        <v>225</v>
      </c>
      <c r="F415" s="281"/>
      <c r="G415" s="180" t="s">
        <v>2</v>
      </c>
      <c r="H415" s="179" t="s">
        <v>8</v>
      </c>
      <c r="I415" s="179" t="s">
        <v>90</v>
      </c>
      <c r="J415" s="179" t="s">
        <v>5</v>
      </c>
    </row>
    <row r="416" spans="1:10" ht="51">
      <c r="A416" s="157" t="s">
        <v>226</v>
      </c>
      <c r="B416" s="159" t="s">
        <v>496</v>
      </c>
      <c r="C416" s="157" t="s">
        <v>78</v>
      </c>
      <c r="D416" s="157" t="s">
        <v>497</v>
      </c>
      <c r="E416" s="282" t="s">
        <v>264</v>
      </c>
      <c r="F416" s="282"/>
      <c r="G416" s="158" t="s">
        <v>259</v>
      </c>
      <c r="H416" s="161">
        <v>1</v>
      </c>
      <c r="I416" s="160">
        <v>0.26</v>
      </c>
      <c r="J416" s="160">
        <v>0.26</v>
      </c>
    </row>
    <row r="417" spans="1:10" ht="38.25">
      <c r="A417" s="168" t="s">
        <v>235</v>
      </c>
      <c r="B417" s="170" t="s">
        <v>500</v>
      </c>
      <c r="C417" s="168" t="s">
        <v>78</v>
      </c>
      <c r="D417" s="168" t="s">
        <v>501</v>
      </c>
      <c r="E417" s="284" t="s">
        <v>502</v>
      </c>
      <c r="F417" s="284"/>
      <c r="G417" s="169" t="s">
        <v>51</v>
      </c>
      <c r="H417" s="172">
        <v>6.9999999999999994E-5</v>
      </c>
      <c r="I417" s="171">
        <v>3829.33</v>
      </c>
      <c r="J417" s="171">
        <v>0.26</v>
      </c>
    </row>
    <row r="418" spans="1:10" ht="25.5">
      <c r="A418" s="176"/>
      <c r="B418" s="176"/>
      <c r="C418" s="176"/>
      <c r="D418" s="176"/>
      <c r="E418" s="176" t="s">
        <v>250</v>
      </c>
      <c r="F418" s="177">
        <v>0</v>
      </c>
      <c r="G418" s="176" t="s">
        <v>251</v>
      </c>
      <c r="H418" s="177">
        <v>0</v>
      </c>
      <c r="I418" s="176" t="s">
        <v>252</v>
      </c>
      <c r="J418" s="177">
        <v>0</v>
      </c>
    </row>
    <row r="419" spans="1:10" ht="15.75" thickBot="1">
      <c r="A419" s="176"/>
      <c r="B419" s="176"/>
      <c r="C419" s="176"/>
      <c r="D419" s="176"/>
      <c r="E419" s="176" t="s">
        <v>253</v>
      </c>
      <c r="F419" s="177">
        <v>7.0000000000000007E-2</v>
      </c>
      <c r="G419" s="176"/>
      <c r="H419" s="287" t="s">
        <v>254</v>
      </c>
      <c r="I419" s="287"/>
      <c r="J419" s="177">
        <v>0.33</v>
      </c>
    </row>
    <row r="420" spans="1:10" ht="15.75" thickTop="1">
      <c r="A420" s="162"/>
      <c r="B420" s="162"/>
      <c r="C420" s="162"/>
      <c r="D420" s="162"/>
      <c r="E420" s="162"/>
      <c r="F420" s="162"/>
      <c r="G420" s="162"/>
      <c r="H420" s="162"/>
      <c r="I420" s="162"/>
      <c r="J420" s="162"/>
    </row>
    <row r="421" spans="1:10">
      <c r="A421" s="178"/>
      <c r="B421" s="179" t="s">
        <v>4</v>
      </c>
      <c r="C421" s="178" t="s">
        <v>1</v>
      </c>
      <c r="D421" s="178" t="s">
        <v>3</v>
      </c>
      <c r="E421" s="281" t="s">
        <v>225</v>
      </c>
      <c r="F421" s="281"/>
      <c r="G421" s="180" t="s">
        <v>2</v>
      </c>
      <c r="H421" s="179" t="s">
        <v>8</v>
      </c>
      <c r="I421" s="179" t="s">
        <v>90</v>
      </c>
      <c r="J421" s="179" t="s">
        <v>5</v>
      </c>
    </row>
    <row r="422" spans="1:10" ht="51">
      <c r="A422" s="157" t="s">
        <v>226</v>
      </c>
      <c r="B422" s="159" t="s">
        <v>498</v>
      </c>
      <c r="C422" s="157" t="s">
        <v>78</v>
      </c>
      <c r="D422" s="157" t="s">
        <v>499</v>
      </c>
      <c r="E422" s="282" t="s">
        <v>264</v>
      </c>
      <c r="F422" s="282"/>
      <c r="G422" s="158" t="s">
        <v>259</v>
      </c>
      <c r="H422" s="161">
        <v>1</v>
      </c>
      <c r="I422" s="160">
        <v>0.75</v>
      </c>
      <c r="J422" s="160">
        <v>0.75</v>
      </c>
    </row>
    <row r="423" spans="1:10" ht="25.5">
      <c r="A423" s="168" t="s">
        <v>235</v>
      </c>
      <c r="B423" s="170" t="s">
        <v>503</v>
      </c>
      <c r="C423" s="168" t="s">
        <v>78</v>
      </c>
      <c r="D423" s="168" t="s">
        <v>504</v>
      </c>
      <c r="E423" s="284" t="s">
        <v>505</v>
      </c>
      <c r="F423" s="284"/>
      <c r="G423" s="169" t="s">
        <v>506</v>
      </c>
      <c r="H423" s="172">
        <v>1.25</v>
      </c>
      <c r="I423" s="171">
        <v>0.6</v>
      </c>
      <c r="J423" s="171">
        <v>0.75</v>
      </c>
    </row>
    <row r="424" spans="1:10" ht="25.5">
      <c r="A424" s="176"/>
      <c r="B424" s="176"/>
      <c r="C424" s="176"/>
      <c r="D424" s="176"/>
      <c r="E424" s="176" t="s">
        <v>250</v>
      </c>
      <c r="F424" s="177">
        <v>0</v>
      </c>
      <c r="G424" s="176" t="s">
        <v>251</v>
      </c>
      <c r="H424" s="177">
        <v>0</v>
      </c>
      <c r="I424" s="176" t="s">
        <v>252</v>
      </c>
      <c r="J424" s="177">
        <v>0</v>
      </c>
    </row>
    <row r="425" spans="1:10" ht="15.75" thickBot="1">
      <c r="A425" s="176"/>
      <c r="B425" s="176"/>
      <c r="C425" s="176"/>
      <c r="D425" s="176"/>
      <c r="E425" s="176" t="s">
        <v>253</v>
      </c>
      <c r="F425" s="177">
        <v>0.2</v>
      </c>
      <c r="G425" s="176"/>
      <c r="H425" s="287" t="s">
        <v>254</v>
      </c>
      <c r="I425" s="287"/>
      <c r="J425" s="177">
        <v>0.95</v>
      </c>
    </row>
    <row r="426" spans="1:10" ht="15.75" thickTop="1">
      <c r="A426" s="162"/>
      <c r="B426" s="162"/>
      <c r="C426" s="162"/>
      <c r="D426" s="162"/>
      <c r="E426" s="162"/>
      <c r="F426" s="162"/>
      <c r="G426" s="162"/>
      <c r="H426" s="162"/>
      <c r="I426" s="162"/>
      <c r="J426" s="162"/>
    </row>
    <row r="427" spans="1:10">
      <c r="A427" s="178"/>
      <c r="B427" s="179" t="s">
        <v>4</v>
      </c>
      <c r="C427" s="178" t="s">
        <v>1</v>
      </c>
      <c r="D427" s="178" t="s">
        <v>3</v>
      </c>
      <c r="E427" s="281" t="s">
        <v>225</v>
      </c>
      <c r="F427" s="281"/>
      <c r="G427" s="180" t="s">
        <v>2</v>
      </c>
      <c r="H427" s="179" t="s">
        <v>8</v>
      </c>
      <c r="I427" s="179" t="s">
        <v>90</v>
      </c>
      <c r="J427" s="179" t="s">
        <v>5</v>
      </c>
    </row>
    <row r="428" spans="1:10" ht="51">
      <c r="A428" s="157" t="s">
        <v>226</v>
      </c>
      <c r="B428" s="159" t="s">
        <v>411</v>
      </c>
      <c r="C428" s="157" t="s">
        <v>78</v>
      </c>
      <c r="D428" s="157" t="s">
        <v>412</v>
      </c>
      <c r="E428" s="282" t="s">
        <v>264</v>
      </c>
      <c r="F428" s="282"/>
      <c r="G428" s="158" t="s">
        <v>268</v>
      </c>
      <c r="H428" s="161">
        <v>1</v>
      </c>
      <c r="I428" s="160">
        <v>1.22</v>
      </c>
      <c r="J428" s="160">
        <v>1.22</v>
      </c>
    </row>
    <row r="429" spans="1:10" ht="51">
      <c r="A429" s="163" t="s">
        <v>228</v>
      </c>
      <c r="B429" s="165" t="s">
        <v>507</v>
      </c>
      <c r="C429" s="163" t="s">
        <v>78</v>
      </c>
      <c r="D429" s="163" t="s">
        <v>508</v>
      </c>
      <c r="E429" s="283" t="s">
        <v>264</v>
      </c>
      <c r="F429" s="283"/>
      <c r="G429" s="164" t="s">
        <v>259</v>
      </c>
      <c r="H429" s="167">
        <v>1</v>
      </c>
      <c r="I429" s="166">
        <v>0.99</v>
      </c>
      <c r="J429" s="166">
        <v>0.99</v>
      </c>
    </row>
    <row r="430" spans="1:10" ht="51">
      <c r="A430" s="163" t="s">
        <v>228</v>
      </c>
      <c r="B430" s="165" t="s">
        <v>509</v>
      </c>
      <c r="C430" s="163" t="s">
        <v>78</v>
      </c>
      <c r="D430" s="163" t="s">
        <v>510</v>
      </c>
      <c r="E430" s="283" t="s">
        <v>264</v>
      </c>
      <c r="F430" s="283"/>
      <c r="G430" s="164" t="s">
        <v>259</v>
      </c>
      <c r="H430" s="167">
        <v>1</v>
      </c>
      <c r="I430" s="166">
        <v>0.23</v>
      </c>
      <c r="J430" s="166">
        <v>0.23</v>
      </c>
    </row>
    <row r="431" spans="1:10" ht="25.5">
      <c r="A431" s="176"/>
      <c r="B431" s="176"/>
      <c r="C431" s="176"/>
      <c r="D431" s="176"/>
      <c r="E431" s="176" t="s">
        <v>250</v>
      </c>
      <c r="F431" s="177">
        <v>0</v>
      </c>
      <c r="G431" s="176" t="s">
        <v>251</v>
      </c>
      <c r="H431" s="177">
        <v>0</v>
      </c>
      <c r="I431" s="176" t="s">
        <v>252</v>
      </c>
      <c r="J431" s="177">
        <v>0</v>
      </c>
    </row>
    <row r="432" spans="1:10" ht="15.75" thickBot="1">
      <c r="A432" s="176"/>
      <c r="B432" s="176"/>
      <c r="C432" s="176"/>
      <c r="D432" s="176"/>
      <c r="E432" s="176" t="s">
        <v>253</v>
      </c>
      <c r="F432" s="177">
        <v>0.33</v>
      </c>
      <c r="G432" s="176"/>
      <c r="H432" s="287" t="s">
        <v>254</v>
      </c>
      <c r="I432" s="287"/>
      <c r="J432" s="177">
        <v>1.55</v>
      </c>
    </row>
    <row r="433" spans="1:10" ht="15.75" thickTop="1">
      <c r="A433" s="162"/>
      <c r="B433" s="162"/>
      <c r="C433" s="162"/>
      <c r="D433" s="162"/>
      <c r="E433" s="162"/>
      <c r="F433" s="162"/>
      <c r="G433" s="162"/>
      <c r="H433" s="162"/>
      <c r="I433" s="162"/>
      <c r="J433" s="162"/>
    </row>
    <row r="434" spans="1:10">
      <c r="A434" s="178"/>
      <c r="B434" s="179" t="s">
        <v>4</v>
      </c>
      <c r="C434" s="178" t="s">
        <v>1</v>
      </c>
      <c r="D434" s="178" t="s">
        <v>3</v>
      </c>
      <c r="E434" s="281" t="s">
        <v>225</v>
      </c>
      <c r="F434" s="281"/>
      <c r="G434" s="180" t="s">
        <v>2</v>
      </c>
      <c r="H434" s="179" t="s">
        <v>8</v>
      </c>
      <c r="I434" s="179" t="s">
        <v>90</v>
      </c>
      <c r="J434" s="179" t="s">
        <v>5</v>
      </c>
    </row>
    <row r="435" spans="1:10" ht="51">
      <c r="A435" s="157" t="s">
        <v>226</v>
      </c>
      <c r="B435" s="159" t="s">
        <v>409</v>
      </c>
      <c r="C435" s="157" t="s">
        <v>78</v>
      </c>
      <c r="D435" s="157" t="s">
        <v>410</v>
      </c>
      <c r="E435" s="282" t="s">
        <v>264</v>
      </c>
      <c r="F435" s="282"/>
      <c r="G435" s="158" t="s">
        <v>265</v>
      </c>
      <c r="H435" s="161">
        <v>1</v>
      </c>
      <c r="I435" s="160">
        <v>3.81</v>
      </c>
      <c r="J435" s="160">
        <v>3.81</v>
      </c>
    </row>
    <row r="436" spans="1:10" ht="51">
      <c r="A436" s="163" t="s">
        <v>228</v>
      </c>
      <c r="B436" s="165" t="s">
        <v>507</v>
      </c>
      <c r="C436" s="163" t="s">
        <v>78</v>
      </c>
      <c r="D436" s="163" t="s">
        <v>508</v>
      </c>
      <c r="E436" s="283" t="s">
        <v>264</v>
      </c>
      <c r="F436" s="283"/>
      <c r="G436" s="164" t="s">
        <v>259</v>
      </c>
      <c r="H436" s="167">
        <v>1</v>
      </c>
      <c r="I436" s="166">
        <v>0.99</v>
      </c>
      <c r="J436" s="166">
        <v>0.99</v>
      </c>
    </row>
    <row r="437" spans="1:10" ht="51">
      <c r="A437" s="163" t="s">
        <v>228</v>
      </c>
      <c r="B437" s="165" t="s">
        <v>509</v>
      </c>
      <c r="C437" s="163" t="s">
        <v>78</v>
      </c>
      <c r="D437" s="163" t="s">
        <v>510</v>
      </c>
      <c r="E437" s="283" t="s">
        <v>264</v>
      </c>
      <c r="F437" s="283"/>
      <c r="G437" s="164" t="s">
        <v>259</v>
      </c>
      <c r="H437" s="167">
        <v>1</v>
      </c>
      <c r="I437" s="166">
        <v>0.23</v>
      </c>
      <c r="J437" s="166">
        <v>0.23</v>
      </c>
    </row>
    <row r="438" spans="1:10" ht="51">
      <c r="A438" s="163" t="s">
        <v>228</v>
      </c>
      <c r="B438" s="165" t="s">
        <v>511</v>
      </c>
      <c r="C438" s="163" t="s">
        <v>78</v>
      </c>
      <c r="D438" s="163" t="s">
        <v>512</v>
      </c>
      <c r="E438" s="283" t="s">
        <v>264</v>
      </c>
      <c r="F438" s="283"/>
      <c r="G438" s="164" t="s">
        <v>259</v>
      </c>
      <c r="H438" s="167">
        <v>1</v>
      </c>
      <c r="I438" s="166">
        <v>1.0900000000000001</v>
      </c>
      <c r="J438" s="166">
        <v>1.0900000000000001</v>
      </c>
    </row>
    <row r="439" spans="1:10" ht="51">
      <c r="A439" s="163" t="s">
        <v>228</v>
      </c>
      <c r="B439" s="165" t="s">
        <v>513</v>
      </c>
      <c r="C439" s="163" t="s">
        <v>78</v>
      </c>
      <c r="D439" s="163" t="s">
        <v>514</v>
      </c>
      <c r="E439" s="283" t="s">
        <v>264</v>
      </c>
      <c r="F439" s="283"/>
      <c r="G439" s="164" t="s">
        <v>259</v>
      </c>
      <c r="H439" s="167">
        <v>1</v>
      </c>
      <c r="I439" s="166">
        <v>1.5</v>
      </c>
      <c r="J439" s="166">
        <v>1.5</v>
      </c>
    </row>
    <row r="440" spans="1:10" ht="25.5">
      <c r="A440" s="176"/>
      <c r="B440" s="176"/>
      <c r="C440" s="176"/>
      <c r="D440" s="176"/>
      <c r="E440" s="176" t="s">
        <v>250</v>
      </c>
      <c r="F440" s="177">
        <v>0</v>
      </c>
      <c r="G440" s="176" t="s">
        <v>251</v>
      </c>
      <c r="H440" s="177">
        <v>0</v>
      </c>
      <c r="I440" s="176" t="s">
        <v>252</v>
      </c>
      <c r="J440" s="177">
        <v>0</v>
      </c>
    </row>
    <row r="441" spans="1:10" ht="15.75" thickBot="1">
      <c r="A441" s="176"/>
      <c r="B441" s="176"/>
      <c r="C441" s="176"/>
      <c r="D441" s="176"/>
      <c r="E441" s="176" t="s">
        <v>253</v>
      </c>
      <c r="F441" s="177">
        <v>1.04</v>
      </c>
      <c r="G441" s="176"/>
      <c r="H441" s="287" t="s">
        <v>254</v>
      </c>
      <c r="I441" s="287"/>
      <c r="J441" s="177">
        <v>4.8499999999999996</v>
      </c>
    </row>
    <row r="442" spans="1:10" ht="15.75" thickTop="1">
      <c r="A442" s="162"/>
      <c r="B442" s="162"/>
      <c r="C442" s="162"/>
      <c r="D442" s="162"/>
      <c r="E442" s="162"/>
      <c r="F442" s="162"/>
      <c r="G442" s="162"/>
      <c r="H442" s="162"/>
      <c r="I442" s="162"/>
      <c r="J442" s="162"/>
    </row>
    <row r="443" spans="1:10">
      <c r="A443" s="178"/>
      <c r="B443" s="179" t="s">
        <v>4</v>
      </c>
      <c r="C443" s="178" t="s">
        <v>1</v>
      </c>
      <c r="D443" s="178" t="s">
        <v>3</v>
      </c>
      <c r="E443" s="281" t="s">
        <v>225</v>
      </c>
      <c r="F443" s="281"/>
      <c r="G443" s="180" t="s">
        <v>2</v>
      </c>
      <c r="H443" s="179" t="s">
        <v>8</v>
      </c>
      <c r="I443" s="179" t="s">
        <v>90</v>
      </c>
      <c r="J443" s="179" t="s">
        <v>5</v>
      </c>
    </row>
    <row r="444" spans="1:10" ht="51">
      <c r="A444" s="157" t="s">
        <v>226</v>
      </c>
      <c r="B444" s="159" t="s">
        <v>507</v>
      </c>
      <c r="C444" s="157" t="s">
        <v>78</v>
      </c>
      <c r="D444" s="157" t="s">
        <v>508</v>
      </c>
      <c r="E444" s="282" t="s">
        <v>264</v>
      </c>
      <c r="F444" s="282"/>
      <c r="G444" s="158" t="s">
        <v>259</v>
      </c>
      <c r="H444" s="161">
        <v>1</v>
      </c>
      <c r="I444" s="160">
        <v>0.99</v>
      </c>
      <c r="J444" s="160">
        <v>0.99</v>
      </c>
    </row>
    <row r="445" spans="1:10" ht="38.25">
      <c r="A445" s="168" t="s">
        <v>235</v>
      </c>
      <c r="B445" s="170" t="s">
        <v>515</v>
      </c>
      <c r="C445" s="168" t="s">
        <v>78</v>
      </c>
      <c r="D445" s="168" t="s">
        <v>516</v>
      </c>
      <c r="E445" s="284" t="s">
        <v>502</v>
      </c>
      <c r="F445" s="284"/>
      <c r="G445" s="169" t="s">
        <v>51</v>
      </c>
      <c r="H445" s="172">
        <v>6.3999999999999997E-5</v>
      </c>
      <c r="I445" s="171">
        <v>15576.95</v>
      </c>
      <c r="J445" s="171">
        <v>0.99</v>
      </c>
    </row>
    <row r="446" spans="1:10" ht="25.5">
      <c r="A446" s="176"/>
      <c r="B446" s="176"/>
      <c r="C446" s="176"/>
      <c r="D446" s="176"/>
      <c r="E446" s="176" t="s">
        <v>250</v>
      </c>
      <c r="F446" s="177">
        <v>0</v>
      </c>
      <c r="G446" s="176" t="s">
        <v>251</v>
      </c>
      <c r="H446" s="177">
        <v>0</v>
      </c>
      <c r="I446" s="176" t="s">
        <v>252</v>
      </c>
      <c r="J446" s="177">
        <v>0</v>
      </c>
    </row>
    <row r="447" spans="1:10" ht="15.75" thickBot="1">
      <c r="A447" s="176"/>
      <c r="B447" s="176"/>
      <c r="C447" s="176"/>
      <c r="D447" s="176"/>
      <c r="E447" s="176" t="s">
        <v>253</v>
      </c>
      <c r="F447" s="177">
        <v>0.27</v>
      </c>
      <c r="G447" s="176"/>
      <c r="H447" s="287" t="s">
        <v>254</v>
      </c>
      <c r="I447" s="287"/>
      <c r="J447" s="177">
        <v>1.26</v>
      </c>
    </row>
    <row r="448" spans="1:10" ht="15.75" thickTop="1">
      <c r="A448" s="162"/>
      <c r="B448" s="162"/>
      <c r="C448" s="162"/>
      <c r="D448" s="162"/>
      <c r="E448" s="162"/>
      <c r="F448" s="162"/>
      <c r="G448" s="162"/>
      <c r="H448" s="162"/>
      <c r="I448" s="162"/>
      <c r="J448" s="162"/>
    </row>
    <row r="449" spans="1:10">
      <c r="A449" s="178"/>
      <c r="B449" s="179" t="s">
        <v>4</v>
      </c>
      <c r="C449" s="178" t="s">
        <v>1</v>
      </c>
      <c r="D449" s="178" t="s">
        <v>3</v>
      </c>
      <c r="E449" s="281" t="s">
        <v>225</v>
      </c>
      <c r="F449" s="281"/>
      <c r="G449" s="180" t="s">
        <v>2</v>
      </c>
      <c r="H449" s="179" t="s">
        <v>8</v>
      </c>
      <c r="I449" s="179" t="s">
        <v>90</v>
      </c>
      <c r="J449" s="179" t="s">
        <v>5</v>
      </c>
    </row>
    <row r="450" spans="1:10" ht="51">
      <c r="A450" s="157" t="s">
        <v>226</v>
      </c>
      <c r="B450" s="159" t="s">
        <v>509</v>
      </c>
      <c r="C450" s="157" t="s">
        <v>78</v>
      </c>
      <c r="D450" s="157" t="s">
        <v>510</v>
      </c>
      <c r="E450" s="282" t="s">
        <v>264</v>
      </c>
      <c r="F450" s="282"/>
      <c r="G450" s="158" t="s">
        <v>259</v>
      </c>
      <c r="H450" s="161">
        <v>1</v>
      </c>
      <c r="I450" s="160">
        <v>0.23</v>
      </c>
      <c r="J450" s="160">
        <v>0.23</v>
      </c>
    </row>
    <row r="451" spans="1:10" ht="38.25">
      <c r="A451" s="168" t="s">
        <v>235</v>
      </c>
      <c r="B451" s="170" t="s">
        <v>515</v>
      </c>
      <c r="C451" s="168" t="s">
        <v>78</v>
      </c>
      <c r="D451" s="168" t="s">
        <v>516</v>
      </c>
      <c r="E451" s="284" t="s">
        <v>502</v>
      </c>
      <c r="F451" s="284"/>
      <c r="G451" s="169" t="s">
        <v>51</v>
      </c>
      <c r="H451" s="172">
        <v>1.4800000000000001E-5</v>
      </c>
      <c r="I451" s="171">
        <v>15576.95</v>
      </c>
      <c r="J451" s="171">
        <v>0.23</v>
      </c>
    </row>
    <row r="452" spans="1:10" ht="25.5">
      <c r="A452" s="176"/>
      <c r="B452" s="176"/>
      <c r="C452" s="176"/>
      <c r="D452" s="176"/>
      <c r="E452" s="176" t="s">
        <v>250</v>
      </c>
      <c r="F452" s="177">
        <v>0</v>
      </c>
      <c r="G452" s="176" t="s">
        <v>251</v>
      </c>
      <c r="H452" s="177">
        <v>0</v>
      </c>
      <c r="I452" s="176" t="s">
        <v>252</v>
      </c>
      <c r="J452" s="177">
        <v>0</v>
      </c>
    </row>
    <row r="453" spans="1:10" ht="15.75" thickBot="1">
      <c r="A453" s="176"/>
      <c r="B453" s="176"/>
      <c r="C453" s="176"/>
      <c r="D453" s="176"/>
      <c r="E453" s="176" t="s">
        <v>253</v>
      </c>
      <c r="F453" s="177">
        <v>0.06</v>
      </c>
      <c r="G453" s="176"/>
      <c r="H453" s="287" t="s">
        <v>254</v>
      </c>
      <c r="I453" s="287"/>
      <c r="J453" s="177">
        <v>0.28999999999999998</v>
      </c>
    </row>
    <row r="454" spans="1:10" ht="15.75" thickTop="1">
      <c r="A454" s="162"/>
      <c r="B454" s="162"/>
      <c r="C454" s="162"/>
      <c r="D454" s="162"/>
      <c r="E454" s="162"/>
      <c r="F454" s="162"/>
      <c r="G454" s="162"/>
      <c r="H454" s="162"/>
      <c r="I454" s="162"/>
      <c r="J454" s="162"/>
    </row>
    <row r="455" spans="1:10">
      <c r="A455" s="178"/>
      <c r="B455" s="179" t="s">
        <v>4</v>
      </c>
      <c r="C455" s="178" t="s">
        <v>1</v>
      </c>
      <c r="D455" s="178" t="s">
        <v>3</v>
      </c>
      <c r="E455" s="281" t="s">
        <v>225</v>
      </c>
      <c r="F455" s="281"/>
      <c r="G455" s="180" t="s">
        <v>2</v>
      </c>
      <c r="H455" s="179" t="s">
        <v>8</v>
      </c>
      <c r="I455" s="179" t="s">
        <v>90</v>
      </c>
      <c r="J455" s="179" t="s">
        <v>5</v>
      </c>
    </row>
    <row r="456" spans="1:10" ht="51">
      <c r="A456" s="157" t="s">
        <v>226</v>
      </c>
      <c r="B456" s="159" t="s">
        <v>511</v>
      </c>
      <c r="C456" s="157" t="s">
        <v>78</v>
      </c>
      <c r="D456" s="157" t="s">
        <v>512</v>
      </c>
      <c r="E456" s="282" t="s">
        <v>264</v>
      </c>
      <c r="F456" s="282"/>
      <c r="G456" s="158" t="s">
        <v>259</v>
      </c>
      <c r="H456" s="161">
        <v>1</v>
      </c>
      <c r="I456" s="160">
        <v>1.0900000000000001</v>
      </c>
      <c r="J456" s="160">
        <v>1.0900000000000001</v>
      </c>
    </row>
    <row r="457" spans="1:10" ht="38.25">
      <c r="A457" s="168" t="s">
        <v>235</v>
      </c>
      <c r="B457" s="170" t="s">
        <v>515</v>
      </c>
      <c r="C457" s="168" t="s">
        <v>78</v>
      </c>
      <c r="D457" s="168" t="s">
        <v>516</v>
      </c>
      <c r="E457" s="284" t="s">
        <v>502</v>
      </c>
      <c r="F457" s="284"/>
      <c r="G457" s="169" t="s">
        <v>51</v>
      </c>
      <c r="H457" s="172">
        <v>6.9999999999999994E-5</v>
      </c>
      <c r="I457" s="171">
        <v>15576.95</v>
      </c>
      <c r="J457" s="171">
        <v>1.0900000000000001</v>
      </c>
    </row>
    <row r="458" spans="1:10" ht="25.5">
      <c r="A458" s="176"/>
      <c r="B458" s="176"/>
      <c r="C458" s="176"/>
      <c r="D458" s="176"/>
      <c r="E458" s="176" t="s">
        <v>250</v>
      </c>
      <c r="F458" s="177">
        <v>0</v>
      </c>
      <c r="G458" s="176" t="s">
        <v>251</v>
      </c>
      <c r="H458" s="177">
        <v>0</v>
      </c>
      <c r="I458" s="176" t="s">
        <v>252</v>
      </c>
      <c r="J458" s="177">
        <v>0</v>
      </c>
    </row>
    <row r="459" spans="1:10" ht="15.75" thickBot="1">
      <c r="A459" s="176"/>
      <c r="B459" s="176"/>
      <c r="C459" s="176"/>
      <c r="D459" s="176"/>
      <c r="E459" s="176" t="s">
        <v>253</v>
      </c>
      <c r="F459" s="177">
        <v>0.28999999999999998</v>
      </c>
      <c r="G459" s="176"/>
      <c r="H459" s="287" t="s">
        <v>254</v>
      </c>
      <c r="I459" s="287"/>
      <c r="J459" s="177">
        <v>1.38</v>
      </c>
    </row>
    <row r="460" spans="1:10" ht="15.75" thickTop="1">
      <c r="A460" s="162"/>
      <c r="B460" s="162"/>
      <c r="C460" s="162"/>
      <c r="D460" s="162"/>
      <c r="E460" s="162"/>
      <c r="F460" s="162"/>
      <c r="G460" s="162"/>
      <c r="H460" s="162"/>
      <c r="I460" s="162"/>
      <c r="J460" s="162"/>
    </row>
    <row r="461" spans="1:10">
      <c r="A461" s="178"/>
      <c r="B461" s="179" t="s">
        <v>4</v>
      </c>
      <c r="C461" s="178" t="s">
        <v>1</v>
      </c>
      <c r="D461" s="178" t="s">
        <v>3</v>
      </c>
      <c r="E461" s="281" t="s">
        <v>225</v>
      </c>
      <c r="F461" s="281"/>
      <c r="G461" s="180" t="s">
        <v>2</v>
      </c>
      <c r="H461" s="179" t="s">
        <v>8</v>
      </c>
      <c r="I461" s="179" t="s">
        <v>90</v>
      </c>
      <c r="J461" s="179" t="s">
        <v>5</v>
      </c>
    </row>
    <row r="462" spans="1:10" ht="51">
      <c r="A462" s="157" t="s">
        <v>226</v>
      </c>
      <c r="B462" s="159" t="s">
        <v>513</v>
      </c>
      <c r="C462" s="157" t="s">
        <v>78</v>
      </c>
      <c r="D462" s="157" t="s">
        <v>514</v>
      </c>
      <c r="E462" s="282" t="s">
        <v>264</v>
      </c>
      <c r="F462" s="282"/>
      <c r="G462" s="158" t="s">
        <v>259</v>
      </c>
      <c r="H462" s="161">
        <v>1</v>
      </c>
      <c r="I462" s="160">
        <v>1.5</v>
      </c>
      <c r="J462" s="160">
        <v>1.5</v>
      </c>
    </row>
    <row r="463" spans="1:10" ht="25.5">
      <c r="A463" s="168" t="s">
        <v>235</v>
      </c>
      <c r="B463" s="170" t="s">
        <v>503</v>
      </c>
      <c r="C463" s="168" t="s">
        <v>78</v>
      </c>
      <c r="D463" s="168" t="s">
        <v>504</v>
      </c>
      <c r="E463" s="284" t="s">
        <v>505</v>
      </c>
      <c r="F463" s="284"/>
      <c r="G463" s="169" t="s">
        <v>506</v>
      </c>
      <c r="H463" s="172">
        <v>2.5</v>
      </c>
      <c r="I463" s="171">
        <v>0.6</v>
      </c>
      <c r="J463" s="171">
        <v>1.5</v>
      </c>
    </row>
    <row r="464" spans="1:10" ht="25.5">
      <c r="A464" s="176"/>
      <c r="B464" s="176"/>
      <c r="C464" s="176"/>
      <c r="D464" s="176"/>
      <c r="E464" s="176" t="s">
        <v>250</v>
      </c>
      <c r="F464" s="177">
        <v>0</v>
      </c>
      <c r="G464" s="176" t="s">
        <v>251</v>
      </c>
      <c r="H464" s="177">
        <v>0</v>
      </c>
      <c r="I464" s="176" t="s">
        <v>252</v>
      </c>
      <c r="J464" s="177">
        <v>0</v>
      </c>
    </row>
    <row r="465" spans="1:10" ht="15.75" thickBot="1">
      <c r="A465" s="176"/>
      <c r="B465" s="176"/>
      <c r="C465" s="176"/>
      <c r="D465" s="176"/>
      <c r="E465" s="176" t="s">
        <v>253</v>
      </c>
      <c r="F465" s="177">
        <v>0.41</v>
      </c>
      <c r="G465" s="176"/>
      <c r="H465" s="287" t="s">
        <v>254</v>
      </c>
      <c r="I465" s="287"/>
      <c r="J465" s="177">
        <v>1.91</v>
      </c>
    </row>
    <row r="466" spans="1:10" ht="15.75" thickTop="1">
      <c r="A466" s="162"/>
      <c r="B466" s="162"/>
      <c r="C466" s="162"/>
      <c r="D466" s="162"/>
      <c r="E466" s="162"/>
      <c r="F466" s="162"/>
      <c r="G466" s="162"/>
      <c r="H466" s="162"/>
      <c r="I466" s="162"/>
      <c r="J466" s="162"/>
    </row>
    <row r="467" spans="1:10">
      <c r="A467" s="178"/>
      <c r="B467" s="179" t="s">
        <v>4</v>
      </c>
      <c r="C467" s="178" t="s">
        <v>1</v>
      </c>
      <c r="D467" s="178" t="s">
        <v>3</v>
      </c>
      <c r="E467" s="281" t="s">
        <v>225</v>
      </c>
      <c r="F467" s="281"/>
      <c r="G467" s="180" t="s">
        <v>2</v>
      </c>
      <c r="H467" s="179" t="s">
        <v>8</v>
      </c>
      <c r="I467" s="179" t="s">
        <v>90</v>
      </c>
      <c r="J467" s="179" t="s">
        <v>5</v>
      </c>
    </row>
    <row r="468" spans="1:10" ht="25.5">
      <c r="A468" s="157" t="s">
        <v>226</v>
      </c>
      <c r="B468" s="159" t="s">
        <v>517</v>
      </c>
      <c r="C468" s="157" t="s">
        <v>78</v>
      </c>
      <c r="D468" s="157" t="s">
        <v>518</v>
      </c>
      <c r="E468" s="282" t="s">
        <v>258</v>
      </c>
      <c r="F468" s="282"/>
      <c r="G468" s="158" t="s">
        <v>259</v>
      </c>
      <c r="H468" s="161">
        <v>1</v>
      </c>
      <c r="I468" s="160">
        <v>20.2</v>
      </c>
      <c r="J468" s="160">
        <v>20.2</v>
      </c>
    </row>
    <row r="469" spans="1:10" ht="25.5">
      <c r="A469" s="163" t="s">
        <v>228</v>
      </c>
      <c r="B469" s="165" t="s">
        <v>519</v>
      </c>
      <c r="C469" s="163" t="s">
        <v>78</v>
      </c>
      <c r="D469" s="163" t="s">
        <v>520</v>
      </c>
      <c r="E469" s="283" t="s">
        <v>258</v>
      </c>
      <c r="F469" s="283"/>
      <c r="G469" s="164" t="s">
        <v>259</v>
      </c>
      <c r="H469" s="167">
        <v>1</v>
      </c>
      <c r="I469" s="166">
        <v>0.26</v>
      </c>
      <c r="J469" s="166">
        <v>0.26</v>
      </c>
    </row>
    <row r="470" spans="1:10">
      <c r="A470" s="168" t="s">
        <v>235</v>
      </c>
      <c r="B470" s="170" t="s">
        <v>521</v>
      </c>
      <c r="C470" s="168" t="s">
        <v>78</v>
      </c>
      <c r="D470" s="168" t="s">
        <v>522</v>
      </c>
      <c r="E470" s="284" t="s">
        <v>238</v>
      </c>
      <c r="F470" s="284"/>
      <c r="G470" s="169" t="s">
        <v>259</v>
      </c>
      <c r="H470" s="172">
        <v>1</v>
      </c>
      <c r="I470" s="171">
        <v>15.87</v>
      </c>
      <c r="J470" s="171">
        <v>15.87</v>
      </c>
    </row>
    <row r="471" spans="1:10" ht="25.5">
      <c r="A471" s="168" t="s">
        <v>235</v>
      </c>
      <c r="B471" s="170" t="s">
        <v>432</v>
      </c>
      <c r="C471" s="168" t="s">
        <v>78</v>
      </c>
      <c r="D471" s="168" t="s">
        <v>433</v>
      </c>
      <c r="E471" s="284" t="s">
        <v>241</v>
      </c>
      <c r="F471" s="284"/>
      <c r="G471" s="169" t="s">
        <v>259</v>
      </c>
      <c r="H471" s="172">
        <v>1</v>
      </c>
      <c r="I471" s="171">
        <v>0.83</v>
      </c>
      <c r="J471" s="171">
        <v>0.83</v>
      </c>
    </row>
    <row r="472" spans="1:10" ht="25.5">
      <c r="A472" s="168" t="s">
        <v>235</v>
      </c>
      <c r="B472" s="170" t="s">
        <v>434</v>
      </c>
      <c r="C472" s="168" t="s">
        <v>78</v>
      </c>
      <c r="D472" s="168" t="s">
        <v>435</v>
      </c>
      <c r="E472" s="284" t="s">
        <v>241</v>
      </c>
      <c r="F472" s="284"/>
      <c r="G472" s="169" t="s">
        <v>259</v>
      </c>
      <c r="H472" s="172">
        <v>1</v>
      </c>
      <c r="I472" s="171">
        <v>0.62</v>
      </c>
      <c r="J472" s="171">
        <v>0.62</v>
      </c>
    </row>
    <row r="473" spans="1:10" ht="25.5">
      <c r="A473" s="168" t="s">
        <v>235</v>
      </c>
      <c r="B473" s="170" t="s">
        <v>436</v>
      </c>
      <c r="C473" s="168" t="s">
        <v>78</v>
      </c>
      <c r="D473" s="168" t="s">
        <v>437</v>
      </c>
      <c r="E473" s="284" t="s">
        <v>241</v>
      </c>
      <c r="F473" s="284"/>
      <c r="G473" s="169" t="s">
        <v>259</v>
      </c>
      <c r="H473" s="172">
        <v>1</v>
      </c>
      <c r="I473" s="171">
        <v>1.07</v>
      </c>
      <c r="J473" s="171">
        <v>1.07</v>
      </c>
    </row>
    <row r="474" spans="1:10" ht="25.5">
      <c r="A474" s="168" t="s">
        <v>235</v>
      </c>
      <c r="B474" s="170" t="s">
        <v>438</v>
      </c>
      <c r="C474" s="168" t="s">
        <v>78</v>
      </c>
      <c r="D474" s="168" t="s">
        <v>439</v>
      </c>
      <c r="E474" s="284" t="s">
        <v>241</v>
      </c>
      <c r="F474" s="284"/>
      <c r="G474" s="169" t="s">
        <v>259</v>
      </c>
      <c r="H474" s="172">
        <v>1</v>
      </c>
      <c r="I474" s="171">
        <v>0.01</v>
      </c>
      <c r="J474" s="171">
        <v>0.01</v>
      </c>
    </row>
    <row r="475" spans="1:10" ht="38.25">
      <c r="A475" s="168" t="s">
        <v>235</v>
      </c>
      <c r="B475" s="170" t="s">
        <v>450</v>
      </c>
      <c r="C475" s="168" t="s">
        <v>78</v>
      </c>
      <c r="D475" s="168" t="s">
        <v>451</v>
      </c>
      <c r="E475" s="284" t="s">
        <v>241</v>
      </c>
      <c r="F475" s="284"/>
      <c r="G475" s="169" t="s">
        <v>259</v>
      </c>
      <c r="H475" s="172">
        <v>1</v>
      </c>
      <c r="I475" s="171">
        <v>0.39</v>
      </c>
      <c r="J475" s="171">
        <v>0.39</v>
      </c>
    </row>
    <row r="476" spans="1:10" ht="25.5">
      <c r="A476" s="168" t="s">
        <v>235</v>
      </c>
      <c r="B476" s="170" t="s">
        <v>452</v>
      </c>
      <c r="C476" s="168" t="s">
        <v>78</v>
      </c>
      <c r="D476" s="168" t="s">
        <v>453</v>
      </c>
      <c r="E476" s="284" t="s">
        <v>241</v>
      </c>
      <c r="F476" s="284"/>
      <c r="G476" s="169" t="s">
        <v>259</v>
      </c>
      <c r="H476" s="172">
        <v>1</v>
      </c>
      <c r="I476" s="171">
        <v>1.1499999999999999</v>
      </c>
      <c r="J476" s="171">
        <v>1.1499999999999999</v>
      </c>
    </row>
    <row r="477" spans="1:10" ht="25.5">
      <c r="A477" s="176"/>
      <c r="B477" s="176"/>
      <c r="C477" s="176"/>
      <c r="D477" s="176"/>
      <c r="E477" s="176" t="s">
        <v>250</v>
      </c>
      <c r="F477" s="177">
        <v>16.13</v>
      </c>
      <c r="G477" s="176" t="s">
        <v>251</v>
      </c>
      <c r="H477" s="177">
        <v>0</v>
      </c>
      <c r="I477" s="176" t="s">
        <v>252</v>
      </c>
      <c r="J477" s="177">
        <v>16.13</v>
      </c>
    </row>
    <row r="478" spans="1:10" ht="15.75" thickBot="1">
      <c r="A478" s="176"/>
      <c r="B478" s="176"/>
      <c r="C478" s="176"/>
      <c r="D478" s="176"/>
      <c r="E478" s="176" t="s">
        <v>253</v>
      </c>
      <c r="F478" s="177">
        <v>5.52</v>
      </c>
      <c r="G478" s="176"/>
      <c r="H478" s="287" t="s">
        <v>254</v>
      </c>
      <c r="I478" s="287"/>
      <c r="J478" s="177">
        <v>25.72</v>
      </c>
    </row>
    <row r="479" spans="1:10" ht="15.75" thickTop="1">
      <c r="A479" s="162"/>
      <c r="B479" s="162"/>
      <c r="C479" s="162"/>
      <c r="D479" s="162"/>
      <c r="E479" s="162"/>
      <c r="F479" s="162"/>
      <c r="G479" s="162"/>
      <c r="H479" s="162"/>
      <c r="I479" s="162"/>
      <c r="J479" s="162"/>
    </row>
    <row r="480" spans="1:10">
      <c r="A480" s="178"/>
      <c r="B480" s="179" t="s">
        <v>4</v>
      </c>
      <c r="C480" s="178" t="s">
        <v>1</v>
      </c>
      <c r="D480" s="178" t="s">
        <v>3</v>
      </c>
      <c r="E480" s="281" t="s">
        <v>225</v>
      </c>
      <c r="F480" s="281"/>
      <c r="G480" s="180" t="s">
        <v>2</v>
      </c>
      <c r="H480" s="179" t="s">
        <v>8</v>
      </c>
      <c r="I480" s="179" t="s">
        <v>90</v>
      </c>
      <c r="J480" s="179" t="s">
        <v>5</v>
      </c>
    </row>
    <row r="481" spans="1:10" ht="38.25">
      <c r="A481" s="157" t="s">
        <v>226</v>
      </c>
      <c r="B481" s="159" t="s">
        <v>523</v>
      </c>
      <c r="C481" s="157" t="s">
        <v>78</v>
      </c>
      <c r="D481" s="157" t="s">
        <v>524</v>
      </c>
      <c r="E481" s="282" t="s">
        <v>264</v>
      </c>
      <c r="F481" s="282"/>
      <c r="G481" s="158" t="s">
        <v>268</v>
      </c>
      <c r="H481" s="161">
        <v>1</v>
      </c>
      <c r="I481" s="160">
        <v>21.17</v>
      </c>
      <c r="J481" s="160">
        <v>21.17</v>
      </c>
    </row>
    <row r="482" spans="1:10" ht="25.5">
      <c r="A482" s="163" t="s">
        <v>228</v>
      </c>
      <c r="B482" s="165" t="s">
        <v>525</v>
      </c>
      <c r="C482" s="163" t="s">
        <v>78</v>
      </c>
      <c r="D482" s="163" t="s">
        <v>526</v>
      </c>
      <c r="E482" s="283" t="s">
        <v>258</v>
      </c>
      <c r="F482" s="283"/>
      <c r="G482" s="164" t="s">
        <v>259</v>
      </c>
      <c r="H482" s="167">
        <v>1</v>
      </c>
      <c r="I482" s="166">
        <v>20.28</v>
      </c>
      <c r="J482" s="166">
        <v>20.28</v>
      </c>
    </row>
    <row r="483" spans="1:10" ht="38.25">
      <c r="A483" s="163" t="s">
        <v>228</v>
      </c>
      <c r="B483" s="165" t="s">
        <v>527</v>
      </c>
      <c r="C483" s="163" t="s">
        <v>78</v>
      </c>
      <c r="D483" s="163" t="s">
        <v>528</v>
      </c>
      <c r="E483" s="283" t="s">
        <v>264</v>
      </c>
      <c r="F483" s="283"/>
      <c r="G483" s="164" t="s">
        <v>259</v>
      </c>
      <c r="H483" s="167">
        <v>1</v>
      </c>
      <c r="I483" s="166">
        <v>0.7</v>
      </c>
      <c r="J483" s="166">
        <v>0.7</v>
      </c>
    </row>
    <row r="484" spans="1:10" ht="38.25">
      <c r="A484" s="163" t="s">
        <v>228</v>
      </c>
      <c r="B484" s="165" t="s">
        <v>529</v>
      </c>
      <c r="C484" s="163" t="s">
        <v>78</v>
      </c>
      <c r="D484" s="163" t="s">
        <v>530</v>
      </c>
      <c r="E484" s="283" t="s">
        <v>264</v>
      </c>
      <c r="F484" s="283"/>
      <c r="G484" s="164" t="s">
        <v>259</v>
      </c>
      <c r="H484" s="167">
        <v>1</v>
      </c>
      <c r="I484" s="166">
        <v>0.19</v>
      </c>
      <c r="J484" s="166">
        <v>0.19</v>
      </c>
    </row>
    <row r="485" spans="1:10" ht="25.5">
      <c r="A485" s="176"/>
      <c r="B485" s="176"/>
      <c r="C485" s="176"/>
      <c r="D485" s="176"/>
      <c r="E485" s="176" t="s">
        <v>250</v>
      </c>
      <c r="F485" s="177">
        <v>17.05</v>
      </c>
      <c r="G485" s="176" t="s">
        <v>251</v>
      </c>
      <c r="H485" s="177">
        <v>0</v>
      </c>
      <c r="I485" s="176" t="s">
        <v>252</v>
      </c>
      <c r="J485" s="177">
        <v>17.05</v>
      </c>
    </row>
    <row r="486" spans="1:10" ht="15.75" thickBot="1">
      <c r="A486" s="176"/>
      <c r="B486" s="176"/>
      <c r="C486" s="176"/>
      <c r="D486" s="176"/>
      <c r="E486" s="176" t="s">
        <v>253</v>
      </c>
      <c r="F486" s="177">
        <v>5.78</v>
      </c>
      <c r="G486" s="176"/>
      <c r="H486" s="287" t="s">
        <v>254</v>
      </c>
      <c r="I486" s="287"/>
      <c r="J486" s="177">
        <v>26.95</v>
      </c>
    </row>
    <row r="487" spans="1:10" ht="15.75" thickTop="1">
      <c r="A487" s="162"/>
      <c r="B487" s="162"/>
      <c r="C487" s="162"/>
      <c r="D487" s="162"/>
      <c r="E487" s="162"/>
      <c r="F487" s="162"/>
      <c r="G487" s="162"/>
      <c r="H487" s="162"/>
      <c r="I487" s="162"/>
      <c r="J487" s="162"/>
    </row>
    <row r="488" spans="1:10">
      <c r="A488" s="178"/>
      <c r="B488" s="179" t="s">
        <v>4</v>
      </c>
      <c r="C488" s="178" t="s">
        <v>1</v>
      </c>
      <c r="D488" s="178" t="s">
        <v>3</v>
      </c>
      <c r="E488" s="281" t="s">
        <v>225</v>
      </c>
      <c r="F488" s="281"/>
      <c r="G488" s="180" t="s">
        <v>2</v>
      </c>
      <c r="H488" s="179" t="s">
        <v>8</v>
      </c>
      <c r="I488" s="179" t="s">
        <v>90</v>
      </c>
      <c r="J488" s="179" t="s">
        <v>5</v>
      </c>
    </row>
    <row r="489" spans="1:10" ht="38.25">
      <c r="A489" s="157" t="s">
        <v>226</v>
      </c>
      <c r="B489" s="159" t="s">
        <v>531</v>
      </c>
      <c r="C489" s="157" t="s">
        <v>78</v>
      </c>
      <c r="D489" s="157" t="s">
        <v>532</v>
      </c>
      <c r="E489" s="282" t="s">
        <v>264</v>
      </c>
      <c r="F489" s="282"/>
      <c r="G489" s="158" t="s">
        <v>265</v>
      </c>
      <c r="H489" s="161">
        <v>1</v>
      </c>
      <c r="I489" s="160">
        <v>26.88</v>
      </c>
      <c r="J489" s="160">
        <v>26.88</v>
      </c>
    </row>
    <row r="490" spans="1:10" ht="25.5">
      <c r="A490" s="163" t="s">
        <v>228</v>
      </c>
      <c r="B490" s="165" t="s">
        <v>525</v>
      </c>
      <c r="C490" s="163" t="s">
        <v>78</v>
      </c>
      <c r="D490" s="163" t="s">
        <v>526</v>
      </c>
      <c r="E490" s="283" t="s">
        <v>258</v>
      </c>
      <c r="F490" s="283"/>
      <c r="G490" s="164" t="s">
        <v>259</v>
      </c>
      <c r="H490" s="167">
        <v>1</v>
      </c>
      <c r="I490" s="166">
        <v>20.28</v>
      </c>
      <c r="J490" s="166">
        <v>20.28</v>
      </c>
    </row>
    <row r="491" spans="1:10" ht="38.25">
      <c r="A491" s="163" t="s">
        <v>228</v>
      </c>
      <c r="B491" s="165" t="s">
        <v>527</v>
      </c>
      <c r="C491" s="163" t="s">
        <v>78</v>
      </c>
      <c r="D491" s="163" t="s">
        <v>528</v>
      </c>
      <c r="E491" s="283" t="s">
        <v>264</v>
      </c>
      <c r="F491" s="283"/>
      <c r="G491" s="164" t="s">
        <v>259</v>
      </c>
      <c r="H491" s="167">
        <v>1</v>
      </c>
      <c r="I491" s="166">
        <v>0.7</v>
      </c>
      <c r="J491" s="166">
        <v>0.7</v>
      </c>
    </row>
    <row r="492" spans="1:10" ht="38.25">
      <c r="A492" s="163" t="s">
        <v>228</v>
      </c>
      <c r="B492" s="165" t="s">
        <v>529</v>
      </c>
      <c r="C492" s="163" t="s">
        <v>78</v>
      </c>
      <c r="D492" s="163" t="s">
        <v>530</v>
      </c>
      <c r="E492" s="283" t="s">
        <v>264</v>
      </c>
      <c r="F492" s="283"/>
      <c r="G492" s="164" t="s">
        <v>259</v>
      </c>
      <c r="H492" s="167">
        <v>1</v>
      </c>
      <c r="I492" s="166">
        <v>0.19</v>
      </c>
      <c r="J492" s="166">
        <v>0.19</v>
      </c>
    </row>
    <row r="493" spans="1:10" ht="38.25">
      <c r="A493" s="163" t="s">
        <v>228</v>
      </c>
      <c r="B493" s="165" t="s">
        <v>533</v>
      </c>
      <c r="C493" s="163" t="s">
        <v>78</v>
      </c>
      <c r="D493" s="163" t="s">
        <v>534</v>
      </c>
      <c r="E493" s="283" t="s">
        <v>264</v>
      </c>
      <c r="F493" s="283"/>
      <c r="G493" s="164" t="s">
        <v>259</v>
      </c>
      <c r="H493" s="167">
        <v>1</v>
      </c>
      <c r="I493" s="166">
        <v>0.88</v>
      </c>
      <c r="J493" s="166">
        <v>0.88</v>
      </c>
    </row>
    <row r="494" spans="1:10" ht="38.25">
      <c r="A494" s="163" t="s">
        <v>228</v>
      </c>
      <c r="B494" s="165" t="s">
        <v>535</v>
      </c>
      <c r="C494" s="163" t="s">
        <v>78</v>
      </c>
      <c r="D494" s="163" t="s">
        <v>536</v>
      </c>
      <c r="E494" s="283" t="s">
        <v>264</v>
      </c>
      <c r="F494" s="283"/>
      <c r="G494" s="164" t="s">
        <v>259</v>
      </c>
      <c r="H494" s="167">
        <v>1</v>
      </c>
      <c r="I494" s="166">
        <v>4.83</v>
      </c>
      <c r="J494" s="166">
        <v>4.83</v>
      </c>
    </row>
    <row r="495" spans="1:10" ht="25.5">
      <c r="A495" s="176"/>
      <c r="B495" s="176"/>
      <c r="C495" s="176"/>
      <c r="D495" s="176"/>
      <c r="E495" s="176" t="s">
        <v>250</v>
      </c>
      <c r="F495" s="177">
        <v>17.05</v>
      </c>
      <c r="G495" s="176" t="s">
        <v>251</v>
      </c>
      <c r="H495" s="177">
        <v>0</v>
      </c>
      <c r="I495" s="176" t="s">
        <v>252</v>
      </c>
      <c r="J495" s="177">
        <v>17.05</v>
      </c>
    </row>
    <row r="496" spans="1:10" ht="15.75" thickBot="1">
      <c r="A496" s="176"/>
      <c r="B496" s="176"/>
      <c r="C496" s="176"/>
      <c r="D496" s="176"/>
      <c r="E496" s="176" t="s">
        <v>253</v>
      </c>
      <c r="F496" s="177">
        <v>7.35</v>
      </c>
      <c r="G496" s="176"/>
      <c r="H496" s="287" t="s">
        <v>254</v>
      </c>
      <c r="I496" s="287"/>
      <c r="J496" s="177">
        <v>34.229999999999997</v>
      </c>
    </row>
    <row r="497" spans="1:10" ht="15.75" thickTop="1">
      <c r="A497" s="162"/>
      <c r="B497" s="162"/>
      <c r="C497" s="162"/>
      <c r="D497" s="162"/>
      <c r="E497" s="162"/>
      <c r="F497" s="162"/>
      <c r="G497" s="162"/>
      <c r="H497" s="162"/>
      <c r="I497" s="162"/>
      <c r="J497" s="162"/>
    </row>
    <row r="498" spans="1:10">
      <c r="A498" s="178"/>
      <c r="B498" s="179" t="s">
        <v>4</v>
      </c>
      <c r="C498" s="178" t="s">
        <v>1</v>
      </c>
      <c r="D498" s="178" t="s">
        <v>3</v>
      </c>
      <c r="E498" s="281" t="s">
        <v>225</v>
      </c>
      <c r="F498" s="281"/>
      <c r="G498" s="180" t="s">
        <v>2</v>
      </c>
      <c r="H498" s="179" t="s">
        <v>8</v>
      </c>
      <c r="I498" s="179" t="s">
        <v>90</v>
      </c>
      <c r="J498" s="179" t="s">
        <v>5</v>
      </c>
    </row>
    <row r="499" spans="1:10" ht="38.25">
      <c r="A499" s="157" t="s">
        <v>226</v>
      </c>
      <c r="B499" s="159" t="s">
        <v>527</v>
      </c>
      <c r="C499" s="157" t="s">
        <v>78</v>
      </c>
      <c r="D499" s="157" t="s">
        <v>528</v>
      </c>
      <c r="E499" s="282" t="s">
        <v>264</v>
      </c>
      <c r="F499" s="282"/>
      <c r="G499" s="158" t="s">
        <v>259</v>
      </c>
      <c r="H499" s="161">
        <v>1</v>
      </c>
      <c r="I499" s="160">
        <v>0.7</v>
      </c>
      <c r="J499" s="160">
        <v>0.7</v>
      </c>
    </row>
    <row r="500" spans="1:10" ht="25.5">
      <c r="A500" s="168" t="s">
        <v>235</v>
      </c>
      <c r="B500" s="170" t="s">
        <v>537</v>
      </c>
      <c r="C500" s="168" t="s">
        <v>78</v>
      </c>
      <c r="D500" s="168" t="s">
        <v>538</v>
      </c>
      <c r="E500" s="284" t="s">
        <v>502</v>
      </c>
      <c r="F500" s="284"/>
      <c r="G500" s="169" t="s">
        <v>51</v>
      </c>
      <c r="H500" s="172">
        <v>5.3300000000000001E-5</v>
      </c>
      <c r="I500" s="171">
        <v>13296.01</v>
      </c>
      <c r="J500" s="171">
        <v>0.7</v>
      </c>
    </row>
    <row r="501" spans="1:10" ht="25.5">
      <c r="A501" s="176"/>
      <c r="B501" s="176"/>
      <c r="C501" s="176"/>
      <c r="D501" s="176"/>
      <c r="E501" s="176" t="s">
        <v>250</v>
      </c>
      <c r="F501" s="177">
        <v>0</v>
      </c>
      <c r="G501" s="176" t="s">
        <v>251</v>
      </c>
      <c r="H501" s="177">
        <v>0</v>
      </c>
      <c r="I501" s="176" t="s">
        <v>252</v>
      </c>
      <c r="J501" s="177">
        <v>0</v>
      </c>
    </row>
    <row r="502" spans="1:10" ht="15.75" thickBot="1">
      <c r="A502" s="176"/>
      <c r="B502" s="176"/>
      <c r="C502" s="176"/>
      <c r="D502" s="176"/>
      <c r="E502" s="176" t="s">
        <v>253</v>
      </c>
      <c r="F502" s="177">
        <v>0.19</v>
      </c>
      <c r="G502" s="176"/>
      <c r="H502" s="287" t="s">
        <v>254</v>
      </c>
      <c r="I502" s="287"/>
      <c r="J502" s="177">
        <v>0.89</v>
      </c>
    </row>
    <row r="503" spans="1:10" ht="15.75" thickTop="1">
      <c r="A503" s="162"/>
      <c r="B503" s="162"/>
      <c r="C503" s="162"/>
      <c r="D503" s="162"/>
      <c r="E503" s="162"/>
      <c r="F503" s="162"/>
      <c r="G503" s="162"/>
      <c r="H503" s="162"/>
      <c r="I503" s="162"/>
      <c r="J503" s="162"/>
    </row>
    <row r="504" spans="1:10">
      <c r="A504" s="178"/>
      <c r="B504" s="179" t="s">
        <v>4</v>
      </c>
      <c r="C504" s="178" t="s">
        <v>1</v>
      </c>
      <c r="D504" s="178" t="s">
        <v>3</v>
      </c>
      <c r="E504" s="281" t="s">
        <v>225</v>
      </c>
      <c r="F504" s="281"/>
      <c r="G504" s="180" t="s">
        <v>2</v>
      </c>
      <c r="H504" s="179" t="s">
        <v>8</v>
      </c>
      <c r="I504" s="179" t="s">
        <v>90</v>
      </c>
      <c r="J504" s="179" t="s">
        <v>5</v>
      </c>
    </row>
    <row r="505" spans="1:10" ht="38.25">
      <c r="A505" s="157" t="s">
        <v>226</v>
      </c>
      <c r="B505" s="159" t="s">
        <v>529</v>
      </c>
      <c r="C505" s="157" t="s">
        <v>78</v>
      </c>
      <c r="D505" s="157" t="s">
        <v>530</v>
      </c>
      <c r="E505" s="282" t="s">
        <v>264</v>
      </c>
      <c r="F505" s="282"/>
      <c r="G505" s="158" t="s">
        <v>259</v>
      </c>
      <c r="H505" s="161">
        <v>1</v>
      </c>
      <c r="I505" s="160">
        <v>0.19</v>
      </c>
      <c r="J505" s="160">
        <v>0.19</v>
      </c>
    </row>
    <row r="506" spans="1:10" ht="25.5">
      <c r="A506" s="168" t="s">
        <v>235</v>
      </c>
      <c r="B506" s="170" t="s">
        <v>537</v>
      </c>
      <c r="C506" s="168" t="s">
        <v>78</v>
      </c>
      <c r="D506" s="168" t="s">
        <v>538</v>
      </c>
      <c r="E506" s="284" t="s">
        <v>502</v>
      </c>
      <c r="F506" s="284"/>
      <c r="G506" s="169" t="s">
        <v>51</v>
      </c>
      <c r="H506" s="172">
        <v>1.43E-5</v>
      </c>
      <c r="I506" s="171">
        <v>13296.01</v>
      </c>
      <c r="J506" s="171">
        <v>0.19</v>
      </c>
    </row>
    <row r="507" spans="1:10" ht="25.5">
      <c r="A507" s="176"/>
      <c r="B507" s="176"/>
      <c r="C507" s="176"/>
      <c r="D507" s="176"/>
      <c r="E507" s="176" t="s">
        <v>250</v>
      </c>
      <c r="F507" s="177">
        <v>0</v>
      </c>
      <c r="G507" s="176" t="s">
        <v>251</v>
      </c>
      <c r="H507" s="177">
        <v>0</v>
      </c>
      <c r="I507" s="176" t="s">
        <v>252</v>
      </c>
      <c r="J507" s="177">
        <v>0</v>
      </c>
    </row>
    <row r="508" spans="1:10" ht="15.75" thickBot="1">
      <c r="A508" s="176"/>
      <c r="B508" s="176"/>
      <c r="C508" s="176"/>
      <c r="D508" s="176"/>
      <c r="E508" s="176" t="s">
        <v>253</v>
      </c>
      <c r="F508" s="177">
        <v>0.05</v>
      </c>
      <c r="G508" s="176"/>
      <c r="H508" s="287" t="s">
        <v>254</v>
      </c>
      <c r="I508" s="287"/>
      <c r="J508" s="177">
        <v>0.24</v>
      </c>
    </row>
    <row r="509" spans="1:10" ht="15.75" thickTop="1">
      <c r="A509" s="162"/>
      <c r="B509" s="162"/>
      <c r="C509" s="162"/>
      <c r="D509" s="162"/>
      <c r="E509" s="162"/>
      <c r="F509" s="162"/>
      <c r="G509" s="162"/>
      <c r="H509" s="162"/>
      <c r="I509" s="162"/>
      <c r="J509" s="162"/>
    </row>
    <row r="510" spans="1:10">
      <c r="A510" s="178"/>
      <c r="B510" s="179" t="s">
        <v>4</v>
      </c>
      <c r="C510" s="178" t="s">
        <v>1</v>
      </c>
      <c r="D510" s="178" t="s">
        <v>3</v>
      </c>
      <c r="E510" s="281" t="s">
        <v>225</v>
      </c>
      <c r="F510" s="281"/>
      <c r="G510" s="180" t="s">
        <v>2</v>
      </c>
      <c r="H510" s="179" t="s">
        <v>8</v>
      </c>
      <c r="I510" s="179" t="s">
        <v>90</v>
      </c>
      <c r="J510" s="179" t="s">
        <v>5</v>
      </c>
    </row>
    <row r="511" spans="1:10" ht="38.25">
      <c r="A511" s="157" t="s">
        <v>226</v>
      </c>
      <c r="B511" s="159" t="s">
        <v>533</v>
      </c>
      <c r="C511" s="157" t="s">
        <v>78</v>
      </c>
      <c r="D511" s="157" t="s">
        <v>534</v>
      </c>
      <c r="E511" s="282" t="s">
        <v>264</v>
      </c>
      <c r="F511" s="282"/>
      <c r="G511" s="158" t="s">
        <v>259</v>
      </c>
      <c r="H511" s="161">
        <v>1</v>
      </c>
      <c r="I511" s="160">
        <v>0.88</v>
      </c>
      <c r="J511" s="160">
        <v>0.88</v>
      </c>
    </row>
    <row r="512" spans="1:10" ht="25.5">
      <c r="A512" s="168" t="s">
        <v>235</v>
      </c>
      <c r="B512" s="170" t="s">
        <v>537</v>
      </c>
      <c r="C512" s="168" t="s">
        <v>78</v>
      </c>
      <c r="D512" s="168" t="s">
        <v>538</v>
      </c>
      <c r="E512" s="284" t="s">
        <v>502</v>
      </c>
      <c r="F512" s="284"/>
      <c r="G512" s="169" t="s">
        <v>51</v>
      </c>
      <c r="H512" s="172">
        <v>6.6699999999999995E-5</v>
      </c>
      <c r="I512" s="171">
        <v>13296.01</v>
      </c>
      <c r="J512" s="171">
        <v>0.88</v>
      </c>
    </row>
    <row r="513" spans="1:10" ht="25.5">
      <c r="A513" s="176"/>
      <c r="B513" s="176"/>
      <c r="C513" s="176"/>
      <c r="D513" s="176"/>
      <c r="E513" s="176" t="s">
        <v>250</v>
      </c>
      <c r="F513" s="177">
        <v>0</v>
      </c>
      <c r="G513" s="176" t="s">
        <v>251</v>
      </c>
      <c r="H513" s="177">
        <v>0</v>
      </c>
      <c r="I513" s="176" t="s">
        <v>252</v>
      </c>
      <c r="J513" s="177">
        <v>0</v>
      </c>
    </row>
    <row r="514" spans="1:10" ht="15.75" thickBot="1">
      <c r="A514" s="176"/>
      <c r="B514" s="176"/>
      <c r="C514" s="176"/>
      <c r="D514" s="176"/>
      <c r="E514" s="176" t="s">
        <v>253</v>
      </c>
      <c r="F514" s="177">
        <v>0.24</v>
      </c>
      <c r="G514" s="176"/>
      <c r="H514" s="287" t="s">
        <v>254</v>
      </c>
      <c r="I514" s="287"/>
      <c r="J514" s="177">
        <v>1.1200000000000001</v>
      </c>
    </row>
    <row r="515" spans="1:10" ht="15.75" thickTop="1">
      <c r="A515" s="162"/>
      <c r="B515" s="162"/>
      <c r="C515" s="162"/>
      <c r="D515" s="162"/>
      <c r="E515" s="162"/>
      <c r="F515" s="162"/>
      <c r="G515" s="162"/>
      <c r="H515" s="162"/>
      <c r="I515" s="162"/>
      <c r="J515" s="162"/>
    </row>
    <row r="516" spans="1:10">
      <c r="A516" s="178"/>
      <c r="B516" s="179" t="s">
        <v>4</v>
      </c>
      <c r="C516" s="178" t="s">
        <v>1</v>
      </c>
      <c r="D516" s="178" t="s">
        <v>3</v>
      </c>
      <c r="E516" s="281" t="s">
        <v>225</v>
      </c>
      <c r="F516" s="281"/>
      <c r="G516" s="180" t="s">
        <v>2</v>
      </c>
      <c r="H516" s="179" t="s">
        <v>8</v>
      </c>
      <c r="I516" s="179" t="s">
        <v>90</v>
      </c>
      <c r="J516" s="179" t="s">
        <v>5</v>
      </c>
    </row>
    <row r="517" spans="1:10" ht="38.25">
      <c r="A517" s="157" t="s">
        <v>226</v>
      </c>
      <c r="B517" s="159" t="s">
        <v>535</v>
      </c>
      <c r="C517" s="157" t="s">
        <v>78</v>
      </c>
      <c r="D517" s="157" t="s">
        <v>536</v>
      </c>
      <c r="E517" s="282" t="s">
        <v>264</v>
      </c>
      <c r="F517" s="282"/>
      <c r="G517" s="158" t="s">
        <v>259</v>
      </c>
      <c r="H517" s="161">
        <v>1</v>
      </c>
      <c r="I517" s="160">
        <v>4.83</v>
      </c>
      <c r="J517" s="160">
        <v>4.83</v>
      </c>
    </row>
    <row r="518" spans="1:10">
      <c r="A518" s="168" t="s">
        <v>235</v>
      </c>
      <c r="B518" s="170" t="s">
        <v>539</v>
      </c>
      <c r="C518" s="168" t="s">
        <v>78</v>
      </c>
      <c r="D518" s="168" t="s">
        <v>540</v>
      </c>
      <c r="E518" s="284" t="s">
        <v>241</v>
      </c>
      <c r="F518" s="284"/>
      <c r="G518" s="169" t="s">
        <v>325</v>
      </c>
      <c r="H518" s="172">
        <v>1.03</v>
      </c>
      <c r="I518" s="171">
        <v>4.6900000000000004</v>
      </c>
      <c r="J518" s="171">
        <v>4.83</v>
      </c>
    </row>
    <row r="519" spans="1:10" ht="25.5">
      <c r="A519" s="176"/>
      <c r="B519" s="176"/>
      <c r="C519" s="176"/>
      <c r="D519" s="176"/>
      <c r="E519" s="176" t="s">
        <v>250</v>
      </c>
      <c r="F519" s="177">
        <v>0</v>
      </c>
      <c r="G519" s="176" t="s">
        <v>251</v>
      </c>
      <c r="H519" s="177">
        <v>0</v>
      </c>
      <c r="I519" s="176" t="s">
        <v>252</v>
      </c>
      <c r="J519" s="177">
        <v>0</v>
      </c>
    </row>
    <row r="520" spans="1:10" ht="15.75" thickBot="1">
      <c r="A520" s="176"/>
      <c r="B520" s="176"/>
      <c r="C520" s="176"/>
      <c r="D520" s="176"/>
      <c r="E520" s="176" t="s">
        <v>253</v>
      </c>
      <c r="F520" s="177">
        <v>1.32</v>
      </c>
      <c r="G520" s="176"/>
      <c r="H520" s="287" t="s">
        <v>254</v>
      </c>
      <c r="I520" s="287"/>
      <c r="J520" s="177">
        <v>6.15</v>
      </c>
    </row>
    <row r="521" spans="1:10" ht="15.75" thickTop="1">
      <c r="A521" s="162"/>
      <c r="B521" s="162"/>
      <c r="C521" s="162"/>
      <c r="D521" s="162"/>
      <c r="E521" s="162"/>
      <c r="F521" s="162"/>
      <c r="G521" s="162"/>
      <c r="H521" s="162"/>
      <c r="I521" s="162"/>
      <c r="J521" s="162"/>
    </row>
    <row r="522" spans="1:10">
      <c r="A522" s="178"/>
      <c r="B522" s="179" t="s">
        <v>4</v>
      </c>
      <c r="C522" s="178" t="s">
        <v>1</v>
      </c>
      <c r="D522" s="178" t="s">
        <v>3</v>
      </c>
      <c r="E522" s="281" t="s">
        <v>225</v>
      </c>
      <c r="F522" s="281"/>
      <c r="G522" s="180" t="s">
        <v>2</v>
      </c>
      <c r="H522" s="179" t="s">
        <v>8</v>
      </c>
      <c r="I522" s="179" t="s">
        <v>90</v>
      </c>
      <c r="J522" s="179" t="s">
        <v>5</v>
      </c>
    </row>
    <row r="523" spans="1:10" ht="38.25">
      <c r="A523" s="157" t="s">
        <v>226</v>
      </c>
      <c r="B523" s="159" t="s">
        <v>404</v>
      </c>
      <c r="C523" s="157" t="s">
        <v>78</v>
      </c>
      <c r="D523" s="157" t="s">
        <v>405</v>
      </c>
      <c r="E523" s="282" t="s">
        <v>264</v>
      </c>
      <c r="F523" s="282"/>
      <c r="G523" s="158" t="s">
        <v>268</v>
      </c>
      <c r="H523" s="161">
        <v>1</v>
      </c>
      <c r="I523" s="160">
        <v>7.18</v>
      </c>
      <c r="J523" s="160">
        <v>7.18</v>
      </c>
    </row>
    <row r="524" spans="1:10" ht="38.25">
      <c r="A524" s="163" t="s">
        <v>228</v>
      </c>
      <c r="B524" s="165" t="s">
        <v>541</v>
      </c>
      <c r="C524" s="163" t="s">
        <v>78</v>
      </c>
      <c r="D524" s="163" t="s">
        <v>542</v>
      </c>
      <c r="E524" s="283" t="s">
        <v>264</v>
      </c>
      <c r="F524" s="283"/>
      <c r="G524" s="164" t="s">
        <v>259</v>
      </c>
      <c r="H524" s="167">
        <v>1</v>
      </c>
      <c r="I524" s="166">
        <v>5.66</v>
      </c>
      <c r="J524" s="166">
        <v>5.66</v>
      </c>
    </row>
    <row r="525" spans="1:10" ht="38.25">
      <c r="A525" s="163" t="s">
        <v>228</v>
      </c>
      <c r="B525" s="165" t="s">
        <v>543</v>
      </c>
      <c r="C525" s="163" t="s">
        <v>78</v>
      </c>
      <c r="D525" s="163" t="s">
        <v>544</v>
      </c>
      <c r="E525" s="283" t="s">
        <v>264</v>
      </c>
      <c r="F525" s="283"/>
      <c r="G525" s="164" t="s">
        <v>259</v>
      </c>
      <c r="H525" s="167">
        <v>1</v>
      </c>
      <c r="I525" s="166">
        <v>1.52</v>
      </c>
      <c r="J525" s="166">
        <v>1.52</v>
      </c>
    </row>
    <row r="526" spans="1:10" ht="25.5">
      <c r="A526" s="176"/>
      <c r="B526" s="176"/>
      <c r="C526" s="176"/>
      <c r="D526" s="176"/>
      <c r="E526" s="176" t="s">
        <v>250</v>
      </c>
      <c r="F526" s="177">
        <v>0</v>
      </c>
      <c r="G526" s="176" t="s">
        <v>251</v>
      </c>
      <c r="H526" s="177">
        <v>0</v>
      </c>
      <c r="I526" s="176" t="s">
        <v>252</v>
      </c>
      <c r="J526" s="177">
        <v>0</v>
      </c>
    </row>
    <row r="527" spans="1:10" ht="15.75" thickBot="1">
      <c r="A527" s="176"/>
      <c r="B527" s="176"/>
      <c r="C527" s="176"/>
      <c r="D527" s="176"/>
      <c r="E527" s="176" t="s">
        <v>253</v>
      </c>
      <c r="F527" s="177">
        <v>1.96</v>
      </c>
      <c r="G527" s="176"/>
      <c r="H527" s="287" t="s">
        <v>254</v>
      </c>
      <c r="I527" s="287"/>
      <c r="J527" s="177">
        <v>9.14</v>
      </c>
    </row>
    <row r="528" spans="1:10" ht="15.75" thickTop="1">
      <c r="A528" s="162"/>
      <c r="B528" s="162"/>
      <c r="C528" s="162"/>
      <c r="D528" s="162"/>
      <c r="E528" s="162"/>
      <c r="F528" s="162"/>
      <c r="G528" s="162"/>
      <c r="H528" s="162"/>
      <c r="I528" s="162"/>
      <c r="J528" s="162"/>
    </row>
    <row r="529" spans="1:10">
      <c r="A529" s="178"/>
      <c r="B529" s="179" t="s">
        <v>4</v>
      </c>
      <c r="C529" s="178" t="s">
        <v>1</v>
      </c>
      <c r="D529" s="178" t="s">
        <v>3</v>
      </c>
      <c r="E529" s="281" t="s">
        <v>225</v>
      </c>
      <c r="F529" s="281"/>
      <c r="G529" s="180" t="s">
        <v>2</v>
      </c>
      <c r="H529" s="179" t="s">
        <v>8</v>
      </c>
      <c r="I529" s="179" t="s">
        <v>90</v>
      </c>
      <c r="J529" s="179" t="s">
        <v>5</v>
      </c>
    </row>
    <row r="530" spans="1:10" ht="38.25">
      <c r="A530" s="157" t="s">
        <v>226</v>
      </c>
      <c r="B530" s="159" t="s">
        <v>402</v>
      </c>
      <c r="C530" s="157" t="s">
        <v>78</v>
      </c>
      <c r="D530" s="157" t="s">
        <v>403</v>
      </c>
      <c r="E530" s="282" t="s">
        <v>264</v>
      </c>
      <c r="F530" s="282"/>
      <c r="G530" s="158" t="s">
        <v>265</v>
      </c>
      <c r="H530" s="161">
        <v>1</v>
      </c>
      <c r="I530" s="160">
        <v>26.14</v>
      </c>
      <c r="J530" s="160">
        <v>26.14</v>
      </c>
    </row>
    <row r="531" spans="1:10" ht="38.25">
      <c r="A531" s="163" t="s">
        <v>228</v>
      </c>
      <c r="B531" s="165" t="s">
        <v>541</v>
      </c>
      <c r="C531" s="163" t="s">
        <v>78</v>
      </c>
      <c r="D531" s="163" t="s">
        <v>542</v>
      </c>
      <c r="E531" s="283" t="s">
        <v>264</v>
      </c>
      <c r="F531" s="283"/>
      <c r="G531" s="164" t="s">
        <v>259</v>
      </c>
      <c r="H531" s="167">
        <v>1</v>
      </c>
      <c r="I531" s="166">
        <v>5.66</v>
      </c>
      <c r="J531" s="166">
        <v>5.66</v>
      </c>
    </row>
    <row r="532" spans="1:10" ht="38.25">
      <c r="A532" s="163" t="s">
        <v>228</v>
      </c>
      <c r="B532" s="165" t="s">
        <v>543</v>
      </c>
      <c r="C532" s="163" t="s">
        <v>78</v>
      </c>
      <c r="D532" s="163" t="s">
        <v>544</v>
      </c>
      <c r="E532" s="283" t="s">
        <v>264</v>
      </c>
      <c r="F532" s="283"/>
      <c r="G532" s="164" t="s">
        <v>259</v>
      </c>
      <c r="H532" s="167">
        <v>1</v>
      </c>
      <c r="I532" s="166">
        <v>1.52</v>
      </c>
      <c r="J532" s="166">
        <v>1.52</v>
      </c>
    </row>
    <row r="533" spans="1:10" ht="38.25">
      <c r="A533" s="163" t="s">
        <v>228</v>
      </c>
      <c r="B533" s="165" t="s">
        <v>545</v>
      </c>
      <c r="C533" s="163" t="s">
        <v>78</v>
      </c>
      <c r="D533" s="163" t="s">
        <v>546</v>
      </c>
      <c r="E533" s="283" t="s">
        <v>264</v>
      </c>
      <c r="F533" s="283"/>
      <c r="G533" s="164" t="s">
        <v>259</v>
      </c>
      <c r="H533" s="167">
        <v>1</v>
      </c>
      <c r="I533" s="166">
        <v>7.09</v>
      </c>
      <c r="J533" s="166">
        <v>7.09</v>
      </c>
    </row>
    <row r="534" spans="1:10" ht="51">
      <c r="A534" s="163" t="s">
        <v>228</v>
      </c>
      <c r="B534" s="165" t="s">
        <v>547</v>
      </c>
      <c r="C534" s="163" t="s">
        <v>78</v>
      </c>
      <c r="D534" s="163" t="s">
        <v>548</v>
      </c>
      <c r="E534" s="283" t="s">
        <v>264</v>
      </c>
      <c r="F534" s="283"/>
      <c r="G534" s="164" t="s">
        <v>259</v>
      </c>
      <c r="H534" s="167">
        <v>1</v>
      </c>
      <c r="I534" s="166">
        <v>11.87</v>
      </c>
      <c r="J534" s="166">
        <v>11.87</v>
      </c>
    </row>
    <row r="535" spans="1:10" ht="25.5">
      <c r="A535" s="176"/>
      <c r="B535" s="176"/>
      <c r="C535" s="176"/>
      <c r="D535" s="176"/>
      <c r="E535" s="176" t="s">
        <v>250</v>
      </c>
      <c r="F535" s="177">
        <v>0</v>
      </c>
      <c r="G535" s="176" t="s">
        <v>251</v>
      </c>
      <c r="H535" s="177">
        <v>0</v>
      </c>
      <c r="I535" s="176" t="s">
        <v>252</v>
      </c>
      <c r="J535" s="177">
        <v>0</v>
      </c>
    </row>
    <row r="536" spans="1:10" ht="15.75" thickBot="1">
      <c r="A536" s="176"/>
      <c r="B536" s="176"/>
      <c r="C536" s="176"/>
      <c r="D536" s="176"/>
      <c r="E536" s="176" t="s">
        <v>253</v>
      </c>
      <c r="F536" s="177">
        <v>7.14</v>
      </c>
      <c r="G536" s="176"/>
      <c r="H536" s="287" t="s">
        <v>254</v>
      </c>
      <c r="I536" s="287"/>
      <c r="J536" s="177">
        <v>33.28</v>
      </c>
    </row>
    <row r="537" spans="1:10" ht="15.75" thickTop="1">
      <c r="A537" s="162"/>
      <c r="B537" s="162"/>
      <c r="C537" s="162"/>
      <c r="D537" s="162"/>
      <c r="E537" s="162"/>
      <c r="F537" s="162"/>
      <c r="G537" s="162"/>
      <c r="H537" s="162"/>
      <c r="I537" s="162"/>
      <c r="J537" s="162"/>
    </row>
    <row r="538" spans="1:10">
      <c r="A538" s="178"/>
      <c r="B538" s="179" t="s">
        <v>4</v>
      </c>
      <c r="C538" s="178" t="s">
        <v>1</v>
      </c>
      <c r="D538" s="178" t="s">
        <v>3</v>
      </c>
      <c r="E538" s="281" t="s">
        <v>225</v>
      </c>
      <c r="F538" s="281"/>
      <c r="G538" s="180" t="s">
        <v>2</v>
      </c>
      <c r="H538" s="179" t="s">
        <v>8</v>
      </c>
      <c r="I538" s="179" t="s">
        <v>90</v>
      </c>
      <c r="J538" s="179" t="s">
        <v>5</v>
      </c>
    </row>
    <row r="539" spans="1:10" ht="38.25">
      <c r="A539" s="157" t="s">
        <v>226</v>
      </c>
      <c r="B539" s="159" t="s">
        <v>541</v>
      </c>
      <c r="C539" s="157" t="s">
        <v>78</v>
      </c>
      <c r="D539" s="157" t="s">
        <v>542</v>
      </c>
      <c r="E539" s="282" t="s">
        <v>264</v>
      </c>
      <c r="F539" s="282"/>
      <c r="G539" s="158" t="s">
        <v>259</v>
      </c>
      <c r="H539" s="161">
        <v>1</v>
      </c>
      <c r="I539" s="160">
        <v>5.66</v>
      </c>
      <c r="J539" s="160">
        <v>5.66</v>
      </c>
    </row>
    <row r="540" spans="1:10" ht="38.25">
      <c r="A540" s="168" t="s">
        <v>235</v>
      </c>
      <c r="B540" s="170" t="s">
        <v>549</v>
      </c>
      <c r="C540" s="168" t="s">
        <v>78</v>
      </c>
      <c r="D540" s="168" t="s">
        <v>550</v>
      </c>
      <c r="E540" s="284" t="s">
        <v>502</v>
      </c>
      <c r="F540" s="284"/>
      <c r="G540" s="169" t="s">
        <v>51</v>
      </c>
      <c r="H540" s="172">
        <v>5.3300000000000001E-5</v>
      </c>
      <c r="I540" s="171">
        <v>106352.33</v>
      </c>
      <c r="J540" s="171">
        <v>5.66</v>
      </c>
    </row>
    <row r="541" spans="1:10" ht="25.5">
      <c r="A541" s="176"/>
      <c r="B541" s="176"/>
      <c r="C541" s="176"/>
      <c r="D541" s="176"/>
      <c r="E541" s="176" t="s">
        <v>250</v>
      </c>
      <c r="F541" s="177">
        <v>0</v>
      </c>
      <c r="G541" s="176" t="s">
        <v>251</v>
      </c>
      <c r="H541" s="177">
        <v>0</v>
      </c>
      <c r="I541" s="176" t="s">
        <v>252</v>
      </c>
      <c r="J541" s="177">
        <v>0</v>
      </c>
    </row>
    <row r="542" spans="1:10" ht="15.75" thickBot="1">
      <c r="A542" s="176"/>
      <c r="B542" s="176"/>
      <c r="C542" s="176"/>
      <c r="D542" s="176"/>
      <c r="E542" s="176" t="s">
        <v>253</v>
      </c>
      <c r="F542" s="177">
        <v>1.54</v>
      </c>
      <c r="G542" s="176"/>
      <c r="H542" s="287" t="s">
        <v>254</v>
      </c>
      <c r="I542" s="287"/>
      <c r="J542" s="177">
        <v>7.2</v>
      </c>
    </row>
    <row r="543" spans="1:10" ht="15.75" thickTop="1">
      <c r="A543" s="162"/>
      <c r="B543" s="162"/>
      <c r="C543" s="162"/>
      <c r="D543" s="162"/>
      <c r="E543" s="162"/>
      <c r="F543" s="162"/>
      <c r="G543" s="162"/>
      <c r="H543" s="162"/>
      <c r="I543" s="162"/>
      <c r="J543" s="162"/>
    </row>
    <row r="544" spans="1:10">
      <c r="A544" s="178"/>
      <c r="B544" s="179" t="s">
        <v>4</v>
      </c>
      <c r="C544" s="178" t="s">
        <v>1</v>
      </c>
      <c r="D544" s="178" t="s">
        <v>3</v>
      </c>
      <c r="E544" s="281" t="s">
        <v>225</v>
      </c>
      <c r="F544" s="281"/>
      <c r="G544" s="180" t="s">
        <v>2</v>
      </c>
      <c r="H544" s="179" t="s">
        <v>8</v>
      </c>
      <c r="I544" s="179" t="s">
        <v>90</v>
      </c>
      <c r="J544" s="179" t="s">
        <v>5</v>
      </c>
    </row>
    <row r="545" spans="1:10" ht="38.25">
      <c r="A545" s="157" t="s">
        <v>226</v>
      </c>
      <c r="B545" s="159" t="s">
        <v>543</v>
      </c>
      <c r="C545" s="157" t="s">
        <v>78</v>
      </c>
      <c r="D545" s="157" t="s">
        <v>544</v>
      </c>
      <c r="E545" s="282" t="s">
        <v>264</v>
      </c>
      <c r="F545" s="282"/>
      <c r="G545" s="158" t="s">
        <v>259</v>
      </c>
      <c r="H545" s="161">
        <v>1</v>
      </c>
      <c r="I545" s="160">
        <v>1.52</v>
      </c>
      <c r="J545" s="160">
        <v>1.52</v>
      </c>
    </row>
    <row r="546" spans="1:10" ht="38.25">
      <c r="A546" s="168" t="s">
        <v>235</v>
      </c>
      <c r="B546" s="170" t="s">
        <v>549</v>
      </c>
      <c r="C546" s="168" t="s">
        <v>78</v>
      </c>
      <c r="D546" s="168" t="s">
        <v>550</v>
      </c>
      <c r="E546" s="284" t="s">
        <v>502</v>
      </c>
      <c r="F546" s="284"/>
      <c r="G546" s="169" t="s">
        <v>51</v>
      </c>
      <c r="H546" s="172">
        <v>1.43E-5</v>
      </c>
      <c r="I546" s="171">
        <v>106352.33</v>
      </c>
      <c r="J546" s="171">
        <v>1.52</v>
      </c>
    </row>
    <row r="547" spans="1:10" ht="25.5">
      <c r="A547" s="176"/>
      <c r="B547" s="176"/>
      <c r="C547" s="176"/>
      <c r="D547" s="176"/>
      <c r="E547" s="176" t="s">
        <v>250</v>
      </c>
      <c r="F547" s="177">
        <v>0</v>
      </c>
      <c r="G547" s="176" t="s">
        <v>251</v>
      </c>
      <c r="H547" s="177">
        <v>0</v>
      </c>
      <c r="I547" s="176" t="s">
        <v>252</v>
      </c>
      <c r="J547" s="177">
        <v>0</v>
      </c>
    </row>
    <row r="548" spans="1:10" ht="15.75" thickBot="1">
      <c r="A548" s="176"/>
      <c r="B548" s="176"/>
      <c r="C548" s="176"/>
      <c r="D548" s="176"/>
      <c r="E548" s="176" t="s">
        <v>253</v>
      </c>
      <c r="F548" s="177">
        <v>0.41</v>
      </c>
      <c r="G548" s="176"/>
      <c r="H548" s="287" t="s">
        <v>254</v>
      </c>
      <c r="I548" s="287"/>
      <c r="J548" s="177">
        <v>1.93</v>
      </c>
    </row>
    <row r="549" spans="1:10" ht="15.75" thickTop="1">
      <c r="A549" s="162"/>
      <c r="B549" s="162"/>
      <c r="C549" s="162"/>
      <c r="D549" s="162"/>
      <c r="E549" s="162"/>
      <c r="F549" s="162"/>
      <c r="G549" s="162"/>
      <c r="H549" s="162"/>
      <c r="I549" s="162"/>
      <c r="J549" s="162"/>
    </row>
    <row r="550" spans="1:10">
      <c r="A550" s="178"/>
      <c r="B550" s="179" t="s">
        <v>4</v>
      </c>
      <c r="C550" s="178" t="s">
        <v>1</v>
      </c>
      <c r="D550" s="178" t="s">
        <v>3</v>
      </c>
      <c r="E550" s="281" t="s">
        <v>225</v>
      </c>
      <c r="F550" s="281"/>
      <c r="G550" s="180" t="s">
        <v>2</v>
      </c>
      <c r="H550" s="179" t="s">
        <v>8</v>
      </c>
      <c r="I550" s="179" t="s">
        <v>90</v>
      </c>
      <c r="J550" s="179" t="s">
        <v>5</v>
      </c>
    </row>
    <row r="551" spans="1:10" ht="38.25">
      <c r="A551" s="157" t="s">
        <v>226</v>
      </c>
      <c r="B551" s="159" t="s">
        <v>545</v>
      </c>
      <c r="C551" s="157" t="s">
        <v>78</v>
      </c>
      <c r="D551" s="157" t="s">
        <v>546</v>
      </c>
      <c r="E551" s="282" t="s">
        <v>264</v>
      </c>
      <c r="F551" s="282"/>
      <c r="G551" s="158" t="s">
        <v>259</v>
      </c>
      <c r="H551" s="161">
        <v>1</v>
      </c>
      <c r="I551" s="160">
        <v>7.09</v>
      </c>
      <c r="J551" s="160">
        <v>7.09</v>
      </c>
    </row>
    <row r="552" spans="1:10" ht="38.25">
      <c r="A552" s="168" t="s">
        <v>235</v>
      </c>
      <c r="B552" s="170" t="s">
        <v>549</v>
      </c>
      <c r="C552" s="168" t="s">
        <v>78</v>
      </c>
      <c r="D552" s="168" t="s">
        <v>550</v>
      </c>
      <c r="E552" s="284" t="s">
        <v>502</v>
      </c>
      <c r="F552" s="284"/>
      <c r="G552" s="169" t="s">
        <v>51</v>
      </c>
      <c r="H552" s="172">
        <v>6.6699999999999995E-5</v>
      </c>
      <c r="I552" s="171">
        <v>106352.33</v>
      </c>
      <c r="J552" s="171">
        <v>7.09</v>
      </c>
    </row>
    <row r="553" spans="1:10" ht="25.5">
      <c r="A553" s="176"/>
      <c r="B553" s="176"/>
      <c r="C553" s="176"/>
      <c r="D553" s="176"/>
      <c r="E553" s="176" t="s">
        <v>250</v>
      </c>
      <c r="F553" s="177">
        <v>0</v>
      </c>
      <c r="G553" s="176" t="s">
        <v>251</v>
      </c>
      <c r="H553" s="177">
        <v>0</v>
      </c>
      <c r="I553" s="176" t="s">
        <v>252</v>
      </c>
      <c r="J553" s="177">
        <v>0</v>
      </c>
    </row>
    <row r="554" spans="1:10" ht="15.75" thickBot="1">
      <c r="A554" s="176"/>
      <c r="B554" s="176"/>
      <c r="C554" s="176"/>
      <c r="D554" s="176"/>
      <c r="E554" s="176" t="s">
        <v>253</v>
      </c>
      <c r="F554" s="177">
        <v>1.93</v>
      </c>
      <c r="G554" s="176"/>
      <c r="H554" s="287" t="s">
        <v>254</v>
      </c>
      <c r="I554" s="287"/>
      <c r="J554" s="177">
        <v>9.02</v>
      </c>
    </row>
    <row r="555" spans="1:10" ht="15.75" thickTop="1">
      <c r="A555" s="162"/>
      <c r="B555" s="162"/>
      <c r="C555" s="162"/>
      <c r="D555" s="162"/>
      <c r="E555" s="162"/>
      <c r="F555" s="162"/>
      <c r="G555" s="162"/>
      <c r="H555" s="162"/>
      <c r="I555" s="162"/>
      <c r="J555" s="162"/>
    </row>
    <row r="556" spans="1:10">
      <c r="A556" s="178"/>
      <c r="B556" s="179" t="s">
        <v>4</v>
      </c>
      <c r="C556" s="178" t="s">
        <v>1</v>
      </c>
      <c r="D556" s="178" t="s">
        <v>3</v>
      </c>
      <c r="E556" s="281" t="s">
        <v>225</v>
      </c>
      <c r="F556" s="281"/>
      <c r="G556" s="180" t="s">
        <v>2</v>
      </c>
      <c r="H556" s="179" t="s">
        <v>8</v>
      </c>
      <c r="I556" s="179" t="s">
        <v>90</v>
      </c>
      <c r="J556" s="179" t="s">
        <v>5</v>
      </c>
    </row>
    <row r="557" spans="1:10" ht="51">
      <c r="A557" s="157" t="s">
        <v>226</v>
      </c>
      <c r="B557" s="159" t="s">
        <v>547</v>
      </c>
      <c r="C557" s="157" t="s">
        <v>78</v>
      </c>
      <c r="D557" s="157" t="s">
        <v>548</v>
      </c>
      <c r="E557" s="282" t="s">
        <v>264</v>
      </c>
      <c r="F557" s="282"/>
      <c r="G557" s="158" t="s">
        <v>259</v>
      </c>
      <c r="H557" s="161">
        <v>1</v>
      </c>
      <c r="I557" s="160">
        <v>11.87</v>
      </c>
      <c r="J557" s="160">
        <v>11.87</v>
      </c>
    </row>
    <row r="558" spans="1:10" ht="25.5">
      <c r="A558" s="168" t="s">
        <v>235</v>
      </c>
      <c r="B558" s="170" t="s">
        <v>551</v>
      </c>
      <c r="C558" s="168" t="s">
        <v>78</v>
      </c>
      <c r="D558" s="168" t="s">
        <v>552</v>
      </c>
      <c r="E558" s="284" t="s">
        <v>241</v>
      </c>
      <c r="F558" s="284"/>
      <c r="G558" s="169" t="s">
        <v>325</v>
      </c>
      <c r="H558" s="172">
        <v>2.5</v>
      </c>
      <c r="I558" s="171">
        <v>4.75</v>
      </c>
      <c r="J558" s="171">
        <v>11.87</v>
      </c>
    </row>
    <row r="559" spans="1:10" ht="25.5">
      <c r="A559" s="176"/>
      <c r="B559" s="176"/>
      <c r="C559" s="176"/>
      <c r="D559" s="176"/>
      <c r="E559" s="176" t="s">
        <v>250</v>
      </c>
      <c r="F559" s="177">
        <v>0</v>
      </c>
      <c r="G559" s="176" t="s">
        <v>251</v>
      </c>
      <c r="H559" s="177">
        <v>0</v>
      </c>
      <c r="I559" s="176" t="s">
        <v>252</v>
      </c>
      <c r="J559" s="177">
        <v>0</v>
      </c>
    </row>
    <row r="560" spans="1:10" ht="15.75" thickBot="1">
      <c r="A560" s="176"/>
      <c r="B560" s="176"/>
      <c r="C560" s="176"/>
      <c r="D560" s="176"/>
      <c r="E560" s="176" t="s">
        <v>253</v>
      </c>
      <c r="F560" s="177">
        <v>3.24</v>
      </c>
      <c r="G560" s="176"/>
      <c r="H560" s="287" t="s">
        <v>254</v>
      </c>
      <c r="I560" s="287"/>
      <c r="J560" s="177">
        <v>15.11</v>
      </c>
    </row>
    <row r="561" spans="1:10" ht="15.75" thickTop="1">
      <c r="A561" s="162"/>
      <c r="B561" s="162"/>
      <c r="C561" s="162"/>
      <c r="D561" s="162"/>
      <c r="E561" s="162"/>
      <c r="F561" s="162"/>
      <c r="G561" s="162"/>
      <c r="H561" s="162"/>
      <c r="I561" s="162"/>
      <c r="J561" s="162"/>
    </row>
    <row r="562" spans="1:10">
      <c r="A562" s="178"/>
      <c r="B562" s="179" t="s">
        <v>4</v>
      </c>
      <c r="C562" s="178" t="s">
        <v>1</v>
      </c>
      <c r="D562" s="178" t="s">
        <v>3</v>
      </c>
      <c r="E562" s="281" t="s">
        <v>225</v>
      </c>
      <c r="F562" s="281"/>
      <c r="G562" s="180" t="s">
        <v>2</v>
      </c>
      <c r="H562" s="179" t="s">
        <v>8</v>
      </c>
      <c r="I562" s="179" t="s">
        <v>90</v>
      </c>
      <c r="J562" s="179" t="s">
        <v>5</v>
      </c>
    </row>
    <row r="563" spans="1:10" ht="38.25">
      <c r="A563" s="157" t="s">
        <v>226</v>
      </c>
      <c r="B563" s="159" t="s">
        <v>381</v>
      </c>
      <c r="C563" s="157" t="s">
        <v>78</v>
      </c>
      <c r="D563" s="157" t="s">
        <v>382</v>
      </c>
      <c r="E563" s="282" t="s">
        <v>383</v>
      </c>
      <c r="F563" s="282"/>
      <c r="G563" s="158" t="s">
        <v>85</v>
      </c>
      <c r="H563" s="161">
        <v>1</v>
      </c>
      <c r="I563" s="160">
        <v>364.38</v>
      </c>
      <c r="J563" s="160">
        <v>364.38</v>
      </c>
    </row>
    <row r="564" spans="1:10" ht="25.5">
      <c r="A564" s="163" t="s">
        <v>228</v>
      </c>
      <c r="B564" s="165" t="s">
        <v>256</v>
      </c>
      <c r="C564" s="163" t="s">
        <v>78</v>
      </c>
      <c r="D564" s="163" t="s">
        <v>257</v>
      </c>
      <c r="E564" s="283" t="s">
        <v>258</v>
      </c>
      <c r="F564" s="283"/>
      <c r="G564" s="164" t="s">
        <v>259</v>
      </c>
      <c r="H564" s="167">
        <v>2.0266999999999999</v>
      </c>
      <c r="I564" s="166">
        <v>17.07</v>
      </c>
      <c r="J564" s="166">
        <v>34.590000000000003</v>
      </c>
    </row>
    <row r="565" spans="1:10" ht="25.5">
      <c r="A565" s="163" t="s">
        <v>228</v>
      </c>
      <c r="B565" s="165" t="s">
        <v>460</v>
      </c>
      <c r="C565" s="163" t="s">
        <v>78</v>
      </c>
      <c r="D565" s="163" t="s">
        <v>461</v>
      </c>
      <c r="E565" s="283" t="s">
        <v>258</v>
      </c>
      <c r="F565" s="283"/>
      <c r="G565" s="164" t="s">
        <v>259</v>
      </c>
      <c r="H565" s="167">
        <v>1.2767999999999999</v>
      </c>
      <c r="I565" s="166">
        <v>14.06</v>
      </c>
      <c r="J565" s="166">
        <v>17.95</v>
      </c>
    </row>
    <row r="566" spans="1:10" ht="51">
      <c r="A566" s="163" t="s">
        <v>228</v>
      </c>
      <c r="B566" s="165" t="s">
        <v>409</v>
      </c>
      <c r="C566" s="163" t="s">
        <v>78</v>
      </c>
      <c r="D566" s="163" t="s">
        <v>410</v>
      </c>
      <c r="E566" s="283" t="s">
        <v>264</v>
      </c>
      <c r="F566" s="283"/>
      <c r="G566" s="164" t="s">
        <v>265</v>
      </c>
      <c r="H566" s="167">
        <v>0.65720000000000001</v>
      </c>
      <c r="I566" s="166">
        <v>3.81</v>
      </c>
      <c r="J566" s="166">
        <v>2.5</v>
      </c>
    </row>
    <row r="567" spans="1:10" ht="51">
      <c r="A567" s="163" t="s">
        <v>228</v>
      </c>
      <c r="B567" s="165" t="s">
        <v>411</v>
      </c>
      <c r="C567" s="163" t="s">
        <v>78</v>
      </c>
      <c r="D567" s="163" t="s">
        <v>412</v>
      </c>
      <c r="E567" s="283" t="s">
        <v>264</v>
      </c>
      <c r="F567" s="283"/>
      <c r="G567" s="164" t="s">
        <v>268</v>
      </c>
      <c r="H567" s="167">
        <v>0.61970000000000003</v>
      </c>
      <c r="I567" s="166">
        <v>1.22</v>
      </c>
      <c r="J567" s="166">
        <v>0.75</v>
      </c>
    </row>
    <row r="568" spans="1:10" ht="25.5">
      <c r="A568" s="168" t="s">
        <v>235</v>
      </c>
      <c r="B568" s="170" t="s">
        <v>454</v>
      </c>
      <c r="C568" s="168" t="s">
        <v>78</v>
      </c>
      <c r="D568" s="168" t="s">
        <v>455</v>
      </c>
      <c r="E568" s="284" t="s">
        <v>241</v>
      </c>
      <c r="F568" s="284"/>
      <c r="G568" s="169" t="s">
        <v>85</v>
      </c>
      <c r="H568" s="172">
        <v>0.76090000000000002</v>
      </c>
      <c r="I568" s="171">
        <v>107.7</v>
      </c>
      <c r="J568" s="171">
        <v>81.94</v>
      </c>
    </row>
    <row r="569" spans="1:10">
      <c r="A569" s="168" t="s">
        <v>235</v>
      </c>
      <c r="B569" s="170" t="s">
        <v>458</v>
      </c>
      <c r="C569" s="168" t="s">
        <v>78</v>
      </c>
      <c r="D569" s="168" t="s">
        <v>459</v>
      </c>
      <c r="E569" s="284" t="s">
        <v>241</v>
      </c>
      <c r="F569" s="284"/>
      <c r="G569" s="169" t="s">
        <v>289</v>
      </c>
      <c r="H569" s="172">
        <v>325.15890000000002</v>
      </c>
      <c r="I569" s="171">
        <v>0.56000000000000005</v>
      </c>
      <c r="J569" s="171">
        <v>182.08</v>
      </c>
    </row>
    <row r="570" spans="1:10" ht="25.5">
      <c r="A570" s="168" t="s">
        <v>235</v>
      </c>
      <c r="B570" s="170" t="s">
        <v>553</v>
      </c>
      <c r="C570" s="168" t="s">
        <v>78</v>
      </c>
      <c r="D570" s="168" t="s">
        <v>554</v>
      </c>
      <c r="E570" s="284" t="s">
        <v>241</v>
      </c>
      <c r="F570" s="284"/>
      <c r="G570" s="169" t="s">
        <v>85</v>
      </c>
      <c r="H570" s="172">
        <v>0.59119999999999995</v>
      </c>
      <c r="I570" s="171">
        <v>75.39</v>
      </c>
      <c r="J570" s="171">
        <v>44.57</v>
      </c>
    </row>
    <row r="571" spans="1:10" ht="25.5">
      <c r="A571" s="176"/>
      <c r="B571" s="176"/>
      <c r="C571" s="176"/>
      <c r="D571" s="176"/>
      <c r="E571" s="176" t="s">
        <v>250</v>
      </c>
      <c r="F571" s="177">
        <v>40.119999999999997</v>
      </c>
      <c r="G571" s="176" t="s">
        <v>251</v>
      </c>
      <c r="H571" s="177">
        <v>0</v>
      </c>
      <c r="I571" s="176" t="s">
        <v>252</v>
      </c>
      <c r="J571" s="177">
        <v>40.119999999999997</v>
      </c>
    </row>
    <row r="572" spans="1:10" ht="15.75" thickBot="1">
      <c r="A572" s="176"/>
      <c r="B572" s="176"/>
      <c r="C572" s="176"/>
      <c r="D572" s="176"/>
      <c r="E572" s="176" t="s">
        <v>253</v>
      </c>
      <c r="F572" s="177">
        <v>99.65</v>
      </c>
      <c r="G572" s="176"/>
      <c r="H572" s="287" t="s">
        <v>254</v>
      </c>
      <c r="I572" s="287"/>
      <c r="J572" s="177">
        <v>464.03</v>
      </c>
    </row>
    <row r="573" spans="1:10" ht="15.75" thickTop="1">
      <c r="A573" s="162"/>
      <c r="B573" s="162"/>
      <c r="C573" s="162"/>
      <c r="D573" s="162"/>
      <c r="E573" s="162"/>
      <c r="F573" s="162"/>
      <c r="G573" s="162"/>
      <c r="H573" s="162"/>
      <c r="I573" s="162"/>
      <c r="J573" s="162"/>
    </row>
    <row r="574" spans="1:10">
      <c r="A574" s="178"/>
      <c r="B574" s="179" t="s">
        <v>4</v>
      </c>
      <c r="C574" s="178" t="s">
        <v>1</v>
      </c>
      <c r="D574" s="178" t="s">
        <v>3</v>
      </c>
      <c r="E574" s="281" t="s">
        <v>225</v>
      </c>
      <c r="F574" s="281"/>
      <c r="G574" s="180" t="s">
        <v>2</v>
      </c>
      <c r="H574" s="179" t="s">
        <v>8</v>
      </c>
      <c r="I574" s="179" t="s">
        <v>90</v>
      </c>
      <c r="J574" s="179" t="s">
        <v>5</v>
      </c>
    </row>
    <row r="575" spans="1:10" ht="38.25">
      <c r="A575" s="157" t="s">
        <v>226</v>
      </c>
      <c r="B575" s="159" t="s">
        <v>555</v>
      </c>
      <c r="C575" s="157" t="s">
        <v>78</v>
      </c>
      <c r="D575" s="157" t="s">
        <v>556</v>
      </c>
      <c r="E575" s="282" t="s">
        <v>383</v>
      </c>
      <c r="F575" s="282"/>
      <c r="G575" s="158" t="s">
        <v>85</v>
      </c>
      <c r="H575" s="161">
        <v>1</v>
      </c>
      <c r="I575" s="160">
        <v>394.5</v>
      </c>
      <c r="J575" s="160">
        <v>394.5</v>
      </c>
    </row>
    <row r="576" spans="1:10" ht="25.5">
      <c r="A576" s="163" t="s">
        <v>228</v>
      </c>
      <c r="B576" s="165" t="s">
        <v>256</v>
      </c>
      <c r="C576" s="163" t="s">
        <v>78</v>
      </c>
      <c r="D576" s="163" t="s">
        <v>257</v>
      </c>
      <c r="E576" s="283" t="s">
        <v>258</v>
      </c>
      <c r="F576" s="283"/>
      <c r="G576" s="164" t="s">
        <v>259</v>
      </c>
      <c r="H576" s="167">
        <v>1.9633</v>
      </c>
      <c r="I576" s="166">
        <v>17.07</v>
      </c>
      <c r="J576" s="166">
        <v>33.51</v>
      </c>
    </row>
    <row r="577" spans="1:10" ht="25.5">
      <c r="A577" s="163" t="s">
        <v>228</v>
      </c>
      <c r="B577" s="165" t="s">
        <v>460</v>
      </c>
      <c r="C577" s="163" t="s">
        <v>78</v>
      </c>
      <c r="D577" s="163" t="s">
        <v>461</v>
      </c>
      <c r="E577" s="283" t="s">
        <v>258</v>
      </c>
      <c r="F577" s="283"/>
      <c r="G577" s="164" t="s">
        <v>259</v>
      </c>
      <c r="H577" s="167">
        <v>1.24</v>
      </c>
      <c r="I577" s="166">
        <v>14.06</v>
      </c>
      <c r="J577" s="166">
        <v>17.43</v>
      </c>
    </row>
    <row r="578" spans="1:10" ht="51">
      <c r="A578" s="163" t="s">
        <v>228</v>
      </c>
      <c r="B578" s="165" t="s">
        <v>409</v>
      </c>
      <c r="C578" s="163" t="s">
        <v>78</v>
      </c>
      <c r="D578" s="163" t="s">
        <v>410</v>
      </c>
      <c r="E578" s="283" t="s">
        <v>264</v>
      </c>
      <c r="F578" s="283"/>
      <c r="G578" s="164" t="s">
        <v>265</v>
      </c>
      <c r="H578" s="167">
        <v>0.63819999999999999</v>
      </c>
      <c r="I578" s="166">
        <v>3.81</v>
      </c>
      <c r="J578" s="166">
        <v>2.4300000000000002</v>
      </c>
    </row>
    <row r="579" spans="1:10" ht="51">
      <c r="A579" s="163" t="s">
        <v>228</v>
      </c>
      <c r="B579" s="165" t="s">
        <v>411</v>
      </c>
      <c r="C579" s="163" t="s">
        <v>78</v>
      </c>
      <c r="D579" s="163" t="s">
        <v>412</v>
      </c>
      <c r="E579" s="283" t="s">
        <v>264</v>
      </c>
      <c r="F579" s="283"/>
      <c r="G579" s="164" t="s">
        <v>268</v>
      </c>
      <c r="H579" s="167">
        <v>0.6018</v>
      </c>
      <c r="I579" s="166">
        <v>1.22</v>
      </c>
      <c r="J579" s="166">
        <v>0.73</v>
      </c>
    </row>
    <row r="580" spans="1:10" ht="25.5">
      <c r="A580" s="168" t="s">
        <v>235</v>
      </c>
      <c r="B580" s="170" t="s">
        <v>454</v>
      </c>
      <c r="C580" s="168" t="s">
        <v>78</v>
      </c>
      <c r="D580" s="168" t="s">
        <v>455</v>
      </c>
      <c r="E580" s="284" t="s">
        <v>241</v>
      </c>
      <c r="F580" s="284"/>
      <c r="G580" s="169" t="s">
        <v>85</v>
      </c>
      <c r="H580" s="172">
        <v>0.71189999999999998</v>
      </c>
      <c r="I580" s="171">
        <v>107.7</v>
      </c>
      <c r="J580" s="171">
        <v>76.67</v>
      </c>
    </row>
    <row r="581" spans="1:10">
      <c r="A581" s="168" t="s">
        <v>235</v>
      </c>
      <c r="B581" s="170" t="s">
        <v>458</v>
      </c>
      <c r="C581" s="168" t="s">
        <v>78</v>
      </c>
      <c r="D581" s="168" t="s">
        <v>459</v>
      </c>
      <c r="E581" s="284" t="s">
        <v>241</v>
      </c>
      <c r="F581" s="284"/>
      <c r="G581" s="169" t="s">
        <v>289</v>
      </c>
      <c r="H581" s="172">
        <v>391.16629999999998</v>
      </c>
      <c r="I581" s="171">
        <v>0.56000000000000005</v>
      </c>
      <c r="J581" s="171">
        <v>219.05</v>
      </c>
    </row>
    <row r="582" spans="1:10" ht="25.5">
      <c r="A582" s="168" t="s">
        <v>235</v>
      </c>
      <c r="B582" s="170" t="s">
        <v>553</v>
      </c>
      <c r="C582" s="168" t="s">
        <v>78</v>
      </c>
      <c r="D582" s="168" t="s">
        <v>554</v>
      </c>
      <c r="E582" s="284" t="s">
        <v>241</v>
      </c>
      <c r="F582" s="284"/>
      <c r="G582" s="169" t="s">
        <v>85</v>
      </c>
      <c r="H582" s="172">
        <v>0.5927</v>
      </c>
      <c r="I582" s="171">
        <v>75.39</v>
      </c>
      <c r="J582" s="171">
        <v>44.68</v>
      </c>
    </row>
    <row r="583" spans="1:10" ht="25.5">
      <c r="A583" s="176"/>
      <c r="B583" s="176"/>
      <c r="C583" s="176"/>
      <c r="D583" s="176"/>
      <c r="E583" s="176" t="s">
        <v>250</v>
      </c>
      <c r="F583" s="177">
        <v>38.9</v>
      </c>
      <c r="G583" s="176" t="s">
        <v>251</v>
      </c>
      <c r="H583" s="177">
        <v>0</v>
      </c>
      <c r="I583" s="176" t="s">
        <v>252</v>
      </c>
      <c r="J583" s="177">
        <v>38.9</v>
      </c>
    </row>
    <row r="584" spans="1:10" ht="15.75" thickBot="1">
      <c r="A584" s="176"/>
      <c r="B584" s="176"/>
      <c r="C584" s="176"/>
      <c r="D584" s="176"/>
      <c r="E584" s="176" t="s">
        <v>253</v>
      </c>
      <c r="F584" s="177">
        <v>107.89</v>
      </c>
      <c r="G584" s="176"/>
      <c r="H584" s="287" t="s">
        <v>254</v>
      </c>
      <c r="I584" s="287"/>
      <c r="J584" s="177">
        <v>502.39</v>
      </c>
    </row>
    <row r="585" spans="1:10" ht="15.75" thickTop="1">
      <c r="A585" s="162"/>
      <c r="B585" s="162"/>
      <c r="C585" s="162"/>
      <c r="D585" s="162"/>
      <c r="E585" s="162"/>
      <c r="F585" s="162"/>
      <c r="G585" s="162"/>
      <c r="H585" s="162"/>
      <c r="I585" s="162"/>
      <c r="J585" s="162"/>
    </row>
    <row r="586" spans="1:10">
      <c r="A586" s="178"/>
      <c r="B586" s="179" t="s">
        <v>4</v>
      </c>
      <c r="C586" s="178" t="s">
        <v>1</v>
      </c>
      <c r="D586" s="178" t="s">
        <v>3</v>
      </c>
      <c r="E586" s="281" t="s">
        <v>225</v>
      </c>
      <c r="F586" s="281"/>
      <c r="G586" s="180" t="s">
        <v>2</v>
      </c>
      <c r="H586" s="179" t="s">
        <v>8</v>
      </c>
      <c r="I586" s="179" t="s">
        <v>90</v>
      </c>
      <c r="J586" s="179" t="s">
        <v>5</v>
      </c>
    </row>
    <row r="587" spans="1:10" ht="25.5">
      <c r="A587" s="157" t="s">
        <v>226</v>
      </c>
      <c r="B587" s="159" t="s">
        <v>478</v>
      </c>
      <c r="C587" s="157" t="s">
        <v>78</v>
      </c>
      <c r="D587" s="157" t="s">
        <v>479</v>
      </c>
      <c r="E587" s="282" t="s">
        <v>383</v>
      </c>
      <c r="F587" s="282"/>
      <c r="G587" s="158" t="s">
        <v>289</v>
      </c>
      <c r="H587" s="161">
        <v>1</v>
      </c>
      <c r="I587" s="160">
        <v>8.98</v>
      </c>
      <c r="J587" s="160">
        <v>8.98</v>
      </c>
    </row>
    <row r="588" spans="1:10" ht="25.5">
      <c r="A588" s="163" t="s">
        <v>228</v>
      </c>
      <c r="B588" s="165" t="s">
        <v>426</v>
      </c>
      <c r="C588" s="163" t="s">
        <v>78</v>
      </c>
      <c r="D588" s="163" t="s">
        <v>427</v>
      </c>
      <c r="E588" s="283" t="s">
        <v>258</v>
      </c>
      <c r="F588" s="283"/>
      <c r="G588" s="164" t="s">
        <v>259</v>
      </c>
      <c r="H588" s="167">
        <v>1.52E-2</v>
      </c>
      <c r="I588" s="166">
        <v>17.75</v>
      </c>
      <c r="J588" s="166">
        <v>0.26</v>
      </c>
    </row>
    <row r="589" spans="1:10" ht="25.5">
      <c r="A589" s="163" t="s">
        <v>228</v>
      </c>
      <c r="B589" s="165" t="s">
        <v>470</v>
      </c>
      <c r="C589" s="163" t="s">
        <v>78</v>
      </c>
      <c r="D589" s="163" t="s">
        <v>471</v>
      </c>
      <c r="E589" s="283" t="s">
        <v>258</v>
      </c>
      <c r="F589" s="283"/>
      <c r="G589" s="164" t="s">
        <v>259</v>
      </c>
      <c r="H589" s="167">
        <v>9.3299999999999994E-2</v>
      </c>
      <c r="I589" s="166">
        <v>21.25</v>
      </c>
      <c r="J589" s="166">
        <v>1.98</v>
      </c>
    </row>
    <row r="590" spans="1:10" ht="25.5">
      <c r="A590" s="168" t="s">
        <v>235</v>
      </c>
      <c r="B590" s="170" t="s">
        <v>557</v>
      </c>
      <c r="C590" s="168" t="s">
        <v>78</v>
      </c>
      <c r="D590" s="168" t="s">
        <v>558</v>
      </c>
      <c r="E590" s="284" t="s">
        <v>241</v>
      </c>
      <c r="F590" s="284"/>
      <c r="G590" s="169" t="s">
        <v>289</v>
      </c>
      <c r="H590" s="172">
        <v>1.07</v>
      </c>
      <c r="I590" s="171">
        <v>6.3</v>
      </c>
      <c r="J590" s="171">
        <v>6.74</v>
      </c>
    </row>
    <row r="591" spans="1:10" ht="25.5">
      <c r="A591" s="176"/>
      <c r="B591" s="176"/>
      <c r="C591" s="176"/>
      <c r="D591" s="176"/>
      <c r="E591" s="176" t="s">
        <v>250</v>
      </c>
      <c r="F591" s="177">
        <v>1.79</v>
      </c>
      <c r="G591" s="176" t="s">
        <v>251</v>
      </c>
      <c r="H591" s="177">
        <v>0</v>
      </c>
      <c r="I591" s="176" t="s">
        <v>252</v>
      </c>
      <c r="J591" s="177">
        <v>1.79</v>
      </c>
    </row>
    <row r="592" spans="1:10" ht="15.75" thickBot="1">
      <c r="A592" s="176"/>
      <c r="B592" s="176"/>
      <c r="C592" s="176"/>
      <c r="D592" s="176"/>
      <c r="E592" s="176" t="s">
        <v>253</v>
      </c>
      <c r="F592" s="177">
        <v>2.4500000000000002</v>
      </c>
      <c r="G592" s="176"/>
      <c r="H592" s="287" t="s">
        <v>254</v>
      </c>
      <c r="I592" s="287"/>
      <c r="J592" s="177">
        <v>11.43</v>
      </c>
    </row>
    <row r="593" spans="1:10" ht="15.75" thickTop="1">
      <c r="A593" s="162"/>
      <c r="B593" s="162"/>
      <c r="C593" s="162"/>
      <c r="D593" s="162"/>
      <c r="E593" s="162"/>
      <c r="F593" s="162"/>
      <c r="G593" s="162"/>
      <c r="H593" s="162"/>
      <c r="I593" s="162"/>
      <c r="J593" s="162"/>
    </row>
    <row r="594" spans="1:10">
      <c r="A594" s="178"/>
      <c r="B594" s="179" t="s">
        <v>4</v>
      </c>
      <c r="C594" s="178" t="s">
        <v>1</v>
      </c>
      <c r="D594" s="178" t="s">
        <v>3</v>
      </c>
      <c r="E594" s="281" t="s">
        <v>225</v>
      </c>
      <c r="F594" s="281"/>
      <c r="G594" s="180" t="s">
        <v>2</v>
      </c>
      <c r="H594" s="179" t="s">
        <v>8</v>
      </c>
      <c r="I594" s="179" t="s">
        <v>90</v>
      </c>
      <c r="J594" s="179" t="s">
        <v>5</v>
      </c>
    </row>
    <row r="595" spans="1:10" ht="25.5">
      <c r="A595" s="157" t="s">
        <v>226</v>
      </c>
      <c r="B595" s="159" t="s">
        <v>428</v>
      </c>
      <c r="C595" s="157" t="s">
        <v>78</v>
      </c>
      <c r="D595" s="157" t="s">
        <v>429</v>
      </c>
      <c r="E595" s="282" t="s">
        <v>258</v>
      </c>
      <c r="F595" s="282"/>
      <c r="G595" s="158" t="s">
        <v>259</v>
      </c>
      <c r="H595" s="161">
        <v>1</v>
      </c>
      <c r="I595" s="160">
        <v>0.17</v>
      </c>
      <c r="J595" s="160">
        <v>0.17</v>
      </c>
    </row>
    <row r="596" spans="1:10">
      <c r="A596" s="168" t="s">
        <v>235</v>
      </c>
      <c r="B596" s="170" t="s">
        <v>430</v>
      </c>
      <c r="C596" s="168" t="s">
        <v>78</v>
      </c>
      <c r="D596" s="168" t="s">
        <v>431</v>
      </c>
      <c r="E596" s="284" t="s">
        <v>238</v>
      </c>
      <c r="F596" s="284"/>
      <c r="G596" s="169" t="s">
        <v>259</v>
      </c>
      <c r="H596" s="172">
        <v>1.328E-2</v>
      </c>
      <c r="I596" s="171">
        <v>13.4</v>
      </c>
      <c r="J596" s="171">
        <v>0.17</v>
      </c>
    </row>
    <row r="597" spans="1:10" ht="25.5">
      <c r="A597" s="176"/>
      <c r="B597" s="176"/>
      <c r="C597" s="176"/>
      <c r="D597" s="176"/>
      <c r="E597" s="176" t="s">
        <v>250</v>
      </c>
      <c r="F597" s="177">
        <v>0.17</v>
      </c>
      <c r="G597" s="176" t="s">
        <v>251</v>
      </c>
      <c r="H597" s="177">
        <v>0</v>
      </c>
      <c r="I597" s="176" t="s">
        <v>252</v>
      </c>
      <c r="J597" s="177">
        <v>0.17</v>
      </c>
    </row>
    <row r="598" spans="1:10" ht="15.75" thickBot="1">
      <c r="A598" s="176"/>
      <c r="B598" s="176"/>
      <c r="C598" s="176"/>
      <c r="D598" s="176"/>
      <c r="E598" s="176" t="s">
        <v>253</v>
      </c>
      <c r="F598" s="177">
        <v>0.04</v>
      </c>
      <c r="G598" s="176"/>
      <c r="H598" s="287" t="s">
        <v>254</v>
      </c>
      <c r="I598" s="287"/>
      <c r="J598" s="177">
        <v>0.21</v>
      </c>
    </row>
    <row r="599" spans="1:10" ht="15.75" thickTop="1">
      <c r="A599" s="162"/>
      <c r="B599" s="162"/>
      <c r="C599" s="162"/>
      <c r="D599" s="162"/>
      <c r="E599" s="162"/>
      <c r="F599" s="162"/>
      <c r="G599" s="162"/>
      <c r="H599" s="162"/>
      <c r="I599" s="162"/>
      <c r="J599" s="162"/>
    </row>
    <row r="600" spans="1:10">
      <c r="A600" s="178"/>
      <c r="B600" s="179" t="s">
        <v>4</v>
      </c>
      <c r="C600" s="178" t="s">
        <v>1</v>
      </c>
      <c r="D600" s="178" t="s">
        <v>3</v>
      </c>
      <c r="E600" s="281" t="s">
        <v>225</v>
      </c>
      <c r="F600" s="281"/>
      <c r="G600" s="180" t="s">
        <v>2</v>
      </c>
      <c r="H600" s="179" t="s">
        <v>8</v>
      </c>
      <c r="I600" s="179" t="s">
        <v>90</v>
      </c>
      <c r="J600" s="179" t="s">
        <v>5</v>
      </c>
    </row>
    <row r="601" spans="1:10" ht="25.5">
      <c r="A601" s="157" t="s">
        <v>226</v>
      </c>
      <c r="B601" s="159" t="s">
        <v>446</v>
      </c>
      <c r="C601" s="157" t="s">
        <v>78</v>
      </c>
      <c r="D601" s="157" t="s">
        <v>447</v>
      </c>
      <c r="E601" s="282" t="s">
        <v>258</v>
      </c>
      <c r="F601" s="282"/>
      <c r="G601" s="158" t="s">
        <v>259</v>
      </c>
      <c r="H601" s="161">
        <v>1</v>
      </c>
      <c r="I601" s="160">
        <v>0.22</v>
      </c>
      <c r="J601" s="160">
        <v>0.22</v>
      </c>
    </row>
    <row r="602" spans="1:10">
      <c r="A602" s="168" t="s">
        <v>235</v>
      </c>
      <c r="B602" s="170" t="s">
        <v>448</v>
      </c>
      <c r="C602" s="168" t="s">
        <v>78</v>
      </c>
      <c r="D602" s="168" t="s">
        <v>449</v>
      </c>
      <c r="E602" s="284" t="s">
        <v>238</v>
      </c>
      <c r="F602" s="284"/>
      <c r="G602" s="169" t="s">
        <v>259</v>
      </c>
      <c r="H602" s="172">
        <v>1.6990000000000002E-2</v>
      </c>
      <c r="I602" s="171">
        <v>13.4</v>
      </c>
      <c r="J602" s="171">
        <v>0.22</v>
      </c>
    </row>
    <row r="603" spans="1:10" ht="25.5">
      <c r="A603" s="176"/>
      <c r="B603" s="176"/>
      <c r="C603" s="176"/>
      <c r="D603" s="176"/>
      <c r="E603" s="176" t="s">
        <v>250</v>
      </c>
      <c r="F603" s="177">
        <v>0.22</v>
      </c>
      <c r="G603" s="176" t="s">
        <v>251</v>
      </c>
      <c r="H603" s="177">
        <v>0</v>
      </c>
      <c r="I603" s="176" t="s">
        <v>252</v>
      </c>
      <c r="J603" s="177">
        <v>0.22</v>
      </c>
    </row>
    <row r="604" spans="1:10" ht="15.75" thickBot="1">
      <c r="A604" s="176"/>
      <c r="B604" s="176"/>
      <c r="C604" s="176"/>
      <c r="D604" s="176"/>
      <c r="E604" s="176" t="s">
        <v>253</v>
      </c>
      <c r="F604" s="177">
        <v>0.06</v>
      </c>
      <c r="G604" s="176"/>
      <c r="H604" s="287" t="s">
        <v>254</v>
      </c>
      <c r="I604" s="287"/>
      <c r="J604" s="177">
        <v>0.28000000000000003</v>
      </c>
    </row>
    <row r="605" spans="1:10" ht="15.75" thickTop="1">
      <c r="A605" s="162"/>
      <c r="B605" s="162"/>
      <c r="C605" s="162"/>
      <c r="D605" s="162"/>
      <c r="E605" s="162"/>
      <c r="F605" s="162"/>
      <c r="G605" s="162"/>
      <c r="H605" s="162"/>
      <c r="I605" s="162"/>
      <c r="J605" s="162"/>
    </row>
    <row r="606" spans="1:10">
      <c r="A606" s="178"/>
      <c r="B606" s="179" t="s">
        <v>4</v>
      </c>
      <c r="C606" s="178" t="s">
        <v>1</v>
      </c>
      <c r="D606" s="178" t="s">
        <v>3</v>
      </c>
      <c r="E606" s="281" t="s">
        <v>225</v>
      </c>
      <c r="F606" s="281"/>
      <c r="G606" s="180" t="s">
        <v>2</v>
      </c>
      <c r="H606" s="179" t="s">
        <v>8</v>
      </c>
      <c r="I606" s="179" t="s">
        <v>90</v>
      </c>
      <c r="J606" s="179" t="s">
        <v>5</v>
      </c>
    </row>
    <row r="607" spans="1:10" ht="25.5">
      <c r="A607" s="157" t="s">
        <v>226</v>
      </c>
      <c r="B607" s="159" t="s">
        <v>472</v>
      </c>
      <c r="C607" s="157" t="s">
        <v>78</v>
      </c>
      <c r="D607" s="157" t="s">
        <v>473</v>
      </c>
      <c r="E607" s="282" t="s">
        <v>258</v>
      </c>
      <c r="F607" s="282"/>
      <c r="G607" s="158" t="s">
        <v>259</v>
      </c>
      <c r="H607" s="161">
        <v>1</v>
      </c>
      <c r="I607" s="160">
        <v>0.22</v>
      </c>
      <c r="J607" s="160">
        <v>0.22</v>
      </c>
    </row>
    <row r="608" spans="1:10">
      <c r="A608" s="168" t="s">
        <v>235</v>
      </c>
      <c r="B608" s="170" t="s">
        <v>474</v>
      </c>
      <c r="C608" s="168" t="s">
        <v>78</v>
      </c>
      <c r="D608" s="168" t="s">
        <v>475</v>
      </c>
      <c r="E608" s="284" t="s">
        <v>238</v>
      </c>
      <c r="F608" s="284"/>
      <c r="G608" s="169" t="s">
        <v>259</v>
      </c>
      <c r="H608" s="172">
        <v>1.328E-2</v>
      </c>
      <c r="I608" s="171">
        <v>16.850000000000001</v>
      </c>
      <c r="J608" s="171">
        <v>0.22</v>
      </c>
    </row>
    <row r="609" spans="1:10" ht="25.5">
      <c r="A609" s="176"/>
      <c r="B609" s="176"/>
      <c r="C609" s="176"/>
      <c r="D609" s="176"/>
      <c r="E609" s="176" t="s">
        <v>250</v>
      </c>
      <c r="F609" s="177">
        <v>0.22</v>
      </c>
      <c r="G609" s="176" t="s">
        <v>251</v>
      </c>
      <c r="H609" s="177">
        <v>0</v>
      </c>
      <c r="I609" s="176" t="s">
        <v>252</v>
      </c>
      <c r="J609" s="177">
        <v>0.22</v>
      </c>
    </row>
    <row r="610" spans="1:10" ht="15.75" thickBot="1">
      <c r="A610" s="176"/>
      <c r="B610" s="176"/>
      <c r="C610" s="176"/>
      <c r="D610" s="176"/>
      <c r="E610" s="176" t="s">
        <v>253</v>
      </c>
      <c r="F610" s="177">
        <v>0.06</v>
      </c>
      <c r="G610" s="176"/>
      <c r="H610" s="287" t="s">
        <v>254</v>
      </c>
      <c r="I610" s="287"/>
      <c r="J610" s="177">
        <v>0.28000000000000003</v>
      </c>
    </row>
    <row r="611" spans="1:10" ht="15.75" thickTop="1">
      <c r="A611" s="162"/>
      <c r="B611" s="162"/>
      <c r="C611" s="162"/>
      <c r="D611" s="162"/>
      <c r="E611" s="162"/>
      <c r="F611" s="162"/>
      <c r="G611" s="162"/>
      <c r="H611" s="162"/>
      <c r="I611" s="162"/>
      <c r="J611" s="162"/>
    </row>
    <row r="612" spans="1:10">
      <c r="A612" s="178"/>
      <c r="B612" s="179" t="s">
        <v>4</v>
      </c>
      <c r="C612" s="178" t="s">
        <v>1</v>
      </c>
      <c r="D612" s="178" t="s">
        <v>3</v>
      </c>
      <c r="E612" s="281" t="s">
        <v>225</v>
      </c>
      <c r="F612" s="281"/>
      <c r="G612" s="180" t="s">
        <v>2</v>
      </c>
      <c r="H612" s="179" t="s">
        <v>8</v>
      </c>
      <c r="I612" s="179" t="s">
        <v>90</v>
      </c>
      <c r="J612" s="179" t="s">
        <v>5</v>
      </c>
    </row>
    <row r="613" spans="1:10" ht="38.25">
      <c r="A613" s="157" t="s">
        <v>226</v>
      </c>
      <c r="B613" s="159" t="s">
        <v>484</v>
      </c>
      <c r="C613" s="157" t="s">
        <v>78</v>
      </c>
      <c r="D613" s="157" t="s">
        <v>485</v>
      </c>
      <c r="E613" s="282" t="s">
        <v>258</v>
      </c>
      <c r="F613" s="282"/>
      <c r="G613" s="158" t="s">
        <v>259</v>
      </c>
      <c r="H613" s="161">
        <v>1</v>
      </c>
      <c r="I613" s="160">
        <v>0.27</v>
      </c>
      <c r="J613" s="160">
        <v>0.27</v>
      </c>
    </row>
    <row r="614" spans="1:10" ht="25.5">
      <c r="A614" s="168" t="s">
        <v>235</v>
      </c>
      <c r="B614" s="170" t="s">
        <v>486</v>
      </c>
      <c r="C614" s="168" t="s">
        <v>78</v>
      </c>
      <c r="D614" s="168" t="s">
        <v>487</v>
      </c>
      <c r="E614" s="284" t="s">
        <v>238</v>
      </c>
      <c r="F614" s="284"/>
      <c r="G614" s="169" t="s">
        <v>259</v>
      </c>
      <c r="H614" s="172">
        <v>2.07E-2</v>
      </c>
      <c r="I614" s="171">
        <v>13.4</v>
      </c>
      <c r="J614" s="171">
        <v>0.27</v>
      </c>
    </row>
    <row r="615" spans="1:10" ht="25.5">
      <c r="A615" s="176"/>
      <c r="B615" s="176"/>
      <c r="C615" s="176"/>
      <c r="D615" s="176"/>
      <c r="E615" s="176" t="s">
        <v>250</v>
      </c>
      <c r="F615" s="177">
        <v>0.27</v>
      </c>
      <c r="G615" s="176" t="s">
        <v>251</v>
      </c>
      <c r="H615" s="177">
        <v>0</v>
      </c>
      <c r="I615" s="176" t="s">
        <v>252</v>
      </c>
      <c r="J615" s="177">
        <v>0.27</v>
      </c>
    </row>
    <row r="616" spans="1:10" ht="15.75" thickBot="1">
      <c r="A616" s="176"/>
      <c r="B616" s="176"/>
      <c r="C616" s="176"/>
      <c r="D616" s="176"/>
      <c r="E616" s="176" t="s">
        <v>253</v>
      </c>
      <c r="F616" s="177">
        <v>7.0000000000000007E-2</v>
      </c>
      <c r="G616" s="176"/>
      <c r="H616" s="287" t="s">
        <v>254</v>
      </c>
      <c r="I616" s="287"/>
      <c r="J616" s="177">
        <v>0.34</v>
      </c>
    </row>
    <row r="617" spans="1:10" ht="15.75" thickTop="1">
      <c r="A617" s="162"/>
      <c r="B617" s="162"/>
      <c r="C617" s="162"/>
      <c r="D617" s="162"/>
      <c r="E617" s="162"/>
      <c r="F617" s="162"/>
      <c r="G617" s="162"/>
      <c r="H617" s="162"/>
      <c r="I617" s="162"/>
      <c r="J617" s="162"/>
    </row>
    <row r="618" spans="1:10">
      <c r="A618" s="178"/>
      <c r="B618" s="179" t="s">
        <v>4</v>
      </c>
      <c r="C618" s="178" t="s">
        <v>1</v>
      </c>
      <c r="D618" s="178" t="s">
        <v>3</v>
      </c>
      <c r="E618" s="281" t="s">
        <v>225</v>
      </c>
      <c r="F618" s="281"/>
      <c r="G618" s="180" t="s">
        <v>2</v>
      </c>
      <c r="H618" s="179" t="s">
        <v>8</v>
      </c>
      <c r="I618" s="179" t="s">
        <v>90</v>
      </c>
      <c r="J618" s="179" t="s">
        <v>5</v>
      </c>
    </row>
    <row r="619" spans="1:10" ht="25.5">
      <c r="A619" s="157" t="s">
        <v>226</v>
      </c>
      <c r="B619" s="159" t="s">
        <v>519</v>
      </c>
      <c r="C619" s="157" t="s">
        <v>78</v>
      </c>
      <c r="D619" s="157" t="s">
        <v>520</v>
      </c>
      <c r="E619" s="282" t="s">
        <v>258</v>
      </c>
      <c r="F619" s="282"/>
      <c r="G619" s="158" t="s">
        <v>259</v>
      </c>
      <c r="H619" s="161">
        <v>1</v>
      </c>
      <c r="I619" s="160">
        <v>0.26</v>
      </c>
      <c r="J619" s="160">
        <v>0.26</v>
      </c>
    </row>
    <row r="620" spans="1:10">
      <c r="A620" s="168" t="s">
        <v>235</v>
      </c>
      <c r="B620" s="170" t="s">
        <v>521</v>
      </c>
      <c r="C620" s="168" t="s">
        <v>78</v>
      </c>
      <c r="D620" s="168" t="s">
        <v>522</v>
      </c>
      <c r="E620" s="284" t="s">
        <v>238</v>
      </c>
      <c r="F620" s="284"/>
      <c r="G620" s="169" t="s">
        <v>259</v>
      </c>
      <c r="H620" s="172">
        <v>1.6990000000000002E-2</v>
      </c>
      <c r="I620" s="171">
        <v>15.87</v>
      </c>
      <c r="J620" s="171">
        <v>0.26</v>
      </c>
    </row>
    <row r="621" spans="1:10" ht="25.5">
      <c r="A621" s="176"/>
      <c r="B621" s="176"/>
      <c r="C621" s="176"/>
      <c r="D621" s="176"/>
      <c r="E621" s="176" t="s">
        <v>250</v>
      </c>
      <c r="F621" s="177">
        <v>0.26</v>
      </c>
      <c r="G621" s="176" t="s">
        <v>251</v>
      </c>
      <c r="H621" s="177">
        <v>0</v>
      </c>
      <c r="I621" s="176" t="s">
        <v>252</v>
      </c>
      <c r="J621" s="177">
        <v>0.26</v>
      </c>
    </row>
    <row r="622" spans="1:10" ht="15.75" thickBot="1">
      <c r="A622" s="176"/>
      <c r="B622" s="176"/>
      <c r="C622" s="176"/>
      <c r="D622" s="176"/>
      <c r="E622" s="176" t="s">
        <v>253</v>
      </c>
      <c r="F622" s="177">
        <v>7.0000000000000007E-2</v>
      </c>
      <c r="G622" s="176"/>
      <c r="H622" s="287" t="s">
        <v>254</v>
      </c>
      <c r="I622" s="287"/>
      <c r="J622" s="177">
        <v>0.33</v>
      </c>
    </row>
    <row r="623" spans="1:10" ht="15.75" thickTop="1">
      <c r="A623" s="162"/>
      <c r="B623" s="162"/>
      <c r="C623" s="162"/>
      <c r="D623" s="162"/>
      <c r="E623" s="162"/>
      <c r="F623" s="162"/>
      <c r="G623" s="162"/>
      <c r="H623" s="162"/>
      <c r="I623" s="162"/>
      <c r="J623" s="162"/>
    </row>
    <row r="624" spans="1:10">
      <c r="A624" s="178"/>
      <c r="B624" s="179" t="s">
        <v>4</v>
      </c>
      <c r="C624" s="178" t="s">
        <v>1</v>
      </c>
      <c r="D624" s="178" t="s">
        <v>3</v>
      </c>
      <c r="E624" s="281" t="s">
        <v>225</v>
      </c>
      <c r="F624" s="281"/>
      <c r="G624" s="180" t="s">
        <v>2</v>
      </c>
      <c r="H624" s="179" t="s">
        <v>8</v>
      </c>
      <c r="I624" s="179" t="s">
        <v>90</v>
      </c>
      <c r="J624" s="179" t="s">
        <v>5</v>
      </c>
    </row>
    <row r="625" spans="1:10" ht="25.5">
      <c r="A625" s="157" t="s">
        <v>226</v>
      </c>
      <c r="B625" s="159" t="s">
        <v>559</v>
      </c>
      <c r="C625" s="157" t="s">
        <v>78</v>
      </c>
      <c r="D625" s="157" t="s">
        <v>560</v>
      </c>
      <c r="E625" s="282" t="s">
        <v>258</v>
      </c>
      <c r="F625" s="282"/>
      <c r="G625" s="158" t="s">
        <v>259</v>
      </c>
      <c r="H625" s="161">
        <v>1</v>
      </c>
      <c r="I625" s="160">
        <v>0.72</v>
      </c>
      <c r="J625" s="160">
        <v>0.72</v>
      </c>
    </row>
    <row r="626" spans="1:10">
      <c r="A626" s="168" t="s">
        <v>235</v>
      </c>
      <c r="B626" s="170" t="s">
        <v>561</v>
      </c>
      <c r="C626" s="168" t="s">
        <v>78</v>
      </c>
      <c r="D626" s="168" t="s">
        <v>562</v>
      </c>
      <c r="E626" s="284" t="s">
        <v>238</v>
      </c>
      <c r="F626" s="284"/>
      <c r="G626" s="169" t="s">
        <v>259</v>
      </c>
      <c r="H626" s="172">
        <v>4.2970000000000001E-2</v>
      </c>
      <c r="I626" s="171">
        <v>16.850000000000001</v>
      </c>
      <c r="J626" s="171">
        <v>0.72</v>
      </c>
    </row>
    <row r="627" spans="1:10" ht="25.5">
      <c r="A627" s="176"/>
      <c r="B627" s="176"/>
      <c r="C627" s="176"/>
      <c r="D627" s="176"/>
      <c r="E627" s="176" t="s">
        <v>250</v>
      </c>
      <c r="F627" s="177">
        <v>0.72</v>
      </c>
      <c r="G627" s="176" t="s">
        <v>251</v>
      </c>
      <c r="H627" s="177">
        <v>0</v>
      </c>
      <c r="I627" s="176" t="s">
        <v>252</v>
      </c>
      <c r="J627" s="177">
        <v>0.72</v>
      </c>
    </row>
    <row r="628" spans="1:10" ht="15.75" thickBot="1">
      <c r="A628" s="176"/>
      <c r="B628" s="176"/>
      <c r="C628" s="176"/>
      <c r="D628" s="176"/>
      <c r="E628" s="176" t="s">
        <v>253</v>
      </c>
      <c r="F628" s="177">
        <v>0.19</v>
      </c>
      <c r="G628" s="176"/>
      <c r="H628" s="287" t="s">
        <v>254</v>
      </c>
      <c r="I628" s="287"/>
      <c r="J628" s="177">
        <v>0.91</v>
      </c>
    </row>
    <row r="629" spans="1:10" ht="15.75" thickTop="1">
      <c r="A629" s="162"/>
      <c r="B629" s="162"/>
      <c r="C629" s="162"/>
      <c r="D629" s="162"/>
      <c r="E629" s="162"/>
      <c r="F629" s="162"/>
      <c r="G629" s="162"/>
      <c r="H629" s="162"/>
      <c r="I629" s="162"/>
      <c r="J629" s="162"/>
    </row>
    <row r="630" spans="1:10">
      <c r="A630" s="178"/>
      <c r="B630" s="179" t="s">
        <v>4</v>
      </c>
      <c r="C630" s="178" t="s">
        <v>1</v>
      </c>
      <c r="D630" s="178" t="s">
        <v>3</v>
      </c>
      <c r="E630" s="281" t="s">
        <v>225</v>
      </c>
      <c r="F630" s="281"/>
      <c r="G630" s="180" t="s">
        <v>2</v>
      </c>
      <c r="H630" s="179" t="s">
        <v>8</v>
      </c>
      <c r="I630" s="179" t="s">
        <v>90</v>
      </c>
      <c r="J630" s="179" t="s">
        <v>5</v>
      </c>
    </row>
    <row r="631" spans="1:10" ht="38.25">
      <c r="A631" s="157" t="s">
        <v>226</v>
      </c>
      <c r="B631" s="159" t="s">
        <v>563</v>
      </c>
      <c r="C631" s="157" t="s">
        <v>78</v>
      </c>
      <c r="D631" s="157" t="s">
        <v>564</v>
      </c>
      <c r="E631" s="282" t="s">
        <v>258</v>
      </c>
      <c r="F631" s="282"/>
      <c r="G631" s="158" t="s">
        <v>259</v>
      </c>
      <c r="H631" s="161">
        <v>1</v>
      </c>
      <c r="I631" s="160">
        <v>0.34</v>
      </c>
      <c r="J631" s="160">
        <v>0.34</v>
      </c>
    </row>
    <row r="632" spans="1:10">
      <c r="A632" s="168" t="s">
        <v>235</v>
      </c>
      <c r="B632" s="170" t="s">
        <v>565</v>
      </c>
      <c r="C632" s="168" t="s">
        <v>78</v>
      </c>
      <c r="D632" s="168" t="s">
        <v>566</v>
      </c>
      <c r="E632" s="284" t="s">
        <v>238</v>
      </c>
      <c r="F632" s="284"/>
      <c r="G632" s="169" t="s">
        <v>259</v>
      </c>
      <c r="H632" s="172">
        <v>2.07E-2</v>
      </c>
      <c r="I632" s="171">
        <v>16.59</v>
      </c>
      <c r="J632" s="171">
        <v>0.34</v>
      </c>
    </row>
    <row r="633" spans="1:10" ht="25.5">
      <c r="A633" s="176"/>
      <c r="B633" s="176"/>
      <c r="C633" s="176"/>
      <c r="D633" s="176"/>
      <c r="E633" s="176" t="s">
        <v>250</v>
      </c>
      <c r="F633" s="177">
        <v>0.34</v>
      </c>
      <c r="G633" s="176" t="s">
        <v>251</v>
      </c>
      <c r="H633" s="177">
        <v>0</v>
      </c>
      <c r="I633" s="176" t="s">
        <v>252</v>
      </c>
      <c r="J633" s="177">
        <v>0.34</v>
      </c>
    </row>
    <row r="634" spans="1:10" ht="15.75" thickBot="1">
      <c r="A634" s="176"/>
      <c r="B634" s="176"/>
      <c r="C634" s="176"/>
      <c r="D634" s="176"/>
      <c r="E634" s="176" t="s">
        <v>253</v>
      </c>
      <c r="F634" s="177">
        <v>0.09</v>
      </c>
      <c r="G634" s="176"/>
      <c r="H634" s="287" t="s">
        <v>254</v>
      </c>
      <c r="I634" s="287"/>
      <c r="J634" s="177">
        <v>0.43</v>
      </c>
    </row>
    <row r="635" spans="1:10" ht="15.75" thickTop="1">
      <c r="A635" s="162"/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1:10">
      <c r="A636" s="178"/>
      <c r="B636" s="179" t="s">
        <v>4</v>
      </c>
      <c r="C636" s="178" t="s">
        <v>1</v>
      </c>
      <c r="D636" s="178" t="s">
        <v>3</v>
      </c>
      <c r="E636" s="281" t="s">
        <v>225</v>
      </c>
      <c r="F636" s="281"/>
      <c r="G636" s="180" t="s">
        <v>2</v>
      </c>
      <c r="H636" s="179" t="s">
        <v>8</v>
      </c>
      <c r="I636" s="179" t="s">
        <v>90</v>
      </c>
      <c r="J636" s="179" t="s">
        <v>5</v>
      </c>
    </row>
    <row r="637" spans="1:10" ht="38.25">
      <c r="A637" s="157" t="s">
        <v>226</v>
      </c>
      <c r="B637" s="159" t="s">
        <v>567</v>
      </c>
      <c r="C637" s="157" t="s">
        <v>78</v>
      </c>
      <c r="D637" s="157" t="s">
        <v>568</v>
      </c>
      <c r="E637" s="282" t="s">
        <v>258</v>
      </c>
      <c r="F637" s="282"/>
      <c r="G637" s="158" t="s">
        <v>259</v>
      </c>
      <c r="H637" s="161">
        <v>1</v>
      </c>
      <c r="I637" s="160">
        <v>0.28000000000000003</v>
      </c>
      <c r="J637" s="160">
        <v>0.28000000000000003</v>
      </c>
    </row>
    <row r="638" spans="1:10">
      <c r="A638" s="168" t="s">
        <v>235</v>
      </c>
      <c r="B638" s="170" t="s">
        <v>569</v>
      </c>
      <c r="C638" s="168" t="s">
        <v>78</v>
      </c>
      <c r="D638" s="168" t="s">
        <v>570</v>
      </c>
      <c r="E638" s="284" t="s">
        <v>238</v>
      </c>
      <c r="F638" s="284"/>
      <c r="G638" s="169" t="s">
        <v>259</v>
      </c>
      <c r="H638" s="172">
        <v>1.6990000000000002E-2</v>
      </c>
      <c r="I638" s="171">
        <v>16.850000000000001</v>
      </c>
      <c r="J638" s="171">
        <v>0.28000000000000003</v>
      </c>
    </row>
    <row r="639" spans="1:10" ht="25.5">
      <c r="A639" s="176"/>
      <c r="B639" s="176"/>
      <c r="C639" s="176"/>
      <c r="D639" s="176"/>
      <c r="E639" s="176" t="s">
        <v>250</v>
      </c>
      <c r="F639" s="177">
        <v>0.28000000000000003</v>
      </c>
      <c r="G639" s="176" t="s">
        <v>251</v>
      </c>
      <c r="H639" s="177">
        <v>0</v>
      </c>
      <c r="I639" s="176" t="s">
        <v>252</v>
      </c>
      <c r="J639" s="177">
        <v>0.28000000000000003</v>
      </c>
    </row>
    <row r="640" spans="1:10" ht="15.75" thickBot="1">
      <c r="A640" s="176"/>
      <c r="B640" s="176"/>
      <c r="C640" s="176"/>
      <c r="D640" s="176"/>
      <c r="E640" s="176" t="s">
        <v>253</v>
      </c>
      <c r="F640" s="177">
        <v>7.0000000000000007E-2</v>
      </c>
      <c r="G640" s="176"/>
      <c r="H640" s="287" t="s">
        <v>254</v>
      </c>
      <c r="I640" s="287"/>
      <c r="J640" s="177">
        <v>0.35</v>
      </c>
    </row>
    <row r="641" spans="1:10" ht="15.75" thickTop="1">
      <c r="A641" s="162"/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1:10">
      <c r="A642" s="178"/>
      <c r="B642" s="179" t="s">
        <v>4</v>
      </c>
      <c r="C642" s="178" t="s">
        <v>1</v>
      </c>
      <c r="D642" s="178" t="s">
        <v>3</v>
      </c>
      <c r="E642" s="281" t="s">
        <v>225</v>
      </c>
      <c r="F642" s="281"/>
      <c r="G642" s="180" t="s">
        <v>2</v>
      </c>
      <c r="H642" s="179" t="s">
        <v>8</v>
      </c>
      <c r="I642" s="179" t="s">
        <v>90</v>
      </c>
      <c r="J642" s="179" t="s">
        <v>5</v>
      </c>
    </row>
    <row r="643" spans="1:10" ht="38.25">
      <c r="A643" s="157" t="s">
        <v>226</v>
      </c>
      <c r="B643" s="159" t="s">
        <v>571</v>
      </c>
      <c r="C643" s="157" t="s">
        <v>78</v>
      </c>
      <c r="D643" s="157" t="s">
        <v>572</v>
      </c>
      <c r="E643" s="282" t="s">
        <v>258</v>
      </c>
      <c r="F643" s="282"/>
      <c r="G643" s="158" t="s">
        <v>259</v>
      </c>
      <c r="H643" s="161">
        <v>1</v>
      </c>
      <c r="I643" s="160">
        <v>0.16</v>
      </c>
      <c r="J643" s="160">
        <v>0.16</v>
      </c>
    </row>
    <row r="644" spans="1:10">
      <c r="A644" s="168" t="s">
        <v>235</v>
      </c>
      <c r="B644" s="170" t="s">
        <v>573</v>
      </c>
      <c r="C644" s="168" t="s">
        <v>78</v>
      </c>
      <c r="D644" s="168" t="s">
        <v>574</v>
      </c>
      <c r="E644" s="284" t="s">
        <v>238</v>
      </c>
      <c r="F644" s="284"/>
      <c r="G644" s="169" t="s">
        <v>259</v>
      </c>
      <c r="H644" s="172">
        <v>1.328E-2</v>
      </c>
      <c r="I644" s="171">
        <v>12.79</v>
      </c>
      <c r="J644" s="171">
        <v>0.16</v>
      </c>
    </row>
    <row r="645" spans="1:10" ht="25.5">
      <c r="A645" s="176"/>
      <c r="B645" s="176"/>
      <c r="C645" s="176"/>
      <c r="D645" s="176"/>
      <c r="E645" s="176" t="s">
        <v>250</v>
      </c>
      <c r="F645" s="177">
        <v>0.16</v>
      </c>
      <c r="G645" s="176" t="s">
        <v>251</v>
      </c>
      <c r="H645" s="177">
        <v>0</v>
      </c>
      <c r="I645" s="176" t="s">
        <v>252</v>
      </c>
      <c r="J645" s="177">
        <v>0.16</v>
      </c>
    </row>
    <row r="646" spans="1:10" ht="15.75" thickBot="1">
      <c r="A646" s="176"/>
      <c r="B646" s="176"/>
      <c r="C646" s="176"/>
      <c r="D646" s="176"/>
      <c r="E646" s="176" t="s">
        <v>253</v>
      </c>
      <c r="F646" s="177">
        <v>0.04</v>
      </c>
      <c r="G646" s="176"/>
      <c r="H646" s="287" t="s">
        <v>254</v>
      </c>
      <c r="I646" s="287"/>
      <c r="J646" s="177">
        <v>0.2</v>
      </c>
    </row>
    <row r="647" spans="1:10" ht="15.75" thickTop="1">
      <c r="A647" s="162"/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1:10">
      <c r="A648" s="178"/>
      <c r="B648" s="179" t="s">
        <v>4</v>
      </c>
      <c r="C648" s="178" t="s">
        <v>1</v>
      </c>
      <c r="D648" s="178" t="s">
        <v>3</v>
      </c>
      <c r="E648" s="281" t="s">
        <v>225</v>
      </c>
      <c r="F648" s="281"/>
      <c r="G648" s="180" t="s">
        <v>2</v>
      </c>
      <c r="H648" s="179" t="s">
        <v>8</v>
      </c>
      <c r="I648" s="179" t="s">
        <v>90</v>
      </c>
      <c r="J648" s="179" t="s">
        <v>5</v>
      </c>
    </row>
    <row r="649" spans="1:10" ht="38.25">
      <c r="A649" s="157" t="s">
        <v>226</v>
      </c>
      <c r="B649" s="159" t="s">
        <v>575</v>
      </c>
      <c r="C649" s="157" t="s">
        <v>78</v>
      </c>
      <c r="D649" s="157" t="s">
        <v>576</v>
      </c>
      <c r="E649" s="282" t="s">
        <v>258</v>
      </c>
      <c r="F649" s="282"/>
      <c r="G649" s="158" t="s">
        <v>259</v>
      </c>
      <c r="H649" s="161">
        <v>1</v>
      </c>
      <c r="I649" s="160">
        <v>0.1</v>
      </c>
      <c r="J649" s="160">
        <v>0.1</v>
      </c>
    </row>
    <row r="650" spans="1:10" ht="25.5">
      <c r="A650" s="168" t="s">
        <v>235</v>
      </c>
      <c r="B650" s="170" t="s">
        <v>577</v>
      </c>
      <c r="C650" s="168" t="s">
        <v>78</v>
      </c>
      <c r="D650" s="168" t="s">
        <v>578</v>
      </c>
      <c r="E650" s="284" t="s">
        <v>238</v>
      </c>
      <c r="F650" s="284"/>
      <c r="G650" s="169" t="s">
        <v>259</v>
      </c>
      <c r="H650" s="172">
        <v>9.5700000000000004E-3</v>
      </c>
      <c r="I650" s="171">
        <v>10.73</v>
      </c>
      <c r="J650" s="171">
        <v>0.1</v>
      </c>
    </row>
    <row r="651" spans="1:10" ht="25.5">
      <c r="A651" s="176"/>
      <c r="B651" s="176"/>
      <c r="C651" s="176"/>
      <c r="D651" s="176"/>
      <c r="E651" s="176" t="s">
        <v>250</v>
      </c>
      <c r="F651" s="177">
        <v>0.1</v>
      </c>
      <c r="G651" s="176" t="s">
        <v>251</v>
      </c>
      <c r="H651" s="177">
        <v>0</v>
      </c>
      <c r="I651" s="176" t="s">
        <v>252</v>
      </c>
      <c r="J651" s="177">
        <v>0.1</v>
      </c>
    </row>
    <row r="652" spans="1:10" ht="15.75" thickBot="1">
      <c r="A652" s="176"/>
      <c r="B652" s="176"/>
      <c r="C652" s="176"/>
      <c r="D652" s="176"/>
      <c r="E652" s="176" t="s">
        <v>253</v>
      </c>
      <c r="F652" s="177">
        <v>0.02</v>
      </c>
      <c r="G652" s="176"/>
      <c r="H652" s="287" t="s">
        <v>254</v>
      </c>
      <c r="I652" s="287"/>
      <c r="J652" s="177">
        <v>0.12</v>
      </c>
    </row>
    <row r="653" spans="1:10" ht="15.75" thickTop="1">
      <c r="A653" s="162"/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1:10">
      <c r="A654" s="178"/>
      <c r="B654" s="179" t="s">
        <v>4</v>
      </c>
      <c r="C654" s="178" t="s">
        <v>1</v>
      </c>
      <c r="D654" s="178" t="s">
        <v>3</v>
      </c>
      <c r="E654" s="281" t="s">
        <v>225</v>
      </c>
      <c r="F654" s="281"/>
      <c r="G654" s="180" t="s">
        <v>2</v>
      </c>
      <c r="H654" s="179" t="s">
        <v>8</v>
      </c>
      <c r="I654" s="179" t="s">
        <v>90</v>
      </c>
      <c r="J654" s="179" t="s">
        <v>5</v>
      </c>
    </row>
    <row r="655" spans="1:10" ht="38.25">
      <c r="A655" s="157" t="s">
        <v>226</v>
      </c>
      <c r="B655" s="159" t="s">
        <v>579</v>
      </c>
      <c r="C655" s="157" t="s">
        <v>78</v>
      </c>
      <c r="D655" s="157" t="s">
        <v>580</v>
      </c>
      <c r="E655" s="282" t="s">
        <v>258</v>
      </c>
      <c r="F655" s="282"/>
      <c r="G655" s="158" t="s">
        <v>259</v>
      </c>
      <c r="H655" s="161">
        <v>1</v>
      </c>
      <c r="I655" s="160">
        <v>0.24</v>
      </c>
      <c r="J655" s="160">
        <v>0.24</v>
      </c>
    </row>
    <row r="656" spans="1:10">
      <c r="A656" s="168" t="s">
        <v>235</v>
      </c>
      <c r="B656" s="170" t="s">
        <v>581</v>
      </c>
      <c r="C656" s="168" t="s">
        <v>78</v>
      </c>
      <c r="D656" s="168" t="s">
        <v>582</v>
      </c>
      <c r="E656" s="284" t="s">
        <v>238</v>
      </c>
      <c r="F656" s="284"/>
      <c r="G656" s="169" t="s">
        <v>259</v>
      </c>
      <c r="H656" s="172">
        <v>1.328E-2</v>
      </c>
      <c r="I656" s="171">
        <v>18.11</v>
      </c>
      <c r="J656" s="171">
        <v>0.24</v>
      </c>
    </row>
    <row r="657" spans="1:10" ht="25.5">
      <c r="A657" s="176"/>
      <c r="B657" s="176"/>
      <c r="C657" s="176"/>
      <c r="D657" s="176"/>
      <c r="E657" s="176" t="s">
        <v>250</v>
      </c>
      <c r="F657" s="177">
        <v>0.24</v>
      </c>
      <c r="G657" s="176" t="s">
        <v>251</v>
      </c>
      <c r="H657" s="177">
        <v>0</v>
      </c>
      <c r="I657" s="176" t="s">
        <v>252</v>
      </c>
      <c r="J657" s="177">
        <v>0.24</v>
      </c>
    </row>
    <row r="658" spans="1:10" ht="15.75" thickBot="1">
      <c r="A658" s="176"/>
      <c r="B658" s="176"/>
      <c r="C658" s="176"/>
      <c r="D658" s="176"/>
      <c r="E658" s="176" t="s">
        <v>253</v>
      </c>
      <c r="F658" s="177">
        <v>0.06</v>
      </c>
      <c r="G658" s="176"/>
      <c r="H658" s="287" t="s">
        <v>254</v>
      </c>
      <c r="I658" s="287"/>
      <c r="J658" s="177">
        <v>0.3</v>
      </c>
    </row>
    <row r="659" spans="1:10" ht="15.75" thickTop="1">
      <c r="A659" s="162"/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1:10">
      <c r="A660" s="178"/>
      <c r="B660" s="179" t="s">
        <v>4</v>
      </c>
      <c r="C660" s="178" t="s">
        <v>1</v>
      </c>
      <c r="D660" s="178" t="s">
        <v>3</v>
      </c>
      <c r="E660" s="281" t="s">
        <v>225</v>
      </c>
      <c r="F660" s="281"/>
      <c r="G660" s="180" t="s">
        <v>2</v>
      </c>
      <c r="H660" s="179" t="s">
        <v>8</v>
      </c>
      <c r="I660" s="179" t="s">
        <v>90</v>
      </c>
      <c r="J660" s="179" t="s">
        <v>5</v>
      </c>
    </row>
    <row r="661" spans="1:10" ht="25.5">
      <c r="A661" s="157" t="s">
        <v>226</v>
      </c>
      <c r="B661" s="159" t="s">
        <v>583</v>
      </c>
      <c r="C661" s="157" t="s">
        <v>78</v>
      </c>
      <c r="D661" s="157" t="s">
        <v>584</v>
      </c>
      <c r="E661" s="282" t="s">
        <v>258</v>
      </c>
      <c r="F661" s="282"/>
      <c r="G661" s="158" t="s">
        <v>259</v>
      </c>
      <c r="H661" s="161">
        <v>1</v>
      </c>
      <c r="I661" s="160">
        <v>0.26</v>
      </c>
      <c r="J661" s="160">
        <v>0.26</v>
      </c>
    </row>
    <row r="662" spans="1:10">
      <c r="A662" s="168" t="s">
        <v>235</v>
      </c>
      <c r="B662" s="170" t="s">
        <v>585</v>
      </c>
      <c r="C662" s="168" t="s">
        <v>78</v>
      </c>
      <c r="D662" s="168" t="s">
        <v>586</v>
      </c>
      <c r="E662" s="284" t="s">
        <v>238</v>
      </c>
      <c r="F662" s="284"/>
      <c r="G662" s="169" t="s">
        <v>259</v>
      </c>
      <c r="H662" s="172">
        <v>1.8849999999999999E-2</v>
      </c>
      <c r="I662" s="171">
        <v>13.91</v>
      </c>
      <c r="J662" s="171">
        <v>0.26</v>
      </c>
    </row>
    <row r="663" spans="1:10" ht="25.5">
      <c r="A663" s="176"/>
      <c r="B663" s="176"/>
      <c r="C663" s="176"/>
      <c r="D663" s="176"/>
      <c r="E663" s="176" t="s">
        <v>250</v>
      </c>
      <c r="F663" s="177">
        <v>0.26</v>
      </c>
      <c r="G663" s="176" t="s">
        <v>251</v>
      </c>
      <c r="H663" s="177">
        <v>0</v>
      </c>
      <c r="I663" s="176" t="s">
        <v>252</v>
      </c>
      <c r="J663" s="177">
        <v>0.26</v>
      </c>
    </row>
    <row r="664" spans="1:10" ht="15.75" thickBot="1">
      <c r="A664" s="176"/>
      <c r="B664" s="176"/>
      <c r="C664" s="176"/>
      <c r="D664" s="176"/>
      <c r="E664" s="176" t="s">
        <v>253</v>
      </c>
      <c r="F664" s="177">
        <v>7.0000000000000007E-2</v>
      </c>
      <c r="G664" s="176"/>
      <c r="H664" s="287" t="s">
        <v>254</v>
      </c>
      <c r="I664" s="287"/>
      <c r="J664" s="177">
        <v>0.33</v>
      </c>
    </row>
    <row r="665" spans="1:10" ht="15.75" thickTop="1">
      <c r="A665" s="162"/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1:10">
      <c r="A666" s="178"/>
      <c r="B666" s="179" t="s">
        <v>4</v>
      </c>
      <c r="C666" s="178" t="s">
        <v>1</v>
      </c>
      <c r="D666" s="178" t="s">
        <v>3</v>
      </c>
      <c r="E666" s="281" t="s">
        <v>225</v>
      </c>
      <c r="F666" s="281"/>
      <c r="G666" s="180" t="s">
        <v>2</v>
      </c>
      <c r="H666" s="179" t="s">
        <v>8</v>
      </c>
      <c r="I666" s="179" t="s">
        <v>90</v>
      </c>
      <c r="J666" s="179" t="s">
        <v>5</v>
      </c>
    </row>
    <row r="667" spans="1:10" ht="25.5">
      <c r="A667" s="157" t="s">
        <v>226</v>
      </c>
      <c r="B667" s="159" t="s">
        <v>587</v>
      </c>
      <c r="C667" s="157" t="s">
        <v>78</v>
      </c>
      <c r="D667" s="157" t="s">
        <v>588</v>
      </c>
      <c r="E667" s="282" t="s">
        <v>258</v>
      </c>
      <c r="F667" s="282"/>
      <c r="G667" s="158" t="s">
        <v>259</v>
      </c>
      <c r="H667" s="161">
        <v>1</v>
      </c>
      <c r="I667" s="160">
        <v>0.4</v>
      </c>
      <c r="J667" s="160">
        <v>0.4</v>
      </c>
    </row>
    <row r="668" spans="1:10">
      <c r="A668" s="168" t="s">
        <v>235</v>
      </c>
      <c r="B668" s="170" t="s">
        <v>589</v>
      </c>
      <c r="C668" s="168" t="s">
        <v>78</v>
      </c>
      <c r="D668" s="168" t="s">
        <v>590</v>
      </c>
      <c r="E668" s="284" t="s">
        <v>238</v>
      </c>
      <c r="F668" s="284"/>
      <c r="G668" s="169" t="s">
        <v>259</v>
      </c>
      <c r="H668" s="172">
        <v>1.8849999999999999E-2</v>
      </c>
      <c r="I668" s="171">
        <v>21.53</v>
      </c>
      <c r="J668" s="171">
        <v>0.4</v>
      </c>
    </row>
    <row r="669" spans="1:10" ht="25.5">
      <c r="A669" s="176"/>
      <c r="B669" s="176"/>
      <c r="C669" s="176"/>
      <c r="D669" s="176"/>
      <c r="E669" s="176" t="s">
        <v>250</v>
      </c>
      <c r="F669" s="177">
        <v>0.4</v>
      </c>
      <c r="G669" s="176" t="s">
        <v>251</v>
      </c>
      <c r="H669" s="177">
        <v>0</v>
      </c>
      <c r="I669" s="176" t="s">
        <v>252</v>
      </c>
      <c r="J669" s="177">
        <v>0.4</v>
      </c>
    </row>
    <row r="670" spans="1:10" ht="15.75" thickBot="1">
      <c r="A670" s="176"/>
      <c r="B670" s="176"/>
      <c r="C670" s="176"/>
      <c r="D670" s="176"/>
      <c r="E670" s="176" t="s">
        <v>253</v>
      </c>
      <c r="F670" s="177">
        <v>0.1</v>
      </c>
      <c r="G670" s="176"/>
      <c r="H670" s="287" t="s">
        <v>254</v>
      </c>
      <c r="I670" s="287"/>
      <c r="J670" s="177">
        <v>0.5</v>
      </c>
    </row>
    <row r="671" spans="1:10" ht="15.75" thickTop="1">
      <c r="A671" s="162"/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1:10">
      <c r="A672" s="178"/>
      <c r="B672" s="179" t="s">
        <v>4</v>
      </c>
      <c r="C672" s="178" t="s">
        <v>1</v>
      </c>
      <c r="D672" s="178" t="s">
        <v>3</v>
      </c>
      <c r="E672" s="281" t="s">
        <v>225</v>
      </c>
      <c r="F672" s="281"/>
      <c r="G672" s="180" t="s">
        <v>2</v>
      </c>
      <c r="H672" s="179" t="s">
        <v>8</v>
      </c>
      <c r="I672" s="179" t="s">
        <v>90</v>
      </c>
      <c r="J672" s="179" t="s">
        <v>5</v>
      </c>
    </row>
    <row r="673" spans="1:10" ht="38.25">
      <c r="A673" s="157" t="s">
        <v>226</v>
      </c>
      <c r="B673" s="159" t="s">
        <v>591</v>
      </c>
      <c r="C673" s="157" t="s">
        <v>78</v>
      </c>
      <c r="D673" s="157" t="s">
        <v>592</v>
      </c>
      <c r="E673" s="282" t="s">
        <v>258</v>
      </c>
      <c r="F673" s="282"/>
      <c r="G673" s="158" t="s">
        <v>259</v>
      </c>
      <c r="H673" s="161">
        <v>1</v>
      </c>
      <c r="I673" s="160">
        <v>0.09</v>
      </c>
      <c r="J673" s="160">
        <v>0.09</v>
      </c>
    </row>
    <row r="674" spans="1:10">
      <c r="A674" s="168" t="s">
        <v>235</v>
      </c>
      <c r="B674" s="170" t="s">
        <v>593</v>
      </c>
      <c r="C674" s="168" t="s">
        <v>78</v>
      </c>
      <c r="D674" s="168" t="s">
        <v>594</v>
      </c>
      <c r="E674" s="284" t="s">
        <v>238</v>
      </c>
      <c r="F674" s="284"/>
      <c r="G674" s="169" t="s">
        <v>259</v>
      </c>
      <c r="H674" s="172">
        <v>9.5700000000000004E-3</v>
      </c>
      <c r="I674" s="171">
        <v>10.33</v>
      </c>
      <c r="J674" s="171">
        <v>0.09</v>
      </c>
    </row>
    <row r="675" spans="1:10" ht="25.5">
      <c r="A675" s="176"/>
      <c r="B675" s="176"/>
      <c r="C675" s="176"/>
      <c r="D675" s="176"/>
      <c r="E675" s="176" t="s">
        <v>250</v>
      </c>
      <c r="F675" s="177">
        <v>0.09</v>
      </c>
      <c r="G675" s="176" t="s">
        <v>251</v>
      </c>
      <c r="H675" s="177">
        <v>0</v>
      </c>
      <c r="I675" s="176" t="s">
        <v>252</v>
      </c>
      <c r="J675" s="177">
        <v>0.09</v>
      </c>
    </row>
    <row r="676" spans="1:10" ht="15.75" thickBot="1">
      <c r="A676" s="176"/>
      <c r="B676" s="176"/>
      <c r="C676" s="176"/>
      <c r="D676" s="176"/>
      <c r="E676" s="176" t="s">
        <v>253</v>
      </c>
      <c r="F676" s="177">
        <v>0.02</v>
      </c>
      <c r="G676" s="176"/>
      <c r="H676" s="287" t="s">
        <v>254</v>
      </c>
      <c r="I676" s="287"/>
      <c r="J676" s="177">
        <v>0.11</v>
      </c>
    </row>
    <row r="677" spans="1:10" ht="15.75" thickTop="1">
      <c r="A677" s="162"/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1:10">
      <c r="A678" s="178"/>
      <c r="B678" s="179" t="s">
        <v>4</v>
      </c>
      <c r="C678" s="178" t="s">
        <v>1</v>
      </c>
      <c r="D678" s="178" t="s">
        <v>3</v>
      </c>
      <c r="E678" s="281" t="s">
        <v>225</v>
      </c>
      <c r="F678" s="281"/>
      <c r="G678" s="180" t="s">
        <v>2</v>
      </c>
      <c r="H678" s="179" t="s">
        <v>8</v>
      </c>
      <c r="I678" s="179" t="s">
        <v>90</v>
      </c>
      <c r="J678" s="179" t="s">
        <v>5</v>
      </c>
    </row>
    <row r="679" spans="1:10" ht="38.25">
      <c r="A679" s="157" t="s">
        <v>226</v>
      </c>
      <c r="B679" s="159" t="s">
        <v>595</v>
      </c>
      <c r="C679" s="157" t="s">
        <v>78</v>
      </c>
      <c r="D679" s="157" t="s">
        <v>596</v>
      </c>
      <c r="E679" s="282" t="s">
        <v>258</v>
      </c>
      <c r="F679" s="282"/>
      <c r="G679" s="158" t="s">
        <v>259</v>
      </c>
      <c r="H679" s="161">
        <v>1</v>
      </c>
      <c r="I679" s="160">
        <v>0.22</v>
      </c>
      <c r="J679" s="160">
        <v>0.22</v>
      </c>
    </row>
    <row r="680" spans="1:10" ht="25.5">
      <c r="A680" s="168" t="s">
        <v>235</v>
      </c>
      <c r="B680" s="170" t="s">
        <v>597</v>
      </c>
      <c r="C680" s="168" t="s">
        <v>78</v>
      </c>
      <c r="D680" s="168" t="s">
        <v>598</v>
      </c>
      <c r="E680" s="284" t="s">
        <v>238</v>
      </c>
      <c r="F680" s="284"/>
      <c r="G680" s="169" t="s">
        <v>259</v>
      </c>
      <c r="H680" s="172">
        <v>1.328E-2</v>
      </c>
      <c r="I680" s="171">
        <v>16.829999999999998</v>
      </c>
      <c r="J680" s="171">
        <v>0.22</v>
      </c>
    </row>
    <row r="681" spans="1:10" ht="25.5">
      <c r="A681" s="176"/>
      <c r="B681" s="176"/>
      <c r="C681" s="176"/>
      <c r="D681" s="176"/>
      <c r="E681" s="176" t="s">
        <v>250</v>
      </c>
      <c r="F681" s="177">
        <v>0.22</v>
      </c>
      <c r="G681" s="176" t="s">
        <v>251</v>
      </c>
      <c r="H681" s="177">
        <v>0</v>
      </c>
      <c r="I681" s="176" t="s">
        <v>252</v>
      </c>
      <c r="J681" s="177">
        <v>0.22</v>
      </c>
    </row>
    <row r="682" spans="1:10" ht="15.75" thickBot="1">
      <c r="A682" s="176"/>
      <c r="B682" s="176"/>
      <c r="C682" s="176"/>
      <c r="D682" s="176"/>
      <c r="E682" s="176" t="s">
        <v>253</v>
      </c>
      <c r="F682" s="177">
        <v>0.06</v>
      </c>
      <c r="G682" s="176"/>
      <c r="H682" s="287" t="s">
        <v>254</v>
      </c>
      <c r="I682" s="287"/>
      <c r="J682" s="177">
        <v>0.28000000000000003</v>
      </c>
    </row>
    <row r="683" spans="1:10" ht="15.75" thickTop="1">
      <c r="A683" s="162"/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1:10">
      <c r="A684" s="178"/>
      <c r="B684" s="179" t="s">
        <v>4</v>
      </c>
      <c r="C684" s="178" t="s">
        <v>1</v>
      </c>
      <c r="D684" s="178" t="s">
        <v>3</v>
      </c>
      <c r="E684" s="281" t="s">
        <v>225</v>
      </c>
      <c r="F684" s="281"/>
      <c r="G684" s="180" t="s">
        <v>2</v>
      </c>
      <c r="H684" s="179" t="s">
        <v>8</v>
      </c>
      <c r="I684" s="179" t="s">
        <v>90</v>
      </c>
      <c r="J684" s="179" t="s">
        <v>5</v>
      </c>
    </row>
    <row r="685" spans="1:10" ht="25.5">
      <c r="A685" s="157" t="s">
        <v>226</v>
      </c>
      <c r="B685" s="159" t="s">
        <v>599</v>
      </c>
      <c r="C685" s="157" t="s">
        <v>78</v>
      </c>
      <c r="D685" s="157" t="s">
        <v>600</v>
      </c>
      <c r="E685" s="282" t="s">
        <v>258</v>
      </c>
      <c r="F685" s="282"/>
      <c r="G685" s="158" t="s">
        <v>259</v>
      </c>
      <c r="H685" s="161">
        <v>1</v>
      </c>
      <c r="I685" s="160">
        <v>0.41</v>
      </c>
      <c r="J685" s="160">
        <v>0.41</v>
      </c>
    </row>
    <row r="686" spans="1:10">
      <c r="A686" s="168" t="s">
        <v>235</v>
      </c>
      <c r="B686" s="170" t="s">
        <v>601</v>
      </c>
      <c r="C686" s="168" t="s">
        <v>78</v>
      </c>
      <c r="D686" s="168" t="s">
        <v>602</v>
      </c>
      <c r="E686" s="284" t="s">
        <v>238</v>
      </c>
      <c r="F686" s="284"/>
      <c r="G686" s="169" t="s">
        <v>259</v>
      </c>
      <c r="H686" s="172">
        <v>2.4420000000000001E-2</v>
      </c>
      <c r="I686" s="171">
        <v>16.850000000000001</v>
      </c>
      <c r="J686" s="171">
        <v>0.41</v>
      </c>
    </row>
    <row r="687" spans="1:10" ht="25.5">
      <c r="A687" s="176"/>
      <c r="B687" s="176"/>
      <c r="C687" s="176"/>
      <c r="D687" s="176"/>
      <c r="E687" s="176" t="s">
        <v>250</v>
      </c>
      <c r="F687" s="177">
        <v>0.41</v>
      </c>
      <c r="G687" s="176" t="s">
        <v>251</v>
      </c>
      <c r="H687" s="177">
        <v>0</v>
      </c>
      <c r="I687" s="176" t="s">
        <v>252</v>
      </c>
      <c r="J687" s="177">
        <v>0.41</v>
      </c>
    </row>
    <row r="688" spans="1:10" ht="15.75" thickBot="1">
      <c r="A688" s="176"/>
      <c r="B688" s="176"/>
      <c r="C688" s="176"/>
      <c r="D688" s="176"/>
      <c r="E688" s="176" t="s">
        <v>253</v>
      </c>
      <c r="F688" s="177">
        <v>0.11</v>
      </c>
      <c r="G688" s="176"/>
      <c r="H688" s="287" t="s">
        <v>254</v>
      </c>
      <c r="I688" s="287"/>
      <c r="J688" s="177">
        <v>0.52</v>
      </c>
    </row>
    <row r="689" spans="1:10" ht="15.75" thickTop="1">
      <c r="A689" s="162"/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1:10">
      <c r="A690" s="178"/>
      <c r="B690" s="179" t="s">
        <v>4</v>
      </c>
      <c r="C690" s="178" t="s">
        <v>1</v>
      </c>
      <c r="D690" s="178" t="s">
        <v>3</v>
      </c>
      <c r="E690" s="281" t="s">
        <v>225</v>
      </c>
      <c r="F690" s="281"/>
      <c r="G690" s="180" t="s">
        <v>2</v>
      </c>
      <c r="H690" s="179" t="s">
        <v>8</v>
      </c>
      <c r="I690" s="179" t="s">
        <v>90</v>
      </c>
      <c r="J690" s="179" t="s">
        <v>5</v>
      </c>
    </row>
    <row r="691" spans="1:10" ht="25.5">
      <c r="A691" s="157" t="s">
        <v>226</v>
      </c>
      <c r="B691" s="159" t="s">
        <v>603</v>
      </c>
      <c r="C691" s="157" t="s">
        <v>78</v>
      </c>
      <c r="D691" s="157" t="s">
        <v>604</v>
      </c>
      <c r="E691" s="282" t="s">
        <v>258</v>
      </c>
      <c r="F691" s="282"/>
      <c r="G691" s="158" t="s">
        <v>259</v>
      </c>
      <c r="H691" s="161">
        <v>1</v>
      </c>
      <c r="I691" s="160">
        <v>0.28000000000000003</v>
      </c>
      <c r="J691" s="160">
        <v>0.28000000000000003</v>
      </c>
    </row>
    <row r="692" spans="1:10">
      <c r="A692" s="168" t="s">
        <v>235</v>
      </c>
      <c r="B692" s="170" t="s">
        <v>605</v>
      </c>
      <c r="C692" s="168" t="s">
        <v>78</v>
      </c>
      <c r="D692" s="168" t="s">
        <v>606</v>
      </c>
      <c r="E692" s="284" t="s">
        <v>238</v>
      </c>
      <c r="F692" s="284"/>
      <c r="G692" s="169" t="s">
        <v>259</v>
      </c>
      <c r="H692" s="172">
        <v>1.6990000000000002E-2</v>
      </c>
      <c r="I692" s="171">
        <v>16.59</v>
      </c>
      <c r="J692" s="171">
        <v>0.28000000000000003</v>
      </c>
    </row>
    <row r="693" spans="1:10" ht="25.5">
      <c r="A693" s="176"/>
      <c r="B693" s="176"/>
      <c r="C693" s="176"/>
      <c r="D693" s="176"/>
      <c r="E693" s="176" t="s">
        <v>250</v>
      </c>
      <c r="F693" s="177">
        <v>0.28000000000000003</v>
      </c>
      <c r="G693" s="176" t="s">
        <v>251</v>
      </c>
      <c r="H693" s="177">
        <v>0</v>
      </c>
      <c r="I693" s="176" t="s">
        <v>252</v>
      </c>
      <c r="J693" s="177">
        <v>0.28000000000000003</v>
      </c>
    </row>
    <row r="694" spans="1:10" ht="15.75" thickBot="1">
      <c r="A694" s="176"/>
      <c r="B694" s="176"/>
      <c r="C694" s="176"/>
      <c r="D694" s="176"/>
      <c r="E694" s="176" t="s">
        <v>253</v>
      </c>
      <c r="F694" s="177">
        <v>7.0000000000000007E-2</v>
      </c>
      <c r="G694" s="176"/>
      <c r="H694" s="287" t="s">
        <v>254</v>
      </c>
      <c r="I694" s="287"/>
      <c r="J694" s="177">
        <v>0.35</v>
      </c>
    </row>
    <row r="695" spans="1:10" ht="15.75" thickTop="1">
      <c r="A695" s="162"/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1:10">
      <c r="A696" s="178"/>
      <c r="B696" s="179" t="s">
        <v>4</v>
      </c>
      <c r="C696" s="178" t="s">
        <v>1</v>
      </c>
      <c r="D696" s="178" t="s">
        <v>3</v>
      </c>
      <c r="E696" s="281" t="s">
        <v>225</v>
      </c>
      <c r="F696" s="281"/>
      <c r="G696" s="180" t="s">
        <v>2</v>
      </c>
      <c r="H696" s="179" t="s">
        <v>8</v>
      </c>
      <c r="I696" s="179" t="s">
        <v>90</v>
      </c>
      <c r="J696" s="179" t="s">
        <v>5</v>
      </c>
    </row>
    <row r="697" spans="1:10" ht="25.5">
      <c r="A697" s="157" t="s">
        <v>226</v>
      </c>
      <c r="B697" s="159" t="s">
        <v>607</v>
      </c>
      <c r="C697" s="157" t="s">
        <v>78</v>
      </c>
      <c r="D697" s="157" t="s">
        <v>608</v>
      </c>
      <c r="E697" s="282" t="s">
        <v>258</v>
      </c>
      <c r="F697" s="282"/>
      <c r="G697" s="158" t="s">
        <v>259</v>
      </c>
      <c r="H697" s="161">
        <v>1</v>
      </c>
      <c r="I697" s="160">
        <v>0.3</v>
      </c>
      <c r="J697" s="160">
        <v>0.3</v>
      </c>
    </row>
    <row r="698" spans="1:10">
      <c r="A698" s="168" t="s">
        <v>235</v>
      </c>
      <c r="B698" s="170" t="s">
        <v>609</v>
      </c>
      <c r="C698" s="168" t="s">
        <v>78</v>
      </c>
      <c r="D698" s="168" t="s">
        <v>610</v>
      </c>
      <c r="E698" s="284" t="s">
        <v>238</v>
      </c>
      <c r="F698" s="284"/>
      <c r="G698" s="169" t="s">
        <v>259</v>
      </c>
      <c r="H698" s="172">
        <v>2.4420000000000001E-2</v>
      </c>
      <c r="I698" s="171">
        <v>12.68</v>
      </c>
      <c r="J698" s="171">
        <v>0.3</v>
      </c>
    </row>
    <row r="699" spans="1:10" ht="25.5">
      <c r="A699" s="176"/>
      <c r="B699" s="176"/>
      <c r="C699" s="176"/>
      <c r="D699" s="176"/>
      <c r="E699" s="176" t="s">
        <v>250</v>
      </c>
      <c r="F699" s="177">
        <v>0.3</v>
      </c>
      <c r="G699" s="176" t="s">
        <v>251</v>
      </c>
      <c r="H699" s="177">
        <v>0</v>
      </c>
      <c r="I699" s="176" t="s">
        <v>252</v>
      </c>
      <c r="J699" s="177">
        <v>0.3</v>
      </c>
    </row>
    <row r="700" spans="1:10" ht="15.75" thickBot="1">
      <c r="A700" s="176"/>
      <c r="B700" s="176"/>
      <c r="C700" s="176"/>
      <c r="D700" s="176"/>
      <c r="E700" s="176" t="s">
        <v>253</v>
      </c>
      <c r="F700" s="177">
        <v>0.08</v>
      </c>
      <c r="G700" s="176"/>
      <c r="H700" s="287" t="s">
        <v>254</v>
      </c>
      <c r="I700" s="287"/>
      <c r="J700" s="177">
        <v>0.38</v>
      </c>
    </row>
    <row r="701" spans="1:10" ht="15.75" thickTop="1">
      <c r="A701" s="162"/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1:10">
      <c r="A702" s="178"/>
      <c r="B702" s="179" t="s">
        <v>4</v>
      </c>
      <c r="C702" s="178" t="s">
        <v>1</v>
      </c>
      <c r="D702" s="178" t="s">
        <v>3</v>
      </c>
      <c r="E702" s="281" t="s">
        <v>225</v>
      </c>
      <c r="F702" s="281"/>
      <c r="G702" s="180" t="s">
        <v>2</v>
      </c>
      <c r="H702" s="179" t="s">
        <v>8</v>
      </c>
      <c r="I702" s="179" t="s">
        <v>90</v>
      </c>
      <c r="J702" s="179" t="s">
        <v>5</v>
      </c>
    </row>
    <row r="703" spans="1:10" ht="25.5">
      <c r="A703" s="157" t="s">
        <v>226</v>
      </c>
      <c r="B703" s="159" t="s">
        <v>611</v>
      </c>
      <c r="C703" s="157" t="s">
        <v>78</v>
      </c>
      <c r="D703" s="157" t="s">
        <v>612</v>
      </c>
      <c r="E703" s="282" t="s">
        <v>258</v>
      </c>
      <c r="F703" s="282"/>
      <c r="G703" s="158" t="s">
        <v>259</v>
      </c>
      <c r="H703" s="161">
        <v>1</v>
      </c>
      <c r="I703" s="160">
        <v>0.21</v>
      </c>
      <c r="J703" s="160">
        <v>0.21</v>
      </c>
    </row>
    <row r="704" spans="1:10">
      <c r="A704" s="168" t="s">
        <v>235</v>
      </c>
      <c r="B704" s="170" t="s">
        <v>613</v>
      </c>
      <c r="C704" s="168" t="s">
        <v>78</v>
      </c>
      <c r="D704" s="168" t="s">
        <v>614</v>
      </c>
      <c r="E704" s="284" t="s">
        <v>238</v>
      </c>
      <c r="F704" s="284"/>
      <c r="G704" s="169" t="s">
        <v>259</v>
      </c>
      <c r="H704" s="172">
        <v>1.328E-2</v>
      </c>
      <c r="I704" s="171">
        <v>16.47</v>
      </c>
      <c r="J704" s="171">
        <v>0.21</v>
      </c>
    </row>
    <row r="705" spans="1:10" ht="25.5">
      <c r="A705" s="176"/>
      <c r="B705" s="176"/>
      <c r="C705" s="176"/>
      <c r="D705" s="176"/>
      <c r="E705" s="176" t="s">
        <v>250</v>
      </c>
      <c r="F705" s="177">
        <v>0.21</v>
      </c>
      <c r="G705" s="176" t="s">
        <v>251</v>
      </c>
      <c r="H705" s="177">
        <v>0</v>
      </c>
      <c r="I705" s="176" t="s">
        <v>252</v>
      </c>
      <c r="J705" s="177">
        <v>0.21</v>
      </c>
    </row>
    <row r="706" spans="1:10" ht="15.75" thickBot="1">
      <c r="A706" s="176"/>
      <c r="B706" s="176"/>
      <c r="C706" s="176"/>
      <c r="D706" s="176"/>
      <c r="E706" s="176" t="s">
        <v>253</v>
      </c>
      <c r="F706" s="177">
        <v>0.05</v>
      </c>
      <c r="G706" s="176"/>
      <c r="H706" s="287" t="s">
        <v>254</v>
      </c>
      <c r="I706" s="287"/>
      <c r="J706" s="177">
        <v>0.26</v>
      </c>
    </row>
    <row r="707" spans="1:10" ht="15.75" thickTop="1">
      <c r="A707" s="162"/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1:10">
      <c r="A708" s="178"/>
      <c r="B708" s="179" t="s">
        <v>4</v>
      </c>
      <c r="C708" s="178" t="s">
        <v>1</v>
      </c>
      <c r="D708" s="178" t="s">
        <v>3</v>
      </c>
      <c r="E708" s="281" t="s">
        <v>225</v>
      </c>
      <c r="F708" s="281"/>
      <c r="G708" s="180" t="s">
        <v>2</v>
      </c>
      <c r="H708" s="179" t="s">
        <v>8</v>
      </c>
      <c r="I708" s="179" t="s">
        <v>90</v>
      </c>
      <c r="J708" s="179" t="s">
        <v>5</v>
      </c>
    </row>
    <row r="709" spans="1:10">
      <c r="A709" s="157" t="s">
        <v>226</v>
      </c>
      <c r="B709" s="159" t="s">
        <v>343</v>
      </c>
      <c r="C709" s="157" t="s">
        <v>78</v>
      </c>
      <c r="D709" s="157" t="s">
        <v>344</v>
      </c>
      <c r="E709" s="282" t="s">
        <v>258</v>
      </c>
      <c r="F709" s="282"/>
      <c r="G709" s="158" t="s">
        <v>259</v>
      </c>
      <c r="H709" s="161">
        <v>1</v>
      </c>
      <c r="I709" s="160">
        <v>21.74</v>
      </c>
      <c r="J709" s="160">
        <v>21.74</v>
      </c>
    </row>
    <row r="710" spans="1:10" ht="25.5">
      <c r="A710" s="163" t="s">
        <v>228</v>
      </c>
      <c r="B710" s="165" t="s">
        <v>559</v>
      </c>
      <c r="C710" s="163" t="s">
        <v>78</v>
      </c>
      <c r="D710" s="163" t="s">
        <v>560</v>
      </c>
      <c r="E710" s="283" t="s">
        <v>258</v>
      </c>
      <c r="F710" s="283"/>
      <c r="G710" s="164" t="s">
        <v>259</v>
      </c>
      <c r="H710" s="167">
        <v>1</v>
      </c>
      <c r="I710" s="166">
        <v>0.72</v>
      </c>
      <c r="J710" s="166">
        <v>0.72</v>
      </c>
    </row>
    <row r="711" spans="1:10">
      <c r="A711" s="168" t="s">
        <v>235</v>
      </c>
      <c r="B711" s="170" t="s">
        <v>561</v>
      </c>
      <c r="C711" s="168" t="s">
        <v>78</v>
      </c>
      <c r="D711" s="168" t="s">
        <v>562</v>
      </c>
      <c r="E711" s="284" t="s">
        <v>238</v>
      </c>
      <c r="F711" s="284"/>
      <c r="G711" s="169" t="s">
        <v>259</v>
      </c>
      <c r="H711" s="172">
        <v>1</v>
      </c>
      <c r="I711" s="171">
        <v>16.850000000000001</v>
      </c>
      <c r="J711" s="171">
        <v>16.850000000000001</v>
      </c>
    </row>
    <row r="712" spans="1:10" ht="25.5">
      <c r="A712" s="168" t="s">
        <v>235</v>
      </c>
      <c r="B712" s="170" t="s">
        <v>432</v>
      </c>
      <c r="C712" s="168" t="s">
        <v>78</v>
      </c>
      <c r="D712" s="168" t="s">
        <v>433</v>
      </c>
      <c r="E712" s="284" t="s">
        <v>241</v>
      </c>
      <c r="F712" s="284"/>
      <c r="G712" s="169" t="s">
        <v>259</v>
      </c>
      <c r="H712" s="172">
        <v>1</v>
      </c>
      <c r="I712" s="171">
        <v>0.83</v>
      </c>
      <c r="J712" s="171">
        <v>0.83</v>
      </c>
    </row>
    <row r="713" spans="1:10" ht="25.5">
      <c r="A713" s="168" t="s">
        <v>235</v>
      </c>
      <c r="B713" s="170" t="s">
        <v>434</v>
      </c>
      <c r="C713" s="168" t="s">
        <v>78</v>
      </c>
      <c r="D713" s="168" t="s">
        <v>435</v>
      </c>
      <c r="E713" s="284" t="s">
        <v>241</v>
      </c>
      <c r="F713" s="284"/>
      <c r="G713" s="169" t="s">
        <v>259</v>
      </c>
      <c r="H713" s="172">
        <v>1</v>
      </c>
      <c r="I713" s="171">
        <v>0.62</v>
      </c>
      <c r="J713" s="171">
        <v>0.62</v>
      </c>
    </row>
    <row r="714" spans="1:10" ht="25.5">
      <c r="A714" s="168" t="s">
        <v>235</v>
      </c>
      <c r="B714" s="170" t="s">
        <v>436</v>
      </c>
      <c r="C714" s="168" t="s">
        <v>78</v>
      </c>
      <c r="D714" s="168" t="s">
        <v>437</v>
      </c>
      <c r="E714" s="284" t="s">
        <v>241</v>
      </c>
      <c r="F714" s="284"/>
      <c r="G714" s="169" t="s">
        <v>259</v>
      </c>
      <c r="H714" s="172">
        <v>1</v>
      </c>
      <c r="I714" s="171">
        <v>1.07</v>
      </c>
      <c r="J714" s="171">
        <v>1.07</v>
      </c>
    </row>
    <row r="715" spans="1:10" ht="25.5">
      <c r="A715" s="168" t="s">
        <v>235</v>
      </c>
      <c r="B715" s="170" t="s">
        <v>438</v>
      </c>
      <c r="C715" s="168" t="s">
        <v>78</v>
      </c>
      <c r="D715" s="168" t="s">
        <v>439</v>
      </c>
      <c r="E715" s="284" t="s">
        <v>241</v>
      </c>
      <c r="F715" s="284"/>
      <c r="G715" s="169" t="s">
        <v>259</v>
      </c>
      <c r="H715" s="172">
        <v>1</v>
      </c>
      <c r="I715" s="171">
        <v>0.01</v>
      </c>
      <c r="J715" s="171">
        <v>0.01</v>
      </c>
    </row>
    <row r="716" spans="1:10" ht="25.5">
      <c r="A716" s="168" t="s">
        <v>235</v>
      </c>
      <c r="B716" s="170" t="s">
        <v>615</v>
      </c>
      <c r="C716" s="168" t="s">
        <v>78</v>
      </c>
      <c r="D716" s="168" t="s">
        <v>616</v>
      </c>
      <c r="E716" s="284" t="s">
        <v>241</v>
      </c>
      <c r="F716" s="284"/>
      <c r="G716" s="169" t="s">
        <v>259</v>
      </c>
      <c r="H716" s="172">
        <v>1</v>
      </c>
      <c r="I716" s="171">
        <v>0.68</v>
      </c>
      <c r="J716" s="171">
        <v>0.68</v>
      </c>
    </row>
    <row r="717" spans="1:10" ht="25.5">
      <c r="A717" s="168" t="s">
        <v>235</v>
      </c>
      <c r="B717" s="170" t="s">
        <v>617</v>
      </c>
      <c r="C717" s="168" t="s">
        <v>78</v>
      </c>
      <c r="D717" s="168" t="s">
        <v>618</v>
      </c>
      <c r="E717" s="284" t="s">
        <v>241</v>
      </c>
      <c r="F717" s="284"/>
      <c r="G717" s="169" t="s">
        <v>259</v>
      </c>
      <c r="H717" s="172">
        <v>1</v>
      </c>
      <c r="I717" s="171">
        <v>0.96</v>
      </c>
      <c r="J717" s="171">
        <v>0.96</v>
      </c>
    </row>
    <row r="718" spans="1:10" ht="25.5">
      <c r="A718" s="176"/>
      <c r="B718" s="176"/>
      <c r="C718" s="176"/>
      <c r="D718" s="176"/>
      <c r="E718" s="176" t="s">
        <v>250</v>
      </c>
      <c r="F718" s="177">
        <v>17.57</v>
      </c>
      <c r="G718" s="176" t="s">
        <v>251</v>
      </c>
      <c r="H718" s="177">
        <v>0</v>
      </c>
      <c r="I718" s="176" t="s">
        <v>252</v>
      </c>
      <c r="J718" s="177">
        <v>17.57</v>
      </c>
    </row>
    <row r="719" spans="1:10" ht="15.75" thickBot="1">
      <c r="A719" s="176"/>
      <c r="B719" s="176"/>
      <c r="C719" s="176"/>
      <c r="D719" s="176"/>
      <c r="E719" s="176" t="s">
        <v>253</v>
      </c>
      <c r="F719" s="177">
        <v>5.94</v>
      </c>
      <c r="G719" s="176"/>
      <c r="H719" s="287" t="s">
        <v>254</v>
      </c>
      <c r="I719" s="287"/>
      <c r="J719" s="177">
        <v>27.68</v>
      </c>
    </row>
    <row r="720" spans="1:10" ht="15.75" thickTop="1">
      <c r="A720" s="162"/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1:10">
      <c r="A721" s="178"/>
      <c r="B721" s="179" t="s">
        <v>4</v>
      </c>
      <c r="C721" s="178" t="s">
        <v>1</v>
      </c>
      <c r="D721" s="178" t="s">
        <v>3</v>
      </c>
      <c r="E721" s="281" t="s">
        <v>225</v>
      </c>
      <c r="F721" s="281"/>
      <c r="G721" s="180" t="s">
        <v>2</v>
      </c>
      <c r="H721" s="179" t="s">
        <v>8</v>
      </c>
      <c r="I721" s="179" t="s">
        <v>90</v>
      </c>
      <c r="J721" s="179" t="s">
        <v>5</v>
      </c>
    </row>
    <row r="722" spans="1:10" ht="25.5">
      <c r="A722" s="157" t="s">
        <v>226</v>
      </c>
      <c r="B722" s="159" t="s">
        <v>345</v>
      </c>
      <c r="C722" s="157" t="s">
        <v>78</v>
      </c>
      <c r="D722" s="157" t="s">
        <v>346</v>
      </c>
      <c r="E722" s="282" t="s">
        <v>258</v>
      </c>
      <c r="F722" s="282"/>
      <c r="G722" s="158" t="s">
        <v>259</v>
      </c>
      <c r="H722" s="161">
        <v>1</v>
      </c>
      <c r="I722" s="160">
        <v>20.56</v>
      </c>
      <c r="J722" s="160">
        <v>20.56</v>
      </c>
    </row>
    <row r="723" spans="1:10" ht="38.25">
      <c r="A723" s="163" t="s">
        <v>228</v>
      </c>
      <c r="B723" s="165" t="s">
        <v>563</v>
      </c>
      <c r="C723" s="163" t="s">
        <v>78</v>
      </c>
      <c r="D723" s="163" t="s">
        <v>564</v>
      </c>
      <c r="E723" s="283" t="s">
        <v>258</v>
      </c>
      <c r="F723" s="283"/>
      <c r="G723" s="164" t="s">
        <v>259</v>
      </c>
      <c r="H723" s="167">
        <v>1</v>
      </c>
      <c r="I723" s="166">
        <v>0.34</v>
      </c>
      <c r="J723" s="166">
        <v>0.34</v>
      </c>
    </row>
    <row r="724" spans="1:10">
      <c r="A724" s="168" t="s">
        <v>235</v>
      </c>
      <c r="B724" s="170" t="s">
        <v>565</v>
      </c>
      <c r="C724" s="168" t="s">
        <v>78</v>
      </c>
      <c r="D724" s="168" t="s">
        <v>566</v>
      </c>
      <c r="E724" s="284" t="s">
        <v>238</v>
      </c>
      <c r="F724" s="284"/>
      <c r="G724" s="169" t="s">
        <v>259</v>
      </c>
      <c r="H724" s="172">
        <v>1</v>
      </c>
      <c r="I724" s="171">
        <v>16.59</v>
      </c>
      <c r="J724" s="171">
        <v>16.59</v>
      </c>
    </row>
    <row r="725" spans="1:10" ht="25.5">
      <c r="A725" s="168" t="s">
        <v>235</v>
      </c>
      <c r="B725" s="170" t="s">
        <v>432</v>
      </c>
      <c r="C725" s="168" t="s">
        <v>78</v>
      </c>
      <c r="D725" s="168" t="s">
        <v>433</v>
      </c>
      <c r="E725" s="284" t="s">
        <v>241</v>
      </c>
      <c r="F725" s="284"/>
      <c r="G725" s="169" t="s">
        <v>259</v>
      </c>
      <c r="H725" s="172">
        <v>1</v>
      </c>
      <c r="I725" s="171">
        <v>0.83</v>
      </c>
      <c r="J725" s="171">
        <v>0.83</v>
      </c>
    </row>
    <row r="726" spans="1:10" ht="25.5">
      <c r="A726" s="168" t="s">
        <v>235</v>
      </c>
      <c r="B726" s="170" t="s">
        <v>434</v>
      </c>
      <c r="C726" s="168" t="s">
        <v>78</v>
      </c>
      <c r="D726" s="168" t="s">
        <v>435</v>
      </c>
      <c r="E726" s="284" t="s">
        <v>241</v>
      </c>
      <c r="F726" s="284"/>
      <c r="G726" s="169" t="s">
        <v>259</v>
      </c>
      <c r="H726" s="172">
        <v>1</v>
      </c>
      <c r="I726" s="171">
        <v>0.62</v>
      </c>
      <c r="J726" s="171">
        <v>0.62</v>
      </c>
    </row>
    <row r="727" spans="1:10" ht="25.5">
      <c r="A727" s="168" t="s">
        <v>235</v>
      </c>
      <c r="B727" s="170" t="s">
        <v>436</v>
      </c>
      <c r="C727" s="168" t="s">
        <v>78</v>
      </c>
      <c r="D727" s="168" t="s">
        <v>437</v>
      </c>
      <c r="E727" s="284" t="s">
        <v>241</v>
      </c>
      <c r="F727" s="284"/>
      <c r="G727" s="169" t="s">
        <v>259</v>
      </c>
      <c r="H727" s="172">
        <v>1</v>
      </c>
      <c r="I727" s="171">
        <v>1.07</v>
      </c>
      <c r="J727" s="171">
        <v>1.07</v>
      </c>
    </row>
    <row r="728" spans="1:10" ht="25.5">
      <c r="A728" s="168" t="s">
        <v>235</v>
      </c>
      <c r="B728" s="170" t="s">
        <v>438</v>
      </c>
      <c r="C728" s="168" t="s">
        <v>78</v>
      </c>
      <c r="D728" s="168" t="s">
        <v>439</v>
      </c>
      <c r="E728" s="284" t="s">
        <v>241</v>
      </c>
      <c r="F728" s="284"/>
      <c r="G728" s="169" t="s">
        <v>259</v>
      </c>
      <c r="H728" s="172">
        <v>1</v>
      </c>
      <c r="I728" s="171">
        <v>0.01</v>
      </c>
      <c r="J728" s="171">
        <v>0.01</v>
      </c>
    </row>
    <row r="729" spans="1:10" ht="25.5">
      <c r="A729" s="168" t="s">
        <v>235</v>
      </c>
      <c r="B729" s="170" t="s">
        <v>488</v>
      </c>
      <c r="C729" s="168" t="s">
        <v>78</v>
      </c>
      <c r="D729" s="168" t="s">
        <v>489</v>
      </c>
      <c r="E729" s="284" t="s">
        <v>241</v>
      </c>
      <c r="F729" s="284"/>
      <c r="G729" s="169" t="s">
        <v>259</v>
      </c>
      <c r="H729" s="172">
        <v>1</v>
      </c>
      <c r="I729" s="171">
        <v>0.25</v>
      </c>
      <c r="J729" s="171">
        <v>0.25</v>
      </c>
    </row>
    <row r="730" spans="1:10" ht="25.5">
      <c r="A730" s="168" t="s">
        <v>235</v>
      </c>
      <c r="B730" s="170" t="s">
        <v>490</v>
      </c>
      <c r="C730" s="168" t="s">
        <v>78</v>
      </c>
      <c r="D730" s="168" t="s">
        <v>491</v>
      </c>
      <c r="E730" s="284" t="s">
        <v>241</v>
      </c>
      <c r="F730" s="284"/>
      <c r="G730" s="169" t="s">
        <v>259</v>
      </c>
      <c r="H730" s="172">
        <v>1</v>
      </c>
      <c r="I730" s="171">
        <v>0.85</v>
      </c>
      <c r="J730" s="171">
        <v>0.85</v>
      </c>
    </row>
    <row r="731" spans="1:10" ht="25.5">
      <c r="A731" s="176"/>
      <c r="B731" s="176"/>
      <c r="C731" s="176"/>
      <c r="D731" s="176"/>
      <c r="E731" s="176" t="s">
        <v>250</v>
      </c>
      <c r="F731" s="177">
        <v>16.93</v>
      </c>
      <c r="G731" s="176" t="s">
        <v>251</v>
      </c>
      <c r="H731" s="177">
        <v>0</v>
      </c>
      <c r="I731" s="176" t="s">
        <v>252</v>
      </c>
      <c r="J731" s="177">
        <v>16.93</v>
      </c>
    </row>
    <row r="732" spans="1:10" ht="15.75" thickBot="1">
      <c r="A732" s="176"/>
      <c r="B732" s="176"/>
      <c r="C732" s="176"/>
      <c r="D732" s="176"/>
      <c r="E732" s="176" t="s">
        <v>253</v>
      </c>
      <c r="F732" s="177">
        <v>5.62</v>
      </c>
      <c r="G732" s="176"/>
      <c r="H732" s="287" t="s">
        <v>254</v>
      </c>
      <c r="I732" s="287"/>
      <c r="J732" s="177">
        <v>26.18</v>
      </c>
    </row>
    <row r="733" spans="1:10" ht="15.75" thickTop="1">
      <c r="A733" s="162"/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1:10">
      <c r="A734" s="178"/>
      <c r="B734" s="179" t="s">
        <v>4</v>
      </c>
      <c r="C734" s="178" t="s">
        <v>1</v>
      </c>
      <c r="D734" s="178" t="s">
        <v>3</v>
      </c>
      <c r="E734" s="281" t="s">
        <v>225</v>
      </c>
      <c r="F734" s="281"/>
      <c r="G734" s="180" t="s">
        <v>2</v>
      </c>
      <c r="H734" s="179" t="s">
        <v>8</v>
      </c>
      <c r="I734" s="179" t="s">
        <v>90</v>
      </c>
      <c r="J734" s="179" t="s">
        <v>5</v>
      </c>
    </row>
    <row r="735" spans="1:10">
      <c r="A735" s="157" t="s">
        <v>226</v>
      </c>
      <c r="B735" s="159" t="s">
        <v>233</v>
      </c>
      <c r="C735" s="157" t="s">
        <v>69</v>
      </c>
      <c r="D735" s="157" t="s">
        <v>234</v>
      </c>
      <c r="E735" s="282" t="s">
        <v>231</v>
      </c>
      <c r="F735" s="282"/>
      <c r="G735" s="158" t="s">
        <v>232</v>
      </c>
      <c r="H735" s="161">
        <v>1</v>
      </c>
      <c r="I735" s="160">
        <v>2.92</v>
      </c>
      <c r="J735" s="160">
        <v>2.92</v>
      </c>
    </row>
    <row r="736" spans="1:10" ht="25.5">
      <c r="A736" s="168" t="s">
        <v>235</v>
      </c>
      <c r="B736" s="170" t="s">
        <v>619</v>
      </c>
      <c r="C736" s="168" t="s">
        <v>69</v>
      </c>
      <c r="D736" s="168" t="s">
        <v>620</v>
      </c>
      <c r="E736" s="284" t="s">
        <v>241</v>
      </c>
      <c r="F736" s="284"/>
      <c r="G736" s="169" t="s">
        <v>621</v>
      </c>
      <c r="H736" s="172">
        <v>2.3E-3</v>
      </c>
      <c r="I736" s="171">
        <v>9.51</v>
      </c>
      <c r="J736" s="171">
        <v>0.02</v>
      </c>
    </row>
    <row r="737" spans="1:10" ht="25.5">
      <c r="A737" s="168" t="s">
        <v>235</v>
      </c>
      <c r="B737" s="170" t="s">
        <v>622</v>
      </c>
      <c r="C737" s="168" t="s">
        <v>69</v>
      </c>
      <c r="D737" s="168" t="s">
        <v>623</v>
      </c>
      <c r="E737" s="284" t="s">
        <v>241</v>
      </c>
      <c r="F737" s="284"/>
      <c r="G737" s="169" t="s">
        <v>621</v>
      </c>
      <c r="H737" s="172">
        <v>6.9999999999999999E-4</v>
      </c>
      <c r="I737" s="171">
        <v>50.74</v>
      </c>
      <c r="J737" s="171">
        <v>0.03</v>
      </c>
    </row>
    <row r="738" spans="1:10" ht="25.5">
      <c r="A738" s="168" t="s">
        <v>235</v>
      </c>
      <c r="B738" s="170" t="s">
        <v>624</v>
      </c>
      <c r="C738" s="168" t="s">
        <v>69</v>
      </c>
      <c r="D738" s="168" t="s">
        <v>625</v>
      </c>
      <c r="E738" s="284" t="s">
        <v>241</v>
      </c>
      <c r="F738" s="284"/>
      <c r="G738" s="169" t="s">
        <v>76</v>
      </c>
      <c r="H738" s="172">
        <v>2.0000000000000001E-4</v>
      </c>
      <c r="I738" s="171">
        <v>13.74</v>
      </c>
      <c r="J738" s="171">
        <v>0</v>
      </c>
    </row>
    <row r="739" spans="1:10" ht="25.5">
      <c r="A739" s="168" t="s">
        <v>235</v>
      </c>
      <c r="B739" s="170" t="s">
        <v>626</v>
      </c>
      <c r="C739" s="168" t="s">
        <v>69</v>
      </c>
      <c r="D739" s="168" t="s">
        <v>627</v>
      </c>
      <c r="E739" s="284" t="s">
        <v>241</v>
      </c>
      <c r="F739" s="284"/>
      <c r="G739" s="169" t="s">
        <v>76</v>
      </c>
      <c r="H739" s="172">
        <v>5.9999999999999995E-4</v>
      </c>
      <c r="I739" s="171">
        <v>10.57</v>
      </c>
      <c r="J739" s="171">
        <v>0</v>
      </c>
    </row>
    <row r="740" spans="1:10">
      <c r="A740" s="168" t="s">
        <v>235</v>
      </c>
      <c r="B740" s="170" t="s">
        <v>628</v>
      </c>
      <c r="C740" s="168" t="s">
        <v>69</v>
      </c>
      <c r="D740" s="168" t="s">
        <v>629</v>
      </c>
      <c r="E740" s="284" t="s">
        <v>630</v>
      </c>
      <c r="F740" s="284"/>
      <c r="G740" s="169" t="s">
        <v>76</v>
      </c>
      <c r="H740" s="172">
        <v>4.4999999999999997E-3</v>
      </c>
      <c r="I740" s="171">
        <v>10.01</v>
      </c>
      <c r="J740" s="171">
        <v>0.04</v>
      </c>
    </row>
    <row r="741" spans="1:10">
      <c r="A741" s="168" t="s">
        <v>235</v>
      </c>
      <c r="B741" s="170" t="s">
        <v>631</v>
      </c>
      <c r="C741" s="168" t="s">
        <v>69</v>
      </c>
      <c r="D741" s="168" t="s">
        <v>632</v>
      </c>
      <c r="E741" s="284" t="s">
        <v>241</v>
      </c>
      <c r="F741" s="284"/>
      <c r="G741" s="169" t="s">
        <v>76</v>
      </c>
      <c r="H741" s="172">
        <v>4.4999999999999997E-3</v>
      </c>
      <c r="I741" s="171">
        <v>151.58000000000001</v>
      </c>
      <c r="J741" s="171">
        <v>0.68</v>
      </c>
    </row>
    <row r="742" spans="1:10">
      <c r="A742" s="168" t="s">
        <v>235</v>
      </c>
      <c r="B742" s="170" t="s">
        <v>633</v>
      </c>
      <c r="C742" s="168" t="s">
        <v>69</v>
      </c>
      <c r="D742" s="168" t="s">
        <v>634</v>
      </c>
      <c r="E742" s="284" t="s">
        <v>630</v>
      </c>
      <c r="F742" s="284"/>
      <c r="G742" s="169" t="s">
        <v>635</v>
      </c>
      <c r="H742" s="172">
        <v>4.0000000000000002E-4</v>
      </c>
      <c r="I742" s="171">
        <v>239.33</v>
      </c>
      <c r="J742" s="171">
        <v>0.09</v>
      </c>
    </row>
    <row r="743" spans="1:10">
      <c r="A743" s="168" t="s">
        <v>235</v>
      </c>
      <c r="B743" s="170" t="s">
        <v>636</v>
      </c>
      <c r="C743" s="168" t="s">
        <v>69</v>
      </c>
      <c r="D743" s="168" t="s">
        <v>637</v>
      </c>
      <c r="E743" s="284" t="s">
        <v>241</v>
      </c>
      <c r="F743" s="284"/>
      <c r="G743" s="169" t="s">
        <v>76</v>
      </c>
      <c r="H743" s="172">
        <v>1E-4</v>
      </c>
      <c r="I743" s="171">
        <v>23.85</v>
      </c>
      <c r="J743" s="171">
        <v>0</v>
      </c>
    </row>
    <row r="744" spans="1:10">
      <c r="A744" s="168" t="s">
        <v>235</v>
      </c>
      <c r="B744" s="170" t="s">
        <v>638</v>
      </c>
      <c r="C744" s="168" t="s">
        <v>69</v>
      </c>
      <c r="D744" s="168" t="s">
        <v>639</v>
      </c>
      <c r="E744" s="284" t="s">
        <v>241</v>
      </c>
      <c r="F744" s="284"/>
      <c r="G744" s="169" t="s">
        <v>76</v>
      </c>
      <c r="H744" s="172">
        <v>2.0000000000000001E-4</v>
      </c>
      <c r="I744" s="171">
        <v>12.09</v>
      </c>
      <c r="J744" s="171">
        <v>0</v>
      </c>
    </row>
    <row r="745" spans="1:10">
      <c r="A745" s="168" t="s">
        <v>235</v>
      </c>
      <c r="B745" s="170" t="s">
        <v>640</v>
      </c>
      <c r="C745" s="168" t="s">
        <v>69</v>
      </c>
      <c r="D745" s="168" t="s">
        <v>641</v>
      </c>
      <c r="E745" s="284" t="s">
        <v>241</v>
      </c>
      <c r="F745" s="284"/>
      <c r="G745" s="169" t="s">
        <v>76</v>
      </c>
      <c r="H745" s="172">
        <v>2.0000000000000001E-4</v>
      </c>
      <c r="I745" s="171">
        <v>21.45</v>
      </c>
      <c r="J745" s="171">
        <v>0</v>
      </c>
    </row>
    <row r="746" spans="1:10">
      <c r="A746" s="168" t="s">
        <v>235</v>
      </c>
      <c r="B746" s="170" t="s">
        <v>642</v>
      </c>
      <c r="C746" s="168" t="s">
        <v>69</v>
      </c>
      <c r="D746" s="168" t="s">
        <v>643</v>
      </c>
      <c r="E746" s="284" t="s">
        <v>241</v>
      </c>
      <c r="F746" s="284"/>
      <c r="G746" s="169" t="s">
        <v>76</v>
      </c>
      <c r="H746" s="172">
        <v>4.4999999999999997E-3</v>
      </c>
      <c r="I746" s="171">
        <v>3.91</v>
      </c>
      <c r="J746" s="171">
        <v>0.01</v>
      </c>
    </row>
    <row r="747" spans="1:10">
      <c r="A747" s="168" t="s">
        <v>235</v>
      </c>
      <c r="B747" s="170" t="s">
        <v>644</v>
      </c>
      <c r="C747" s="168" t="s">
        <v>69</v>
      </c>
      <c r="D747" s="168" t="s">
        <v>645</v>
      </c>
      <c r="E747" s="284" t="s">
        <v>241</v>
      </c>
      <c r="F747" s="284"/>
      <c r="G747" s="169" t="s">
        <v>76</v>
      </c>
      <c r="H747" s="172">
        <v>1.8E-3</v>
      </c>
      <c r="I747" s="171">
        <v>14.36</v>
      </c>
      <c r="J747" s="171">
        <v>0.02</v>
      </c>
    </row>
    <row r="748" spans="1:10" ht="25.5">
      <c r="A748" s="168" t="s">
        <v>235</v>
      </c>
      <c r="B748" s="170" t="s">
        <v>646</v>
      </c>
      <c r="C748" s="168" t="s">
        <v>69</v>
      </c>
      <c r="D748" s="168" t="s">
        <v>647</v>
      </c>
      <c r="E748" s="284" t="s">
        <v>630</v>
      </c>
      <c r="F748" s="284"/>
      <c r="G748" s="169" t="s">
        <v>76</v>
      </c>
      <c r="H748" s="172">
        <v>0.1018</v>
      </c>
      <c r="I748" s="171">
        <v>3.99</v>
      </c>
      <c r="J748" s="171">
        <v>0.4</v>
      </c>
    </row>
    <row r="749" spans="1:10">
      <c r="A749" s="168" t="s">
        <v>235</v>
      </c>
      <c r="B749" s="170" t="s">
        <v>648</v>
      </c>
      <c r="C749" s="168" t="s">
        <v>69</v>
      </c>
      <c r="D749" s="168" t="s">
        <v>649</v>
      </c>
      <c r="E749" s="284" t="s">
        <v>241</v>
      </c>
      <c r="F749" s="284"/>
      <c r="G749" s="169" t="s">
        <v>76</v>
      </c>
      <c r="H749" s="172">
        <v>2.0000000000000001E-4</v>
      </c>
      <c r="I749" s="171">
        <v>39.049999999999997</v>
      </c>
      <c r="J749" s="171">
        <v>0</v>
      </c>
    </row>
    <row r="750" spans="1:10">
      <c r="A750" s="168" t="s">
        <v>235</v>
      </c>
      <c r="B750" s="170" t="s">
        <v>650</v>
      </c>
      <c r="C750" s="168" t="s">
        <v>69</v>
      </c>
      <c r="D750" s="168" t="s">
        <v>651</v>
      </c>
      <c r="E750" s="284" t="s">
        <v>652</v>
      </c>
      <c r="F750" s="284"/>
      <c r="G750" s="169" t="s">
        <v>76</v>
      </c>
      <c r="H750" s="172">
        <v>1E-4</v>
      </c>
      <c r="I750" s="171">
        <v>196.25</v>
      </c>
      <c r="J750" s="171">
        <v>0.01</v>
      </c>
    </row>
    <row r="751" spans="1:10">
      <c r="A751" s="168" t="s">
        <v>235</v>
      </c>
      <c r="B751" s="170" t="s">
        <v>653</v>
      </c>
      <c r="C751" s="168" t="s">
        <v>69</v>
      </c>
      <c r="D751" s="168" t="s">
        <v>654</v>
      </c>
      <c r="E751" s="284" t="s">
        <v>652</v>
      </c>
      <c r="F751" s="284"/>
      <c r="G751" s="169" t="s">
        <v>76</v>
      </c>
      <c r="H751" s="172">
        <v>1E-4</v>
      </c>
      <c r="I751" s="171">
        <v>492.98</v>
      </c>
      <c r="J751" s="171">
        <v>0.04</v>
      </c>
    </row>
    <row r="752" spans="1:10">
      <c r="A752" s="168" t="s">
        <v>235</v>
      </c>
      <c r="B752" s="170" t="s">
        <v>655</v>
      </c>
      <c r="C752" s="168" t="s">
        <v>69</v>
      </c>
      <c r="D752" s="168" t="s">
        <v>656</v>
      </c>
      <c r="E752" s="284" t="s">
        <v>241</v>
      </c>
      <c r="F752" s="284"/>
      <c r="G752" s="169" t="s">
        <v>76</v>
      </c>
      <c r="H752" s="172">
        <v>0.1018</v>
      </c>
      <c r="I752" s="171">
        <v>11.17</v>
      </c>
      <c r="J752" s="171">
        <v>1.1299999999999999</v>
      </c>
    </row>
    <row r="753" spans="1:10">
      <c r="A753" s="168" t="s">
        <v>235</v>
      </c>
      <c r="B753" s="170" t="s">
        <v>657</v>
      </c>
      <c r="C753" s="168" t="s">
        <v>69</v>
      </c>
      <c r="D753" s="168" t="s">
        <v>658</v>
      </c>
      <c r="E753" s="284" t="s">
        <v>241</v>
      </c>
      <c r="F753" s="284"/>
      <c r="G753" s="169" t="s">
        <v>659</v>
      </c>
      <c r="H753" s="172">
        <v>6.9999999999999999E-4</v>
      </c>
      <c r="I753" s="171">
        <v>5.35</v>
      </c>
      <c r="J753" s="171">
        <v>0</v>
      </c>
    </row>
    <row r="754" spans="1:10">
      <c r="A754" s="168" t="s">
        <v>235</v>
      </c>
      <c r="B754" s="170" t="s">
        <v>660</v>
      </c>
      <c r="C754" s="168" t="s">
        <v>69</v>
      </c>
      <c r="D754" s="168" t="s">
        <v>661</v>
      </c>
      <c r="E754" s="284" t="s">
        <v>241</v>
      </c>
      <c r="F754" s="284"/>
      <c r="G754" s="169" t="s">
        <v>76</v>
      </c>
      <c r="H754" s="172">
        <v>6.54E-2</v>
      </c>
      <c r="I754" s="171">
        <v>3.59</v>
      </c>
      <c r="J754" s="171">
        <v>0.23</v>
      </c>
    </row>
    <row r="755" spans="1:10">
      <c r="A755" s="168" t="s">
        <v>235</v>
      </c>
      <c r="B755" s="170" t="s">
        <v>662</v>
      </c>
      <c r="C755" s="168" t="s">
        <v>69</v>
      </c>
      <c r="D755" s="168" t="s">
        <v>663</v>
      </c>
      <c r="E755" s="284" t="s">
        <v>241</v>
      </c>
      <c r="F755" s="284"/>
      <c r="G755" s="169" t="s">
        <v>76</v>
      </c>
      <c r="H755" s="172">
        <v>1.5E-3</v>
      </c>
      <c r="I755" s="171">
        <v>151.84</v>
      </c>
      <c r="J755" s="171">
        <v>0.22</v>
      </c>
    </row>
    <row r="756" spans="1:10" ht="25.5">
      <c r="A756" s="176"/>
      <c r="B756" s="176"/>
      <c r="C756" s="176"/>
      <c r="D756" s="176"/>
      <c r="E756" s="176" t="s">
        <v>250</v>
      </c>
      <c r="F756" s="177">
        <v>0</v>
      </c>
      <c r="G756" s="176" t="s">
        <v>251</v>
      </c>
      <c r="H756" s="177">
        <v>0</v>
      </c>
      <c r="I756" s="176" t="s">
        <v>252</v>
      </c>
      <c r="J756" s="177">
        <v>0</v>
      </c>
    </row>
    <row r="757" spans="1:10" ht="15.75" thickBot="1">
      <c r="A757" s="176"/>
      <c r="B757" s="176"/>
      <c r="C757" s="176"/>
      <c r="D757" s="176"/>
      <c r="E757" s="176" t="s">
        <v>253</v>
      </c>
      <c r="F757" s="177">
        <v>0.79</v>
      </c>
      <c r="G757" s="176"/>
      <c r="H757" s="287" t="s">
        <v>254</v>
      </c>
      <c r="I757" s="287"/>
      <c r="J757" s="177">
        <v>3.71</v>
      </c>
    </row>
    <row r="758" spans="1:10" ht="15.75" thickTop="1">
      <c r="A758" s="162"/>
      <c r="B758" s="162"/>
      <c r="C758" s="162"/>
      <c r="D758" s="162"/>
      <c r="E758" s="162"/>
      <c r="F758" s="162"/>
      <c r="G758" s="162"/>
      <c r="H758" s="162"/>
      <c r="I758" s="162"/>
      <c r="J758" s="162"/>
    </row>
    <row r="759" spans="1:10">
      <c r="A759" s="178"/>
      <c r="B759" s="179" t="s">
        <v>4</v>
      </c>
      <c r="C759" s="178" t="s">
        <v>1</v>
      </c>
      <c r="D759" s="178" t="s">
        <v>3</v>
      </c>
      <c r="E759" s="281" t="s">
        <v>225</v>
      </c>
      <c r="F759" s="281"/>
      <c r="G759" s="180" t="s">
        <v>2</v>
      </c>
      <c r="H759" s="179" t="s">
        <v>8</v>
      </c>
      <c r="I759" s="179" t="s">
        <v>90</v>
      </c>
      <c r="J759" s="179" t="s">
        <v>5</v>
      </c>
    </row>
    <row r="760" spans="1:10">
      <c r="A760" s="157" t="s">
        <v>226</v>
      </c>
      <c r="B760" s="159" t="s">
        <v>348</v>
      </c>
      <c r="C760" s="157" t="s">
        <v>69</v>
      </c>
      <c r="D760" s="157" t="s">
        <v>349</v>
      </c>
      <c r="E760" s="282" t="s">
        <v>231</v>
      </c>
      <c r="F760" s="282"/>
      <c r="G760" s="158" t="s">
        <v>232</v>
      </c>
      <c r="H760" s="161">
        <v>1</v>
      </c>
      <c r="I760" s="160">
        <v>2.89</v>
      </c>
      <c r="J760" s="160">
        <v>2.89</v>
      </c>
    </row>
    <row r="761" spans="1:10" ht="25.5">
      <c r="A761" s="168" t="s">
        <v>235</v>
      </c>
      <c r="B761" s="170" t="s">
        <v>619</v>
      </c>
      <c r="C761" s="168" t="s">
        <v>69</v>
      </c>
      <c r="D761" s="168" t="s">
        <v>620</v>
      </c>
      <c r="E761" s="284" t="s">
        <v>241</v>
      </c>
      <c r="F761" s="284"/>
      <c r="G761" s="169" t="s">
        <v>621</v>
      </c>
      <c r="H761" s="172">
        <v>2.3E-3</v>
      </c>
      <c r="I761" s="171">
        <v>9.51</v>
      </c>
      <c r="J761" s="171">
        <v>0.02</v>
      </c>
    </row>
    <row r="762" spans="1:10" ht="25.5">
      <c r="A762" s="168" t="s">
        <v>235</v>
      </c>
      <c r="B762" s="170" t="s">
        <v>622</v>
      </c>
      <c r="C762" s="168" t="s">
        <v>69</v>
      </c>
      <c r="D762" s="168" t="s">
        <v>623</v>
      </c>
      <c r="E762" s="284" t="s">
        <v>241</v>
      </c>
      <c r="F762" s="284"/>
      <c r="G762" s="169" t="s">
        <v>621</v>
      </c>
      <c r="H762" s="172">
        <v>6.9999999999999999E-4</v>
      </c>
      <c r="I762" s="171">
        <v>50.74</v>
      </c>
      <c r="J762" s="171">
        <v>0.03</v>
      </c>
    </row>
    <row r="763" spans="1:10" ht="25.5">
      <c r="A763" s="168" t="s">
        <v>235</v>
      </c>
      <c r="B763" s="170" t="s">
        <v>624</v>
      </c>
      <c r="C763" s="168" t="s">
        <v>69</v>
      </c>
      <c r="D763" s="168" t="s">
        <v>625</v>
      </c>
      <c r="E763" s="284" t="s">
        <v>241</v>
      </c>
      <c r="F763" s="284"/>
      <c r="G763" s="169" t="s">
        <v>76</v>
      </c>
      <c r="H763" s="172">
        <v>2.0000000000000001E-4</v>
      </c>
      <c r="I763" s="171">
        <v>13.74</v>
      </c>
      <c r="J763" s="171">
        <v>0</v>
      </c>
    </row>
    <row r="764" spans="1:10" ht="25.5">
      <c r="A764" s="168" t="s">
        <v>235</v>
      </c>
      <c r="B764" s="170" t="s">
        <v>626</v>
      </c>
      <c r="C764" s="168" t="s">
        <v>69</v>
      </c>
      <c r="D764" s="168" t="s">
        <v>627</v>
      </c>
      <c r="E764" s="284" t="s">
        <v>241</v>
      </c>
      <c r="F764" s="284"/>
      <c r="G764" s="169" t="s">
        <v>76</v>
      </c>
      <c r="H764" s="172">
        <v>5.9999999999999995E-4</v>
      </c>
      <c r="I764" s="171">
        <v>10.57</v>
      </c>
      <c r="J764" s="171">
        <v>0</v>
      </c>
    </row>
    <row r="765" spans="1:10">
      <c r="A765" s="168" t="s">
        <v>235</v>
      </c>
      <c r="B765" s="170" t="s">
        <v>628</v>
      </c>
      <c r="C765" s="168" t="s">
        <v>69</v>
      </c>
      <c r="D765" s="168" t="s">
        <v>629</v>
      </c>
      <c r="E765" s="284" t="s">
        <v>630</v>
      </c>
      <c r="F765" s="284"/>
      <c r="G765" s="169" t="s">
        <v>76</v>
      </c>
      <c r="H765" s="172">
        <v>4.4999999999999997E-3</v>
      </c>
      <c r="I765" s="171">
        <v>10.01</v>
      </c>
      <c r="J765" s="171">
        <v>0.04</v>
      </c>
    </row>
    <row r="766" spans="1:10">
      <c r="A766" s="168" t="s">
        <v>235</v>
      </c>
      <c r="B766" s="170" t="s">
        <v>631</v>
      </c>
      <c r="C766" s="168" t="s">
        <v>69</v>
      </c>
      <c r="D766" s="168" t="s">
        <v>632</v>
      </c>
      <c r="E766" s="284" t="s">
        <v>241</v>
      </c>
      <c r="F766" s="284"/>
      <c r="G766" s="169" t="s">
        <v>76</v>
      </c>
      <c r="H766" s="172">
        <v>4.4999999999999997E-3</v>
      </c>
      <c r="I766" s="171">
        <v>151.58000000000001</v>
      </c>
      <c r="J766" s="171">
        <v>0.68</v>
      </c>
    </row>
    <row r="767" spans="1:10">
      <c r="A767" s="168" t="s">
        <v>235</v>
      </c>
      <c r="B767" s="170" t="s">
        <v>633</v>
      </c>
      <c r="C767" s="168" t="s">
        <v>69</v>
      </c>
      <c r="D767" s="168" t="s">
        <v>634</v>
      </c>
      <c r="E767" s="284" t="s">
        <v>630</v>
      </c>
      <c r="F767" s="284"/>
      <c r="G767" s="169" t="s">
        <v>635</v>
      </c>
      <c r="H767" s="172">
        <v>4.0000000000000002E-4</v>
      </c>
      <c r="I767" s="171">
        <v>239.33</v>
      </c>
      <c r="J767" s="171">
        <v>0.09</v>
      </c>
    </row>
    <row r="768" spans="1:10">
      <c r="A768" s="168" t="s">
        <v>235</v>
      </c>
      <c r="B768" s="170" t="s">
        <v>640</v>
      </c>
      <c r="C768" s="168" t="s">
        <v>69</v>
      </c>
      <c r="D768" s="168" t="s">
        <v>641</v>
      </c>
      <c r="E768" s="284" t="s">
        <v>241</v>
      </c>
      <c r="F768" s="284"/>
      <c r="G768" s="169" t="s">
        <v>76</v>
      </c>
      <c r="H768" s="172">
        <v>2.0000000000000001E-4</v>
      </c>
      <c r="I768" s="171">
        <v>21.45</v>
      </c>
      <c r="J768" s="171">
        <v>0</v>
      </c>
    </row>
    <row r="769" spans="1:10">
      <c r="A769" s="168" t="s">
        <v>235</v>
      </c>
      <c r="B769" s="170" t="s">
        <v>642</v>
      </c>
      <c r="C769" s="168" t="s">
        <v>69</v>
      </c>
      <c r="D769" s="168" t="s">
        <v>643</v>
      </c>
      <c r="E769" s="284" t="s">
        <v>241</v>
      </c>
      <c r="F769" s="284"/>
      <c r="G769" s="169" t="s">
        <v>76</v>
      </c>
      <c r="H769" s="172">
        <v>4.4999999999999997E-3</v>
      </c>
      <c r="I769" s="171">
        <v>3.91</v>
      </c>
      <c r="J769" s="171">
        <v>0.01</v>
      </c>
    </row>
    <row r="770" spans="1:10">
      <c r="A770" s="168" t="s">
        <v>235</v>
      </c>
      <c r="B770" s="170" t="s">
        <v>644</v>
      </c>
      <c r="C770" s="168" t="s">
        <v>69</v>
      </c>
      <c r="D770" s="168" t="s">
        <v>645</v>
      </c>
      <c r="E770" s="284" t="s">
        <v>241</v>
      </c>
      <c r="F770" s="284"/>
      <c r="G770" s="169" t="s">
        <v>76</v>
      </c>
      <c r="H770" s="172">
        <v>1.8E-3</v>
      </c>
      <c r="I770" s="171">
        <v>14.36</v>
      </c>
      <c r="J770" s="171">
        <v>0.02</v>
      </c>
    </row>
    <row r="771" spans="1:10" ht="25.5">
      <c r="A771" s="168" t="s">
        <v>235</v>
      </c>
      <c r="B771" s="170" t="s">
        <v>646</v>
      </c>
      <c r="C771" s="168" t="s">
        <v>69</v>
      </c>
      <c r="D771" s="168" t="s">
        <v>647</v>
      </c>
      <c r="E771" s="284" t="s">
        <v>630</v>
      </c>
      <c r="F771" s="284"/>
      <c r="G771" s="169" t="s">
        <v>76</v>
      </c>
      <c r="H771" s="172">
        <v>0.1018</v>
      </c>
      <c r="I771" s="171">
        <v>3.99</v>
      </c>
      <c r="J771" s="171">
        <v>0.4</v>
      </c>
    </row>
    <row r="772" spans="1:10">
      <c r="A772" s="168" t="s">
        <v>235</v>
      </c>
      <c r="B772" s="170" t="s">
        <v>664</v>
      </c>
      <c r="C772" s="168" t="s">
        <v>69</v>
      </c>
      <c r="D772" s="168" t="s">
        <v>665</v>
      </c>
      <c r="E772" s="284" t="s">
        <v>241</v>
      </c>
      <c r="F772" s="284"/>
      <c r="G772" s="169" t="s">
        <v>76</v>
      </c>
      <c r="H772" s="172">
        <v>2.0000000000000001E-4</v>
      </c>
      <c r="I772" s="171">
        <v>38.04</v>
      </c>
      <c r="J772" s="171">
        <v>0</v>
      </c>
    </row>
    <row r="773" spans="1:10">
      <c r="A773" s="168" t="s">
        <v>235</v>
      </c>
      <c r="B773" s="170" t="s">
        <v>666</v>
      </c>
      <c r="C773" s="168" t="s">
        <v>69</v>
      </c>
      <c r="D773" s="168" t="s">
        <v>667</v>
      </c>
      <c r="E773" s="284" t="s">
        <v>241</v>
      </c>
      <c r="F773" s="284"/>
      <c r="G773" s="169" t="s">
        <v>76</v>
      </c>
      <c r="H773" s="172">
        <v>2.0000000000000001E-4</v>
      </c>
      <c r="I773" s="171">
        <v>130.04</v>
      </c>
      <c r="J773" s="171">
        <v>0.02</v>
      </c>
    </row>
    <row r="774" spans="1:10">
      <c r="A774" s="168" t="s">
        <v>235</v>
      </c>
      <c r="B774" s="170" t="s">
        <v>668</v>
      </c>
      <c r="C774" s="168" t="s">
        <v>69</v>
      </c>
      <c r="D774" s="168" t="s">
        <v>669</v>
      </c>
      <c r="E774" s="284" t="s">
        <v>241</v>
      </c>
      <c r="F774" s="284"/>
      <c r="G774" s="169" t="s">
        <v>76</v>
      </c>
      <c r="H774" s="172">
        <v>1E-4</v>
      </c>
      <c r="I774" s="171">
        <v>27.13</v>
      </c>
      <c r="J774" s="171">
        <v>0</v>
      </c>
    </row>
    <row r="775" spans="1:10">
      <c r="A775" s="168" t="s">
        <v>235</v>
      </c>
      <c r="B775" s="170" t="s">
        <v>655</v>
      </c>
      <c r="C775" s="168" t="s">
        <v>69</v>
      </c>
      <c r="D775" s="168" t="s">
        <v>656</v>
      </c>
      <c r="E775" s="284" t="s">
        <v>241</v>
      </c>
      <c r="F775" s="284"/>
      <c r="G775" s="169" t="s">
        <v>76</v>
      </c>
      <c r="H775" s="172">
        <v>0.1018</v>
      </c>
      <c r="I775" s="171">
        <v>11.17</v>
      </c>
      <c r="J775" s="171">
        <v>1.1299999999999999</v>
      </c>
    </row>
    <row r="776" spans="1:10">
      <c r="A776" s="168" t="s">
        <v>235</v>
      </c>
      <c r="B776" s="170" t="s">
        <v>657</v>
      </c>
      <c r="C776" s="168" t="s">
        <v>69</v>
      </c>
      <c r="D776" s="168" t="s">
        <v>658</v>
      </c>
      <c r="E776" s="284" t="s">
        <v>241</v>
      </c>
      <c r="F776" s="284"/>
      <c r="G776" s="169" t="s">
        <v>659</v>
      </c>
      <c r="H776" s="172">
        <v>8.0000000000000004E-4</v>
      </c>
      <c r="I776" s="171">
        <v>5.35</v>
      </c>
      <c r="J776" s="171">
        <v>0</v>
      </c>
    </row>
    <row r="777" spans="1:10">
      <c r="A777" s="168" t="s">
        <v>235</v>
      </c>
      <c r="B777" s="170" t="s">
        <v>660</v>
      </c>
      <c r="C777" s="168" t="s">
        <v>69</v>
      </c>
      <c r="D777" s="168" t="s">
        <v>661</v>
      </c>
      <c r="E777" s="284" t="s">
        <v>241</v>
      </c>
      <c r="F777" s="284"/>
      <c r="G777" s="169" t="s">
        <v>76</v>
      </c>
      <c r="H777" s="172">
        <v>6.54E-2</v>
      </c>
      <c r="I777" s="171">
        <v>3.59</v>
      </c>
      <c r="J777" s="171">
        <v>0.23</v>
      </c>
    </row>
    <row r="778" spans="1:10">
      <c r="A778" s="168" t="s">
        <v>235</v>
      </c>
      <c r="B778" s="170" t="s">
        <v>662</v>
      </c>
      <c r="C778" s="168" t="s">
        <v>69</v>
      </c>
      <c r="D778" s="168" t="s">
        <v>663</v>
      </c>
      <c r="E778" s="284" t="s">
        <v>241</v>
      </c>
      <c r="F778" s="284"/>
      <c r="G778" s="169" t="s">
        <v>76</v>
      </c>
      <c r="H778" s="172">
        <v>1.5E-3</v>
      </c>
      <c r="I778" s="171">
        <v>151.84</v>
      </c>
      <c r="J778" s="171">
        <v>0.22</v>
      </c>
    </row>
    <row r="779" spans="1:10" ht="25.5">
      <c r="A779" s="176"/>
      <c r="B779" s="176"/>
      <c r="C779" s="176"/>
      <c r="D779" s="176"/>
      <c r="E779" s="176" t="s">
        <v>250</v>
      </c>
      <c r="F779" s="177">
        <v>0</v>
      </c>
      <c r="G779" s="176" t="s">
        <v>251</v>
      </c>
      <c r="H779" s="177">
        <v>0</v>
      </c>
      <c r="I779" s="176" t="s">
        <v>252</v>
      </c>
      <c r="J779" s="177">
        <v>0</v>
      </c>
    </row>
    <row r="780" spans="1:10" ht="15.75" thickBot="1">
      <c r="A780" s="176"/>
      <c r="B780" s="176"/>
      <c r="C780" s="176"/>
      <c r="D780" s="176"/>
      <c r="E780" s="176" t="s">
        <v>253</v>
      </c>
      <c r="F780" s="177">
        <v>0.79</v>
      </c>
      <c r="G780" s="176"/>
      <c r="H780" s="287" t="s">
        <v>254</v>
      </c>
      <c r="I780" s="287"/>
      <c r="J780" s="177">
        <v>3.68</v>
      </c>
    </row>
    <row r="781" spans="1:10" ht="15.75" thickTop="1">
      <c r="A781" s="162"/>
      <c r="B781" s="162"/>
      <c r="C781" s="162"/>
      <c r="D781" s="162"/>
      <c r="E781" s="162"/>
      <c r="F781" s="162"/>
      <c r="G781" s="162"/>
      <c r="H781" s="162"/>
      <c r="I781" s="162"/>
      <c r="J781" s="162"/>
    </row>
    <row r="782" spans="1:10">
      <c r="A782" s="178"/>
      <c r="B782" s="179" t="s">
        <v>4</v>
      </c>
      <c r="C782" s="178" t="s">
        <v>1</v>
      </c>
      <c r="D782" s="178" t="s">
        <v>3</v>
      </c>
      <c r="E782" s="281" t="s">
        <v>225</v>
      </c>
      <c r="F782" s="281"/>
      <c r="G782" s="180" t="s">
        <v>2</v>
      </c>
      <c r="H782" s="179" t="s">
        <v>8</v>
      </c>
      <c r="I782" s="179" t="s">
        <v>90</v>
      </c>
      <c r="J782" s="179" t="s">
        <v>5</v>
      </c>
    </row>
    <row r="783" spans="1:10">
      <c r="A783" s="157" t="s">
        <v>226</v>
      </c>
      <c r="B783" s="159" t="s">
        <v>670</v>
      </c>
      <c r="C783" s="157" t="s">
        <v>69</v>
      </c>
      <c r="D783" s="157" t="s">
        <v>671</v>
      </c>
      <c r="E783" s="282" t="s">
        <v>231</v>
      </c>
      <c r="F783" s="282"/>
      <c r="G783" s="158" t="s">
        <v>232</v>
      </c>
      <c r="H783" s="161">
        <v>1</v>
      </c>
      <c r="I783" s="160">
        <v>3.06</v>
      </c>
      <c r="J783" s="160">
        <v>3.06</v>
      </c>
    </row>
    <row r="784" spans="1:10" ht="25.5">
      <c r="A784" s="168" t="s">
        <v>235</v>
      </c>
      <c r="B784" s="170" t="s">
        <v>619</v>
      </c>
      <c r="C784" s="168" t="s">
        <v>69</v>
      </c>
      <c r="D784" s="168" t="s">
        <v>620</v>
      </c>
      <c r="E784" s="284" t="s">
        <v>241</v>
      </c>
      <c r="F784" s="284"/>
      <c r="G784" s="169" t="s">
        <v>621</v>
      </c>
      <c r="H784" s="172">
        <v>2.3E-3</v>
      </c>
      <c r="I784" s="171">
        <v>9.51</v>
      </c>
      <c r="J784" s="171">
        <v>0.02</v>
      </c>
    </row>
    <row r="785" spans="1:10" ht="25.5">
      <c r="A785" s="168" t="s">
        <v>235</v>
      </c>
      <c r="B785" s="170" t="s">
        <v>622</v>
      </c>
      <c r="C785" s="168" t="s">
        <v>69</v>
      </c>
      <c r="D785" s="168" t="s">
        <v>623</v>
      </c>
      <c r="E785" s="284" t="s">
        <v>241</v>
      </c>
      <c r="F785" s="284"/>
      <c r="G785" s="169" t="s">
        <v>621</v>
      </c>
      <c r="H785" s="172">
        <v>8.0000000000000004E-4</v>
      </c>
      <c r="I785" s="171">
        <v>50.74</v>
      </c>
      <c r="J785" s="171">
        <v>0.04</v>
      </c>
    </row>
    <row r="786" spans="1:10" ht="25.5">
      <c r="A786" s="168" t="s">
        <v>235</v>
      </c>
      <c r="B786" s="170" t="s">
        <v>624</v>
      </c>
      <c r="C786" s="168" t="s">
        <v>69</v>
      </c>
      <c r="D786" s="168" t="s">
        <v>625</v>
      </c>
      <c r="E786" s="284" t="s">
        <v>241</v>
      </c>
      <c r="F786" s="284"/>
      <c r="G786" s="169" t="s">
        <v>76</v>
      </c>
      <c r="H786" s="172">
        <v>2.0000000000000001E-4</v>
      </c>
      <c r="I786" s="171">
        <v>13.74</v>
      </c>
      <c r="J786" s="171">
        <v>0</v>
      </c>
    </row>
    <row r="787" spans="1:10" ht="25.5">
      <c r="A787" s="168" t="s">
        <v>235</v>
      </c>
      <c r="B787" s="170" t="s">
        <v>626</v>
      </c>
      <c r="C787" s="168" t="s">
        <v>69</v>
      </c>
      <c r="D787" s="168" t="s">
        <v>627</v>
      </c>
      <c r="E787" s="284" t="s">
        <v>241</v>
      </c>
      <c r="F787" s="284"/>
      <c r="G787" s="169" t="s">
        <v>76</v>
      </c>
      <c r="H787" s="172">
        <v>5.9999999999999995E-4</v>
      </c>
      <c r="I787" s="171">
        <v>10.57</v>
      </c>
      <c r="J787" s="171">
        <v>0</v>
      </c>
    </row>
    <row r="788" spans="1:10">
      <c r="A788" s="168" t="s">
        <v>235</v>
      </c>
      <c r="B788" s="170" t="s">
        <v>628</v>
      </c>
      <c r="C788" s="168" t="s">
        <v>69</v>
      </c>
      <c r="D788" s="168" t="s">
        <v>629</v>
      </c>
      <c r="E788" s="284" t="s">
        <v>630</v>
      </c>
      <c r="F788" s="284"/>
      <c r="G788" s="169" t="s">
        <v>76</v>
      </c>
      <c r="H788" s="172">
        <v>4.4999999999999997E-3</v>
      </c>
      <c r="I788" s="171">
        <v>10.01</v>
      </c>
      <c r="J788" s="171">
        <v>0.04</v>
      </c>
    </row>
    <row r="789" spans="1:10">
      <c r="A789" s="168" t="s">
        <v>235</v>
      </c>
      <c r="B789" s="170" t="s">
        <v>631</v>
      </c>
      <c r="C789" s="168" t="s">
        <v>69</v>
      </c>
      <c r="D789" s="168" t="s">
        <v>632</v>
      </c>
      <c r="E789" s="284" t="s">
        <v>241</v>
      </c>
      <c r="F789" s="284"/>
      <c r="G789" s="169" t="s">
        <v>76</v>
      </c>
      <c r="H789" s="172">
        <v>4.4999999999999997E-3</v>
      </c>
      <c r="I789" s="171">
        <v>151.58000000000001</v>
      </c>
      <c r="J789" s="171">
        <v>0.68</v>
      </c>
    </row>
    <row r="790" spans="1:10">
      <c r="A790" s="168" t="s">
        <v>235</v>
      </c>
      <c r="B790" s="170" t="s">
        <v>633</v>
      </c>
      <c r="C790" s="168" t="s">
        <v>69</v>
      </c>
      <c r="D790" s="168" t="s">
        <v>634</v>
      </c>
      <c r="E790" s="284" t="s">
        <v>630</v>
      </c>
      <c r="F790" s="284"/>
      <c r="G790" s="169" t="s">
        <v>635</v>
      </c>
      <c r="H790" s="172">
        <v>4.0000000000000002E-4</v>
      </c>
      <c r="I790" s="171">
        <v>239.33</v>
      </c>
      <c r="J790" s="171">
        <v>0.09</v>
      </c>
    </row>
    <row r="791" spans="1:10">
      <c r="A791" s="168" t="s">
        <v>235</v>
      </c>
      <c r="B791" s="170" t="s">
        <v>672</v>
      </c>
      <c r="C791" s="168" t="s">
        <v>69</v>
      </c>
      <c r="D791" s="168" t="s">
        <v>673</v>
      </c>
      <c r="E791" s="284" t="s">
        <v>241</v>
      </c>
      <c r="F791" s="284"/>
      <c r="G791" s="169" t="s">
        <v>76</v>
      </c>
      <c r="H791" s="172">
        <v>4.4999999999999997E-3</v>
      </c>
      <c r="I791" s="171">
        <v>9.56</v>
      </c>
      <c r="J791" s="171">
        <v>0.04</v>
      </c>
    </row>
    <row r="792" spans="1:10">
      <c r="A792" s="168" t="s">
        <v>235</v>
      </c>
      <c r="B792" s="170" t="s">
        <v>642</v>
      </c>
      <c r="C792" s="168" t="s">
        <v>69</v>
      </c>
      <c r="D792" s="168" t="s">
        <v>643</v>
      </c>
      <c r="E792" s="284" t="s">
        <v>241</v>
      </c>
      <c r="F792" s="284"/>
      <c r="G792" s="169" t="s">
        <v>76</v>
      </c>
      <c r="H792" s="172">
        <v>4.4999999999999997E-3</v>
      </c>
      <c r="I792" s="171">
        <v>3.91</v>
      </c>
      <c r="J792" s="171">
        <v>0.01</v>
      </c>
    </row>
    <row r="793" spans="1:10">
      <c r="A793" s="168" t="s">
        <v>235</v>
      </c>
      <c r="B793" s="170" t="s">
        <v>644</v>
      </c>
      <c r="C793" s="168" t="s">
        <v>69</v>
      </c>
      <c r="D793" s="168" t="s">
        <v>645</v>
      </c>
      <c r="E793" s="284" t="s">
        <v>241</v>
      </c>
      <c r="F793" s="284"/>
      <c r="G793" s="169" t="s">
        <v>76</v>
      </c>
      <c r="H793" s="172">
        <v>1.8E-3</v>
      </c>
      <c r="I793" s="171">
        <v>14.36</v>
      </c>
      <c r="J793" s="171">
        <v>0.02</v>
      </c>
    </row>
    <row r="794" spans="1:10" ht="25.5">
      <c r="A794" s="168" t="s">
        <v>235</v>
      </c>
      <c r="B794" s="170" t="s">
        <v>646</v>
      </c>
      <c r="C794" s="168" t="s">
        <v>69</v>
      </c>
      <c r="D794" s="168" t="s">
        <v>647</v>
      </c>
      <c r="E794" s="284" t="s">
        <v>630</v>
      </c>
      <c r="F794" s="284"/>
      <c r="G794" s="169" t="s">
        <v>76</v>
      </c>
      <c r="H794" s="172">
        <v>0.1018</v>
      </c>
      <c r="I794" s="171">
        <v>3.99</v>
      </c>
      <c r="J794" s="171">
        <v>0.4</v>
      </c>
    </row>
    <row r="795" spans="1:10">
      <c r="A795" s="168" t="s">
        <v>235</v>
      </c>
      <c r="B795" s="170" t="s">
        <v>674</v>
      </c>
      <c r="C795" s="168" t="s">
        <v>69</v>
      </c>
      <c r="D795" s="168" t="s">
        <v>675</v>
      </c>
      <c r="E795" s="284" t="s">
        <v>241</v>
      </c>
      <c r="F795" s="284"/>
      <c r="G795" s="169" t="s">
        <v>76</v>
      </c>
      <c r="H795" s="172">
        <v>2.3E-3</v>
      </c>
      <c r="I795" s="171">
        <v>13.96</v>
      </c>
      <c r="J795" s="171">
        <v>0.03</v>
      </c>
    </row>
    <row r="796" spans="1:10">
      <c r="A796" s="168" t="s">
        <v>235</v>
      </c>
      <c r="B796" s="170" t="s">
        <v>676</v>
      </c>
      <c r="C796" s="168" t="s">
        <v>69</v>
      </c>
      <c r="D796" s="168" t="s">
        <v>677</v>
      </c>
      <c r="E796" s="284" t="s">
        <v>241</v>
      </c>
      <c r="F796" s="284"/>
      <c r="G796" s="169" t="s">
        <v>76</v>
      </c>
      <c r="H796" s="172">
        <v>4.4999999999999997E-3</v>
      </c>
      <c r="I796" s="171">
        <v>21.46</v>
      </c>
      <c r="J796" s="171">
        <v>0.09</v>
      </c>
    </row>
    <row r="797" spans="1:10">
      <c r="A797" s="168" t="s">
        <v>235</v>
      </c>
      <c r="B797" s="170" t="s">
        <v>678</v>
      </c>
      <c r="C797" s="168" t="s">
        <v>69</v>
      </c>
      <c r="D797" s="168" t="s">
        <v>679</v>
      </c>
      <c r="E797" s="284" t="s">
        <v>241</v>
      </c>
      <c r="F797" s="284"/>
      <c r="G797" s="169" t="s">
        <v>76</v>
      </c>
      <c r="H797" s="172">
        <v>1E-4</v>
      </c>
      <c r="I797" s="171">
        <v>214.6</v>
      </c>
      <c r="J797" s="171">
        <v>0.02</v>
      </c>
    </row>
    <row r="798" spans="1:10">
      <c r="A798" s="168" t="s">
        <v>235</v>
      </c>
      <c r="B798" s="170" t="s">
        <v>655</v>
      </c>
      <c r="C798" s="168" t="s">
        <v>69</v>
      </c>
      <c r="D798" s="168" t="s">
        <v>656</v>
      </c>
      <c r="E798" s="284" t="s">
        <v>241</v>
      </c>
      <c r="F798" s="284"/>
      <c r="G798" s="169" t="s">
        <v>76</v>
      </c>
      <c r="H798" s="172">
        <v>0.1018</v>
      </c>
      <c r="I798" s="171">
        <v>11.17</v>
      </c>
      <c r="J798" s="171">
        <v>1.1299999999999999</v>
      </c>
    </row>
    <row r="799" spans="1:10">
      <c r="A799" s="168" t="s">
        <v>235</v>
      </c>
      <c r="B799" s="170" t="s">
        <v>657</v>
      </c>
      <c r="C799" s="168" t="s">
        <v>69</v>
      </c>
      <c r="D799" s="168" t="s">
        <v>658</v>
      </c>
      <c r="E799" s="284" t="s">
        <v>241</v>
      </c>
      <c r="F799" s="284"/>
      <c r="G799" s="169" t="s">
        <v>659</v>
      </c>
      <c r="H799" s="172">
        <v>8.0000000000000004E-4</v>
      </c>
      <c r="I799" s="171">
        <v>5.35</v>
      </c>
      <c r="J799" s="171">
        <v>0</v>
      </c>
    </row>
    <row r="800" spans="1:10">
      <c r="A800" s="168" t="s">
        <v>235</v>
      </c>
      <c r="B800" s="170" t="s">
        <v>660</v>
      </c>
      <c r="C800" s="168" t="s">
        <v>69</v>
      </c>
      <c r="D800" s="168" t="s">
        <v>661</v>
      </c>
      <c r="E800" s="284" t="s">
        <v>241</v>
      </c>
      <c r="F800" s="284"/>
      <c r="G800" s="169" t="s">
        <v>76</v>
      </c>
      <c r="H800" s="172">
        <v>6.54E-2</v>
      </c>
      <c r="I800" s="171">
        <v>3.59</v>
      </c>
      <c r="J800" s="171">
        <v>0.23</v>
      </c>
    </row>
    <row r="801" spans="1:10" ht="25.5">
      <c r="A801" s="168" t="s">
        <v>235</v>
      </c>
      <c r="B801" s="170" t="s">
        <v>680</v>
      </c>
      <c r="C801" s="168" t="s">
        <v>69</v>
      </c>
      <c r="D801" s="168" t="s">
        <v>681</v>
      </c>
      <c r="E801" s="284" t="s">
        <v>241</v>
      </c>
      <c r="F801" s="284"/>
      <c r="G801" s="169" t="s">
        <v>76</v>
      </c>
      <c r="H801" s="172">
        <v>5.0000000000000001E-4</v>
      </c>
      <c r="I801" s="171">
        <v>9.57</v>
      </c>
      <c r="J801" s="171">
        <v>0</v>
      </c>
    </row>
    <row r="802" spans="1:10">
      <c r="A802" s="168" t="s">
        <v>235</v>
      </c>
      <c r="B802" s="170" t="s">
        <v>682</v>
      </c>
      <c r="C802" s="168" t="s">
        <v>69</v>
      </c>
      <c r="D802" s="168" t="s">
        <v>683</v>
      </c>
      <c r="E802" s="284" t="s">
        <v>241</v>
      </c>
      <c r="F802" s="284"/>
      <c r="G802" s="169" t="s">
        <v>76</v>
      </c>
      <c r="H802" s="172">
        <v>4.0000000000000002E-4</v>
      </c>
      <c r="I802" s="171">
        <v>13.41</v>
      </c>
      <c r="J802" s="171">
        <v>0</v>
      </c>
    </row>
    <row r="803" spans="1:10">
      <c r="A803" s="168" t="s">
        <v>235</v>
      </c>
      <c r="B803" s="170" t="s">
        <v>662</v>
      </c>
      <c r="C803" s="168" t="s">
        <v>69</v>
      </c>
      <c r="D803" s="168" t="s">
        <v>663</v>
      </c>
      <c r="E803" s="284" t="s">
        <v>241</v>
      </c>
      <c r="F803" s="284"/>
      <c r="G803" s="169" t="s">
        <v>76</v>
      </c>
      <c r="H803" s="172">
        <v>1.5E-3</v>
      </c>
      <c r="I803" s="171">
        <v>151.84</v>
      </c>
      <c r="J803" s="171">
        <v>0.22</v>
      </c>
    </row>
    <row r="804" spans="1:10" ht="25.5">
      <c r="A804" s="176"/>
      <c r="B804" s="176"/>
      <c r="C804" s="176"/>
      <c r="D804" s="176"/>
      <c r="E804" s="176" t="s">
        <v>250</v>
      </c>
      <c r="F804" s="177">
        <v>0</v>
      </c>
      <c r="G804" s="176" t="s">
        <v>251</v>
      </c>
      <c r="H804" s="177">
        <v>0</v>
      </c>
      <c r="I804" s="176" t="s">
        <v>252</v>
      </c>
      <c r="J804" s="177">
        <v>0</v>
      </c>
    </row>
    <row r="805" spans="1:10" ht="15.75" thickBot="1">
      <c r="A805" s="176"/>
      <c r="B805" s="176"/>
      <c r="C805" s="176"/>
      <c r="D805" s="176"/>
      <c r="E805" s="176" t="s">
        <v>253</v>
      </c>
      <c r="F805" s="177">
        <v>0.83</v>
      </c>
      <c r="G805" s="176"/>
      <c r="H805" s="287" t="s">
        <v>254</v>
      </c>
      <c r="I805" s="287"/>
      <c r="J805" s="177">
        <v>3.89</v>
      </c>
    </row>
    <row r="806" spans="1:10" ht="15.75" thickTop="1">
      <c r="A806" s="162"/>
      <c r="B806" s="162"/>
      <c r="C806" s="162"/>
      <c r="D806" s="162"/>
      <c r="E806" s="162"/>
      <c r="F806" s="162"/>
      <c r="G806" s="162"/>
      <c r="H806" s="162"/>
      <c r="I806" s="162"/>
      <c r="J806" s="162"/>
    </row>
    <row r="807" spans="1:10">
      <c r="A807" s="178"/>
      <c r="B807" s="179" t="s">
        <v>4</v>
      </c>
      <c r="C807" s="178" t="s">
        <v>1</v>
      </c>
      <c r="D807" s="178" t="s">
        <v>3</v>
      </c>
      <c r="E807" s="281" t="s">
        <v>225</v>
      </c>
      <c r="F807" s="281"/>
      <c r="G807" s="180" t="s">
        <v>2</v>
      </c>
      <c r="H807" s="179" t="s">
        <v>8</v>
      </c>
      <c r="I807" s="179" t="s">
        <v>90</v>
      </c>
      <c r="J807" s="179" t="s">
        <v>5</v>
      </c>
    </row>
    <row r="808" spans="1:10" ht="25.5">
      <c r="A808" s="157" t="s">
        <v>226</v>
      </c>
      <c r="B808" s="159" t="s">
        <v>684</v>
      </c>
      <c r="C808" s="157" t="s">
        <v>69</v>
      </c>
      <c r="D808" s="157" t="s">
        <v>685</v>
      </c>
      <c r="E808" s="282" t="s">
        <v>231</v>
      </c>
      <c r="F808" s="282"/>
      <c r="G808" s="158" t="s">
        <v>232</v>
      </c>
      <c r="H808" s="161">
        <v>1</v>
      </c>
      <c r="I808" s="160">
        <v>2.88</v>
      </c>
      <c r="J808" s="160">
        <v>2.88</v>
      </c>
    </row>
    <row r="809" spans="1:10" ht="25.5">
      <c r="A809" s="168" t="s">
        <v>235</v>
      </c>
      <c r="B809" s="170" t="s">
        <v>619</v>
      </c>
      <c r="C809" s="168" t="s">
        <v>69</v>
      </c>
      <c r="D809" s="168" t="s">
        <v>620</v>
      </c>
      <c r="E809" s="284" t="s">
        <v>241</v>
      </c>
      <c r="F809" s="284"/>
      <c r="G809" s="169" t="s">
        <v>621</v>
      </c>
      <c r="H809" s="172">
        <v>2.3E-3</v>
      </c>
      <c r="I809" s="171">
        <v>9.51</v>
      </c>
      <c r="J809" s="171">
        <v>0.02</v>
      </c>
    </row>
    <row r="810" spans="1:10" ht="25.5">
      <c r="A810" s="168" t="s">
        <v>235</v>
      </c>
      <c r="B810" s="170" t="s">
        <v>622</v>
      </c>
      <c r="C810" s="168" t="s">
        <v>69</v>
      </c>
      <c r="D810" s="168" t="s">
        <v>623</v>
      </c>
      <c r="E810" s="284" t="s">
        <v>241</v>
      </c>
      <c r="F810" s="284"/>
      <c r="G810" s="169" t="s">
        <v>621</v>
      </c>
      <c r="H810" s="172">
        <v>8.0000000000000004E-4</v>
      </c>
      <c r="I810" s="171">
        <v>50.74</v>
      </c>
      <c r="J810" s="171">
        <v>0.04</v>
      </c>
    </row>
    <row r="811" spans="1:10" ht="25.5">
      <c r="A811" s="168" t="s">
        <v>235</v>
      </c>
      <c r="B811" s="170" t="s">
        <v>624</v>
      </c>
      <c r="C811" s="168" t="s">
        <v>69</v>
      </c>
      <c r="D811" s="168" t="s">
        <v>625</v>
      </c>
      <c r="E811" s="284" t="s">
        <v>241</v>
      </c>
      <c r="F811" s="284"/>
      <c r="G811" s="169" t="s">
        <v>76</v>
      </c>
      <c r="H811" s="172">
        <v>2.0000000000000001E-4</v>
      </c>
      <c r="I811" s="171">
        <v>13.74</v>
      </c>
      <c r="J811" s="171">
        <v>0</v>
      </c>
    </row>
    <row r="812" spans="1:10" ht="25.5">
      <c r="A812" s="168" t="s">
        <v>235</v>
      </c>
      <c r="B812" s="170" t="s">
        <v>626</v>
      </c>
      <c r="C812" s="168" t="s">
        <v>69</v>
      </c>
      <c r="D812" s="168" t="s">
        <v>627</v>
      </c>
      <c r="E812" s="284" t="s">
        <v>241</v>
      </c>
      <c r="F812" s="284"/>
      <c r="G812" s="169" t="s">
        <v>76</v>
      </c>
      <c r="H812" s="172">
        <v>5.9999999999999995E-4</v>
      </c>
      <c r="I812" s="171">
        <v>10.57</v>
      </c>
      <c r="J812" s="171">
        <v>0</v>
      </c>
    </row>
    <row r="813" spans="1:10">
      <c r="A813" s="168" t="s">
        <v>235</v>
      </c>
      <c r="B813" s="170" t="s">
        <v>628</v>
      </c>
      <c r="C813" s="168" t="s">
        <v>69</v>
      </c>
      <c r="D813" s="168" t="s">
        <v>629</v>
      </c>
      <c r="E813" s="284" t="s">
        <v>630</v>
      </c>
      <c r="F813" s="284"/>
      <c r="G813" s="169" t="s">
        <v>76</v>
      </c>
      <c r="H813" s="172">
        <v>4.4999999999999997E-3</v>
      </c>
      <c r="I813" s="171">
        <v>10.01</v>
      </c>
      <c r="J813" s="171">
        <v>0.04</v>
      </c>
    </row>
    <row r="814" spans="1:10">
      <c r="A814" s="168" t="s">
        <v>235</v>
      </c>
      <c r="B814" s="170" t="s">
        <v>631</v>
      </c>
      <c r="C814" s="168" t="s">
        <v>69</v>
      </c>
      <c r="D814" s="168" t="s">
        <v>632</v>
      </c>
      <c r="E814" s="284" t="s">
        <v>241</v>
      </c>
      <c r="F814" s="284"/>
      <c r="G814" s="169" t="s">
        <v>76</v>
      </c>
      <c r="H814" s="172">
        <v>4.4999999999999997E-3</v>
      </c>
      <c r="I814" s="171">
        <v>151.58000000000001</v>
      </c>
      <c r="J814" s="171">
        <v>0.68</v>
      </c>
    </row>
    <row r="815" spans="1:10">
      <c r="A815" s="168" t="s">
        <v>235</v>
      </c>
      <c r="B815" s="170" t="s">
        <v>633</v>
      </c>
      <c r="C815" s="168" t="s">
        <v>69</v>
      </c>
      <c r="D815" s="168" t="s">
        <v>634</v>
      </c>
      <c r="E815" s="284" t="s">
        <v>630</v>
      </c>
      <c r="F815" s="284"/>
      <c r="G815" s="169" t="s">
        <v>635</v>
      </c>
      <c r="H815" s="172">
        <v>4.0000000000000002E-4</v>
      </c>
      <c r="I815" s="171">
        <v>239.33</v>
      </c>
      <c r="J815" s="171">
        <v>0.09</v>
      </c>
    </row>
    <row r="816" spans="1:10">
      <c r="A816" s="168" t="s">
        <v>235</v>
      </c>
      <c r="B816" s="170" t="s">
        <v>686</v>
      </c>
      <c r="C816" s="168" t="s">
        <v>69</v>
      </c>
      <c r="D816" s="168" t="s">
        <v>687</v>
      </c>
      <c r="E816" s="284" t="s">
        <v>241</v>
      </c>
      <c r="F816" s="284"/>
      <c r="G816" s="169" t="s">
        <v>76</v>
      </c>
      <c r="H816" s="172">
        <v>2.0000000000000001E-4</v>
      </c>
      <c r="I816" s="171">
        <v>15.87</v>
      </c>
      <c r="J816" s="171">
        <v>0</v>
      </c>
    </row>
    <row r="817" spans="1:10">
      <c r="A817" s="168" t="s">
        <v>235</v>
      </c>
      <c r="B817" s="170" t="s">
        <v>688</v>
      </c>
      <c r="C817" s="168" t="s">
        <v>69</v>
      </c>
      <c r="D817" s="168" t="s">
        <v>689</v>
      </c>
      <c r="E817" s="284" t="s">
        <v>241</v>
      </c>
      <c r="F817" s="284"/>
      <c r="G817" s="169" t="s">
        <v>76</v>
      </c>
      <c r="H817" s="172">
        <v>2.0000000000000001E-4</v>
      </c>
      <c r="I817" s="171">
        <v>31.11</v>
      </c>
      <c r="J817" s="171">
        <v>0</v>
      </c>
    </row>
    <row r="818" spans="1:10">
      <c r="A818" s="168" t="s">
        <v>235</v>
      </c>
      <c r="B818" s="170" t="s">
        <v>642</v>
      </c>
      <c r="C818" s="168" t="s">
        <v>69</v>
      </c>
      <c r="D818" s="168" t="s">
        <v>643</v>
      </c>
      <c r="E818" s="284" t="s">
        <v>241</v>
      </c>
      <c r="F818" s="284"/>
      <c r="G818" s="169" t="s">
        <v>76</v>
      </c>
      <c r="H818" s="172">
        <v>4.4999999999999997E-3</v>
      </c>
      <c r="I818" s="171">
        <v>3.91</v>
      </c>
      <c r="J818" s="171">
        <v>0.01</v>
      </c>
    </row>
    <row r="819" spans="1:10">
      <c r="A819" s="168" t="s">
        <v>235</v>
      </c>
      <c r="B819" s="170" t="s">
        <v>644</v>
      </c>
      <c r="C819" s="168" t="s">
        <v>69</v>
      </c>
      <c r="D819" s="168" t="s">
        <v>645</v>
      </c>
      <c r="E819" s="284" t="s">
        <v>241</v>
      </c>
      <c r="F819" s="284"/>
      <c r="G819" s="169" t="s">
        <v>76</v>
      </c>
      <c r="H819" s="172">
        <v>1.8E-3</v>
      </c>
      <c r="I819" s="171">
        <v>14.36</v>
      </c>
      <c r="J819" s="171">
        <v>0.02</v>
      </c>
    </row>
    <row r="820" spans="1:10" ht="25.5">
      <c r="A820" s="168" t="s">
        <v>235</v>
      </c>
      <c r="B820" s="170" t="s">
        <v>646</v>
      </c>
      <c r="C820" s="168" t="s">
        <v>69</v>
      </c>
      <c r="D820" s="168" t="s">
        <v>647</v>
      </c>
      <c r="E820" s="284" t="s">
        <v>630</v>
      </c>
      <c r="F820" s="284"/>
      <c r="G820" s="169" t="s">
        <v>76</v>
      </c>
      <c r="H820" s="172">
        <v>0.1018</v>
      </c>
      <c r="I820" s="171">
        <v>3.99</v>
      </c>
      <c r="J820" s="171">
        <v>0.4</v>
      </c>
    </row>
    <row r="821" spans="1:10">
      <c r="A821" s="168" t="s">
        <v>235</v>
      </c>
      <c r="B821" s="170" t="s">
        <v>655</v>
      </c>
      <c r="C821" s="168" t="s">
        <v>69</v>
      </c>
      <c r="D821" s="168" t="s">
        <v>656</v>
      </c>
      <c r="E821" s="284" t="s">
        <v>241</v>
      </c>
      <c r="F821" s="284"/>
      <c r="G821" s="169" t="s">
        <v>76</v>
      </c>
      <c r="H821" s="172">
        <v>0.1018</v>
      </c>
      <c r="I821" s="171">
        <v>11.17</v>
      </c>
      <c r="J821" s="171">
        <v>1.1299999999999999</v>
      </c>
    </row>
    <row r="822" spans="1:10">
      <c r="A822" s="168" t="s">
        <v>235</v>
      </c>
      <c r="B822" s="170" t="s">
        <v>657</v>
      </c>
      <c r="C822" s="168" t="s">
        <v>69</v>
      </c>
      <c r="D822" s="168" t="s">
        <v>658</v>
      </c>
      <c r="E822" s="284" t="s">
        <v>241</v>
      </c>
      <c r="F822" s="284"/>
      <c r="G822" s="169" t="s">
        <v>659</v>
      </c>
      <c r="H822" s="172">
        <v>8.0000000000000004E-4</v>
      </c>
      <c r="I822" s="171">
        <v>5.35</v>
      </c>
      <c r="J822" s="171">
        <v>0</v>
      </c>
    </row>
    <row r="823" spans="1:10">
      <c r="A823" s="168" t="s">
        <v>235</v>
      </c>
      <c r="B823" s="170" t="s">
        <v>660</v>
      </c>
      <c r="C823" s="168" t="s">
        <v>69</v>
      </c>
      <c r="D823" s="168" t="s">
        <v>661</v>
      </c>
      <c r="E823" s="284" t="s">
        <v>241</v>
      </c>
      <c r="F823" s="284"/>
      <c r="G823" s="169" t="s">
        <v>76</v>
      </c>
      <c r="H823" s="172">
        <v>6.54E-2</v>
      </c>
      <c r="I823" s="171">
        <v>3.59</v>
      </c>
      <c r="J823" s="171">
        <v>0.23</v>
      </c>
    </row>
    <row r="824" spans="1:10">
      <c r="A824" s="168" t="s">
        <v>235</v>
      </c>
      <c r="B824" s="170" t="s">
        <v>662</v>
      </c>
      <c r="C824" s="168" t="s">
        <v>69</v>
      </c>
      <c r="D824" s="168" t="s">
        <v>663</v>
      </c>
      <c r="E824" s="284" t="s">
        <v>241</v>
      </c>
      <c r="F824" s="284"/>
      <c r="G824" s="169" t="s">
        <v>76</v>
      </c>
      <c r="H824" s="172">
        <v>1.5E-3</v>
      </c>
      <c r="I824" s="171">
        <v>151.84</v>
      </c>
      <c r="J824" s="171">
        <v>0.22</v>
      </c>
    </row>
    <row r="825" spans="1:10" ht="25.5">
      <c r="A825" s="176"/>
      <c r="B825" s="176"/>
      <c r="C825" s="176"/>
      <c r="D825" s="176"/>
      <c r="E825" s="176" t="s">
        <v>250</v>
      </c>
      <c r="F825" s="177">
        <v>0</v>
      </c>
      <c r="G825" s="176" t="s">
        <v>251</v>
      </c>
      <c r="H825" s="177">
        <v>0</v>
      </c>
      <c r="I825" s="176" t="s">
        <v>252</v>
      </c>
      <c r="J825" s="177">
        <v>0</v>
      </c>
    </row>
    <row r="826" spans="1:10" ht="15.75" thickBot="1">
      <c r="A826" s="176"/>
      <c r="B826" s="176"/>
      <c r="C826" s="176"/>
      <c r="D826" s="176"/>
      <c r="E826" s="176" t="s">
        <v>253</v>
      </c>
      <c r="F826" s="177">
        <v>0.78</v>
      </c>
      <c r="G826" s="176"/>
      <c r="H826" s="287" t="s">
        <v>254</v>
      </c>
      <c r="I826" s="287"/>
      <c r="J826" s="177">
        <v>3.66</v>
      </c>
    </row>
    <row r="827" spans="1:10" ht="15.75" thickTop="1">
      <c r="A827" s="162"/>
      <c r="B827" s="162"/>
      <c r="C827" s="162"/>
      <c r="D827" s="162"/>
      <c r="E827" s="162"/>
      <c r="F827" s="162"/>
      <c r="G827" s="162"/>
      <c r="H827" s="162"/>
      <c r="I827" s="162"/>
      <c r="J827" s="162"/>
    </row>
    <row r="828" spans="1:10">
      <c r="A828" s="178"/>
      <c r="B828" s="179" t="s">
        <v>4</v>
      </c>
      <c r="C828" s="178" t="s">
        <v>1</v>
      </c>
      <c r="D828" s="178" t="s">
        <v>3</v>
      </c>
      <c r="E828" s="281" t="s">
        <v>225</v>
      </c>
      <c r="F828" s="281"/>
      <c r="G828" s="180" t="s">
        <v>2</v>
      </c>
      <c r="H828" s="179" t="s">
        <v>8</v>
      </c>
      <c r="I828" s="179" t="s">
        <v>90</v>
      </c>
      <c r="J828" s="179" t="s">
        <v>5</v>
      </c>
    </row>
    <row r="829" spans="1:10">
      <c r="A829" s="157" t="s">
        <v>226</v>
      </c>
      <c r="B829" s="159" t="s">
        <v>229</v>
      </c>
      <c r="C829" s="157" t="s">
        <v>69</v>
      </c>
      <c r="D829" s="157" t="s">
        <v>230</v>
      </c>
      <c r="E829" s="282" t="s">
        <v>231</v>
      </c>
      <c r="F829" s="282"/>
      <c r="G829" s="158" t="s">
        <v>232</v>
      </c>
      <c r="H829" s="161">
        <v>1</v>
      </c>
      <c r="I829" s="160">
        <v>3</v>
      </c>
      <c r="J829" s="160">
        <v>3</v>
      </c>
    </row>
    <row r="830" spans="1:10" ht="25.5">
      <c r="A830" s="168" t="s">
        <v>235</v>
      </c>
      <c r="B830" s="170" t="s">
        <v>690</v>
      </c>
      <c r="C830" s="168" t="s">
        <v>69</v>
      </c>
      <c r="D830" s="168" t="s">
        <v>691</v>
      </c>
      <c r="E830" s="284" t="s">
        <v>241</v>
      </c>
      <c r="F830" s="284"/>
      <c r="G830" s="169" t="s">
        <v>76</v>
      </c>
      <c r="H830" s="172">
        <v>2.0000000000000001E-4</v>
      </c>
      <c r="I830" s="171">
        <v>139.61000000000001</v>
      </c>
      <c r="J830" s="171">
        <v>0.02</v>
      </c>
    </row>
    <row r="831" spans="1:10" ht="25.5">
      <c r="A831" s="168" t="s">
        <v>235</v>
      </c>
      <c r="B831" s="170" t="s">
        <v>619</v>
      </c>
      <c r="C831" s="168" t="s">
        <v>69</v>
      </c>
      <c r="D831" s="168" t="s">
        <v>620</v>
      </c>
      <c r="E831" s="284" t="s">
        <v>241</v>
      </c>
      <c r="F831" s="284"/>
      <c r="G831" s="169" t="s">
        <v>621</v>
      </c>
      <c r="H831" s="172">
        <v>2.3E-3</v>
      </c>
      <c r="I831" s="171">
        <v>9.51</v>
      </c>
      <c r="J831" s="171">
        <v>0.02</v>
      </c>
    </row>
    <row r="832" spans="1:10" ht="25.5">
      <c r="A832" s="168" t="s">
        <v>235</v>
      </c>
      <c r="B832" s="170" t="s">
        <v>622</v>
      </c>
      <c r="C832" s="168" t="s">
        <v>69</v>
      </c>
      <c r="D832" s="168" t="s">
        <v>623</v>
      </c>
      <c r="E832" s="284" t="s">
        <v>241</v>
      </c>
      <c r="F832" s="284"/>
      <c r="G832" s="169" t="s">
        <v>621</v>
      </c>
      <c r="H832" s="172">
        <v>8.0000000000000004E-4</v>
      </c>
      <c r="I832" s="171">
        <v>50.74</v>
      </c>
      <c r="J832" s="171">
        <v>0.04</v>
      </c>
    </row>
    <row r="833" spans="1:10" ht="25.5">
      <c r="A833" s="168" t="s">
        <v>235</v>
      </c>
      <c r="B833" s="170" t="s">
        <v>624</v>
      </c>
      <c r="C833" s="168" t="s">
        <v>69</v>
      </c>
      <c r="D833" s="168" t="s">
        <v>625</v>
      </c>
      <c r="E833" s="284" t="s">
        <v>241</v>
      </c>
      <c r="F833" s="284"/>
      <c r="G833" s="169" t="s">
        <v>76</v>
      </c>
      <c r="H833" s="172">
        <v>2.0000000000000001E-4</v>
      </c>
      <c r="I833" s="171">
        <v>13.74</v>
      </c>
      <c r="J833" s="171">
        <v>0</v>
      </c>
    </row>
    <row r="834" spans="1:10" ht="25.5">
      <c r="A834" s="168" t="s">
        <v>235</v>
      </c>
      <c r="B834" s="170" t="s">
        <v>626</v>
      </c>
      <c r="C834" s="168" t="s">
        <v>69</v>
      </c>
      <c r="D834" s="168" t="s">
        <v>627</v>
      </c>
      <c r="E834" s="284" t="s">
        <v>241</v>
      </c>
      <c r="F834" s="284"/>
      <c r="G834" s="169" t="s">
        <v>76</v>
      </c>
      <c r="H834" s="172">
        <v>5.9999999999999995E-4</v>
      </c>
      <c r="I834" s="171">
        <v>10.57</v>
      </c>
      <c r="J834" s="171">
        <v>0</v>
      </c>
    </row>
    <row r="835" spans="1:10">
      <c r="A835" s="168" t="s">
        <v>235</v>
      </c>
      <c r="B835" s="170" t="s">
        <v>628</v>
      </c>
      <c r="C835" s="168" t="s">
        <v>69</v>
      </c>
      <c r="D835" s="168" t="s">
        <v>629</v>
      </c>
      <c r="E835" s="284" t="s">
        <v>630</v>
      </c>
      <c r="F835" s="284"/>
      <c r="G835" s="169" t="s">
        <v>76</v>
      </c>
      <c r="H835" s="172">
        <v>4.4999999999999997E-3</v>
      </c>
      <c r="I835" s="171">
        <v>10.01</v>
      </c>
      <c r="J835" s="171">
        <v>0.04</v>
      </c>
    </row>
    <row r="836" spans="1:10">
      <c r="A836" s="168" t="s">
        <v>235</v>
      </c>
      <c r="B836" s="170" t="s">
        <v>631</v>
      </c>
      <c r="C836" s="168" t="s">
        <v>69</v>
      </c>
      <c r="D836" s="168" t="s">
        <v>632</v>
      </c>
      <c r="E836" s="284" t="s">
        <v>241</v>
      </c>
      <c r="F836" s="284"/>
      <c r="G836" s="169" t="s">
        <v>76</v>
      </c>
      <c r="H836" s="172">
        <v>4.4999999999999997E-3</v>
      </c>
      <c r="I836" s="171">
        <v>151.58000000000001</v>
      </c>
      <c r="J836" s="171">
        <v>0.68</v>
      </c>
    </row>
    <row r="837" spans="1:10">
      <c r="A837" s="168" t="s">
        <v>235</v>
      </c>
      <c r="B837" s="170" t="s">
        <v>633</v>
      </c>
      <c r="C837" s="168" t="s">
        <v>69</v>
      </c>
      <c r="D837" s="168" t="s">
        <v>634</v>
      </c>
      <c r="E837" s="284" t="s">
        <v>630</v>
      </c>
      <c r="F837" s="284"/>
      <c r="G837" s="169" t="s">
        <v>635</v>
      </c>
      <c r="H837" s="172">
        <v>4.0000000000000002E-4</v>
      </c>
      <c r="I837" s="171">
        <v>239.33</v>
      </c>
      <c r="J837" s="171">
        <v>0.09</v>
      </c>
    </row>
    <row r="838" spans="1:10">
      <c r="A838" s="168" t="s">
        <v>235</v>
      </c>
      <c r="B838" s="170" t="s">
        <v>642</v>
      </c>
      <c r="C838" s="168" t="s">
        <v>69</v>
      </c>
      <c r="D838" s="168" t="s">
        <v>643</v>
      </c>
      <c r="E838" s="284" t="s">
        <v>241</v>
      </c>
      <c r="F838" s="284"/>
      <c r="G838" s="169" t="s">
        <v>76</v>
      </c>
      <c r="H838" s="172">
        <v>4.4999999999999997E-3</v>
      </c>
      <c r="I838" s="171">
        <v>3.91</v>
      </c>
      <c r="J838" s="171">
        <v>0.01</v>
      </c>
    </row>
    <row r="839" spans="1:10">
      <c r="A839" s="168" t="s">
        <v>235</v>
      </c>
      <c r="B839" s="170" t="s">
        <v>644</v>
      </c>
      <c r="C839" s="168" t="s">
        <v>69</v>
      </c>
      <c r="D839" s="168" t="s">
        <v>645</v>
      </c>
      <c r="E839" s="284" t="s">
        <v>241</v>
      </c>
      <c r="F839" s="284"/>
      <c r="G839" s="169" t="s">
        <v>76</v>
      </c>
      <c r="H839" s="172">
        <v>1.8E-3</v>
      </c>
      <c r="I839" s="171">
        <v>14.36</v>
      </c>
      <c r="J839" s="171">
        <v>0.02</v>
      </c>
    </row>
    <row r="840" spans="1:10" ht="25.5">
      <c r="A840" s="168" t="s">
        <v>235</v>
      </c>
      <c r="B840" s="170" t="s">
        <v>646</v>
      </c>
      <c r="C840" s="168" t="s">
        <v>69</v>
      </c>
      <c r="D840" s="168" t="s">
        <v>647</v>
      </c>
      <c r="E840" s="284" t="s">
        <v>630</v>
      </c>
      <c r="F840" s="284"/>
      <c r="G840" s="169" t="s">
        <v>76</v>
      </c>
      <c r="H840" s="172">
        <v>0.1018</v>
      </c>
      <c r="I840" s="171">
        <v>3.99</v>
      </c>
      <c r="J840" s="171">
        <v>0.4</v>
      </c>
    </row>
    <row r="841" spans="1:10">
      <c r="A841" s="168" t="s">
        <v>235</v>
      </c>
      <c r="B841" s="170" t="s">
        <v>692</v>
      </c>
      <c r="C841" s="168" t="s">
        <v>69</v>
      </c>
      <c r="D841" s="168" t="s">
        <v>693</v>
      </c>
      <c r="E841" s="284" t="s">
        <v>241</v>
      </c>
      <c r="F841" s="284"/>
      <c r="G841" s="169" t="s">
        <v>76</v>
      </c>
      <c r="H841" s="172">
        <v>2.0000000000000001E-4</v>
      </c>
      <c r="I841" s="171">
        <v>29.44</v>
      </c>
      <c r="J841" s="171">
        <v>0</v>
      </c>
    </row>
    <row r="842" spans="1:10">
      <c r="A842" s="168" t="s">
        <v>235</v>
      </c>
      <c r="B842" s="170" t="s">
        <v>655</v>
      </c>
      <c r="C842" s="168" t="s">
        <v>69</v>
      </c>
      <c r="D842" s="168" t="s">
        <v>656</v>
      </c>
      <c r="E842" s="284" t="s">
        <v>241</v>
      </c>
      <c r="F842" s="284"/>
      <c r="G842" s="169" t="s">
        <v>76</v>
      </c>
      <c r="H842" s="172">
        <v>0.1018</v>
      </c>
      <c r="I842" s="171">
        <v>11.17</v>
      </c>
      <c r="J842" s="171">
        <v>1.1299999999999999</v>
      </c>
    </row>
    <row r="843" spans="1:10">
      <c r="A843" s="168" t="s">
        <v>235</v>
      </c>
      <c r="B843" s="170" t="s">
        <v>657</v>
      </c>
      <c r="C843" s="168" t="s">
        <v>69</v>
      </c>
      <c r="D843" s="168" t="s">
        <v>658</v>
      </c>
      <c r="E843" s="284" t="s">
        <v>241</v>
      </c>
      <c r="F843" s="284"/>
      <c r="G843" s="169" t="s">
        <v>659</v>
      </c>
      <c r="H843" s="172">
        <v>8.0000000000000004E-4</v>
      </c>
      <c r="I843" s="171">
        <v>5.35</v>
      </c>
      <c r="J843" s="171">
        <v>0</v>
      </c>
    </row>
    <row r="844" spans="1:10">
      <c r="A844" s="168" t="s">
        <v>235</v>
      </c>
      <c r="B844" s="170" t="s">
        <v>660</v>
      </c>
      <c r="C844" s="168" t="s">
        <v>69</v>
      </c>
      <c r="D844" s="168" t="s">
        <v>661</v>
      </c>
      <c r="E844" s="284" t="s">
        <v>241</v>
      </c>
      <c r="F844" s="284"/>
      <c r="G844" s="169" t="s">
        <v>76</v>
      </c>
      <c r="H844" s="172">
        <v>9.4100000000000003E-2</v>
      </c>
      <c r="I844" s="171">
        <v>3.59</v>
      </c>
      <c r="J844" s="171">
        <v>0.33</v>
      </c>
    </row>
    <row r="845" spans="1:10">
      <c r="A845" s="168" t="s">
        <v>235</v>
      </c>
      <c r="B845" s="170" t="s">
        <v>694</v>
      </c>
      <c r="C845" s="168" t="s">
        <v>69</v>
      </c>
      <c r="D845" s="168" t="s">
        <v>695</v>
      </c>
      <c r="E845" s="284" t="s">
        <v>241</v>
      </c>
      <c r="F845" s="284"/>
      <c r="G845" s="169" t="s">
        <v>76</v>
      </c>
      <c r="H845" s="172">
        <v>2.9999999999999997E-4</v>
      </c>
      <c r="I845" s="171">
        <v>14.82</v>
      </c>
      <c r="J845" s="171">
        <v>0</v>
      </c>
    </row>
    <row r="846" spans="1:10">
      <c r="A846" s="168" t="s">
        <v>235</v>
      </c>
      <c r="B846" s="170" t="s">
        <v>696</v>
      </c>
      <c r="C846" s="168" t="s">
        <v>69</v>
      </c>
      <c r="D846" s="168" t="s">
        <v>697</v>
      </c>
      <c r="E846" s="284" t="s">
        <v>241</v>
      </c>
      <c r="F846" s="284"/>
      <c r="G846" s="169" t="s">
        <v>76</v>
      </c>
      <c r="H846" s="172">
        <v>1E-4</v>
      </c>
      <c r="I846" s="171">
        <v>30.15</v>
      </c>
      <c r="J846" s="171">
        <v>0</v>
      </c>
    </row>
    <row r="847" spans="1:10">
      <c r="A847" s="168" t="s">
        <v>235</v>
      </c>
      <c r="B847" s="170" t="s">
        <v>662</v>
      </c>
      <c r="C847" s="168" t="s">
        <v>69</v>
      </c>
      <c r="D847" s="168" t="s">
        <v>663</v>
      </c>
      <c r="E847" s="284" t="s">
        <v>241</v>
      </c>
      <c r="F847" s="284"/>
      <c r="G847" s="169" t="s">
        <v>76</v>
      </c>
      <c r="H847" s="172">
        <v>1.5E-3</v>
      </c>
      <c r="I847" s="171">
        <v>151.84</v>
      </c>
      <c r="J847" s="171">
        <v>0.22</v>
      </c>
    </row>
    <row r="848" spans="1:10" ht="25.5">
      <c r="A848" s="176"/>
      <c r="B848" s="176"/>
      <c r="C848" s="176"/>
      <c r="D848" s="176"/>
      <c r="E848" s="176" t="s">
        <v>250</v>
      </c>
      <c r="F848" s="177">
        <v>0</v>
      </c>
      <c r="G848" s="176" t="s">
        <v>251</v>
      </c>
      <c r="H848" s="177">
        <v>0</v>
      </c>
      <c r="I848" s="176" t="s">
        <v>252</v>
      </c>
      <c r="J848" s="177">
        <v>0</v>
      </c>
    </row>
    <row r="849" spans="1:10" ht="15.75" thickBot="1">
      <c r="A849" s="176"/>
      <c r="B849" s="176"/>
      <c r="C849" s="176"/>
      <c r="D849" s="176"/>
      <c r="E849" s="176" t="s">
        <v>253</v>
      </c>
      <c r="F849" s="177">
        <v>0.82</v>
      </c>
      <c r="G849" s="176"/>
      <c r="H849" s="287" t="s">
        <v>254</v>
      </c>
      <c r="I849" s="287"/>
      <c r="J849" s="177">
        <v>3.82</v>
      </c>
    </row>
    <row r="850" spans="1:10" ht="15.75" thickTop="1">
      <c r="A850" s="162"/>
      <c r="B850" s="162"/>
      <c r="C850" s="162"/>
      <c r="D850" s="162"/>
      <c r="E850" s="162"/>
      <c r="F850" s="162"/>
      <c r="G850" s="162"/>
      <c r="H850" s="162"/>
      <c r="I850" s="162"/>
      <c r="J850" s="162"/>
    </row>
    <row r="851" spans="1:10">
      <c r="A851" s="178"/>
      <c r="B851" s="179" t="s">
        <v>4</v>
      </c>
      <c r="C851" s="178" t="s">
        <v>1</v>
      </c>
      <c r="D851" s="178" t="s">
        <v>3</v>
      </c>
      <c r="E851" s="281" t="s">
        <v>225</v>
      </c>
      <c r="F851" s="281"/>
      <c r="G851" s="180" t="s">
        <v>2</v>
      </c>
      <c r="H851" s="179" t="s">
        <v>8</v>
      </c>
      <c r="I851" s="179" t="s">
        <v>90</v>
      </c>
      <c r="J851" s="179" t="s">
        <v>5</v>
      </c>
    </row>
    <row r="852" spans="1:10">
      <c r="A852" s="157" t="s">
        <v>226</v>
      </c>
      <c r="B852" s="159" t="s">
        <v>698</v>
      </c>
      <c r="C852" s="157" t="s">
        <v>69</v>
      </c>
      <c r="D852" s="157" t="s">
        <v>699</v>
      </c>
      <c r="E852" s="282" t="s">
        <v>231</v>
      </c>
      <c r="F852" s="282"/>
      <c r="G852" s="158" t="s">
        <v>232</v>
      </c>
      <c r="H852" s="161">
        <v>1</v>
      </c>
      <c r="I852" s="160">
        <v>3.4</v>
      </c>
      <c r="J852" s="160">
        <v>3.4</v>
      </c>
    </row>
    <row r="853" spans="1:10" ht="25.5">
      <c r="A853" s="168" t="s">
        <v>235</v>
      </c>
      <c r="B853" s="170" t="s">
        <v>619</v>
      </c>
      <c r="C853" s="168" t="s">
        <v>69</v>
      </c>
      <c r="D853" s="168" t="s">
        <v>620</v>
      </c>
      <c r="E853" s="284" t="s">
        <v>241</v>
      </c>
      <c r="F853" s="284"/>
      <c r="G853" s="169" t="s">
        <v>621</v>
      </c>
      <c r="H853" s="172">
        <v>2.3E-3</v>
      </c>
      <c r="I853" s="171">
        <v>9.51</v>
      </c>
      <c r="J853" s="171">
        <v>0.02</v>
      </c>
    </row>
    <row r="854" spans="1:10" ht="25.5">
      <c r="A854" s="168" t="s">
        <v>235</v>
      </c>
      <c r="B854" s="170" t="s">
        <v>622</v>
      </c>
      <c r="C854" s="168" t="s">
        <v>69</v>
      </c>
      <c r="D854" s="168" t="s">
        <v>623</v>
      </c>
      <c r="E854" s="284" t="s">
        <v>241</v>
      </c>
      <c r="F854" s="284"/>
      <c r="G854" s="169" t="s">
        <v>621</v>
      </c>
      <c r="H854" s="172">
        <v>8.0000000000000004E-4</v>
      </c>
      <c r="I854" s="171">
        <v>50.74</v>
      </c>
      <c r="J854" s="171">
        <v>0.04</v>
      </c>
    </row>
    <row r="855" spans="1:10" ht="25.5">
      <c r="A855" s="168" t="s">
        <v>235</v>
      </c>
      <c r="B855" s="170" t="s">
        <v>624</v>
      </c>
      <c r="C855" s="168" t="s">
        <v>69</v>
      </c>
      <c r="D855" s="168" t="s">
        <v>625</v>
      </c>
      <c r="E855" s="284" t="s">
        <v>241</v>
      </c>
      <c r="F855" s="284"/>
      <c r="G855" s="169" t="s">
        <v>76</v>
      </c>
      <c r="H855" s="172">
        <v>2.0000000000000001E-4</v>
      </c>
      <c r="I855" s="171">
        <v>13.74</v>
      </c>
      <c r="J855" s="171">
        <v>0</v>
      </c>
    </row>
    <row r="856" spans="1:10" ht="25.5">
      <c r="A856" s="168" t="s">
        <v>235</v>
      </c>
      <c r="B856" s="170" t="s">
        <v>626</v>
      </c>
      <c r="C856" s="168" t="s">
        <v>69</v>
      </c>
      <c r="D856" s="168" t="s">
        <v>627</v>
      </c>
      <c r="E856" s="284" t="s">
        <v>241</v>
      </c>
      <c r="F856" s="284"/>
      <c r="G856" s="169" t="s">
        <v>76</v>
      </c>
      <c r="H856" s="172">
        <v>5.9999999999999995E-4</v>
      </c>
      <c r="I856" s="171">
        <v>10.57</v>
      </c>
      <c r="J856" s="171">
        <v>0</v>
      </c>
    </row>
    <row r="857" spans="1:10">
      <c r="A857" s="168" t="s">
        <v>235</v>
      </c>
      <c r="B857" s="170" t="s">
        <v>628</v>
      </c>
      <c r="C857" s="168" t="s">
        <v>69</v>
      </c>
      <c r="D857" s="168" t="s">
        <v>629</v>
      </c>
      <c r="E857" s="284" t="s">
        <v>630</v>
      </c>
      <c r="F857" s="284"/>
      <c r="G857" s="169" t="s">
        <v>76</v>
      </c>
      <c r="H857" s="172">
        <v>4.4999999999999997E-3</v>
      </c>
      <c r="I857" s="171">
        <v>10.01</v>
      </c>
      <c r="J857" s="171">
        <v>0.04</v>
      </c>
    </row>
    <row r="858" spans="1:10">
      <c r="A858" s="168" t="s">
        <v>235</v>
      </c>
      <c r="B858" s="170" t="s">
        <v>631</v>
      </c>
      <c r="C858" s="168" t="s">
        <v>69</v>
      </c>
      <c r="D858" s="168" t="s">
        <v>632</v>
      </c>
      <c r="E858" s="284" t="s">
        <v>241</v>
      </c>
      <c r="F858" s="284"/>
      <c r="G858" s="169" t="s">
        <v>76</v>
      </c>
      <c r="H858" s="172">
        <v>4.4999999999999997E-3</v>
      </c>
      <c r="I858" s="171">
        <v>151.58000000000001</v>
      </c>
      <c r="J858" s="171">
        <v>0.68</v>
      </c>
    </row>
    <row r="859" spans="1:10">
      <c r="A859" s="168" t="s">
        <v>235</v>
      </c>
      <c r="B859" s="170" t="s">
        <v>633</v>
      </c>
      <c r="C859" s="168" t="s">
        <v>69</v>
      </c>
      <c r="D859" s="168" t="s">
        <v>634</v>
      </c>
      <c r="E859" s="284" t="s">
        <v>630</v>
      </c>
      <c r="F859" s="284"/>
      <c r="G859" s="169" t="s">
        <v>635</v>
      </c>
      <c r="H859" s="172">
        <v>4.0000000000000002E-4</v>
      </c>
      <c r="I859" s="171">
        <v>239.33</v>
      </c>
      <c r="J859" s="171">
        <v>0.09</v>
      </c>
    </row>
    <row r="860" spans="1:10">
      <c r="A860" s="168" t="s">
        <v>235</v>
      </c>
      <c r="B860" s="170" t="s">
        <v>642</v>
      </c>
      <c r="C860" s="168" t="s">
        <v>69</v>
      </c>
      <c r="D860" s="168" t="s">
        <v>643</v>
      </c>
      <c r="E860" s="284" t="s">
        <v>241</v>
      </c>
      <c r="F860" s="284"/>
      <c r="G860" s="169" t="s">
        <v>76</v>
      </c>
      <c r="H860" s="172">
        <v>4.4999999999999997E-3</v>
      </c>
      <c r="I860" s="171">
        <v>3.91</v>
      </c>
      <c r="J860" s="171">
        <v>0.01</v>
      </c>
    </row>
    <row r="861" spans="1:10">
      <c r="A861" s="168" t="s">
        <v>235</v>
      </c>
      <c r="B861" s="170" t="s">
        <v>644</v>
      </c>
      <c r="C861" s="168" t="s">
        <v>69</v>
      </c>
      <c r="D861" s="168" t="s">
        <v>645</v>
      </c>
      <c r="E861" s="284" t="s">
        <v>241</v>
      </c>
      <c r="F861" s="284"/>
      <c r="G861" s="169" t="s">
        <v>76</v>
      </c>
      <c r="H861" s="172">
        <v>1.8E-3</v>
      </c>
      <c r="I861" s="171">
        <v>14.36</v>
      </c>
      <c r="J861" s="171">
        <v>0.02</v>
      </c>
    </row>
    <row r="862" spans="1:10" ht="25.5">
      <c r="A862" s="168" t="s">
        <v>235</v>
      </c>
      <c r="B862" s="170" t="s">
        <v>646</v>
      </c>
      <c r="C862" s="168" t="s">
        <v>69</v>
      </c>
      <c r="D862" s="168" t="s">
        <v>647</v>
      </c>
      <c r="E862" s="284" t="s">
        <v>630</v>
      </c>
      <c r="F862" s="284"/>
      <c r="G862" s="169" t="s">
        <v>76</v>
      </c>
      <c r="H862" s="172">
        <v>0.1018</v>
      </c>
      <c r="I862" s="171">
        <v>3.99</v>
      </c>
      <c r="J862" s="171">
        <v>0.4</v>
      </c>
    </row>
    <row r="863" spans="1:10" ht="25.5">
      <c r="A863" s="168" t="s">
        <v>235</v>
      </c>
      <c r="B863" s="170" t="s">
        <v>700</v>
      </c>
      <c r="C863" s="168" t="s">
        <v>69</v>
      </c>
      <c r="D863" s="168" t="s">
        <v>701</v>
      </c>
      <c r="E863" s="284" t="s">
        <v>241</v>
      </c>
      <c r="F863" s="284"/>
      <c r="G863" s="169" t="s">
        <v>76</v>
      </c>
      <c r="H863" s="172">
        <v>2.9999999999999997E-4</v>
      </c>
      <c r="I863" s="171">
        <v>21.55</v>
      </c>
      <c r="J863" s="171">
        <v>0</v>
      </c>
    </row>
    <row r="864" spans="1:10" ht="25.5">
      <c r="A864" s="168" t="s">
        <v>235</v>
      </c>
      <c r="B864" s="170" t="s">
        <v>702</v>
      </c>
      <c r="C864" s="168" t="s">
        <v>69</v>
      </c>
      <c r="D864" s="168" t="s">
        <v>703</v>
      </c>
      <c r="E864" s="284" t="s">
        <v>241</v>
      </c>
      <c r="F864" s="284"/>
      <c r="G864" s="169" t="s">
        <v>76</v>
      </c>
      <c r="H864" s="172">
        <v>1E-4</v>
      </c>
      <c r="I864" s="171">
        <v>21.97</v>
      </c>
      <c r="J864" s="171">
        <v>0</v>
      </c>
    </row>
    <row r="865" spans="1:10">
      <c r="A865" s="168" t="s">
        <v>235</v>
      </c>
      <c r="B865" s="170" t="s">
        <v>704</v>
      </c>
      <c r="C865" s="168" t="s">
        <v>69</v>
      </c>
      <c r="D865" s="168" t="s">
        <v>705</v>
      </c>
      <c r="E865" s="284" t="s">
        <v>241</v>
      </c>
      <c r="F865" s="284"/>
      <c r="G865" s="169" t="s">
        <v>76</v>
      </c>
      <c r="H865" s="172">
        <v>1E-4</v>
      </c>
      <c r="I865" s="171">
        <v>77.16</v>
      </c>
      <c r="J865" s="171">
        <v>0</v>
      </c>
    </row>
    <row r="866" spans="1:10" ht="25.5">
      <c r="A866" s="168" t="s">
        <v>235</v>
      </c>
      <c r="B866" s="170" t="s">
        <v>706</v>
      </c>
      <c r="C866" s="168" t="s">
        <v>69</v>
      </c>
      <c r="D866" s="168" t="s">
        <v>707</v>
      </c>
      <c r="E866" s="284" t="s">
        <v>241</v>
      </c>
      <c r="F866" s="284"/>
      <c r="G866" s="169" t="s">
        <v>76</v>
      </c>
      <c r="H866" s="172">
        <v>2.0000000000000001E-4</v>
      </c>
      <c r="I866" s="171">
        <v>174.26</v>
      </c>
      <c r="J866" s="171">
        <v>0.03</v>
      </c>
    </row>
    <row r="867" spans="1:10">
      <c r="A867" s="168" t="s">
        <v>235</v>
      </c>
      <c r="B867" s="170" t="s">
        <v>708</v>
      </c>
      <c r="C867" s="168" t="s">
        <v>69</v>
      </c>
      <c r="D867" s="168" t="s">
        <v>709</v>
      </c>
      <c r="E867" s="284" t="s">
        <v>241</v>
      </c>
      <c r="F867" s="284"/>
      <c r="G867" s="169" t="s">
        <v>76</v>
      </c>
      <c r="H867" s="172">
        <v>2.9999999999999997E-4</v>
      </c>
      <c r="I867" s="171">
        <v>14.96</v>
      </c>
      <c r="J867" s="171">
        <v>0</v>
      </c>
    </row>
    <row r="868" spans="1:10">
      <c r="A868" s="168" t="s">
        <v>235</v>
      </c>
      <c r="B868" s="170" t="s">
        <v>710</v>
      </c>
      <c r="C868" s="168" t="s">
        <v>69</v>
      </c>
      <c r="D868" s="168" t="s">
        <v>711</v>
      </c>
      <c r="E868" s="284" t="s">
        <v>241</v>
      </c>
      <c r="F868" s="284"/>
      <c r="G868" s="169" t="s">
        <v>76</v>
      </c>
      <c r="H868" s="172">
        <v>2.0000000000000001E-4</v>
      </c>
      <c r="I868" s="171">
        <v>46.68</v>
      </c>
      <c r="J868" s="171">
        <v>0</v>
      </c>
    </row>
    <row r="869" spans="1:10" ht="51">
      <c r="A869" s="168" t="s">
        <v>235</v>
      </c>
      <c r="B869" s="170" t="s">
        <v>712</v>
      </c>
      <c r="C869" s="168" t="s">
        <v>69</v>
      </c>
      <c r="D869" s="168" t="s">
        <v>713</v>
      </c>
      <c r="E869" s="284" t="s">
        <v>241</v>
      </c>
      <c r="F869" s="284"/>
      <c r="G869" s="169" t="s">
        <v>76</v>
      </c>
      <c r="H869" s="172">
        <v>2.0000000000000001E-4</v>
      </c>
      <c r="I869" s="171">
        <v>51.37</v>
      </c>
      <c r="J869" s="171">
        <v>0.01</v>
      </c>
    </row>
    <row r="870" spans="1:10" ht="25.5">
      <c r="A870" s="168" t="s">
        <v>235</v>
      </c>
      <c r="B870" s="170" t="s">
        <v>714</v>
      </c>
      <c r="C870" s="168" t="s">
        <v>69</v>
      </c>
      <c r="D870" s="168" t="s">
        <v>715</v>
      </c>
      <c r="E870" s="284" t="s">
        <v>241</v>
      </c>
      <c r="F870" s="284"/>
      <c r="G870" s="169" t="s">
        <v>76</v>
      </c>
      <c r="H870" s="172">
        <v>2.0000000000000001E-4</v>
      </c>
      <c r="I870" s="171">
        <v>82.96</v>
      </c>
      <c r="J870" s="171">
        <v>0.01</v>
      </c>
    </row>
    <row r="871" spans="1:10">
      <c r="A871" s="168" t="s">
        <v>235</v>
      </c>
      <c r="B871" s="170" t="s">
        <v>716</v>
      </c>
      <c r="C871" s="168" t="s">
        <v>69</v>
      </c>
      <c r="D871" s="168" t="s">
        <v>717</v>
      </c>
      <c r="E871" s="284" t="s">
        <v>241</v>
      </c>
      <c r="F871" s="284"/>
      <c r="G871" s="169" t="s">
        <v>76</v>
      </c>
      <c r="H871" s="172">
        <v>2.0000000000000001E-4</v>
      </c>
      <c r="I871" s="171">
        <v>28.27</v>
      </c>
      <c r="J871" s="171">
        <v>0</v>
      </c>
    </row>
    <row r="872" spans="1:10" ht="25.5">
      <c r="A872" s="168" t="s">
        <v>235</v>
      </c>
      <c r="B872" s="170" t="s">
        <v>718</v>
      </c>
      <c r="C872" s="168" t="s">
        <v>69</v>
      </c>
      <c r="D872" s="168" t="s">
        <v>719</v>
      </c>
      <c r="E872" s="284" t="s">
        <v>241</v>
      </c>
      <c r="F872" s="284"/>
      <c r="G872" s="169" t="s">
        <v>76</v>
      </c>
      <c r="H872" s="172">
        <v>2.0000000000000001E-4</v>
      </c>
      <c r="I872" s="171">
        <v>66.7</v>
      </c>
      <c r="J872" s="171">
        <v>0.01</v>
      </c>
    </row>
    <row r="873" spans="1:10">
      <c r="A873" s="168" t="s">
        <v>235</v>
      </c>
      <c r="B873" s="170" t="s">
        <v>720</v>
      </c>
      <c r="C873" s="168" t="s">
        <v>69</v>
      </c>
      <c r="D873" s="168" t="s">
        <v>721</v>
      </c>
      <c r="E873" s="284" t="s">
        <v>241</v>
      </c>
      <c r="F873" s="284"/>
      <c r="G873" s="169" t="s">
        <v>76</v>
      </c>
      <c r="H873" s="172">
        <v>2.0000000000000001E-4</v>
      </c>
      <c r="I873" s="171">
        <v>48.27</v>
      </c>
      <c r="J873" s="171">
        <v>0</v>
      </c>
    </row>
    <row r="874" spans="1:10">
      <c r="A874" s="168" t="s">
        <v>235</v>
      </c>
      <c r="B874" s="170" t="s">
        <v>722</v>
      </c>
      <c r="C874" s="168" t="s">
        <v>69</v>
      </c>
      <c r="D874" s="168" t="s">
        <v>723</v>
      </c>
      <c r="E874" s="284" t="s">
        <v>241</v>
      </c>
      <c r="F874" s="284"/>
      <c r="G874" s="169" t="s">
        <v>76</v>
      </c>
      <c r="H874" s="172">
        <v>8.0000000000000004E-4</v>
      </c>
      <c r="I874" s="171">
        <v>285.2</v>
      </c>
      <c r="J874" s="171">
        <v>0.22</v>
      </c>
    </row>
    <row r="875" spans="1:10" ht="25.5">
      <c r="A875" s="168" t="s">
        <v>235</v>
      </c>
      <c r="B875" s="170" t="s">
        <v>724</v>
      </c>
      <c r="C875" s="168" t="s">
        <v>69</v>
      </c>
      <c r="D875" s="168" t="s">
        <v>725</v>
      </c>
      <c r="E875" s="284" t="s">
        <v>241</v>
      </c>
      <c r="F875" s="284"/>
      <c r="G875" s="169" t="s">
        <v>76</v>
      </c>
      <c r="H875" s="172">
        <v>2.0000000000000001E-4</v>
      </c>
      <c r="I875" s="171">
        <v>288.79000000000002</v>
      </c>
      <c r="J875" s="171">
        <v>0.05</v>
      </c>
    </row>
    <row r="876" spans="1:10">
      <c r="A876" s="168" t="s">
        <v>235</v>
      </c>
      <c r="B876" s="170" t="s">
        <v>726</v>
      </c>
      <c r="C876" s="168" t="s">
        <v>69</v>
      </c>
      <c r="D876" s="168" t="s">
        <v>727</v>
      </c>
      <c r="E876" s="284" t="s">
        <v>241</v>
      </c>
      <c r="F876" s="284"/>
      <c r="G876" s="169" t="s">
        <v>76</v>
      </c>
      <c r="H876" s="172">
        <v>1E-4</v>
      </c>
      <c r="I876" s="171">
        <v>363.79</v>
      </c>
      <c r="J876" s="171">
        <v>0.03</v>
      </c>
    </row>
    <row r="877" spans="1:10">
      <c r="A877" s="168" t="s">
        <v>235</v>
      </c>
      <c r="B877" s="170" t="s">
        <v>728</v>
      </c>
      <c r="C877" s="168" t="s">
        <v>69</v>
      </c>
      <c r="D877" s="168" t="s">
        <v>729</v>
      </c>
      <c r="E877" s="284" t="s">
        <v>241</v>
      </c>
      <c r="F877" s="284"/>
      <c r="G877" s="169" t="s">
        <v>76</v>
      </c>
      <c r="H877" s="172">
        <v>2.0000000000000001E-4</v>
      </c>
      <c r="I877" s="171">
        <v>96.09</v>
      </c>
      <c r="J877" s="171">
        <v>0.01</v>
      </c>
    </row>
    <row r="878" spans="1:10" ht="25.5">
      <c r="A878" s="168" t="s">
        <v>235</v>
      </c>
      <c r="B878" s="170" t="s">
        <v>730</v>
      </c>
      <c r="C878" s="168" t="s">
        <v>69</v>
      </c>
      <c r="D878" s="168" t="s">
        <v>731</v>
      </c>
      <c r="E878" s="284" t="s">
        <v>241</v>
      </c>
      <c r="F878" s="284"/>
      <c r="G878" s="169" t="s">
        <v>76</v>
      </c>
      <c r="H878" s="172">
        <v>1E-4</v>
      </c>
      <c r="I878" s="171">
        <v>668.14</v>
      </c>
      <c r="J878" s="171">
        <v>0.06</v>
      </c>
    </row>
    <row r="879" spans="1:10">
      <c r="A879" s="168" t="s">
        <v>235</v>
      </c>
      <c r="B879" s="170" t="s">
        <v>732</v>
      </c>
      <c r="C879" s="168" t="s">
        <v>69</v>
      </c>
      <c r="D879" s="168" t="s">
        <v>733</v>
      </c>
      <c r="E879" s="284" t="s">
        <v>241</v>
      </c>
      <c r="F879" s="284"/>
      <c r="G879" s="169" t="s">
        <v>76</v>
      </c>
      <c r="H879" s="172">
        <v>2.9999999999999997E-4</v>
      </c>
      <c r="I879" s="171">
        <v>317.36</v>
      </c>
      <c r="J879" s="171">
        <v>0.09</v>
      </c>
    </row>
    <row r="880" spans="1:10">
      <c r="A880" s="168" t="s">
        <v>235</v>
      </c>
      <c r="B880" s="170" t="s">
        <v>655</v>
      </c>
      <c r="C880" s="168" t="s">
        <v>69</v>
      </c>
      <c r="D880" s="168" t="s">
        <v>656</v>
      </c>
      <c r="E880" s="284" t="s">
        <v>241</v>
      </c>
      <c r="F880" s="284"/>
      <c r="G880" s="169" t="s">
        <v>76</v>
      </c>
      <c r="H880" s="172">
        <v>0.1018</v>
      </c>
      <c r="I880" s="171">
        <v>11.17</v>
      </c>
      <c r="J880" s="171">
        <v>1.1299999999999999</v>
      </c>
    </row>
    <row r="881" spans="1:10">
      <c r="A881" s="168" t="s">
        <v>235</v>
      </c>
      <c r="B881" s="170" t="s">
        <v>657</v>
      </c>
      <c r="C881" s="168" t="s">
        <v>69</v>
      </c>
      <c r="D881" s="168" t="s">
        <v>658</v>
      </c>
      <c r="E881" s="284" t="s">
        <v>241</v>
      </c>
      <c r="F881" s="284"/>
      <c r="G881" s="169" t="s">
        <v>659</v>
      </c>
      <c r="H881" s="172">
        <v>8.0000000000000004E-4</v>
      </c>
      <c r="I881" s="171">
        <v>5.35</v>
      </c>
      <c r="J881" s="171">
        <v>0</v>
      </c>
    </row>
    <row r="882" spans="1:10">
      <c r="A882" s="168" t="s">
        <v>235</v>
      </c>
      <c r="B882" s="170" t="s">
        <v>660</v>
      </c>
      <c r="C882" s="168" t="s">
        <v>69</v>
      </c>
      <c r="D882" s="168" t="s">
        <v>661</v>
      </c>
      <c r="E882" s="284" t="s">
        <v>241</v>
      </c>
      <c r="F882" s="284"/>
      <c r="G882" s="169" t="s">
        <v>76</v>
      </c>
      <c r="H882" s="172">
        <v>6.54E-2</v>
      </c>
      <c r="I882" s="171">
        <v>3.59</v>
      </c>
      <c r="J882" s="171">
        <v>0.23</v>
      </c>
    </row>
    <row r="883" spans="1:10">
      <c r="A883" s="168" t="s">
        <v>235</v>
      </c>
      <c r="B883" s="170" t="s">
        <v>662</v>
      </c>
      <c r="C883" s="168" t="s">
        <v>69</v>
      </c>
      <c r="D883" s="168" t="s">
        <v>663</v>
      </c>
      <c r="E883" s="284" t="s">
        <v>241</v>
      </c>
      <c r="F883" s="284"/>
      <c r="G883" s="169" t="s">
        <v>76</v>
      </c>
      <c r="H883" s="172">
        <v>1.5E-3</v>
      </c>
      <c r="I883" s="171">
        <v>151.84</v>
      </c>
      <c r="J883" s="171">
        <v>0.22</v>
      </c>
    </row>
    <row r="884" spans="1:10" ht="25.5">
      <c r="A884" s="176"/>
      <c r="B884" s="176"/>
      <c r="C884" s="176"/>
      <c r="D884" s="176"/>
      <c r="E884" s="176" t="s">
        <v>250</v>
      </c>
      <c r="F884" s="177">
        <v>0</v>
      </c>
      <c r="G884" s="176" t="s">
        <v>251</v>
      </c>
      <c r="H884" s="177">
        <v>0</v>
      </c>
      <c r="I884" s="176" t="s">
        <v>252</v>
      </c>
      <c r="J884" s="177">
        <v>0</v>
      </c>
    </row>
    <row r="885" spans="1:10" ht="15.75" thickBot="1">
      <c r="A885" s="176"/>
      <c r="B885" s="176"/>
      <c r="C885" s="176"/>
      <c r="D885" s="176"/>
      <c r="E885" s="176" t="s">
        <v>253</v>
      </c>
      <c r="F885" s="177">
        <v>0.92</v>
      </c>
      <c r="G885" s="176"/>
      <c r="H885" s="287" t="s">
        <v>254</v>
      </c>
      <c r="I885" s="287"/>
      <c r="J885" s="177">
        <v>4.32</v>
      </c>
    </row>
    <row r="886" spans="1:10" ht="15.75" thickTop="1">
      <c r="A886" s="162"/>
      <c r="B886" s="162"/>
      <c r="C886" s="162"/>
      <c r="D886" s="162"/>
      <c r="E886" s="162"/>
      <c r="F886" s="162"/>
      <c r="G886" s="162"/>
      <c r="H886" s="162"/>
      <c r="I886" s="162"/>
      <c r="J886" s="162"/>
    </row>
    <row r="887" spans="1:10">
      <c r="A887" s="178"/>
      <c r="B887" s="179" t="s">
        <v>4</v>
      </c>
      <c r="C887" s="178" t="s">
        <v>1</v>
      </c>
      <c r="D887" s="178" t="s">
        <v>3</v>
      </c>
      <c r="E887" s="281" t="s">
        <v>225</v>
      </c>
      <c r="F887" s="281"/>
      <c r="G887" s="180" t="s">
        <v>2</v>
      </c>
      <c r="H887" s="179" t="s">
        <v>8</v>
      </c>
      <c r="I887" s="179" t="s">
        <v>90</v>
      </c>
      <c r="J887" s="179" t="s">
        <v>5</v>
      </c>
    </row>
    <row r="888" spans="1:10" ht="38.25">
      <c r="A888" s="157" t="s">
        <v>226</v>
      </c>
      <c r="B888" s="159" t="s">
        <v>272</v>
      </c>
      <c r="C888" s="157" t="s">
        <v>78</v>
      </c>
      <c r="D888" s="157" t="s">
        <v>273</v>
      </c>
      <c r="E888" s="282" t="s">
        <v>264</v>
      </c>
      <c r="F888" s="282"/>
      <c r="G888" s="158" t="s">
        <v>268</v>
      </c>
      <c r="H888" s="161">
        <v>1</v>
      </c>
      <c r="I888" s="160">
        <v>17.670000000000002</v>
      </c>
      <c r="J888" s="160">
        <v>17.670000000000002</v>
      </c>
    </row>
    <row r="889" spans="1:10" ht="25.5">
      <c r="A889" s="163" t="s">
        <v>228</v>
      </c>
      <c r="B889" s="165" t="s">
        <v>734</v>
      </c>
      <c r="C889" s="163" t="s">
        <v>78</v>
      </c>
      <c r="D889" s="163" t="s">
        <v>735</v>
      </c>
      <c r="E889" s="283" t="s">
        <v>258</v>
      </c>
      <c r="F889" s="283"/>
      <c r="G889" s="164" t="s">
        <v>259</v>
      </c>
      <c r="H889" s="167">
        <v>1</v>
      </c>
      <c r="I889" s="166">
        <v>17.399999999999999</v>
      </c>
      <c r="J889" s="166">
        <v>17.399999999999999</v>
      </c>
    </row>
    <row r="890" spans="1:10" ht="38.25">
      <c r="A890" s="163" t="s">
        <v>228</v>
      </c>
      <c r="B890" s="165" t="s">
        <v>736</v>
      </c>
      <c r="C890" s="163" t="s">
        <v>78</v>
      </c>
      <c r="D890" s="163" t="s">
        <v>737</v>
      </c>
      <c r="E890" s="283" t="s">
        <v>264</v>
      </c>
      <c r="F890" s="283"/>
      <c r="G890" s="164" t="s">
        <v>259</v>
      </c>
      <c r="H890" s="167">
        <v>1</v>
      </c>
      <c r="I890" s="166">
        <v>0.22</v>
      </c>
      <c r="J890" s="166">
        <v>0.22</v>
      </c>
    </row>
    <row r="891" spans="1:10" ht="38.25">
      <c r="A891" s="163" t="s">
        <v>228</v>
      </c>
      <c r="B891" s="165" t="s">
        <v>738</v>
      </c>
      <c r="C891" s="163" t="s">
        <v>78</v>
      </c>
      <c r="D891" s="163" t="s">
        <v>739</v>
      </c>
      <c r="E891" s="283" t="s">
        <v>264</v>
      </c>
      <c r="F891" s="283"/>
      <c r="G891" s="164" t="s">
        <v>259</v>
      </c>
      <c r="H891" s="167">
        <v>1</v>
      </c>
      <c r="I891" s="166">
        <v>0.05</v>
      </c>
      <c r="J891" s="166">
        <v>0.05</v>
      </c>
    </row>
    <row r="892" spans="1:10" ht="25.5">
      <c r="A892" s="176"/>
      <c r="B892" s="176"/>
      <c r="C892" s="176"/>
      <c r="D892" s="176"/>
      <c r="E892" s="176" t="s">
        <v>250</v>
      </c>
      <c r="F892" s="177">
        <v>14.17</v>
      </c>
      <c r="G892" s="176" t="s">
        <v>251</v>
      </c>
      <c r="H892" s="177">
        <v>0</v>
      </c>
      <c r="I892" s="176" t="s">
        <v>252</v>
      </c>
      <c r="J892" s="177">
        <v>14.17</v>
      </c>
    </row>
    <row r="893" spans="1:10" ht="15.75" thickBot="1">
      <c r="A893" s="176"/>
      <c r="B893" s="176"/>
      <c r="C893" s="176"/>
      <c r="D893" s="176"/>
      <c r="E893" s="176" t="s">
        <v>253</v>
      </c>
      <c r="F893" s="177">
        <v>4.83</v>
      </c>
      <c r="G893" s="176"/>
      <c r="H893" s="287" t="s">
        <v>254</v>
      </c>
      <c r="I893" s="287"/>
      <c r="J893" s="177">
        <v>22.5</v>
      </c>
    </row>
    <row r="894" spans="1:10" ht="15.75" thickTop="1">
      <c r="A894" s="162"/>
      <c r="B894" s="162"/>
      <c r="C894" s="162"/>
      <c r="D894" s="162"/>
      <c r="E894" s="162"/>
      <c r="F894" s="162"/>
      <c r="G894" s="162"/>
      <c r="H894" s="162"/>
      <c r="I894" s="162"/>
      <c r="J894" s="162"/>
    </row>
    <row r="895" spans="1:10">
      <c r="A895" s="178"/>
      <c r="B895" s="179" t="s">
        <v>4</v>
      </c>
      <c r="C895" s="178" t="s">
        <v>1</v>
      </c>
      <c r="D895" s="178" t="s">
        <v>3</v>
      </c>
      <c r="E895" s="281" t="s">
        <v>225</v>
      </c>
      <c r="F895" s="281"/>
      <c r="G895" s="180" t="s">
        <v>2</v>
      </c>
      <c r="H895" s="179" t="s">
        <v>8</v>
      </c>
      <c r="I895" s="179" t="s">
        <v>90</v>
      </c>
      <c r="J895" s="179" t="s">
        <v>5</v>
      </c>
    </row>
    <row r="896" spans="1:10" ht="38.25">
      <c r="A896" s="157" t="s">
        <v>226</v>
      </c>
      <c r="B896" s="159" t="s">
        <v>270</v>
      </c>
      <c r="C896" s="157" t="s">
        <v>78</v>
      </c>
      <c r="D896" s="157" t="s">
        <v>271</v>
      </c>
      <c r="E896" s="282" t="s">
        <v>264</v>
      </c>
      <c r="F896" s="282"/>
      <c r="G896" s="158" t="s">
        <v>265</v>
      </c>
      <c r="H896" s="161">
        <v>1</v>
      </c>
      <c r="I896" s="160">
        <v>18.34</v>
      </c>
      <c r="J896" s="160">
        <v>18.34</v>
      </c>
    </row>
    <row r="897" spans="1:10" ht="25.5">
      <c r="A897" s="163" t="s">
        <v>228</v>
      </c>
      <c r="B897" s="165" t="s">
        <v>734</v>
      </c>
      <c r="C897" s="163" t="s">
        <v>78</v>
      </c>
      <c r="D897" s="163" t="s">
        <v>735</v>
      </c>
      <c r="E897" s="283" t="s">
        <v>258</v>
      </c>
      <c r="F897" s="283"/>
      <c r="G897" s="164" t="s">
        <v>259</v>
      </c>
      <c r="H897" s="167">
        <v>1</v>
      </c>
      <c r="I897" s="166">
        <v>17.399999999999999</v>
      </c>
      <c r="J897" s="166">
        <v>17.399999999999999</v>
      </c>
    </row>
    <row r="898" spans="1:10" ht="38.25">
      <c r="A898" s="163" t="s">
        <v>228</v>
      </c>
      <c r="B898" s="165" t="s">
        <v>736</v>
      </c>
      <c r="C898" s="163" t="s">
        <v>78</v>
      </c>
      <c r="D898" s="163" t="s">
        <v>737</v>
      </c>
      <c r="E898" s="283" t="s">
        <v>264</v>
      </c>
      <c r="F898" s="283"/>
      <c r="G898" s="164" t="s">
        <v>259</v>
      </c>
      <c r="H898" s="167">
        <v>1</v>
      </c>
      <c r="I898" s="166">
        <v>0.22</v>
      </c>
      <c r="J898" s="166">
        <v>0.22</v>
      </c>
    </row>
    <row r="899" spans="1:10" ht="38.25">
      <c r="A899" s="163" t="s">
        <v>228</v>
      </c>
      <c r="B899" s="165" t="s">
        <v>738</v>
      </c>
      <c r="C899" s="163" t="s">
        <v>78</v>
      </c>
      <c r="D899" s="163" t="s">
        <v>739</v>
      </c>
      <c r="E899" s="283" t="s">
        <v>264</v>
      </c>
      <c r="F899" s="283"/>
      <c r="G899" s="164" t="s">
        <v>259</v>
      </c>
      <c r="H899" s="167">
        <v>1</v>
      </c>
      <c r="I899" s="166">
        <v>0.05</v>
      </c>
      <c r="J899" s="166">
        <v>0.05</v>
      </c>
    </row>
    <row r="900" spans="1:10" ht="38.25">
      <c r="A900" s="163" t="s">
        <v>228</v>
      </c>
      <c r="B900" s="165" t="s">
        <v>740</v>
      </c>
      <c r="C900" s="163" t="s">
        <v>78</v>
      </c>
      <c r="D900" s="163" t="s">
        <v>741</v>
      </c>
      <c r="E900" s="283" t="s">
        <v>264</v>
      </c>
      <c r="F900" s="283"/>
      <c r="G900" s="164" t="s">
        <v>259</v>
      </c>
      <c r="H900" s="167">
        <v>1</v>
      </c>
      <c r="I900" s="166">
        <v>0.21</v>
      </c>
      <c r="J900" s="166">
        <v>0.21</v>
      </c>
    </row>
    <row r="901" spans="1:10" ht="38.25">
      <c r="A901" s="163" t="s">
        <v>228</v>
      </c>
      <c r="B901" s="165" t="s">
        <v>742</v>
      </c>
      <c r="C901" s="163" t="s">
        <v>78</v>
      </c>
      <c r="D901" s="163" t="s">
        <v>743</v>
      </c>
      <c r="E901" s="283" t="s">
        <v>264</v>
      </c>
      <c r="F901" s="283"/>
      <c r="G901" s="164" t="s">
        <v>259</v>
      </c>
      <c r="H901" s="167">
        <v>1</v>
      </c>
      <c r="I901" s="166">
        <v>0.46</v>
      </c>
      <c r="J901" s="166">
        <v>0.46</v>
      </c>
    </row>
    <row r="902" spans="1:10" ht="25.5">
      <c r="A902" s="176"/>
      <c r="B902" s="176"/>
      <c r="C902" s="176"/>
      <c r="D902" s="176"/>
      <c r="E902" s="176" t="s">
        <v>250</v>
      </c>
      <c r="F902" s="177">
        <v>14.17</v>
      </c>
      <c r="G902" s="176" t="s">
        <v>251</v>
      </c>
      <c r="H902" s="177">
        <v>0</v>
      </c>
      <c r="I902" s="176" t="s">
        <v>252</v>
      </c>
      <c r="J902" s="177">
        <v>14.17</v>
      </c>
    </row>
    <row r="903" spans="1:10" ht="15.75" thickBot="1">
      <c r="A903" s="176"/>
      <c r="B903" s="176"/>
      <c r="C903" s="176"/>
      <c r="D903" s="176"/>
      <c r="E903" s="176" t="s">
        <v>253</v>
      </c>
      <c r="F903" s="177">
        <v>5.01</v>
      </c>
      <c r="G903" s="176"/>
      <c r="H903" s="287" t="s">
        <v>254</v>
      </c>
      <c r="I903" s="287"/>
      <c r="J903" s="177">
        <v>23.35</v>
      </c>
    </row>
    <row r="904" spans="1:10" ht="15.75" thickTop="1">
      <c r="A904" s="162"/>
      <c r="B904" s="162"/>
      <c r="C904" s="162"/>
      <c r="D904" s="162"/>
      <c r="E904" s="162"/>
      <c r="F904" s="162"/>
      <c r="G904" s="162"/>
      <c r="H904" s="162"/>
      <c r="I904" s="162"/>
      <c r="J904" s="162"/>
    </row>
    <row r="905" spans="1:10">
      <c r="A905" s="178"/>
      <c r="B905" s="179" t="s">
        <v>4</v>
      </c>
      <c r="C905" s="178" t="s">
        <v>1</v>
      </c>
      <c r="D905" s="178" t="s">
        <v>3</v>
      </c>
      <c r="E905" s="281" t="s">
        <v>225</v>
      </c>
      <c r="F905" s="281"/>
      <c r="G905" s="180" t="s">
        <v>2</v>
      </c>
      <c r="H905" s="179" t="s">
        <v>8</v>
      </c>
      <c r="I905" s="179" t="s">
        <v>90</v>
      </c>
      <c r="J905" s="179" t="s">
        <v>5</v>
      </c>
    </row>
    <row r="906" spans="1:10" ht="38.25">
      <c r="A906" s="157" t="s">
        <v>226</v>
      </c>
      <c r="B906" s="159" t="s">
        <v>736</v>
      </c>
      <c r="C906" s="157" t="s">
        <v>78</v>
      </c>
      <c r="D906" s="157" t="s">
        <v>737</v>
      </c>
      <c r="E906" s="282" t="s">
        <v>264</v>
      </c>
      <c r="F906" s="282"/>
      <c r="G906" s="158" t="s">
        <v>259</v>
      </c>
      <c r="H906" s="161">
        <v>1</v>
      </c>
      <c r="I906" s="160">
        <v>0.22</v>
      </c>
      <c r="J906" s="160">
        <v>0.22</v>
      </c>
    </row>
    <row r="907" spans="1:10" ht="25.5">
      <c r="A907" s="168" t="s">
        <v>235</v>
      </c>
      <c r="B907" s="170" t="s">
        <v>744</v>
      </c>
      <c r="C907" s="168" t="s">
        <v>78</v>
      </c>
      <c r="D907" s="168" t="s">
        <v>745</v>
      </c>
      <c r="E907" s="284" t="s">
        <v>502</v>
      </c>
      <c r="F907" s="284"/>
      <c r="G907" s="169" t="s">
        <v>51</v>
      </c>
      <c r="H907" s="172">
        <v>6.3999999999999997E-5</v>
      </c>
      <c r="I907" s="171">
        <v>3565.89</v>
      </c>
      <c r="J907" s="171">
        <v>0.22</v>
      </c>
    </row>
    <row r="908" spans="1:10" ht="25.5">
      <c r="A908" s="176"/>
      <c r="B908" s="176"/>
      <c r="C908" s="176"/>
      <c r="D908" s="176"/>
      <c r="E908" s="176" t="s">
        <v>250</v>
      </c>
      <c r="F908" s="177">
        <v>0</v>
      </c>
      <c r="G908" s="176" t="s">
        <v>251</v>
      </c>
      <c r="H908" s="177">
        <v>0</v>
      </c>
      <c r="I908" s="176" t="s">
        <v>252</v>
      </c>
      <c r="J908" s="177">
        <v>0</v>
      </c>
    </row>
    <row r="909" spans="1:10" ht="15.75" thickBot="1">
      <c r="A909" s="176"/>
      <c r="B909" s="176"/>
      <c r="C909" s="176"/>
      <c r="D909" s="176"/>
      <c r="E909" s="176" t="s">
        <v>253</v>
      </c>
      <c r="F909" s="177">
        <v>0.06</v>
      </c>
      <c r="G909" s="176"/>
      <c r="H909" s="287" t="s">
        <v>254</v>
      </c>
      <c r="I909" s="287"/>
      <c r="J909" s="177">
        <v>0.28000000000000003</v>
      </c>
    </row>
    <row r="910" spans="1:10" ht="15.75" thickTop="1">
      <c r="A910" s="162"/>
      <c r="B910" s="162"/>
      <c r="C910" s="162"/>
      <c r="D910" s="162"/>
      <c r="E910" s="162"/>
      <c r="F910" s="162"/>
      <c r="G910" s="162"/>
      <c r="H910" s="162"/>
      <c r="I910" s="162"/>
      <c r="J910" s="162"/>
    </row>
    <row r="911" spans="1:10">
      <c r="A911" s="178"/>
      <c r="B911" s="179" t="s">
        <v>4</v>
      </c>
      <c r="C911" s="178" t="s">
        <v>1</v>
      </c>
      <c r="D911" s="178" t="s">
        <v>3</v>
      </c>
      <c r="E911" s="281" t="s">
        <v>225</v>
      </c>
      <c r="F911" s="281"/>
      <c r="G911" s="180" t="s">
        <v>2</v>
      </c>
      <c r="H911" s="179" t="s">
        <v>8</v>
      </c>
      <c r="I911" s="179" t="s">
        <v>90</v>
      </c>
      <c r="J911" s="179" t="s">
        <v>5</v>
      </c>
    </row>
    <row r="912" spans="1:10" ht="38.25">
      <c r="A912" s="157" t="s">
        <v>226</v>
      </c>
      <c r="B912" s="159" t="s">
        <v>738</v>
      </c>
      <c r="C912" s="157" t="s">
        <v>78</v>
      </c>
      <c r="D912" s="157" t="s">
        <v>739</v>
      </c>
      <c r="E912" s="282" t="s">
        <v>264</v>
      </c>
      <c r="F912" s="282"/>
      <c r="G912" s="158" t="s">
        <v>259</v>
      </c>
      <c r="H912" s="161">
        <v>1</v>
      </c>
      <c r="I912" s="160">
        <v>0.05</v>
      </c>
      <c r="J912" s="160">
        <v>0.05</v>
      </c>
    </row>
    <row r="913" spans="1:10" ht="25.5">
      <c r="A913" s="168" t="s">
        <v>235</v>
      </c>
      <c r="B913" s="170" t="s">
        <v>744</v>
      </c>
      <c r="C913" s="168" t="s">
        <v>78</v>
      </c>
      <c r="D913" s="168" t="s">
        <v>745</v>
      </c>
      <c r="E913" s="284" t="s">
        <v>502</v>
      </c>
      <c r="F913" s="284"/>
      <c r="G913" s="169" t="s">
        <v>51</v>
      </c>
      <c r="H913" s="172">
        <v>1.4800000000000001E-5</v>
      </c>
      <c r="I913" s="171">
        <v>3565.89</v>
      </c>
      <c r="J913" s="171">
        <v>0.05</v>
      </c>
    </row>
    <row r="914" spans="1:10" ht="25.5">
      <c r="A914" s="176"/>
      <c r="B914" s="176"/>
      <c r="C914" s="176"/>
      <c r="D914" s="176"/>
      <c r="E914" s="176" t="s">
        <v>250</v>
      </c>
      <c r="F914" s="177">
        <v>0</v>
      </c>
      <c r="G914" s="176" t="s">
        <v>251</v>
      </c>
      <c r="H914" s="177">
        <v>0</v>
      </c>
      <c r="I914" s="176" t="s">
        <v>252</v>
      </c>
      <c r="J914" s="177">
        <v>0</v>
      </c>
    </row>
    <row r="915" spans="1:10" ht="15.75" thickBot="1">
      <c r="A915" s="176"/>
      <c r="B915" s="176"/>
      <c r="C915" s="176"/>
      <c r="D915" s="176"/>
      <c r="E915" s="176" t="s">
        <v>253</v>
      </c>
      <c r="F915" s="177">
        <v>0.01</v>
      </c>
      <c r="G915" s="176"/>
      <c r="H915" s="287" t="s">
        <v>254</v>
      </c>
      <c r="I915" s="287"/>
      <c r="J915" s="177">
        <v>0.06</v>
      </c>
    </row>
    <row r="916" spans="1:10" ht="15.75" thickTop="1">
      <c r="A916" s="162"/>
      <c r="B916" s="162"/>
      <c r="C916" s="162"/>
      <c r="D916" s="162"/>
      <c r="E916" s="162"/>
      <c r="F916" s="162"/>
      <c r="G916" s="162"/>
      <c r="H916" s="162"/>
      <c r="I916" s="162"/>
      <c r="J916" s="162"/>
    </row>
    <row r="917" spans="1:10">
      <c r="A917" s="178"/>
      <c r="B917" s="179" t="s">
        <v>4</v>
      </c>
      <c r="C917" s="178" t="s">
        <v>1</v>
      </c>
      <c r="D917" s="178" t="s">
        <v>3</v>
      </c>
      <c r="E917" s="281" t="s">
        <v>225</v>
      </c>
      <c r="F917" s="281"/>
      <c r="G917" s="180" t="s">
        <v>2</v>
      </c>
      <c r="H917" s="179" t="s">
        <v>8</v>
      </c>
      <c r="I917" s="179" t="s">
        <v>90</v>
      </c>
      <c r="J917" s="179" t="s">
        <v>5</v>
      </c>
    </row>
    <row r="918" spans="1:10" ht="38.25">
      <c r="A918" s="157" t="s">
        <v>226</v>
      </c>
      <c r="B918" s="159" t="s">
        <v>740</v>
      </c>
      <c r="C918" s="157" t="s">
        <v>78</v>
      </c>
      <c r="D918" s="157" t="s">
        <v>741</v>
      </c>
      <c r="E918" s="282" t="s">
        <v>264</v>
      </c>
      <c r="F918" s="282"/>
      <c r="G918" s="158" t="s">
        <v>259</v>
      </c>
      <c r="H918" s="161">
        <v>1</v>
      </c>
      <c r="I918" s="160">
        <v>0.21</v>
      </c>
      <c r="J918" s="160">
        <v>0.21</v>
      </c>
    </row>
    <row r="919" spans="1:10" ht="25.5">
      <c r="A919" s="168" t="s">
        <v>235</v>
      </c>
      <c r="B919" s="170" t="s">
        <v>744</v>
      </c>
      <c r="C919" s="168" t="s">
        <v>78</v>
      </c>
      <c r="D919" s="168" t="s">
        <v>745</v>
      </c>
      <c r="E919" s="284" t="s">
        <v>502</v>
      </c>
      <c r="F919" s="284"/>
      <c r="G919" s="169" t="s">
        <v>51</v>
      </c>
      <c r="H919" s="172">
        <v>6.0000000000000002E-5</v>
      </c>
      <c r="I919" s="171">
        <v>3565.89</v>
      </c>
      <c r="J919" s="171">
        <v>0.21</v>
      </c>
    </row>
    <row r="920" spans="1:10" ht="25.5">
      <c r="A920" s="176"/>
      <c r="B920" s="176"/>
      <c r="C920" s="176"/>
      <c r="D920" s="176"/>
      <c r="E920" s="176" t="s">
        <v>250</v>
      </c>
      <c r="F920" s="177">
        <v>0</v>
      </c>
      <c r="G920" s="176" t="s">
        <v>251</v>
      </c>
      <c r="H920" s="177">
        <v>0</v>
      </c>
      <c r="I920" s="176" t="s">
        <v>252</v>
      </c>
      <c r="J920" s="177">
        <v>0</v>
      </c>
    </row>
    <row r="921" spans="1:10" ht="15.75" thickBot="1">
      <c r="A921" s="176"/>
      <c r="B921" s="176"/>
      <c r="C921" s="176"/>
      <c r="D921" s="176"/>
      <c r="E921" s="176" t="s">
        <v>253</v>
      </c>
      <c r="F921" s="177">
        <v>0.05</v>
      </c>
      <c r="G921" s="176"/>
      <c r="H921" s="287" t="s">
        <v>254</v>
      </c>
      <c r="I921" s="287"/>
      <c r="J921" s="177">
        <v>0.26</v>
      </c>
    </row>
    <row r="922" spans="1:10" ht="15.75" thickTop="1">
      <c r="A922" s="162"/>
      <c r="B922" s="162"/>
      <c r="C922" s="162"/>
      <c r="D922" s="162"/>
      <c r="E922" s="162"/>
      <c r="F922" s="162"/>
      <c r="G922" s="162"/>
      <c r="H922" s="162"/>
      <c r="I922" s="162"/>
      <c r="J922" s="162"/>
    </row>
    <row r="923" spans="1:10">
      <c r="A923" s="178"/>
      <c r="B923" s="179" t="s">
        <v>4</v>
      </c>
      <c r="C923" s="178" t="s">
        <v>1</v>
      </c>
      <c r="D923" s="178" t="s">
        <v>3</v>
      </c>
      <c r="E923" s="281" t="s">
        <v>225</v>
      </c>
      <c r="F923" s="281"/>
      <c r="G923" s="180" t="s">
        <v>2</v>
      </c>
      <c r="H923" s="179" t="s">
        <v>8</v>
      </c>
      <c r="I923" s="179" t="s">
        <v>90</v>
      </c>
      <c r="J923" s="179" t="s">
        <v>5</v>
      </c>
    </row>
    <row r="924" spans="1:10" ht="38.25">
      <c r="A924" s="157" t="s">
        <v>226</v>
      </c>
      <c r="B924" s="159" t="s">
        <v>742</v>
      </c>
      <c r="C924" s="157" t="s">
        <v>78</v>
      </c>
      <c r="D924" s="157" t="s">
        <v>743</v>
      </c>
      <c r="E924" s="282" t="s">
        <v>264</v>
      </c>
      <c r="F924" s="282"/>
      <c r="G924" s="158" t="s">
        <v>259</v>
      </c>
      <c r="H924" s="161">
        <v>1</v>
      </c>
      <c r="I924" s="160">
        <v>0.46</v>
      </c>
      <c r="J924" s="160">
        <v>0.46</v>
      </c>
    </row>
    <row r="925" spans="1:10" ht="25.5">
      <c r="A925" s="168" t="s">
        <v>235</v>
      </c>
      <c r="B925" s="170" t="s">
        <v>503</v>
      </c>
      <c r="C925" s="168" t="s">
        <v>78</v>
      </c>
      <c r="D925" s="168" t="s">
        <v>504</v>
      </c>
      <c r="E925" s="284" t="s">
        <v>505</v>
      </c>
      <c r="F925" s="284"/>
      <c r="G925" s="169" t="s">
        <v>506</v>
      </c>
      <c r="H925" s="172">
        <v>0.78</v>
      </c>
      <c r="I925" s="171">
        <v>0.6</v>
      </c>
      <c r="J925" s="171">
        <v>0.46</v>
      </c>
    </row>
    <row r="926" spans="1:10" ht="25.5">
      <c r="A926" s="176"/>
      <c r="B926" s="176"/>
      <c r="C926" s="176"/>
      <c r="D926" s="176"/>
      <c r="E926" s="176" t="s">
        <v>250</v>
      </c>
      <c r="F926" s="177">
        <v>0</v>
      </c>
      <c r="G926" s="176" t="s">
        <v>251</v>
      </c>
      <c r="H926" s="177">
        <v>0</v>
      </c>
      <c r="I926" s="176" t="s">
        <v>252</v>
      </c>
      <c r="J926" s="177">
        <v>0</v>
      </c>
    </row>
    <row r="927" spans="1:10" ht="15.75" thickBot="1">
      <c r="A927" s="176"/>
      <c r="B927" s="176"/>
      <c r="C927" s="176"/>
      <c r="D927" s="176"/>
      <c r="E927" s="176" t="s">
        <v>253</v>
      </c>
      <c r="F927" s="177">
        <v>0.12</v>
      </c>
      <c r="G927" s="176"/>
      <c r="H927" s="287" t="s">
        <v>254</v>
      </c>
      <c r="I927" s="287"/>
      <c r="J927" s="177">
        <v>0.57999999999999996</v>
      </c>
    </row>
    <row r="928" spans="1:10" ht="15.75" thickTop="1">
      <c r="A928" s="162"/>
      <c r="B928" s="162"/>
      <c r="C928" s="162"/>
      <c r="D928" s="162"/>
      <c r="E928" s="162"/>
      <c r="F928" s="162"/>
      <c r="G928" s="162"/>
      <c r="H928" s="162"/>
      <c r="I928" s="162"/>
      <c r="J928" s="162"/>
    </row>
    <row r="929" spans="1:10">
      <c r="A929" s="178"/>
      <c r="B929" s="179" t="s">
        <v>4</v>
      </c>
      <c r="C929" s="178" t="s">
        <v>1</v>
      </c>
      <c r="D929" s="178" t="s">
        <v>3</v>
      </c>
      <c r="E929" s="281" t="s">
        <v>225</v>
      </c>
      <c r="F929" s="281"/>
      <c r="G929" s="180" t="s">
        <v>2</v>
      </c>
      <c r="H929" s="179" t="s">
        <v>8</v>
      </c>
      <c r="I929" s="179" t="s">
        <v>90</v>
      </c>
      <c r="J929" s="179" t="s">
        <v>5</v>
      </c>
    </row>
    <row r="930" spans="1:10" ht="38.25">
      <c r="A930" s="157" t="s">
        <v>226</v>
      </c>
      <c r="B930" s="159" t="s">
        <v>266</v>
      </c>
      <c r="C930" s="157" t="s">
        <v>78</v>
      </c>
      <c r="D930" s="157" t="s">
        <v>267</v>
      </c>
      <c r="E930" s="282" t="s">
        <v>264</v>
      </c>
      <c r="F930" s="282"/>
      <c r="G930" s="158" t="s">
        <v>268</v>
      </c>
      <c r="H930" s="161">
        <v>1</v>
      </c>
      <c r="I930" s="160">
        <v>144.91999999999999</v>
      </c>
      <c r="J930" s="160">
        <v>144.91999999999999</v>
      </c>
    </row>
    <row r="931" spans="1:10" ht="25.5">
      <c r="A931" s="163" t="s">
        <v>228</v>
      </c>
      <c r="B931" s="165" t="s">
        <v>746</v>
      </c>
      <c r="C931" s="163" t="s">
        <v>78</v>
      </c>
      <c r="D931" s="163" t="s">
        <v>747</v>
      </c>
      <c r="E931" s="283" t="s">
        <v>258</v>
      </c>
      <c r="F931" s="283"/>
      <c r="G931" s="164" t="s">
        <v>259</v>
      </c>
      <c r="H931" s="167">
        <v>1</v>
      </c>
      <c r="I931" s="166">
        <v>25.16</v>
      </c>
      <c r="J931" s="166">
        <v>25.16</v>
      </c>
    </row>
    <row r="932" spans="1:10" ht="38.25">
      <c r="A932" s="163" t="s">
        <v>228</v>
      </c>
      <c r="B932" s="165" t="s">
        <v>748</v>
      </c>
      <c r="C932" s="163" t="s">
        <v>78</v>
      </c>
      <c r="D932" s="163" t="s">
        <v>749</v>
      </c>
      <c r="E932" s="283" t="s">
        <v>264</v>
      </c>
      <c r="F932" s="283"/>
      <c r="G932" s="164" t="s">
        <v>259</v>
      </c>
      <c r="H932" s="167">
        <v>1</v>
      </c>
      <c r="I932" s="166">
        <v>80.11</v>
      </c>
      <c r="J932" s="166">
        <v>80.11</v>
      </c>
    </row>
    <row r="933" spans="1:10" ht="38.25">
      <c r="A933" s="163" t="s">
        <v>228</v>
      </c>
      <c r="B933" s="165" t="s">
        <v>750</v>
      </c>
      <c r="C933" s="163" t="s">
        <v>78</v>
      </c>
      <c r="D933" s="163" t="s">
        <v>751</v>
      </c>
      <c r="E933" s="283" t="s">
        <v>264</v>
      </c>
      <c r="F933" s="283"/>
      <c r="G933" s="164" t="s">
        <v>259</v>
      </c>
      <c r="H933" s="167">
        <v>1</v>
      </c>
      <c r="I933" s="166">
        <v>28.24</v>
      </c>
      <c r="J933" s="166">
        <v>28.24</v>
      </c>
    </row>
    <row r="934" spans="1:10" ht="38.25">
      <c r="A934" s="163" t="s">
        <v>228</v>
      </c>
      <c r="B934" s="165" t="s">
        <v>752</v>
      </c>
      <c r="C934" s="163" t="s">
        <v>78</v>
      </c>
      <c r="D934" s="163" t="s">
        <v>753</v>
      </c>
      <c r="E934" s="283" t="s">
        <v>264</v>
      </c>
      <c r="F934" s="283"/>
      <c r="G934" s="164" t="s">
        <v>259</v>
      </c>
      <c r="H934" s="167">
        <v>1</v>
      </c>
      <c r="I934" s="166">
        <v>11.41</v>
      </c>
      <c r="J934" s="166">
        <v>11.41</v>
      </c>
    </row>
    <row r="935" spans="1:10" ht="25.5">
      <c r="A935" s="176"/>
      <c r="B935" s="176"/>
      <c r="C935" s="176"/>
      <c r="D935" s="176"/>
      <c r="E935" s="176" t="s">
        <v>250</v>
      </c>
      <c r="F935" s="177">
        <v>21.93</v>
      </c>
      <c r="G935" s="176" t="s">
        <v>251</v>
      </c>
      <c r="H935" s="177">
        <v>0</v>
      </c>
      <c r="I935" s="176" t="s">
        <v>252</v>
      </c>
      <c r="J935" s="177">
        <v>21.93</v>
      </c>
    </row>
    <row r="936" spans="1:10" ht="15.75" thickBot="1">
      <c r="A936" s="176"/>
      <c r="B936" s="176"/>
      <c r="C936" s="176"/>
      <c r="D936" s="176"/>
      <c r="E936" s="176" t="s">
        <v>253</v>
      </c>
      <c r="F936" s="177">
        <v>39.630000000000003</v>
      </c>
      <c r="G936" s="176"/>
      <c r="H936" s="287" t="s">
        <v>254</v>
      </c>
      <c r="I936" s="287"/>
      <c r="J936" s="177">
        <v>184.55</v>
      </c>
    </row>
    <row r="937" spans="1:10" ht="15.75" thickTop="1">
      <c r="A937" s="162"/>
      <c r="B937" s="162"/>
      <c r="C937" s="162"/>
      <c r="D937" s="162"/>
      <c r="E937" s="162"/>
      <c r="F937" s="162"/>
      <c r="G937" s="162"/>
      <c r="H937" s="162"/>
      <c r="I937" s="162"/>
      <c r="J937" s="162"/>
    </row>
    <row r="938" spans="1:10">
      <c r="A938" s="178"/>
      <c r="B938" s="179" t="s">
        <v>4</v>
      </c>
      <c r="C938" s="178" t="s">
        <v>1</v>
      </c>
      <c r="D938" s="178" t="s">
        <v>3</v>
      </c>
      <c r="E938" s="281" t="s">
        <v>225</v>
      </c>
      <c r="F938" s="281"/>
      <c r="G938" s="180" t="s">
        <v>2</v>
      </c>
      <c r="H938" s="179" t="s">
        <v>8</v>
      </c>
      <c r="I938" s="179" t="s">
        <v>90</v>
      </c>
      <c r="J938" s="179" t="s">
        <v>5</v>
      </c>
    </row>
    <row r="939" spans="1:10" ht="38.25">
      <c r="A939" s="157" t="s">
        <v>226</v>
      </c>
      <c r="B939" s="159" t="s">
        <v>262</v>
      </c>
      <c r="C939" s="157" t="s">
        <v>78</v>
      </c>
      <c r="D939" s="157" t="s">
        <v>263</v>
      </c>
      <c r="E939" s="282" t="s">
        <v>264</v>
      </c>
      <c r="F939" s="282"/>
      <c r="G939" s="158" t="s">
        <v>265</v>
      </c>
      <c r="H939" s="161">
        <v>1</v>
      </c>
      <c r="I939" s="160">
        <v>281.5</v>
      </c>
      <c r="J939" s="160">
        <v>281.5</v>
      </c>
    </row>
    <row r="940" spans="1:10" ht="25.5">
      <c r="A940" s="163" t="s">
        <v>228</v>
      </c>
      <c r="B940" s="165" t="s">
        <v>746</v>
      </c>
      <c r="C940" s="163" t="s">
        <v>78</v>
      </c>
      <c r="D940" s="163" t="s">
        <v>747</v>
      </c>
      <c r="E940" s="283" t="s">
        <v>258</v>
      </c>
      <c r="F940" s="283"/>
      <c r="G940" s="164" t="s">
        <v>259</v>
      </c>
      <c r="H940" s="167">
        <v>1</v>
      </c>
      <c r="I940" s="166">
        <v>25.16</v>
      </c>
      <c r="J940" s="166">
        <v>25.16</v>
      </c>
    </row>
    <row r="941" spans="1:10" ht="38.25">
      <c r="A941" s="163" t="s">
        <v>228</v>
      </c>
      <c r="B941" s="165" t="s">
        <v>748</v>
      </c>
      <c r="C941" s="163" t="s">
        <v>78</v>
      </c>
      <c r="D941" s="163" t="s">
        <v>749</v>
      </c>
      <c r="E941" s="283" t="s">
        <v>264</v>
      </c>
      <c r="F941" s="283"/>
      <c r="G941" s="164" t="s">
        <v>259</v>
      </c>
      <c r="H941" s="167">
        <v>1</v>
      </c>
      <c r="I941" s="166">
        <v>80.11</v>
      </c>
      <c r="J941" s="166">
        <v>80.11</v>
      </c>
    </row>
    <row r="942" spans="1:10" ht="38.25">
      <c r="A942" s="163" t="s">
        <v>228</v>
      </c>
      <c r="B942" s="165" t="s">
        <v>750</v>
      </c>
      <c r="C942" s="163" t="s">
        <v>78</v>
      </c>
      <c r="D942" s="163" t="s">
        <v>751</v>
      </c>
      <c r="E942" s="283" t="s">
        <v>264</v>
      </c>
      <c r="F942" s="283"/>
      <c r="G942" s="164" t="s">
        <v>259</v>
      </c>
      <c r="H942" s="167">
        <v>1</v>
      </c>
      <c r="I942" s="166">
        <v>28.24</v>
      </c>
      <c r="J942" s="166">
        <v>28.24</v>
      </c>
    </row>
    <row r="943" spans="1:10" ht="38.25">
      <c r="A943" s="163" t="s">
        <v>228</v>
      </c>
      <c r="B943" s="165" t="s">
        <v>754</v>
      </c>
      <c r="C943" s="163" t="s">
        <v>78</v>
      </c>
      <c r="D943" s="163" t="s">
        <v>755</v>
      </c>
      <c r="E943" s="283" t="s">
        <v>264</v>
      </c>
      <c r="F943" s="283"/>
      <c r="G943" s="164" t="s">
        <v>259</v>
      </c>
      <c r="H943" s="167">
        <v>1</v>
      </c>
      <c r="I943" s="166">
        <v>128.78</v>
      </c>
      <c r="J943" s="166">
        <v>128.78</v>
      </c>
    </row>
    <row r="944" spans="1:10" ht="38.25">
      <c r="A944" s="163" t="s">
        <v>228</v>
      </c>
      <c r="B944" s="165" t="s">
        <v>756</v>
      </c>
      <c r="C944" s="163" t="s">
        <v>78</v>
      </c>
      <c r="D944" s="163" t="s">
        <v>757</v>
      </c>
      <c r="E944" s="283" t="s">
        <v>264</v>
      </c>
      <c r="F944" s="283"/>
      <c r="G944" s="164" t="s">
        <v>259</v>
      </c>
      <c r="H944" s="167">
        <v>1</v>
      </c>
      <c r="I944" s="166">
        <v>7.8</v>
      </c>
      <c r="J944" s="166">
        <v>7.8</v>
      </c>
    </row>
    <row r="945" spans="1:10" ht="38.25">
      <c r="A945" s="163" t="s">
        <v>228</v>
      </c>
      <c r="B945" s="165" t="s">
        <v>752</v>
      </c>
      <c r="C945" s="163" t="s">
        <v>78</v>
      </c>
      <c r="D945" s="163" t="s">
        <v>753</v>
      </c>
      <c r="E945" s="283" t="s">
        <v>264</v>
      </c>
      <c r="F945" s="283"/>
      <c r="G945" s="164" t="s">
        <v>259</v>
      </c>
      <c r="H945" s="167">
        <v>1</v>
      </c>
      <c r="I945" s="166">
        <v>11.41</v>
      </c>
      <c r="J945" s="166">
        <v>11.41</v>
      </c>
    </row>
    <row r="946" spans="1:10" ht="25.5">
      <c r="A946" s="176"/>
      <c r="B946" s="176"/>
      <c r="C946" s="176"/>
      <c r="D946" s="176"/>
      <c r="E946" s="176" t="s">
        <v>250</v>
      </c>
      <c r="F946" s="177">
        <v>21.93</v>
      </c>
      <c r="G946" s="176" t="s">
        <v>251</v>
      </c>
      <c r="H946" s="177">
        <v>0</v>
      </c>
      <c r="I946" s="176" t="s">
        <v>252</v>
      </c>
      <c r="J946" s="177">
        <v>21.93</v>
      </c>
    </row>
    <row r="947" spans="1:10" ht="15.75" thickBot="1">
      <c r="A947" s="176"/>
      <c r="B947" s="176"/>
      <c r="C947" s="176"/>
      <c r="D947" s="176"/>
      <c r="E947" s="176" t="s">
        <v>253</v>
      </c>
      <c r="F947" s="177">
        <v>76.989999999999995</v>
      </c>
      <c r="G947" s="176"/>
      <c r="H947" s="287" t="s">
        <v>254</v>
      </c>
      <c r="I947" s="287"/>
      <c r="J947" s="177">
        <v>358.49</v>
      </c>
    </row>
    <row r="948" spans="1:10" ht="15.75" thickTop="1">
      <c r="A948" s="162"/>
      <c r="B948" s="162"/>
      <c r="C948" s="162"/>
      <c r="D948" s="162"/>
      <c r="E948" s="162"/>
      <c r="F948" s="162"/>
      <c r="G948" s="162"/>
      <c r="H948" s="162"/>
      <c r="I948" s="162"/>
      <c r="J948" s="162"/>
    </row>
    <row r="949" spans="1:10">
      <c r="A949" s="178"/>
      <c r="B949" s="179" t="s">
        <v>4</v>
      </c>
      <c r="C949" s="178" t="s">
        <v>1</v>
      </c>
      <c r="D949" s="178" t="s">
        <v>3</v>
      </c>
      <c r="E949" s="281" t="s">
        <v>225</v>
      </c>
      <c r="F949" s="281"/>
      <c r="G949" s="180" t="s">
        <v>2</v>
      </c>
      <c r="H949" s="179" t="s">
        <v>8</v>
      </c>
      <c r="I949" s="179" t="s">
        <v>90</v>
      </c>
      <c r="J949" s="179" t="s">
        <v>5</v>
      </c>
    </row>
    <row r="950" spans="1:10" ht="38.25">
      <c r="A950" s="157" t="s">
        <v>226</v>
      </c>
      <c r="B950" s="159" t="s">
        <v>748</v>
      </c>
      <c r="C950" s="157" t="s">
        <v>78</v>
      </c>
      <c r="D950" s="157" t="s">
        <v>749</v>
      </c>
      <c r="E950" s="282" t="s">
        <v>264</v>
      </c>
      <c r="F950" s="282"/>
      <c r="G950" s="158" t="s">
        <v>259</v>
      </c>
      <c r="H950" s="161">
        <v>1</v>
      </c>
      <c r="I950" s="160">
        <v>80.11</v>
      </c>
      <c r="J950" s="160">
        <v>80.11</v>
      </c>
    </row>
    <row r="951" spans="1:10" ht="38.25">
      <c r="A951" s="168" t="s">
        <v>235</v>
      </c>
      <c r="B951" s="170" t="s">
        <v>758</v>
      </c>
      <c r="C951" s="168" t="s">
        <v>78</v>
      </c>
      <c r="D951" s="168" t="s">
        <v>759</v>
      </c>
      <c r="E951" s="284" t="s">
        <v>502</v>
      </c>
      <c r="F951" s="284"/>
      <c r="G951" s="169" t="s">
        <v>51</v>
      </c>
      <c r="H951" s="172">
        <v>4.0000000000000003E-5</v>
      </c>
      <c r="I951" s="171">
        <v>2002841.72</v>
      </c>
      <c r="J951" s="171">
        <v>80.11</v>
      </c>
    </row>
    <row r="952" spans="1:10" ht="25.5">
      <c r="A952" s="176"/>
      <c r="B952" s="176"/>
      <c r="C952" s="176"/>
      <c r="D952" s="176"/>
      <c r="E952" s="176" t="s">
        <v>250</v>
      </c>
      <c r="F952" s="177">
        <v>0</v>
      </c>
      <c r="G952" s="176" t="s">
        <v>251</v>
      </c>
      <c r="H952" s="177">
        <v>0</v>
      </c>
      <c r="I952" s="176" t="s">
        <v>252</v>
      </c>
      <c r="J952" s="177">
        <v>0</v>
      </c>
    </row>
    <row r="953" spans="1:10" ht="15.75" thickBot="1">
      <c r="A953" s="176"/>
      <c r="B953" s="176"/>
      <c r="C953" s="176"/>
      <c r="D953" s="176"/>
      <c r="E953" s="176" t="s">
        <v>253</v>
      </c>
      <c r="F953" s="177">
        <v>21.91</v>
      </c>
      <c r="G953" s="176"/>
      <c r="H953" s="287" t="s">
        <v>254</v>
      </c>
      <c r="I953" s="287"/>
      <c r="J953" s="177">
        <v>102.02</v>
      </c>
    </row>
    <row r="954" spans="1:10" ht="15.75" thickTop="1">
      <c r="A954" s="162"/>
      <c r="B954" s="162"/>
      <c r="C954" s="162"/>
      <c r="D954" s="162"/>
      <c r="E954" s="162"/>
      <c r="F954" s="162"/>
      <c r="G954" s="162"/>
      <c r="H954" s="162"/>
      <c r="I954" s="162"/>
      <c r="J954" s="162"/>
    </row>
    <row r="955" spans="1:10">
      <c r="A955" s="178"/>
      <c r="B955" s="179" t="s">
        <v>4</v>
      </c>
      <c r="C955" s="178" t="s">
        <v>1</v>
      </c>
      <c r="D955" s="178" t="s">
        <v>3</v>
      </c>
      <c r="E955" s="281" t="s">
        <v>225</v>
      </c>
      <c r="F955" s="281"/>
      <c r="G955" s="180" t="s">
        <v>2</v>
      </c>
      <c r="H955" s="179" t="s">
        <v>8</v>
      </c>
      <c r="I955" s="179" t="s">
        <v>90</v>
      </c>
      <c r="J955" s="179" t="s">
        <v>5</v>
      </c>
    </row>
    <row r="956" spans="1:10" ht="38.25">
      <c r="A956" s="157" t="s">
        <v>226</v>
      </c>
      <c r="B956" s="159" t="s">
        <v>752</v>
      </c>
      <c r="C956" s="157" t="s">
        <v>78</v>
      </c>
      <c r="D956" s="157" t="s">
        <v>753</v>
      </c>
      <c r="E956" s="282" t="s">
        <v>264</v>
      </c>
      <c r="F956" s="282"/>
      <c r="G956" s="158" t="s">
        <v>259</v>
      </c>
      <c r="H956" s="161">
        <v>1</v>
      </c>
      <c r="I956" s="160">
        <v>11.41</v>
      </c>
      <c r="J956" s="160">
        <v>11.41</v>
      </c>
    </row>
    <row r="957" spans="1:10" ht="38.25">
      <c r="A957" s="168" t="s">
        <v>235</v>
      </c>
      <c r="B957" s="170" t="s">
        <v>758</v>
      </c>
      <c r="C957" s="168" t="s">
        <v>78</v>
      </c>
      <c r="D957" s="168" t="s">
        <v>759</v>
      </c>
      <c r="E957" s="284" t="s">
        <v>502</v>
      </c>
      <c r="F957" s="284"/>
      <c r="G957" s="169" t="s">
        <v>51</v>
      </c>
      <c r="H957" s="172">
        <v>5.6999999999999996E-6</v>
      </c>
      <c r="I957" s="171">
        <v>2002841.72</v>
      </c>
      <c r="J957" s="171">
        <v>11.41</v>
      </c>
    </row>
    <row r="958" spans="1:10" ht="25.5">
      <c r="A958" s="176"/>
      <c r="B958" s="176"/>
      <c r="C958" s="176"/>
      <c r="D958" s="176"/>
      <c r="E958" s="176" t="s">
        <v>250</v>
      </c>
      <c r="F958" s="177">
        <v>0</v>
      </c>
      <c r="G958" s="176" t="s">
        <v>251</v>
      </c>
      <c r="H958" s="177">
        <v>0</v>
      </c>
      <c r="I958" s="176" t="s">
        <v>252</v>
      </c>
      <c r="J958" s="177">
        <v>0</v>
      </c>
    </row>
    <row r="959" spans="1:10" ht="15.75" thickBot="1">
      <c r="A959" s="176"/>
      <c r="B959" s="176"/>
      <c r="C959" s="176"/>
      <c r="D959" s="176"/>
      <c r="E959" s="176" t="s">
        <v>253</v>
      </c>
      <c r="F959" s="177">
        <v>3.12</v>
      </c>
      <c r="G959" s="176"/>
      <c r="H959" s="287" t="s">
        <v>254</v>
      </c>
      <c r="I959" s="287"/>
      <c r="J959" s="177">
        <v>14.53</v>
      </c>
    </row>
    <row r="960" spans="1:10" ht="15.75" thickTop="1">
      <c r="A960" s="162"/>
      <c r="B960" s="162"/>
      <c r="C960" s="162"/>
      <c r="D960" s="162"/>
      <c r="E960" s="162"/>
      <c r="F960" s="162"/>
      <c r="G960" s="162"/>
      <c r="H960" s="162"/>
      <c r="I960" s="162"/>
      <c r="J960" s="162"/>
    </row>
    <row r="961" spans="1:10">
      <c r="A961" s="178"/>
      <c r="B961" s="179" t="s">
        <v>4</v>
      </c>
      <c r="C961" s="178" t="s">
        <v>1</v>
      </c>
      <c r="D961" s="178" t="s">
        <v>3</v>
      </c>
      <c r="E961" s="281" t="s">
        <v>225</v>
      </c>
      <c r="F961" s="281"/>
      <c r="G961" s="180" t="s">
        <v>2</v>
      </c>
      <c r="H961" s="179" t="s">
        <v>8</v>
      </c>
      <c r="I961" s="179" t="s">
        <v>90</v>
      </c>
      <c r="J961" s="179" t="s">
        <v>5</v>
      </c>
    </row>
    <row r="962" spans="1:10" ht="38.25">
      <c r="A962" s="157" t="s">
        <v>226</v>
      </c>
      <c r="B962" s="159" t="s">
        <v>750</v>
      </c>
      <c r="C962" s="157" t="s">
        <v>78</v>
      </c>
      <c r="D962" s="157" t="s">
        <v>751</v>
      </c>
      <c r="E962" s="282" t="s">
        <v>264</v>
      </c>
      <c r="F962" s="282"/>
      <c r="G962" s="158" t="s">
        <v>259</v>
      </c>
      <c r="H962" s="161">
        <v>1</v>
      </c>
      <c r="I962" s="160">
        <v>28.24</v>
      </c>
      <c r="J962" s="160">
        <v>28.24</v>
      </c>
    </row>
    <row r="963" spans="1:10" ht="38.25">
      <c r="A963" s="168" t="s">
        <v>235</v>
      </c>
      <c r="B963" s="170" t="s">
        <v>758</v>
      </c>
      <c r="C963" s="168" t="s">
        <v>78</v>
      </c>
      <c r="D963" s="168" t="s">
        <v>759</v>
      </c>
      <c r="E963" s="284" t="s">
        <v>502</v>
      </c>
      <c r="F963" s="284"/>
      <c r="G963" s="169" t="s">
        <v>51</v>
      </c>
      <c r="H963" s="172">
        <v>1.4100000000000001E-5</v>
      </c>
      <c r="I963" s="171">
        <v>2002841.72</v>
      </c>
      <c r="J963" s="171">
        <v>28.24</v>
      </c>
    </row>
    <row r="964" spans="1:10" ht="25.5">
      <c r="A964" s="176"/>
      <c r="B964" s="176"/>
      <c r="C964" s="176"/>
      <c r="D964" s="176"/>
      <c r="E964" s="176" t="s">
        <v>250</v>
      </c>
      <c r="F964" s="177">
        <v>0</v>
      </c>
      <c r="G964" s="176" t="s">
        <v>251</v>
      </c>
      <c r="H964" s="177">
        <v>0</v>
      </c>
      <c r="I964" s="176" t="s">
        <v>252</v>
      </c>
      <c r="J964" s="177">
        <v>0</v>
      </c>
    </row>
    <row r="965" spans="1:10" ht="15.75" thickBot="1">
      <c r="A965" s="176"/>
      <c r="B965" s="176"/>
      <c r="C965" s="176"/>
      <c r="D965" s="176"/>
      <c r="E965" s="176" t="s">
        <v>253</v>
      </c>
      <c r="F965" s="177">
        <v>7.72</v>
      </c>
      <c r="G965" s="176"/>
      <c r="H965" s="287" t="s">
        <v>254</v>
      </c>
      <c r="I965" s="287"/>
      <c r="J965" s="177">
        <v>35.96</v>
      </c>
    </row>
    <row r="966" spans="1:10" ht="15.75" thickTop="1">
      <c r="A966" s="162"/>
      <c r="B966" s="162"/>
      <c r="C966" s="162"/>
      <c r="D966" s="162"/>
      <c r="E966" s="162"/>
      <c r="F966" s="162"/>
      <c r="G966" s="162"/>
      <c r="H966" s="162"/>
      <c r="I966" s="162"/>
      <c r="J966" s="162"/>
    </row>
    <row r="967" spans="1:10">
      <c r="A967" s="178"/>
      <c r="B967" s="179" t="s">
        <v>4</v>
      </c>
      <c r="C967" s="178" t="s">
        <v>1</v>
      </c>
      <c r="D967" s="178" t="s">
        <v>3</v>
      </c>
      <c r="E967" s="281" t="s">
        <v>225</v>
      </c>
      <c r="F967" s="281"/>
      <c r="G967" s="180" t="s">
        <v>2</v>
      </c>
      <c r="H967" s="179" t="s">
        <v>8</v>
      </c>
      <c r="I967" s="179" t="s">
        <v>90</v>
      </c>
      <c r="J967" s="179" t="s">
        <v>5</v>
      </c>
    </row>
    <row r="968" spans="1:10" ht="38.25">
      <c r="A968" s="157" t="s">
        <v>226</v>
      </c>
      <c r="B968" s="159" t="s">
        <v>754</v>
      </c>
      <c r="C968" s="157" t="s">
        <v>78</v>
      </c>
      <c r="D968" s="157" t="s">
        <v>755</v>
      </c>
      <c r="E968" s="282" t="s">
        <v>264</v>
      </c>
      <c r="F968" s="282"/>
      <c r="G968" s="158" t="s">
        <v>259</v>
      </c>
      <c r="H968" s="161">
        <v>1</v>
      </c>
      <c r="I968" s="160">
        <v>128.78</v>
      </c>
      <c r="J968" s="160">
        <v>128.78</v>
      </c>
    </row>
    <row r="969" spans="1:10" ht="38.25">
      <c r="A969" s="168" t="s">
        <v>235</v>
      </c>
      <c r="B969" s="170" t="s">
        <v>758</v>
      </c>
      <c r="C969" s="168" t="s">
        <v>78</v>
      </c>
      <c r="D969" s="168" t="s">
        <v>759</v>
      </c>
      <c r="E969" s="284" t="s">
        <v>502</v>
      </c>
      <c r="F969" s="284"/>
      <c r="G969" s="169" t="s">
        <v>51</v>
      </c>
      <c r="H969" s="172">
        <v>6.4300000000000004E-5</v>
      </c>
      <c r="I969" s="171">
        <v>2002841.72</v>
      </c>
      <c r="J969" s="171">
        <v>128.78</v>
      </c>
    </row>
    <row r="970" spans="1:10" ht="25.5">
      <c r="A970" s="176"/>
      <c r="B970" s="176"/>
      <c r="C970" s="176"/>
      <c r="D970" s="176"/>
      <c r="E970" s="176" t="s">
        <v>250</v>
      </c>
      <c r="F970" s="177">
        <v>0</v>
      </c>
      <c r="G970" s="176" t="s">
        <v>251</v>
      </c>
      <c r="H970" s="177">
        <v>0</v>
      </c>
      <c r="I970" s="176" t="s">
        <v>252</v>
      </c>
      <c r="J970" s="177">
        <v>0</v>
      </c>
    </row>
    <row r="971" spans="1:10" ht="15.75" thickBot="1">
      <c r="A971" s="176"/>
      <c r="B971" s="176"/>
      <c r="C971" s="176"/>
      <c r="D971" s="176"/>
      <c r="E971" s="176" t="s">
        <v>253</v>
      </c>
      <c r="F971" s="177">
        <v>35.22</v>
      </c>
      <c r="G971" s="176"/>
      <c r="H971" s="287" t="s">
        <v>254</v>
      </c>
      <c r="I971" s="287"/>
      <c r="J971" s="177">
        <v>164</v>
      </c>
    </row>
    <row r="972" spans="1:10" ht="15.75" thickTop="1">
      <c r="A972" s="162"/>
      <c r="B972" s="162"/>
      <c r="C972" s="162"/>
      <c r="D972" s="162"/>
      <c r="E972" s="162"/>
      <c r="F972" s="162"/>
      <c r="G972" s="162"/>
      <c r="H972" s="162"/>
      <c r="I972" s="162"/>
      <c r="J972" s="162"/>
    </row>
    <row r="973" spans="1:10">
      <c r="A973" s="178"/>
      <c r="B973" s="179" t="s">
        <v>4</v>
      </c>
      <c r="C973" s="178" t="s">
        <v>1</v>
      </c>
      <c r="D973" s="178" t="s">
        <v>3</v>
      </c>
      <c r="E973" s="281" t="s">
        <v>225</v>
      </c>
      <c r="F973" s="281"/>
      <c r="G973" s="180" t="s">
        <v>2</v>
      </c>
      <c r="H973" s="179" t="s">
        <v>8</v>
      </c>
      <c r="I973" s="179" t="s">
        <v>90</v>
      </c>
      <c r="J973" s="179" t="s">
        <v>5</v>
      </c>
    </row>
    <row r="974" spans="1:10" ht="38.25">
      <c r="A974" s="157" t="s">
        <v>226</v>
      </c>
      <c r="B974" s="159" t="s">
        <v>756</v>
      </c>
      <c r="C974" s="157" t="s">
        <v>78</v>
      </c>
      <c r="D974" s="157" t="s">
        <v>757</v>
      </c>
      <c r="E974" s="282" t="s">
        <v>264</v>
      </c>
      <c r="F974" s="282"/>
      <c r="G974" s="158" t="s">
        <v>259</v>
      </c>
      <c r="H974" s="161">
        <v>1</v>
      </c>
      <c r="I974" s="160">
        <v>7.8</v>
      </c>
      <c r="J974" s="160">
        <v>7.8</v>
      </c>
    </row>
    <row r="975" spans="1:10" ht="25.5">
      <c r="A975" s="168" t="s">
        <v>235</v>
      </c>
      <c r="B975" s="170" t="s">
        <v>503</v>
      </c>
      <c r="C975" s="168" t="s">
        <v>78</v>
      </c>
      <c r="D975" s="168" t="s">
        <v>504</v>
      </c>
      <c r="E975" s="284" t="s">
        <v>505</v>
      </c>
      <c r="F975" s="284"/>
      <c r="G975" s="169" t="s">
        <v>506</v>
      </c>
      <c r="H975" s="172">
        <v>13</v>
      </c>
      <c r="I975" s="171">
        <v>0.6</v>
      </c>
      <c r="J975" s="171">
        <v>7.8</v>
      </c>
    </row>
    <row r="976" spans="1:10" ht="25.5">
      <c r="A976" s="176"/>
      <c r="B976" s="176"/>
      <c r="C976" s="176"/>
      <c r="D976" s="176"/>
      <c r="E976" s="176" t="s">
        <v>250</v>
      </c>
      <c r="F976" s="177">
        <v>0</v>
      </c>
      <c r="G976" s="176" t="s">
        <v>251</v>
      </c>
      <c r="H976" s="177">
        <v>0</v>
      </c>
      <c r="I976" s="176" t="s">
        <v>252</v>
      </c>
      <c r="J976" s="177">
        <v>0</v>
      </c>
    </row>
    <row r="977" spans="1:10" ht="15.75" thickBot="1">
      <c r="A977" s="176"/>
      <c r="B977" s="176"/>
      <c r="C977" s="176"/>
      <c r="D977" s="176"/>
      <c r="E977" s="176" t="s">
        <v>253</v>
      </c>
      <c r="F977" s="177">
        <v>2.13</v>
      </c>
      <c r="G977" s="176"/>
      <c r="H977" s="287" t="s">
        <v>254</v>
      </c>
      <c r="I977" s="287"/>
      <c r="J977" s="177">
        <v>9.93</v>
      </c>
    </row>
    <row r="978" spans="1:10" ht="15.75" thickTop="1">
      <c r="A978" s="162"/>
      <c r="B978" s="162"/>
      <c r="C978" s="162"/>
      <c r="D978" s="162"/>
      <c r="E978" s="162"/>
      <c r="F978" s="162"/>
      <c r="G978" s="162"/>
      <c r="H978" s="162"/>
      <c r="I978" s="162"/>
      <c r="J978" s="162"/>
    </row>
    <row r="979" spans="1:10">
      <c r="A979" s="178"/>
      <c r="B979" s="179" t="s">
        <v>4</v>
      </c>
      <c r="C979" s="178" t="s">
        <v>1</v>
      </c>
      <c r="D979" s="178" t="s">
        <v>3</v>
      </c>
      <c r="E979" s="281" t="s">
        <v>225</v>
      </c>
      <c r="F979" s="281"/>
      <c r="G979" s="180" t="s">
        <v>2</v>
      </c>
      <c r="H979" s="179" t="s">
        <v>8</v>
      </c>
      <c r="I979" s="179" t="s">
        <v>90</v>
      </c>
      <c r="J979" s="179" t="s">
        <v>5</v>
      </c>
    </row>
    <row r="980" spans="1:10" ht="25.5">
      <c r="A980" s="157" t="s">
        <v>226</v>
      </c>
      <c r="B980" s="159" t="s">
        <v>407</v>
      </c>
      <c r="C980" s="157" t="s">
        <v>78</v>
      </c>
      <c r="D980" s="157" t="s">
        <v>408</v>
      </c>
      <c r="E980" s="282" t="s">
        <v>258</v>
      </c>
      <c r="F980" s="282"/>
      <c r="G980" s="158" t="s">
        <v>259</v>
      </c>
      <c r="H980" s="161">
        <v>1</v>
      </c>
      <c r="I980" s="160">
        <v>21.31</v>
      </c>
      <c r="J980" s="160">
        <v>21.31</v>
      </c>
    </row>
    <row r="981" spans="1:10" ht="38.25">
      <c r="A981" s="163" t="s">
        <v>228</v>
      </c>
      <c r="B981" s="165" t="s">
        <v>567</v>
      </c>
      <c r="C981" s="163" t="s">
        <v>78</v>
      </c>
      <c r="D981" s="163" t="s">
        <v>568</v>
      </c>
      <c r="E981" s="283" t="s">
        <v>258</v>
      </c>
      <c r="F981" s="283"/>
      <c r="G981" s="164" t="s">
        <v>259</v>
      </c>
      <c r="H981" s="167">
        <v>1</v>
      </c>
      <c r="I981" s="166">
        <v>0.28000000000000003</v>
      </c>
      <c r="J981" s="166">
        <v>0.28000000000000003</v>
      </c>
    </row>
    <row r="982" spans="1:10">
      <c r="A982" s="168" t="s">
        <v>235</v>
      </c>
      <c r="B982" s="170" t="s">
        <v>569</v>
      </c>
      <c r="C982" s="168" t="s">
        <v>78</v>
      </c>
      <c r="D982" s="168" t="s">
        <v>570</v>
      </c>
      <c r="E982" s="284" t="s">
        <v>238</v>
      </c>
      <c r="F982" s="284"/>
      <c r="G982" s="169" t="s">
        <v>259</v>
      </c>
      <c r="H982" s="172">
        <v>1</v>
      </c>
      <c r="I982" s="171">
        <v>16.850000000000001</v>
      </c>
      <c r="J982" s="171">
        <v>16.850000000000001</v>
      </c>
    </row>
    <row r="983" spans="1:10" ht="25.5">
      <c r="A983" s="168" t="s">
        <v>235</v>
      </c>
      <c r="B983" s="170" t="s">
        <v>432</v>
      </c>
      <c r="C983" s="168" t="s">
        <v>78</v>
      </c>
      <c r="D983" s="168" t="s">
        <v>433</v>
      </c>
      <c r="E983" s="284" t="s">
        <v>241</v>
      </c>
      <c r="F983" s="284"/>
      <c r="G983" s="169" t="s">
        <v>259</v>
      </c>
      <c r="H983" s="172">
        <v>1</v>
      </c>
      <c r="I983" s="171">
        <v>0.83</v>
      </c>
      <c r="J983" s="171">
        <v>0.83</v>
      </c>
    </row>
    <row r="984" spans="1:10" ht="25.5">
      <c r="A984" s="168" t="s">
        <v>235</v>
      </c>
      <c r="B984" s="170" t="s">
        <v>434</v>
      </c>
      <c r="C984" s="168" t="s">
        <v>78</v>
      </c>
      <c r="D984" s="168" t="s">
        <v>435</v>
      </c>
      <c r="E984" s="284" t="s">
        <v>241</v>
      </c>
      <c r="F984" s="284"/>
      <c r="G984" s="169" t="s">
        <v>259</v>
      </c>
      <c r="H984" s="172">
        <v>1</v>
      </c>
      <c r="I984" s="171">
        <v>0.62</v>
      </c>
      <c r="J984" s="171">
        <v>0.62</v>
      </c>
    </row>
    <row r="985" spans="1:10" ht="25.5">
      <c r="A985" s="168" t="s">
        <v>235</v>
      </c>
      <c r="B985" s="170" t="s">
        <v>436</v>
      </c>
      <c r="C985" s="168" t="s">
        <v>78</v>
      </c>
      <c r="D985" s="168" t="s">
        <v>437</v>
      </c>
      <c r="E985" s="284" t="s">
        <v>241</v>
      </c>
      <c r="F985" s="284"/>
      <c r="G985" s="169" t="s">
        <v>259</v>
      </c>
      <c r="H985" s="172">
        <v>1</v>
      </c>
      <c r="I985" s="171">
        <v>1.07</v>
      </c>
      <c r="J985" s="171">
        <v>1.07</v>
      </c>
    </row>
    <row r="986" spans="1:10" ht="25.5">
      <c r="A986" s="168" t="s">
        <v>235</v>
      </c>
      <c r="B986" s="170" t="s">
        <v>438</v>
      </c>
      <c r="C986" s="168" t="s">
        <v>78</v>
      </c>
      <c r="D986" s="168" t="s">
        <v>439</v>
      </c>
      <c r="E986" s="284" t="s">
        <v>241</v>
      </c>
      <c r="F986" s="284"/>
      <c r="G986" s="169" t="s">
        <v>259</v>
      </c>
      <c r="H986" s="172">
        <v>1</v>
      </c>
      <c r="I986" s="171">
        <v>0.01</v>
      </c>
      <c r="J986" s="171">
        <v>0.01</v>
      </c>
    </row>
    <row r="987" spans="1:10" ht="25.5">
      <c r="A987" s="168" t="s">
        <v>235</v>
      </c>
      <c r="B987" s="170" t="s">
        <v>440</v>
      </c>
      <c r="C987" s="168" t="s">
        <v>78</v>
      </c>
      <c r="D987" s="168" t="s">
        <v>441</v>
      </c>
      <c r="E987" s="284" t="s">
        <v>241</v>
      </c>
      <c r="F987" s="284"/>
      <c r="G987" s="169" t="s">
        <v>259</v>
      </c>
      <c r="H987" s="172">
        <v>1</v>
      </c>
      <c r="I987" s="171">
        <v>0.66</v>
      </c>
      <c r="J987" s="171">
        <v>0.66</v>
      </c>
    </row>
    <row r="988" spans="1:10" ht="25.5">
      <c r="A988" s="168" t="s">
        <v>235</v>
      </c>
      <c r="B988" s="170" t="s">
        <v>442</v>
      </c>
      <c r="C988" s="168" t="s">
        <v>78</v>
      </c>
      <c r="D988" s="168" t="s">
        <v>443</v>
      </c>
      <c r="E988" s="284" t="s">
        <v>241</v>
      </c>
      <c r="F988" s="284"/>
      <c r="G988" s="169" t="s">
        <v>259</v>
      </c>
      <c r="H988" s="172">
        <v>1</v>
      </c>
      <c r="I988" s="171">
        <v>0.99</v>
      </c>
      <c r="J988" s="171">
        <v>0.99</v>
      </c>
    </row>
    <row r="989" spans="1:10" ht="25.5">
      <c r="A989" s="176"/>
      <c r="B989" s="176"/>
      <c r="C989" s="176"/>
      <c r="D989" s="176"/>
      <c r="E989" s="176" t="s">
        <v>250</v>
      </c>
      <c r="F989" s="177">
        <v>17.13</v>
      </c>
      <c r="G989" s="176" t="s">
        <v>251</v>
      </c>
      <c r="H989" s="177">
        <v>0</v>
      </c>
      <c r="I989" s="176" t="s">
        <v>252</v>
      </c>
      <c r="J989" s="177">
        <v>17.13</v>
      </c>
    </row>
    <row r="990" spans="1:10" ht="15.75" thickBot="1">
      <c r="A990" s="176"/>
      <c r="B990" s="176"/>
      <c r="C990" s="176"/>
      <c r="D990" s="176"/>
      <c r="E990" s="176" t="s">
        <v>253</v>
      </c>
      <c r="F990" s="177">
        <v>5.82</v>
      </c>
      <c r="G990" s="176"/>
      <c r="H990" s="287" t="s">
        <v>254</v>
      </c>
      <c r="I990" s="287"/>
      <c r="J990" s="177">
        <v>27.13</v>
      </c>
    </row>
    <row r="991" spans="1:10" ht="15.75" thickTop="1">
      <c r="A991" s="162"/>
      <c r="B991" s="162"/>
      <c r="C991" s="162"/>
      <c r="D991" s="162"/>
      <c r="E991" s="162"/>
      <c r="F991" s="162"/>
      <c r="G991" s="162"/>
      <c r="H991" s="162"/>
      <c r="I991" s="162"/>
      <c r="J991" s="162"/>
    </row>
    <row r="992" spans="1:10">
      <c r="A992" s="178"/>
      <c r="B992" s="179" t="s">
        <v>4</v>
      </c>
      <c r="C992" s="178" t="s">
        <v>1</v>
      </c>
      <c r="D992" s="178" t="s">
        <v>3</v>
      </c>
      <c r="E992" s="281" t="s">
        <v>225</v>
      </c>
      <c r="F992" s="281"/>
      <c r="G992" s="180" t="s">
        <v>2</v>
      </c>
      <c r="H992" s="179" t="s">
        <v>8</v>
      </c>
      <c r="I992" s="179" t="s">
        <v>90</v>
      </c>
      <c r="J992" s="179" t="s">
        <v>5</v>
      </c>
    </row>
    <row r="993" spans="1:10" ht="25.5">
      <c r="A993" s="157" t="s">
        <v>226</v>
      </c>
      <c r="B993" s="159" t="s">
        <v>400</v>
      </c>
      <c r="C993" s="157" t="s">
        <v>78</v>
      </c>
      <c r="D993" s="157" t="s">
        <v>401</v>
      </c>
      <c r="E993" s="282" t="s">
        <v>264</v>
      </c>
      <c r="F993" s="282"/>
      <c r="G993" s="158" t="s">
        <v>268</v>
      </c>
      <c r="H993" s="161">
        <v>1</v>
      </c>
      <c r="I993" s="160">
        <v>15.36</v>
      </c>
      <c r="J993" s="160">
        <v>15.36</v>
      </c>
    </row>
    <row r="994" spans="1:10" ht="25.5">
      <c r="A994" s="163" t="s">
        <v>228</v>
      </c>
      <c r="B994" s="165" t="s">
        <v>760</v>
      </c>
      <c r="C994" s="163" t="s">
        <v>78</v>
      </c>
      <c r="D994" s="163" t="s">
        <v>761</v>
      </c>
      <c r="E994" s="283" t="s">
        <v>258</v>
      </c>
      <c r="F994" s="283"/>
      <c r="G994" s="164" t="s">
        <v>259</v>
      </c>
      <c r="H994" s="167">
        <v>1</v>
      </c>
      <c r="I994" s="166">
        <v>13.65</v>
      </c>
      <c r="J994" s="166">
        <v>13.65</v>
      </c>
    </row>
    <row r="995" spans="1:10" ht="25.5">
      <c r="A995" s="163" t="s">
        <v>228</v>
      </c>
      <c r="B995" s="165" t="s">
        <v>762</v>
      </c>
      <c r="C995" s="163" t="s">
        <v>78</v>
      </c>
      <c r="D995" s="163" t="s">
        <v>763</v>
      </c>
      <c r="E995" s="283" t="s">
        <v>264</v>
      </c>
      <c r="F995" s="283"/>
      <c r="G995" s="164" t="s">
        <v>259</v>
      </c>
      <c r="H995" s="167">
        <v>1</v>
      </c>
      <c r="I995" s="166">
        <v>1.39</v>
      </c>
      <c r="J995" s="166">
        <v>1.39</v>
      </c>
    </row>
    <row r="996" spans="1:10" ht="25.5">
      <c r="A996" s="163" t="s">
        <v>228</v>
      </c>
      <c r="B996" s="165" t="s">
        <v>764</v>
      </c>
      <c r="C996" s="163" t="s">
        <v>78</v>
      </c>
      <c r="D996" s="163" t="s">
        <v>765</v>
      </c>
      <c r="E996" s="283" t="s">
        <v>264</v>
      </c>
      <c r="F996" s="283"/>
      <c r="G996" s="164" t="s">
        <v>259</v>
      </c>
      <c r="H996" s="167">
        <v>1</v>
      </c>
      <c r="I996" s="166">
        <v>0.32</v>
      </c>
      <c r="J996" s="166">
        <v>0.32</v>
      </c>
    </row>
    <row r="997" spans="1:10" ht="25.5">
      <c r="A997" s="176"/>
      <c r="B997" s="176"/>
      <c r="C997" s="176"/>
      <c r="D997" s="176"/>
      <c r="E997" s="176" t="s">
        <v>250</v>
      </c>
      <c r="F997" s="177">
        <v>10.42</v>
      </c>
      <c r="G997" s="176" t="s">
        <v>251</v>
      </c>
      <c r="H997" s="177">
        <v>0</v>
      </c>
      <c r="I997" s="176" t="s">
        <v>252</v>
      </c>
      <c r="J997" s="177">
        <v>10.42</v>
      </c>
    </row>
    <row r="998" spans="1:10" ht="15.75" thickBot="1">
      <c r="A998" s="176"/>
      <c r="B998" s="176"/>
      <c r="C998" s="176"/>
      <c r="D998" s="176"/>
      <c r="E998" s="176" t="s">
        <v>253</v>
      </c>
      <c r="F998" s="177">
        <v>4.2</v>
      </c>
      <c r="G998" s="176"/>
      <c r="H998" s="287" t="s">
        <v>254</v>
      </c>
      <c r="I998" s="287"/>
      <c r="J998" s="177">
        <v>19.559999999999999</v>
      </c>
    </row>
    <row r="999" spans="1:10" ht="15.75" thickTop="1">
      <c r="A999" s="162"/>
      <c r="B999" s="162"/>
      <c r="C999" s="162"/>
      <c r="D999" s="162"/>
      <c r="E999" s="162"/>
      <c r="F999" s="162"/>
      <c r="G999" s="162"/>
      <c r="H999" s="162"/>
      <c r="I999" s="162"/>
      <c r="J999" s="162"/>
    </row>
    <row r="1000" spans="1:10">
      <c r="A1000" s="178"/>
      <c r="B1000" s="179" t="s">
        <v>4</v>
      </c>
      <c r="C1000" s="178" t="s">
        <v>1</v>
      </c>
      <c r="D1000" s="178" t="s">
        <v>3</v>
      </c>
      <c r="E1000" s="281" t="s">
        <v>225</v>
      </c>
      <c r="F1000" s="281"/>
      <c r="G1000" s="180" t="s">
        <v>2</v>
      </c>
      <c r="H1000" s="179" t="s">
        <v>8</v>
      </c>
      <c r="I1000" s="179" t="s">
        <v>90</v>
      </c>
      <c r="J1000" s="179" t="s">
        <v>5</v>
      </c>
    </row>
    <row r="1001" spans="1:10" ht="25.5">
      <c r="A1001" s="157" t="s">
        <v>226</v>
      </c>
      <c r="B1001" s="159" t="s">
        <v>398</v>
      </c>
      <c r="C1001" s="157" t="s">
        <v>78</v>
      </c>
      <c r="D1001" s="157" t="s">
        <v>399</v>
      </c>
      <c r="E1001" s="282" t="s">
        <v>264</v>
      </c>
      <c r="F1001" s="282"/>
      <c r="G1001" s="158" t="s">
        <v>265</v>
      </c>
      <c r="H1001" s="161">
        <v>1</v>
      </c>
      <c r="I1001" s="160">
        <v>17.100000000000001</v>
      </c>
      <c r="J1001" s="160">
        <v>17.100000000000001</v>
      </c>
    </row>
    <row r="1002" spans="1:10" ht="25.5">
      <c r="A1002" s="163" t="s">
        <v>228</v>
      </c>
      <c r="B1002" s="165" t="s">
        <v>766</v>
      </c>
      <c r="C1002" s="163" t="s">
        <v>78</v>
      </c>
      <c r="D1002" s="163" t="s">
        <v>767</v>
      </c>
      <c r="E1002" s="283" t="s">
        <v>264</v>
      </c>
      <c r="F1002" s="283"/>
      <c r="G1002" s="164" t="s">
        <v>259</v>
      </c>
      <c r="H1002" s="167">
        <v>1</v>
      </c>
      <c r="I1002" s="166">
        <v>1.74</v>
      </c>
      <c r="J1002" s="166">
        <v>1.74</v>
      </c>
    </row>
    <row r="1003" spans="1:10" ht="25.5">
      <c r="A1003" s="163" t="s">
        <v>228</v>
      </c>
      <c r="B1003" s="165" t="s">
        <v>760</v>
      </c>
      <c r="C1003" s="163" t="s">
        <v>78</v>
      </c>
      <c r="D1003" s="163" t="s">
        <v>761</v>
      </c>
      <c r="E1003" s="283" t="s">
        <v>258</v>
      </c>
      <c r="F1003" s="283"/>
      <c r="G1003" s="164" t="s">
        <v>259</v>
      </c>
      <c r="H1003" s="167">
        <v>1</v>
      </c>
      <c r="I1003" s="166">
        <v>13.65</v>
      </c>
      <c r="J1003" s="166">
        <v>13.65</v>
      </c>
    </row>
    <row r="1004" spans="1:10" ht="25.5">
      <c r="A1004" s="163" t="s">
        <v>228</v>
      </c>
      <c r="B1004" s="165" t="s">
        <v>762</v>
      </c>
      <c r="C1004" s="163" t="s">
        <v>78</v>
      </c>
      <c r="D1004" s="163" t="s">
        <v>763</v>
      </c>
      <c r="E1004" s="283" t="s">
        <v>264</v>
      </c>
      <c r="F1004" s="283"/>
      <c r="G1004" s="164" t="s">
        <v>259</v>
      </c>
      <c r="H1004" s="167">
        <v>1</v>
      </c>
      <c r="I1004" s="166">
        <v>1.39</v>
      </c>
      <c r="J1004" s="166">
        <v>1.39</v>
      </c>
    </row>
    <row r="1005" spans="1:10" ht="25.5">
      <c r="A1005" s="163" t="s">
        <v>228</v>
      </c>
      <c r="B1005" s="165" t="s">
        <v>764</v>
      </c>
      <c r="C1005" s="163" t="s">
        <v>78</v>
      </c>
      <c r="D1005" s="163" t="s">
        <v>765</v>
      </c>
      <c r="E1005" s="283" t="s">
        <v>264</v>
      </c>
      <c r="F1005" s="283"/>
      <c r="G1005" s="164" t="s">
        <v>259</v>
      </c>
      <c r="H1005" s="167">
        <v>1</v>
      </c>
      <c r="I1005" s="166">
        <v>0.32</v>
      </c>
      <c r="J1005" s="166">
        <v>0.32</v>
      </c>
    </row>
    <row r="1006" spans="1:10" ht="25.5">
      <c r="A1006" s="176"/>
      <c r="B1006" s="176"/>
      <c r="C1006" s="176"/>
      <c r="D1006" s="176"/>
      <c r="E1006" s="176" t="s">
        <v>250</v>
      </c>
      <c r="F1006" s="177">
        <v>10.42</v>
      </c>
      <c r="G1006" s="176" t="s">
        <v>251</v>
      </c>
      <c r="H1006" s="177">
        <v>0</v>
      </c>
      <c r="I1006" s="176" t="s">
        <v>252</v>
      </c>
      <c r="J1006" s="177">
        <v>10.42</v>
      </c>
    </row>
    <row r="1007" spans="1:10" ht="15.75" thickBot="1">
      <c r="A1007" s="176"/>
      <c r="B1007" s="176"/>
      <c r="C1007" s="176"/>
      <c r="D1007" s="176"/>
      <c r="E1007" s="176" t="s">
        <v>253</v>
      </c>
      <c r="F1007" s="177">
        <v>4.67</v>
      </c>
      <c r="G1007" s="176"/>
      <c r="H1007" s="287" t="s">
        <v>254</v>
      </c>
      <c r="I1007" s="287"/>
      <c r="J1007" s="177">
        <v>21.77</v>
      </c>
    </row>
    <row r="1008" spans="1:10" ht="15.75" thickTop="1">
      <c r="A1008" s="162"/>
      <c r="B1008" s="162"/>
      <c r="C1008" s="162"/>
      <c r="D1008" s="162"/>
      <c r="E1008" s="162"/>
      <c r="F1008" s="162"/>
      <c r="G1008" s="162"/>
      <c r="H1008" s="162"/>
      <c r="I1008" s="162"/>
      <c r="J1008" s="162"/>
    </row>
    <row r="1009" spans="1:10">
      <c r="A1009" s="178"/>
      <c r="B1009" s="179" t="s">
        <v>4</v>
      </c>
      <c r="C1009" s="178" t="s">
        <v>1</v>
      </c>
      <c r="D1009" s="178" t="s">
        <v>3</v>
      </c>
      <c r="E1009" s="281" t="s">
        <v>225</v>
      </c>
      <c r="F1009" s="281"/>
      <c r="G1009" s="180" t="s">
        <v>2</v>
      </c>
      <c r="H1009" s="179" t="s">
        <v>8</v>
      </c>
      <c r="I1009" s="179" t="s">
        <v>90</v>
      </c>
      <c r="J1009" s="179" t="s">
        <v>5</v>
      </c>
    </row>
    <row r="1010" spans="1:10" ht="25.5">
      <c r="A1010" s="157" t="s">
        <v>226</v>
      </c>
      <c r="B1010" s="159" t="s">
        <v>762</v>
      </c>
      <c r="C1010" s="157" t="s">
        <v>78</v>
      </c>
      <c r="D1010" s="157" t="s">
        <v>763</v>
      </c>
      <c r="E1010" s="282" t="s">
        <v>264</v>
      </c>
      <c r="F1010" s="282"/>
      <c r="G1010" s="158" t="s">
        <v>259</v>
      </c>
      <c r="H1010" s="161">
        <v>1</v>
      </c>
      <c r="I1010" s="160">
        <v>1.39</v>
      </c>
      <c r="J1010" s="160">
        <v>1.39</v>
      </c>
    </row>
    <row r="1011" spans="1:10" ht="25.5">
      <c r="A1011" s="168" t="s">
        <v>235</v>
      </c>
      <c r="B1011" s="170" t="s">
        <v>768</v>
      </c>
      <c r="C1011" s="168" t="s">
        <v>78</v>
      </c>
      <c r="D1011" s="168" t="s">
        <v>769</v>
      </c>
      <c r="E1011" s="284" t="s">
        <v>502</v>
      </c>
      <c r="F1011" s="284"/>
      <c r="G1011" s="169" t="s">
        <v>51</v>
      </c>
      <c r="H1011" s="172">
        <v>6.3999999999999997E-5</v>
      </c>
      <c r="I1011" s="171">
        <v>21807.72</v>
      </c>
      <c r="J1011" s="171">
        <v>1.39</v>
      </c>
    </row>
    <row r="1012" spans="1:10" ht="25.5">
      <c r="A1012" s="176"/>
      <c r="B1012" s="176"/>
      <c r="C1012" s="176"/>
      <c r="D1012" s="176"/>
      <c r="E1012" s="176" t="s">
        <v>250</v>
      </c>
      <c r="F1012" s="177">
        <v>0</v>
      </c>
      <c r="G1012" s="176" t="s">
        <v>251</v>
      </c>
      <c r="H1012" s="177">
        <v>0</v>
      </c>
      <c r="I1012" s="176" t="s">
        <v>252</v>
      </c>
      <c r="J1012" s="177">
        <v>0</v>
      </c>
    </row>
    <row r="1013" spans="1:10" ht="15.75" thickBot="1">
      <c r="A1013" s="176"/>
      <c r="B1013" s="176"/>
      <c r="C1013" s="176"/>
      <c r="D1013" s="176"/>
      <c r="E1013" s="176" t="s">
        <v>253</v>
      </c>
      <c r="F1013" s="177">
        <v>0.38</v>
      </c>
      <c r="G1013" s="176"/>
      <c r="H1013" s="287" t="s">
        <v>254</v>
      </c>
      <c r="I1013" s="287"/>
      <c r="J1013" s="177">
        <v>1.77</v>
      </c>
    </row>
    <row r="1014" spans="1:10" ht="15.75" thickTop="1">
      <c r="A1014" s="162"/>
      <c r="B1014" s="162"/>
      <c r="C1014" s="162"/>
      <c r="D1014" s="162"/>
      <c r="E1014" s="162"/>
      <c r="F1014" s="162"/>
      <c r="G1014" s="162"/>
      <c r="H1014" s="162"/>
      <c r="I1014" s="162"/>
      <c r="J1014" s="162"/>
    </row>
    <row r="1015" spans="1:10">
      <c r="A1015" s="178"/>
      <c r="B1015" s="179" t="s">
        <v>4</v>
      </c>
      <c r="C1015" s="178" t="s">
        <v>1</v>
      </c>
      <c r="D1015" s="178" t="s">
        <v>3</v>
      </c>
      <c r="E1015" s="281" t="s">
        <v>225</v>
      </c>
      <c r="F1015" s="281"/>
      <c r="G1015" s="180" t="s">
        <v>2</v>
      </c>
      <c r="H1015" s="179" t="s">
        <v>8</v>
      </c>
      <c r="I1015" s="179" t="s">
        <v>90</v>
      </c>
      <c r="J1015" s="179" t="s">
        <v>5</v>
      </c>
    </row>
    <row r="1016" spans="1:10" ht="25.5">
      <c r="A1016" s="157" t="s">
        <v>226</v>
      </c>
      <c r="B1016" s="159" t="s">
        <v>764</v>
      </c>
      <c r="C1016" s="157" t="s">
        <v>78</v>
      </c>
      <c r="D1016" s="157" t="s">
        <v>765</v>
      </c>
      <c r="E1016" s="282" t="s">
        <v>264</v>
      </c>
      <c r="F1016" s="282"/>
      <c r="G1016" s="158" t="s">
        <v>259</v>
      </c>
      <c r="H1016" s="161">
        <v>1</v>
      </c>
      <c r="I1016" s="160">
        <v>0.32</v>
      </c>
      <c r="J1016" s="160">
        <v>0.32</v>
      </c>
    </row>
    <row r="1017" spans="1:10" ht="25.5">
      <c r="A1017" s="168" t="s">
        <v>235</v>
      </c>
      <c r="B1017" s="170" t="s">
        <v>768</v>
      </c>
      <c r="C1017" s="168" t="s">
        <v>78</v>
      </c>
      <c r="D1017" s="168" t="s">
        <v>769</v>
      </c>
      <c r="E1017" s="284" t="s">
        <v>502</v>
      </c>
      <c r="F1017" s="284"/>
      <c r="G1017" s="169" t="s">
        <v>51</v>
      </c>
      <c r="H1017" s="172">
        <v>1.4800000000000001E-5</v>
      </c>
      <c r="I1017" s="171">
        <v>21807.72</v>
      </c>
      <c r="J1017" s="171">
        <v>0.32</v>
      </c>
    </row>
    <row r="1018" spans="1:10" ht="25.5">
      <c r="A1018" s="176"/>
      <c r="B1018" s="176"/>
      <c r="C1018" s="176"/>
      <c r="D1018" s="176"/>
      <c r="E1018" s="176" t="s">
        <v>250</v>
      </c>
      <c r="F1018" s="177">
        <v>0</v>
      </c>
      <c r="G1018" s="176" t="s">
        <v>251</v>
      </c>
      <c r="H1018" s="177">
        <v>0</v>
      </c>
      <c r="I1018" s="176" t="s">
        <v>252</v>
      </c>
      <c r="J1018" s="177">
        <v>0</v>
      </c>
    </row>
    <row r="1019" spans="1:10" ht="15.75" thickBot="1">
      <c r="A1019" s="176"/>
      <c r="B1019" s="176"/>
      <c r="C1019" s="176"/>
      <c r="D1019" s="176"/>
      <c r="E1019" s="176" t="s">
        <v>253</v>
      </c>
      <c r="F1019" s="177">
        <v>0.08</v>
      </c>
      <c r="G1019" s="176"/>
      <c r="H1019" s="287" t="s">
        <v>254</v>
      </c>
      <c r="I1019" s="287"/>
      <c r="J1019" s="177">
        <v>0.4</v>
      </c>
    </row>
    <row r="1020" spans="1:10" ht="15.75" thickTop="1">
      <c r="A1020" s="162"/>
      <c r="B1020" s="162"/>
      <c r="C1020" s="162"/>
      <c r="D1020" s="162"/>
      <c r="E1020" s="162"/>
      <c r="F1020" s="162"/>
      <c r="G1020" s="162"/>
      <c r="H1020" s="162"/>
      <c r="I1020" s="162"/>
      <c r="J1020" s="162"/>
    </row>
    <row r="1021" spans="1:10">
      <c r="A1021" s="178"/>
      <c r="B1021" s="179" t="s">
        <v>4</v>
      </c>
      <c r="C1021" s="178" t="s">
        <v>1</v>
      </c>
      <c r="D1021" s="178" t="s">
        <v>3</v>
      </c>
      <c r="E1021" s="281" t="s">
        <v>225</v>
      </c>
      <c r="F1021" s="281"/>
      <c r="G1021" s="180" t="s">
        <v>2</v>
      </c>
      <c r="H1021" s="179" t="s">
        <v>8</v>
      </c>
      <c r="I1021" s="179" t="s">
        <v>90</v>
      </c>
      <c r="J1021" s="179" t="s">
        <v>5</v>
      </c>
    </row>
    <row r="1022" spans="1:10" ht="25.5">
      <c r="A1022" s="157" t="s">
        <v>226</v>
      </c>
      <c r="B1022" s="159" t="s">
        <v>766</v>
      </c>
      <c r="C1022" s="157" t="s">
        <v>78</v>
      </c>
      <c r="D1022" s="157" t="s">
        <v>767</v>
      </c>
      <c r="E1022" s="282" t="s">
        <v>264</v>
      </c>
      <c r="F1022" s="282"/>
      <c r="G1022" s="158" t="s">
        <v>259</v>
      </c>
      <c r="H1022" s="161">
        <v>1</v>
      </c>
      <c r="I1022" s="160">
        <v>1.74</v>
      </c>
      <c r="J1022" s="160">
        <v>1.74</v>
      </c>
    </row>
    <row r="1023" spans="1:10" ht="25.5">
      <c r="A1023" s="168" t="s">
        <v>235</v>
      </c>
      <c r="B1023" s="170" t="s">
        <v>768</v>
      </c>
      <c r="C1023" s="168" t="s">
        <v>78</v>
      </c>
      <c r="D1023" s="168" t="s">
        <v>769</v>
      </c>
      <c r="E1023" s="284" t="s">
        <v>502</v>
      </c>
      <c r="F1023" s="284"/>
      <c r="G1023" s="169" t="s">
        <v>51</v>
      </c>
      <c r="H1023" s="172">
        <v>8.0000000000000007E-5</v>
      </c>
      <c r="I1023" s="171">
        <v>21807.72</v>
      </c>
      <c r="J1023" s="171">
        <v>1.74</v>
      </c>
    </row>
    <row r="1024" spans="1:10" ht="25.5">
      <c r="A1024" s="176"/>
      <c r="B1024" s="176"/>
      <c r="C1024" s="176"/>
      <c r="D1024" s="176"/>
      <c r="E1024" s="176" t="s">
        <v>250</v>
      </c>
      <c r="F1024" s="177">
        <v>0</v>
      </c>
      <c r="G1024" s="176" t="s">
        <v>251</v>
      </c>
      <c r="H1024" s="177">
        <v>0</v>
      </c>
      <c r="I1024" s="176" t="s">
        <v>252</v>
      </c>
      <c r="J1024" s="177">
        <v>0</v>
      </c>
    </row>
    <row r="1025" spans="1:10" ht="15.75" thickBot="1">
      <c r="A1025" s="176"/>
      <c r="B1025" s="176"/>
      <c r="C1025" s="176"/>
      <c r="D1025" s="176"/>
      <c r="E1025" s="176" t="s">
        <v>253</v>
      </c>
      <c r="F1025" s="177">
        <v>0.47</v>
      </c>
      <c r="G1025" s="176"/>
      <c r="H1025" s="287" t="s">
        <v>254</v>
      </c>
      <c r="I1025" s="287"/>
      <c r="J1025" s="177">
        <v>2.21</v>
      </c>
    </row>
    <row r="1026" spans="1:10" ht="15.75" thickTop="1">
      <c r="A1026" s="162"/>
      <c r="B1026" s="162"/>
      <c r="C1026" s="162"/>
      <c r="D1026" s="162"/>
      <c r="E1026" s="162"/>
      <c r="F1026" s="162"/>
      <c r="G1026" s="162"/>
      <c r="H1026" s="162"/>
      <c r="I1026" s="162"/>
      <c r="J1026" s="162"/>
    </row>
    <row r="1027" spans="1:10">
      <c r="A1027" s="178"/>
      <c r="B1027" s="179" t="s">
        <v>4</v>
      </c>
      <c r="C1027" s="178" t="s">
        <v>1</v>
      </c>
      <c r="D1027" s="178" t="s">
        <v>3</v>
      </c>
      <c r="E1027" s="281" t="s">
        <v>225</v>
      </c>
      <c r="F1027" s="281"/>
      <c r="G1027" s="180" t="s">
        <v>2</v>
      </c>
      <c r="H1027" s="179" t="s">
        <v>8</v>
      </c>
      <c r="I1027" s="179" t="s">
        <v>90</v>
      </c>
      <c r="J1027" s="179" t="s">
        <v>5</v>
      </c>
    </row>
    <row r="1028" spans="1:10" ht="25.5">
      <c r="A1028" s="157" t="s">
        <v>226</v>
      </c>
      <c r="B1028" s="159" t="s">
        <v>297</v>
      </c>
      <c r="C1028" s="157" t="s">
        <v>78</v>
      </c>
      <c r="D1028" s="157" t="s">
        <v>298</v>
      </c>
      <c r="E1028" s="282" t="s">
        <v>258</v>
      </c>
      <c r="F1028" s="282"/>
      <c r="G1028" s="158" t="s">
        <v>259</v>
      </c>
      <c r="H1028" s="161">
        <v>1</v>
      </c>
      <c r="I1028" s="160">
        <v>16.18</v>
      </c>
      <c r="J1028" s="160">
        <v>16.18</v>
      </c>
    </row>
    <row r="1029" spans="1:10" ht="38.25">
      <c r="A1029" s="163" t="s">
        <v>228</v>
      </c>
      <c r="B1029" s="165" t="s">
        <v>571</v>
      </c>
      <c r="C1029" s="163" t="s">
        <v>78</v>
      </c>
      <c r="D1029" s="163" t="s">
        <v>572</v>
      </c>
      <c r="E1029" s="283" t="s">
        <v>258</v>
      </c>
      <c r="F1029" s="283"/>
      <c r="G1029" s="164" t="s">
        <v>259</v>
      </c>
      <c r="H1029" s="167">
        <v>1</v>
      </c>
      <c r="I1029" s="166">
        <v>0.16</v>
      </c>
      <c r="J1029" s="166">
        <v>0.16</v>
      </c>
    </row>
    <row r="1030" spans="1:10" ht="25.5">
      <c r="A1030" s="168" t="s">
        <v>235</v>
      </c>
      <c r="B1030" s="170" t="s">
        <v>432</v>
      </c>
      <c r="C1030" s="168" t="s">
        <v>78</v>
      </c>
      <c r="D1030" s="168" t="s">
        <v>433</v>
      </c>
      <c r="E1030" s="284" t="s">
        <v>241</v>
      </c>
      <c r="F1030" s="284"/>
      <c r="G1030" s="169" t="s">
        <v>259</v>
      </c>
      <c r="H1030" s="172">
        <v>1</v>
      </c>
      <c r="I1030" s="171">
        <v>0.83</v>
      </c>
      <c r="J1030" s="171">
        <v>0.83</v>
      </c>
    </row>
    <row r="1031" spans="1:10" ht="25.5">
      <c r="A1031" s="168" t="s">
        <v>235</v>
      </c>
      <c r="B1031" s="170" t="s">
        <v>434</v>
      </c>
      <c r="C1031" s="168" t="s">
        <v>78</v>
      </c>
      <c r="D1031" s="168" t="s">
        <v>435</v>
      </c>
      <c r="E1031" s="284" t="s">
        <v>241</v>
      </c>
      <c r="F1031" s="284"/>
      <c r="G1031" s="169" t="s">
        <v>259</v>
      </c>
      <c r="H1031" s="172">
        <v>1</v>
      </c>
      <c r="I1031" s="171">
        <v>0.62</v>
      </c>
      <c r="J1031" s="171">
        <v>0.62</v>
      </c>
    </row>
    <row r="1032" spans="1:10" ht="25.5">
      <c r="A1032" s="168" t="s">
        <v>235</v>
      </c>
      <c r="B1032" s="170" t="s">
        <v>436</v>
      </c>
      <c r="C1032" s="168" t="s">
        <v>78</v>
      </c>
      <c r="D1032" s="168" t="s">
        <v>437</v>
      </c>
      <c r="E1032" s="284" t="s">
        <v>241</v>
      </c>
      <c r="F1032" s="284"/>
      <c r="G1032" s="169" t="s">
        <v>259</v>
      </c>
      <c r="H1032" s="172">
        <v>1</v>
      </c>
      <c r="I1032" s="171">
        <v>1.07</v>
      </c>
      <c r="J1032" s="171">
        <v>1.07</v>
      </c>
    </row>
    <row r="1033" spans="1:10" ht="25.5">
      <c r="A1033" s="168" t="s">
        <v>235</v>
      </c>
      <c r="B1033" s="170" t="s">
        <v>438</v>
      </c>
      <c r="C1033" s="168" t="s">
        <v>78</v>
      </c>
      <c r="D1033" s="168" t="s">
        <v>439</v>
      </c>
      <c r="E1033" s="284" t="s">
        <v>241</v>
      </c>
      <c r="F1033" s="284"/>
      <c r="G1033" s="169" t="s">
        <v>259</v>
      </c>
      <c r="H1033" s="172">
        <v>1</v>
      </c>
      <c r="I1033" s="171">
        <v>0.01</v>
      </c>
      <c r="J1033" s="171">
        <v>0.01</v>
      </c>
    </row>
    <row r="1034" spans="1:10" ht="38.25">
      <c r="A1034" s="168" t="s">
        <v>235</v>
      </c>
      <c r="B1034" s="170" t="s">
        <v>770</v>
      </c>
      <c r="C1034" s="168" t="s">
        <v>78</v>
      </c>
      <c r="D1034" s="168" t="s">
        <v>771</v>
      </c>
      <c r="E1034" s="284" t="s">
        <v>241</v>
      </c>
      <c r="F1034" s="284"/>
      <c r="G1034" s="169" t="s">
        <v>259</v>
      </c>
      <c r="H1034" s="172">
        <v>1</v>
      </c>
      <c r="I1034" s="171">
        <v>0.01</v>
      </c>
      <c r="J1034" s="171">
        <v>0.01</v>
      </c>
    </row>
    <row r="1035" spans="1:10" ht="25.5">
      <c r="A1035" s="168" t="s">
        <v>235</v>
      </c>
      <c r="B1035" s="170" t="s">
        <v>772</v>
      </c>
      <c r="C1035" s="168" t="s">
        <v>78</v>
      </c>
      <c r="D1035" s="168" t="s">
        <v>773</v>
      </c>
      <c r="E1035" s="284" t="s">
        <v>241</v>
      </c>
      <c r="F1035" s="284"/>
      <c r="G1035" s="169" t="s">
        <v>259</v>
      </c>
      <c r="H1035" s="172">
        <v>1</v>
      </c>
      <c r="I1035" s="171">
        <v>0.69</v>
      </c>
      <c r="J1035" s="171">
        <v>0.69</v>
      </c>
    </row>
    <row r="1036" spans="1:10">
      <c r="A1036" s="168" t="s">
        <v>235</v>
      </c>
      <c r="B1036" s="170" t="s">
        <v>573</v>
      </c>
      <c r="C1036" s="168" t="s">
        <v>78</v>
      </c>
      <c r="D1036" s="168" t="s">
        <v>574</v>
      </c>
      <c r="E1036" s="284" t="s">
        <v>238</v>
      </c>
      <c r="F1036" s="284"/>
      <c r="G1036" s="169" t="s">
        <v>259</v>
      </c>
      <c r="H1036" s="172">
        <v>1</v>
      </c>
      <c r="I1036" s="171">
        <v>12.79</v>
      </c>
      <c r="J1036" s="171">
        <v>12.79</v>
      </c>
    </row>
    <row r="1037" spans="1:10" ht="25.5">
      <c r="A1037" s="176"/>
      <c r="B1037" s="176"/>
      <c r="C1037" s="176"/>
      <c r="D1037" s="176"/>
      <c r="E1037" s="176" t="s">
        <v>250</v>
      </c>
      <c r="F1037" s="177">
        <v>12.95</v>
      </c>
      <c r="G1037" s="176" t="s">
        <v>251</v>
      </c>
      <c r="H1037" s="177">
        <v>0</v>
      </c>
      <c r="I1037" s="176" t="s">
        <v>252</v>
      </c>
      <c r="J1037" s="177">
        <v>12.95</v>
      </c>
    </row>
    <row r="1038" spans="1:10" ht="15.75" thickBot="1">
      <c r="A1038" s="176"/>
      <c r="B1038" s="176"/>
      <c r="C1038" s="176"/>
      <c r="D1038" s="176"/>
      <c r="E1038" s="176" t="s">
        <v>253</v>
      </c>
      <c r="F1038" s="177">
        <v>4.42</v>
      </c>
      <c r="G1038" s="176"/>
      <c r="H1038" s="287" t="s">
        <v>254</v>
      </c>
      <c r="I1038" s="287"/>
      <c r="J1038" s="177">
        <v>20.6</v>
      </c>
    </row>
    <row r="1039" spans="1:10" ht="15.75" thickTop="1">
      <c r="A1039" s="162"/>
      <c r="B1039" s="162"/>
      <c r="C1039" s="162"/>
      <c r="D1039" s="162"/>
      <c r="E1039" s="162"/>
      <c r="F1039" s="162"/>
      <c r="G1039" s="162"/>
      <c r="H1039" s="162"/>
      <c r="I1039" s="162"/>
      <c r="J1039" s="162"/>
    </row>
    <row r="1040" spans="1:10">
      <c r="A1040" s="178"/>
      <c r="B1040" s="179" t="s">
        <v>4</v>
      </c>
      <c r="C1040" s="178" t="s">
        <v>1</v>
      </c>
      <c r="D1040" s="178" t="s">
        <v>3</v>
      </c>
      <c r="E1040" s="281" t="s">
        <v>225</v>
      </c>
      <c r="F1040" s="281"/>
      <c r="G1040" s="180" t="s">
        <v>2</v>
      </c>
      <c r="H1040" s="179" t="s">
        <v>8</v>
      </c>
      <c r="I1040" s="179" t="s">
        <v>90</v>
      </c>
      <c r="J1040" s="179" t="s">
        <v>5</v>
      </c>
    </row>
    <row r="1041" spans="1:10" ht="25.5">
      <c r="A1041" s="157" t="s">
        <v>226</v>
      </c>
      <c r="B1041" s="159" t="s">
        <v>460</v>
      </c>
      <c r="C1041" s="157" t="s">
        <v>78</v>
      </c>
      <c r="D1041" s="157" t="s">
        <v>461</v>
      </c>
      <c r="E1041" s="282" t="s">
        <v>258</v>
      </c>
      <c r="F1041" s="282"/>
      <c r="G1041" s="158" t="s">
        <v>259</v>
      </c>
      <c r="H1041" s="161">
        <v>1</v>
      </c>
      <c r="I1041" s="160">
        <v>14.06</v>
      </c>
      <c r="J1041" s="160">
        <v>14.06</v>
      </c>
    </row>
    <row r="1042" spans="1:10" ht="38.25">
      <c r="A1042" s="163" t="s">
        <v>228</v>
      </c>
      <c r="B1042" s="165" t="s">
        <v>575</v>
      </c>
      <c r="C1042" s="163" t="s">
        <v>78</v>
      </c>
      <c r="D1042" s="163" t="s">
        <v>576</v>
      </c>
      <c r="E1042" s="283" t="s">
        <v>258</v>
      </c>
      <c r="F1042" s="283"/>
      <c r="G1042" s="164" t="s">
        <v>259</v>
      </c>
      <c r="H1042" s="167">
        <v>1</v>
      </c>
      <c r="I1042" s="166">
        <v>0.1</v>
      </c>
      <c r="J1042" s="166">
        <v>0.1</v>
      </c>
    </row>
    <row r="1043" spans="1:10" ht="25.5">
      <c r="A1043" s="168" t="s">
        <v>235</v>
      </c>
      <c r="B1043" s="170" t="s">
        <v>432</v>
      </c>
      <c r="C1043" s="168" t="s">
        <v>78</v>
      </c>
      <c r="D1043" s="168" t="s">
        <v>433</v>
      </c>
      <c r="E1043" s="284" t="s">
        <v>241</v>
      </c>
      <c r="F1043" s="284"/>
      <c r="G1043" s="169" t="s">
        <v>259</v>
      </c>
      <c r="H1043" s="172">
        <v>1</v>
      </c>
      <c r="I1043" s="171">
        <v>0.83</v>
      </c>
      <c r="J1043" s="171">
        <v>0.83</v>
      </c>
    </row>
    <row r="1044" spans="1:10" ht="25.5">
      <c r="A1044" s="168" t="s">
        <v>235</v>
      </c>
      <c r="B1044" s="170" t="s">
        <v>434</v>
      </c>
      <c r="C1044" s="168" t="s">
        <v>78</v>
      </c>
      <c r="D1044" s="168" t="s">
        <v>435</v>
      </c>
      <c r="E1044" s="284" t="s">
        <v>241</v>
      </c>
      <c r="F1044" s="284"/>
      <c r="G1044" s="169" t="s">
        <v>259</v>
      </c>
      <c r="H1044" s="172">
        <v>1</v>
      </c>
      <c r="I1044" s="171">
        <v>0.62</v>
      </c>
      <c r="J1044" s="171">
        <v>0.62</v>
      </c>
    </row>
    <row r="1045" spans="1:10" ht="25.5">
      <c r="A1045" s="168" t="s">
        <v>235</v>
      </c>
      <c r="B1045" s="170" t="s">
        <v>436</v>
      </c>
      <c r="C1045" s="168" t="s">
        <v>78</v>
      </c>
      <c r="D1045" s="168" t="s">
        <v>437</v>
      </c>
      <c r="E1045" s="284" t="s">
        <v>241</v>
      </c>
      <c r="F1045" s="284"/>
      <c r="G1045" s="169" t="s">
        <v>259</v>
      </c>
      <c r="H1045" s="172">
        <v>1</v>
      </c>
      <c r="I1045" s="171">
        <v>1.07</v>
      </c>
      <c r="J1045" s="171">
        <v>1.07</v>
      </c>
    </row>
    <row r="1046" spans="1:10" ht="25.5">
      <c r="A1046" s="168" t="s">
        <v>235</v>
      </c>
      <c r="B1046" s="170" t="s">
        <v>438</v>
      </c>
      <c r="C1046" s="168" t="s">
        <v>78</v>
      </c>
      <c r="D1046" s="168" t="s">
        <v>439</v>
      </c>
      <c r="E1046" s="284" t="s">
        <v>241</v>
      </c>
      <c r="F1046" s="284"/>
      <c r="G1046" s="169" t="s">
        <v>259</v>
      </c>
      <c r="H1046" s="172">
        <v>1</v>
      </c>
      <c r="I1046" s="171">
        <v>0.01</v>
      </c>
      <c r="J1046" s="171">
        <v>0.01</v>
      </c>
    </row>
    <row r="1047" spans="1:10" ht="25.5">
      <c r="A1047" s="168" t="s">
        <v>235</v>
      </c>
      <c r="B1047" s="170" t="s">
        <v>577</v>
      </c>
      <c r="C1047" s="168" t="s">
        <v>78</v>
      </c>
      <c r="D1047" s="168" t="s">
        <v>578</v>
      </c>
      <c r="E1047" s="284" t="s">
        <v>238</v>
      </c>
      <c r="F1047" s="284"/>
      <c r="G1047" s="169" t="s">
        <v>259</v>
      </c>
      <c r="H1047" s="172">
        <v>1</v>
      </c>
      <c r="I1047" s="171">
        <v>10.73</v>
      </c>
      <c r="J1047" s="171">
        <v>10.73</v>
      </c>
    </row>
    <row r="1048" spans="1:10" ht="38.25">
      <c r="A1048" s="168" t="s">
        <v>235</v>
      </c>
      <c r="B1048" s="170" t="s">
        <v>770</v>
      </c>
      <c r="C1048" s="168" t="s">
        <v>78</v>
      </c>
      <c r="D1048" s="168" t="s">
        <v>771</v>
      </c>
      <c r="E1048" s="284" t="s">
        <v>241</v>
      </c>
      <c r="F1048" s="284"/>
      <c r="G1048" s="169" t="s">
        <v>259</v>
      </c>
      <c r="H1048" s="172">
        <v>1</v>
      </c>
      <c r="I1048" s="171">
        <v>0.01</v>
      </c>
      <c r="J1048" s="171">
        <v>0.01</v>
      </c>
    </row>
    <row r="1049" spans="1:10" ht="25.5">
      <c r="A1049" s="168" t="s">
        <v>235</v>
      </c>
      <c r="B1049" s="170" t="s">
        <v>772</v>
      </c>
      <c r="C1049" s="168" t="s">
        <v>78</v>
      </c>
      <c r="D1049" s="168" t="s">
        <v>773</v>
      </c>
      <c r="E1049" s="284" t="s">
        <v>241</v>
      </c>
      <c r="F1049" s="284"/>
      <c r="G1049" s="169" t="s">
        <v>259</v>
      </c>
      <c r="H1049" s="172">
        <v>1</v>
      </c>
      <c r="I1049" s="171">
        <v>0.69</v>
      </c>
      <c r="J1049" s="171">
        <v>0.69</v>
      </c>
    </row>
    <row r="1050" spans="1:10" ht="25.5">
      <c r="A1050" s="176"/>
      <c r="B1050" s="176"/>
      <c r="C1050" s="176"/>
      <c r="D1050" s="176"/>
      <c r="E1050" s="176" t="s">
        <v>250</v>
      </c>
      <c r="F1050" s="177">
        <v>10.83</v>
      </c>
      <c r="G1050" s="176" t="s">
        <v>251</v>
      </c>
      <c r="H1050" s="177">
        <v>0</v>
      </c>
      <c r="I1050" s="176" t="s">
        <v>252</v>
      </c>
      <c r="J1050" s="177">
        <v>10.83</v>
      </c>
    </row>
    <row r="1051" spans="1:10" ht="15.75" thickBot="1">
      <c r="A1051" s="176"/>
      <c r="B1051" s="176"/>
      <c r="C1051" s="176"/>
      <c r="D1051" s="176"/>
      <c r="E1051" s="176" t="s">
        <v>253</v>
      </c>
      <c r="F1051" s="177">
        <v>3.84</v>
      </c>
      <c r="G1051" s="176"/>
      <c r="H1051" s="287" t="s">
        <v>254</v>
      </c>
      <c r="I1051" s="287"/>
      <c r="J1051" s="177">
        <v>17.899999999999999</v>
      </c>
    </row>
    <row r="1052" spans="1:10" ht="15.75" thickTop="1">
      <c r="A1052" s="162"/>
      <c r="B1052" s="162"/>
      <c r="C1052" s="162"/>
      <c r="D1052" s="162"/>
      <c r="E1052" s="162"/>
      <c r="F1052" s="162"/>
      <c r="G1052" s="162"/>
      <c r="H1052" s="162"/>
      <c r="I1052" s="162"/>
      <c r="J1052" s="162"/>
    </row>
    <row r="1053" spans="1:10">
      <c r="A1053" s="178"/>
      <c r="B1053" s="179" t="s">
        <v>4</v>
      </c>
      <c r="C1053" s="178" t="s">
        <v>1</v>
      </c>
      <c r="D1053" s="178" t="s">
        <v>3</v>
      </c>
      <c r="E1053" s="281" t="s">
        <v>225</v>
      </c>
      <c r="F1053" s="281"/>
      <c r="G1053" s="180" t="s">
        <v>2</v>
      </c>
      <c r="H1053" s="179" t="s">
        <v>8</v>
      </c>
      <c r="I1053" s="179" t="s">
        <v>90</v>
      </c>
      <c r="J1053" s="179" t="s">
        <v>5</v>
      </c>
    </row>
    <row r="1054" spans="1:10" ht="25.5">
      <c r="A1054" s="157" t="s">
        <v>226</v>
      </c>
      <c r="B1054" s="159" t="s">
        <v>774</v>
      </c>
      <c r="C1054" s="157" t="s">
        <v>78</v>
      </c>
      <c r="D1054" s="157" t="s">
        <v>775</v>
      </c>
      <c r="E1054" s="282" t="s">
        <v>258</v>
      </c>
      <c r="F1054" s="282"/>
      <c r="G1054" s="158" t="s">
        <v>259</v>
      </c>
      <c r="H1054" s="161">
        <v>1</v>
      </c>
      <c r="I1054" s="160">
        <v>21.58</v>
      </c>
      <c r="J1054" s="160">
        <v>21.58</v>
      </c>
    </row>
    <row r="1055" spans="1:10" ht="38.25">
      <c r="A1055" s="163" t="s">
        <v>228</v>
      </c>
      <c r="B1055" s="165" t="s">
        <v>579</v>
      </c>
      <c r="C1055" s="163" t="s">
        <v>78</v>
      </c>
      <c r="D1055" s="163" t="s">
        <v>580</v>
      </c>
      <c r="E1055" s="283" t="s">
        <v>258</v>
      </c>
      <c r="F1055" s="283"/>
      <c r="G1055" s="164" t="s">
        <v>259</v>
      </c>
      <c r="H1055" s="167">
        <v>1</v>
      </c>
      <c r="I1055" s="166">
        <v>0.24</v>
      </c>
      <c r="J1055" s="166">
        <v>0.24</v>
      </c>
    </row>
    <row r="1056" spans="1:10">
      <c r="A1056" s="168" t="s">
        <v>235</v>
      </c>
      <c r="B1056" s="170" t="s">
        <v>581</v>
      </c>
      <c r="C1056" s="168" t="s">
        <v>78</v>
      </c>
      <c r="D1056" s="168" t="s">
        <v>582</v>
      </c>
      <c r="E1056" s="284" t="s">
        <v>238</v>
      </c>
      <c r="F1056" s="284"/>
      <c r="G1056" s="169" t="s">
        <v>259</v>
      </c>
      <c r="H1056" s="172">
        <v>1</v>
      </c>
      <c r="I1056" s="171">
        <v>18.11</v>
      </c>
      <c r="J1056" s="171">
        <v>18.11</v>
      </c>
    </row>
    <row r="1057" spans="1:10" ht="25.5">
      <c r="A1057" s="168" t="s">
        <v>235</v>
      </c>
      <c r="B1057" s="170" t="s">
        <v>432</v>
      </c>
      <c r="C1057" s="168" t="s">
        <v>78</v>
      </c>
      <c r="D1057" s="168" t="s">
        <v>433</v>
      </c>
      <c r="E1057" s="284" t="s">
        <v>241</v>
      </c>
      <c r="F1057" s="284"/>
      <c r="G1057" s="169" t="s">
        <v>259</v>
      </c>
      <c r="H1057" s="172">
        <v>1</v>
      </c>
      <c r="I1057" s="171">
        <v>0.83</v>
      </c>
      <c r="J1057" s="171">
        <v>0.83</v>
      </c>
    </row>
    <row r="1058" spans="1:10" ht="25.5">
      <c r="A1058" s="168" t="s">
        <v>235</v>
      </c>
      <c r="B1058" s="170" t="s">
        <v>434</v>
      </c>
      <c r="C1058" s="168" t="s">
        <v>78</v>
      </c>
      <c r="D1058" s="168" t="s">
        <v>435</v>
      </c>
      <c r="E1058" s="284" t="s">
        <v>241</v>
      </c>
      <c r="F1058" s="284"/>
      <c r="G1058" s="169" t="s">
        <v>259</v>
      </c>
      <c r="H1058" s="172">
        <v>1</v>
      </c>
      <c r="I1058" s="171">
        <v>0.62</v>
      </c>
      <c r="J1058" s="171">
        <v>0.62</v>
      </c>
    </row>
    <row r="1059" spans="1:10" ht="25.5">
      <c r="A1059" s="168" t="s">
        <v>235</v>
      </c>
      <c r="B1059" s="170" t="s">
        <v>436</v>
      </c>
      <c r="C1059" s="168" t="s">
        <v>78</v>
      </c>
      <c r="D1059" s="168" t="s">
        <v>437</v>
      </c>
      <c r="E1059" s="284" t="s">
        <v>241</v>
      </c>
      <c r="F1059" s="284"/>
      <c r="G1059" s="169" t="s">
        <v>259</v>
      </c>
      <c r="H1059" s="172">
        <v>1</v>
      </c>
      <c r="I1059" s="171">
        <v>1.07</v>
      </c>
      <c r="J1059" s="171">
        <v>1.07</v>
      </c>
    </row>
    <row r="1060" spans="1:10" ht="25.5">
      <c r="A1060" s="168" t="s">
        <v>235</v>
      </c>
      <c r="B1060" s="170" t="s">
        <v>438</v>
      </c>
      <c r="C1060" s="168" t="s">
        <v>78</v>
      </c>
      <c r="D1060" s="168" t="s">
        <v>439</v>
      </c>
      <c r="E1060" s="284" t="s">
        <v>241</v>
      </c>
      <c r="F1060" s="284"/>
      <c r="G1060" s="169" t="s">
        <v>259</v>
      </c>
      <c r="H1060" s="172">
        <v>1</v>
      </c>
      <c r="I1060" s="171">
        <v>0.01</v>
      </c>
      <c r="J1060" s="171">
        <v>0.01</v>
      </c>
    </row>
    <row r="1061" spans="1:10" ht="38.25">
      <c r="A1061" s="168" t="s">
        <v>235</v>
      </c>
      <c r="B1061" s="170" t="s">
        <v>770</v>
      </c>
      <c r="C1061" s="168" t="s">
        <v>78</v>
      </c>
      <c r="D1061" s="168" t="s">
        <v>771</v>
      </c>
      <c r="E1061" s="284" t="s">
        <v>241</v>
      </c>
      <c r="F1061" s="284"/>
      <c r="G1061" s="169" t="s">
        <v>259</v>
      </c>
      <c r="H1061" s="172">
        <v>1</v>
      </c>
      <c r="I1061" s="171">
        <v>0.01</v>
      </c>
      <c r="J1061" s="171">
        <v>0.01</v>
      </c>
    </row>
    <row r="1062" spans="1:10" ht="25.5">
      <c r="A1062" s="168" t="s">
        <v>235</v>
      </c>
      <c r="B1062" s="170" t="s">
        <v>772</v>
      </c>
      <c r="C1062" s="168" t="s">
        <v>78</v>
      </c>
      <c r="D1062" s="168" t="s">
        <v>773</v>
      </c>
      <c r="E1062" s="284" t="s">
        <v>241</v>
      </c>
      <c r="F1062" s="284"/>
      <c r="G1062" s="169" t="s">
        <v>259</v>
      </c>
      <c r="H1062" s="172">
        <v>1</v>
      </c>
      <c r="I1062" s="171">
        <v>0.69</v>
      </c>
      <c r="J1062" s="171">
        <v>0.69</v>
      </c>
    </row>
    <row r="1063" spans="1:10" ht="25.5">
      <c r="A1063" s="176"/>
      <c r="B1063" s="176"/>
      <c r="C1063" s="176"/>
      <c r="D1063" s="176"/>
      <c r="E1063" s="176" t="s">
        <v>250</v>
      </c>
      <c r="F1063" s="177">
        <v>18.350000000000001</v>
      </c>
      <c r="G1063" s="176" t="s">
        <v>251</v>
      </c>
      <c r="H1063" s="177">
        <v>0</v>
      </c>
      <c r="I1063" s="176" t="s">
        <v>252</v>
      </c>
      <c r="J1063" s="177">
        <v>18.350000000000001</v>
      </c>
    </row>
    <row r="1064" spans="1:10" ht="15.75" thickBot="1">
      <c r="A1064" s="176"/>
      <c r="B1064" s="176"/>
      <c r="C1064" s="176"/>
      <c r="D1064" s="176"/>
      <c r="E1064" s="176" t="s">
        <v>253</v>
      </c>
      <c r="F1064" s="177">
        <v>5.9</v>
      </c>
      <c r="G1064" s="176"/>
      <c r="H1064" s="287" t="s">
        <v>254</v>
      </c>
      <c r="I1064" s="287"/>
      <c r="J1064" s="177">
        <v>27.48</v>
      </c>
    </row>
    <row r="1065" spans="1:10" ht="15.75" thickTop="1">
      <c r="A1065" s="162"/>
      <c r="B1065" s="162"/>
      <c r="C1065" s="162"/>
      <c r="D1065" s="162"/>
      <c r="E1065" s="162"/>
      <c r="F1065" s="162"/>
      <c r="G1065" s="162"/>
      <c r="H1065" s="162"/>
      <c r="I1065" s="162"/>
      <c r="J1065" s="162"/>
    </row>
    <row r="1066" spans="1:10">
      <c r="A1066" s="178"/>
      <c r="B1066" s="179" t="s">
        <v>4</v>
      </c>
      <c r="C1066" s="178" t="s">
        <v>1</v>
      </c>
      <c r="D1066" s="178" t="s">
        <v>3</v>
      </c>
      <c r="E1066" s="281" t="s">
        <v>225</v>
      </c>
      <c r="F1066" s="281"/>
      <c r="G1066" s="180" t="s">
        <v>2</v>
      </c>
      <c r="H1066" s="179" t="s">
        <v>8</v>
      </c>
      <c r="I1066" s="179" t="s">
        <v>90</v>
      </c>
      <c r="J1066" s="179" t="s">
        <v>5</v>
      </c>
    </row>
    <row r="1067" spans="1:10" ht="25.5">
      <c r="A1067" s="157" t="s">
        <v>226</v>
      </c>
      <c r="B1067" s="159" t="s">
        <v>734</v>
      </c>
      <c r="C1067" s="157" t="s">
        <v>78</v>
      </c>
      <c r="D1067" s="157" t="s">
        <v>735</v>
      </c>
      <c r="E1067" s="282" t="s">
        <v>258</v>
      </c>
      <c r="F1067" s="282"/>
      <c r="G1067" s="158" t="s">
        <v>259</v>
      </c>
      <c r="H1067" s="161">
        <v>1</v>
      </c>
      <c r="I1067" s="160">
        <v>17.399999999999999</v>
      </c>
      <c r="J1067" s="160">
        <v>17.399999999999999</v>
      </c>
    </row>
    <row r="1068" spans="1:10" ht="25.5">
      <c r="A1068" s="163" t="s">
        <v>228</v>
      </c>
      <c r="B1068" s="165" t="s">
        <v>583</v>
      </c>
      <c r="C1068" s="163" t="s">
        <v>78</v>
      </c>
      <c r="D1068" s="163" t="s">
        <v>584</v>
      </c>
      <c r="E1068" s="283" t="s">
        <v>258</v>
      </c>
      <c r="F1068" s="283"/>
      <c r="G1068" s="164" t="s">
        <v>259</v>
      </c>
      <c r="H1068" s="167">
        <v>1</v>
      </c>
      <c r="I1068" s="166">
        <v>0.26</v>
      </c>
      <c r="J1068" s="166">
        <v>0.26</v>
      </c>
    </row>
    <row r="1069" spans="1:10">
      <c r="A1069" s="168" t="s">
        <v>235</v>
      </c>
      <c r="B1069" s="170" t="s">
        <v>585</v>
      </c>
      <c r="C1069" s="168" t="s">
        <v>78</v>
      </c>
      <c r="D1069" s="168" t="s">
        <v>586</v>
      </c>
      <c r="E1069" s="284" t="s">
        <v>238</v>
      </c>
      <c r="F1069" s="284"/>
      <c r="G1069" s="169" t="s">
        <v>259</v>
      </c>
      <c r="H1069" s="172">
        <v>1</v>
      </c>
      <c r="I1069" s="171">
        <v>13.91</v>
      </c>
      <c r="J1069" s="171">
        <v>13.91</v>
      </c>
    </row>
    <row r="1070" spans="1:10" ht="25.5">
      <c r="A1070" s="168" t="s">
        <v>235</v>
      </c>
      <c r="B1070" s="170" t="s">
        <v>432</v>
      </c>
      <c r="C1070" s="168" t="s">
        <v>78</v>
      </c>
      <c r="D1070" s="168" t="s">
        <v>433</v>
      </c>
      <c r="E1070" s="284" t="s">
        <v>241</v>
      </c>
      <c r="F1070" s="284"/>
      <c r="G1070" s="169" t="s">
        <v>259</v>
      </c>
      <c r="H1070" s="172">
        <v>1</v>
      </c>
      <c r="I1070" s="171">
        <v>0.83</v>
      </c>
      <c r="J1070" s="171">
        <v>0.83</v>
      </c>
    </row>
    <row r="1071" spans="1:10" ht="25.5">
      <c r="A1071" s="168" t="s">
        <v>235</v>
      </c>
      <c r="B1071" s="170" t="s">
        <v>434</v>
      </c>
      <c r="C1071" s="168" t="s">
        <v>78</v>
      </c>
      <c r="D1071" s="168" t="s">
        <v>435</v>
      </c>
      <c r="E1071" s="284" t="s">
        <v>241</v>
      </c>
      <c r="F1071" s="284"/>
      <c r="G1071" s="169" t="s">
        <v>259</v>
      </c>
      <c r="H1071" s="172">
        <v>1</v>
      </c>
      <c r="I1071" s="171">
        <v>0.62</v>
      </c>
      <c r="J1071" s="171">
        <v>0.62</v>
      </c>
    </row>
    <row r="1072" spans="1:10" ht="25.5">
      <c r="A1072" s="168" t="s">
        <v>235</v>
      </c>
      <c r="B1072" s="170" t="s">
        <v>436</v>
      </c>
      <c r="C1072" s="168" t="s">
        <v>78</v>
      </c>
      <c r="D1072" s="168" t="s">
        <v>437</v>
      </c>
      <c r="E1072" s="284" t="s">
        <v>241</v>
      </c>
      <c r="F1072" s="284"/>
      <c r="G1072" s="169" t="s">
        <v>259</v>
      </c>
      <c r="H1072" s="172">
        <v>1</v>
      </c>
      <c r="I1072" s="171">
        <v>1.07</v>
      </c>
      <c r="J1072" s="171">
        <v>1.07</v>
      </c>
    </row>
    <row r="1073" spans="1:10" ht="25.5">
      <c r="A1073" s="168" t="s">
        <v>235</v>
      </c>
      <c r="B1073" s="170" t="s">
        <v>438</v>
      </c>
      <c r="C1073" s="168" t="s">
        <v>78</v>
      </c>
      <c r="D1073" s="168" t="s">
        <v>439</v>
      </c>
      <c r="E1073" s="284" t="s">
        <v>241</v>
      </c>
      <c r="F1073" s="284"/>
      <c r="G1073" s="169" t="s">
        <v>259</v>
      </c>
      <c r="H1073" s="172">
        <v>1</v>
      </c>
      <c r="I1073" s="171">
        <v>0.01</v>
      </c>
      <c r="J1073" s="171">
        <v>0.01</v>
      </c>
    </row>
    <row r="1074" spans="1:10" ht="38.25">
      <c r="A1074" s="168" t="s">
        <v>235</v>
      </c>
      <c r="B1074" s="170" t="s">
        <v>770</v>
      </c>
      <c r="C1074" s="168" t="s">
        <v>78</v>
      </c>
      <c r="D1074" s="168" t="s">
        <v>771</v>
      </c>
      <c r="E1074" s="284" t="s">
        <v>241</v>
      </c>
      <c r="F1074" s="284"/>
      <c r="G1074" s="169" t="s">
        <v>259</v>
      </c>
      <c r="H1074" s="172">
        <v>1</v>
      </c>
      <c r="I1074" s="171">
        <v>0.01</v>
      </c>
      <c r="J1074" s="171">
        <v>0.01</v>
      </c>
    </row>
    <row r="1075" spans="1:10" ht="25.5">
      <c r="A1075" s="168" t="s">
        <v>235</v>
      </c>
      <c r="B1075" s="170" t="s">
        <v>772</v>
      </c>
      <c r="C1075" s="168" t="s">
        <v>78</v>
      </c>
      <c r="D1075" s="168" t="s">
        <v>773</v>
      </c>
      <c r="E1075" s="284" t="s">
        <v>241</v>
      </c>
      <c r="F1075" s="284"/>
      <c r="G1075" s="169" t="s">
        <v>259</v>
      </c>
      <c r="H1075" s="172">
        <v>1</v>
      </c>
      <c r="I1075" s="171">
        <v>0.69</v>
      </c>
      <c r="J1075" s="171">
        <v>0.69</v>
      </c>
    </row>
    <row r="1076" spans="1:10" ht="25.5">
      <c r="A1076" s="176"/>
      <c r="B1076" s="176"/>
      <c r="C1076" s="176"/>
      <c r="D1076" s="176"/>
      <c r="E1076" s="176" t="s">
        <v>250</v>
      </c>
      <c r="F1076" s="177">
        <v>14.17</v>
      </c>
      <c r="G1076" s="176" t="s">
        <v>251</v>
      </c>
      <c r="H1076" s="177">
        <v>0</v>
      </c>
      <c r="I1076" s="176" t="s">
        <v>252</v>
      </c>
      <c r="J1076" s="177">
        <v>14.17</v>
      </c>
    </row>
    <row r="1077" spans="1:10" ht="15.75" thickBot="1">
      <c r="A1077" s="176"/>
      <c r="B1077" s="176"/>
      <c r="C1077" s="176"/>
      <c r="D1077" s="176"/>
      <c r="E1077" s="176" t="s">
        <v>253</v>
      </c>
      <c r="F1077" s="177">
        <v>4.75</v>
      </c>
      <c r="G1077" s="176"/>
      <c r="H1077" s="287" t="s">
        <v>254</v>
      </c>
      <c r="I1077" s="287"/>
      <c r="J1077" s="177">
        <v>22.15</v>
      </c>
    </row>
    <row r="1078" spans="1:10" ht="15.75" thickTop="1">
      <c r="A1078" s="162"/>
      <c r="B1078" s="162"/>
      <c r="C1078" s="162"/>
      <c r="D1078" s="162"/>
      <c r="E1078" s="162"/>
      <c r="F1078" s="162"/>
      <c r="G1078" s="162"/>
      <c r="H1078" s="162"/>
      <c r="I1078" s="162"/>
      <c r="J1078" s="162"/>
    </row>
    <row r="1079" spans="1:10">
      <c r="A1079" s="178"/>
      <c r="B1079" s="179" t="s">
        <v>4</v>
      </c>
      <c r="C1079" s="178" t="s">
        <v>1</v>
      </c>
      <c r="D1079" s="178" t="s">
        <v>3</v>
      </c>
      <c r="E1079" s="281" t="s">
        <v>225</v>
      </c>
      <c r="F1079" s="281"/>
      <c r="G1079" s="180" t="s">
        <v>2</v>
      </c>
      <c r="H1079" s="179" t="s">
        <v>8</v>
      </c>
      <c r="I1079" s="179" t="s">
        <v>90</v>
      </c>
      <c r="J1079" s="179" t="s">
        <v>5</v>
      </c>
    </row>
    <row r="1080" spans="1:10" ht="25.5">
      <c r="A1080" s="157" t="s">
        <v>226</v>
      </c>
      <c r="B1080" s="159" t="s">
        <v>746</v>
      </c>
      <c r="C1080" s="157" t="s">
        <v>78</v>
      </c>
      <c r="D1080" s="157" t="s">
        <v>747</v>
      </c>
      <c r="E1080" s="282" t="s">
        <v>258</v>
      </c>
      <c r="F1080" s="282"/>
      <c r="G1080" s="158" t="s">
        <v>259</v>
      </c>
      <c r="H1080" s="161">
        <v>1</v>
      </c>
      <c r="I1080" s="160">
        <v>25.16</v>
      </c>
      <c r="J1080" s="160">
        <v>25.16</v>
      </c>
    </row>
    <row r="1081" spans="1:10" ht="25.5">
      <c r="A1081" s="163" t="s">
        <v>228</v>
      </c>
      <c r="B1081" s="165" t="s">
        <v>587</v>
      </c>
      <c r="C1081" s="163" t="s">
        <v>78</v>
      </c>
      <c r="D1081" s="163" t="s">
        <v>588</v>
      </c>
      <c r="E1081" s="283" t="s">
        <v>258</v>
      </c>
      <c r="F1081" s="283"/>
      <c r="G1081" s="164" t="s">
        <v>259</v>
      </c>
      <c r="H1081" s="167">
        <v>1</v>
      </c>
      <c r="I1081" s="166">
        <v>0.4</v>
      </c>
      <c r="J1081" s="166">
        <v>0.4</v>
      </c>
    </row>
    <row r="1082" spans="1:10">
      <c r="A1082" s="168" t="s">
        <v>235</v>
      </c>
      <c r="B1082" s="170" t="s">
        <v>589</v>
      </c>
      <c r="C1082" s="168" t="s">
        <v>78</v>
      </c>
      <c r="D1082" s="168" t="s">
        <v>590</v>
      </c>
      <c r="E1082" s="284" t="s">
        <v>238</v>
      </c>
      <c r="F1082" s="284"/>
      <c r="G1082" s="169" t="s">
        <v>259</v>
      </c>
      <c r="H1082" s="172">
        <v>1</v>
      </c>
      <c r="I1082" s="171">
        <v>21.53</v>
      </c>
      <c r="J1082" s="171">
        <v>21.53</v>
      </c>
    </row>
    <row r="1083" spans="1:10" ht="25.5">
      <c r="A1083" s="168" t="s">
        <v>235</v>
      </c>
      <c r="B1083" s="170" t="s">
        <v>432</v>
      </c>
      <c r="C1083" s="168" t="s">
        <v>78</v>
      </c>
      <c r="D1083" s="168" t="s">
        <v>433</v>
      </c>
      <c r="E1083" s="284" t="s">
        <v>241</v>
      </c>
      <c r="F1083" s="284"/>
      <c r="G1083" s="169" t="s">
        <v>259</v>
      </c>
      <c r="H1083" s="172">
        <v>1</v>
      </c>
      <c r="I1083" s="171">
        <v>0.83</v>
      </c>
      <c r="J1083" s="171">
        <v>0.83</v>
      </c>
    </row>
    <row r="1084" spans="1:10" ht="25.5">
      <c r="A1084" s="168" t="s">
        <v>235</v>
      </c>
      <c r="B1084" s="170" t="s">
        <v>434</v>
      </c>
      <c r="C1084" s="168" t="s">
        <v>78</v>
      </c>
      <c r="D1084" s="168" t="s">
        <v>435</v>
      </c>
      <c r="E1084" s="284" t="s">
        <v>241</v>
      </c>
      <c r="F1084" s="284"/>
      <c r="G1084" s="169" t="s">
        <v>259</v>
      </c>
      <c r="H1084" s="172">
        <v>1</v>
      </c>
      <c r="I1084" s="171">
        <v>0.62</v>
      </c>
      <c r="J1084" s="171">
        <v>0.62</v>
      </c>
    </row>
    <row r="1085" spans="1:10" ht="25.5">
      <c r="A1085" s="168" t="s">
        <v>235</v>
      </c>
      <c r="B1085" s="170" t="s">
        <v>436</v>
      </c>
      <c r="C1085" s="168" t="s">
        <v>78</v>
      </c>
      <c r="D1085" s="168" t="s">
        <v>437</v>
      </c>
      <c r="E1085" s="284" t="s">
        <v>241</v>
      </c>
      <c r="F1085" s="284"/>
      <c r="G1085" s="169" t="s">
        <v>259</v>
      </c>
      <c r="H1085" s="172">
        <v>1</v>
      </c>
      <c r="I1085" s="171">
        <v>1.07</v>
      </c>
      <c r="J1085" s="171">
        <v>1.07</v>
      </c>
    </row>
    <row r="1086" spans="1:10" ht="25.5">
      <c r="A1086" s="168" t="s">
        <v>235</v>
      </c>
      <c r="B1086" s="170" t="s">
        <v>438</v>
      </c>
      <c r="C1086" s="168" t="s">
        <v>78</v>
      </c>
      <c r="D1086" s="168" t="s">
        <v>439</v>
      </c>
      <c r="E1086" s="284" t="s">
        <v>241</v>
      </c>
      <c r="F1086" s="284"/>
      <c r="G1086" s="169" t="s">
        <v>259</v>
      </c>
      <c r="H1086" s="172">
        <v>1</v>
      </c>
      <c r="I1086" s="171">
        <v>0.01</v>
      </c>
      <c r="J1086" s="171">
        <v>0.01</v>
      </c>
    </row>
    <row r="1087" spans="1:10" ht="38.25">
      <c r="A1087" s="168" t="s">
        <v>235</v>
      </c>
      <c r="B1087" s="170" t="s">
        <v>770</v>
      </c>
      <c r="C1087" s="168" t="s">
        <v>78</v>
      </c>
      <c r="D1087" s="168" t="s">
        <v>771</v>
      </c>
      <c r="E1087" s="284" t="s">
        <v>241</v>
      </c>
      <c r="F1087" s="284"/>
      <c r="G1087" s="169" t="s">
        <v>259</v>
      </c>
      <c r="H1087" s="172">
        <v>1</v>
      </c>
      <c r="I1087" s="171">
        <v>0.01</v>
      </c>
      <c r="J1087" s="171">
        <v>0.01</v>
      </c>
    </row>
    <row r="1088" spans="1:10" ht="25.5">
      <c r="A1088" s="168" t="s">
        <v>235</v>
      </c>
      <c r="B1088" s="170" t="s">
        <v>772</v>
      </c>
      <c r="C1088" s="168" t="s">
        <v>78</v>
      </c>
      <c r="D1088" s="168" t="s">
        <v>773</v>
      </c>
      <c r="E1088" s="284" t="s">
        <v>241</v>
      </c>
      <c r="F1088" s="284"/>
      <c r="G1088" s="169" t="s">
        <v>259</v>
      </c>
      <c r="H1088" s="172">
        <v>1</v>
      </c>
      <c r="I1088" s="171">
        <v>0.69</v>
      </c>
      <c r="J1088" s="171">
        <v>0.69</v>
      </c>
    </row>
    <row r="1089" spans="1:10" ht="25.5">
      <c r="A1089" s="176"/>
      <c r="B1089" s="176"/>
      <c r="C1089" s="176"/>
      <c r="D1089" s="176"/>
      <c r="E1089" s="176" t="s">
        <v>250</v>
      </c>
      <c r="F1089" s="177">
        <v>21.93</v>
      </c>
      <c r="G1089" s="176" t="s">
        <v>251</v>
      </c>
      <c r="H1089" s="177">
        <v>0</v>
      </c>
      <c r="I1089" s="176" t="s">
        <v>252</v>
      </c>
      <c r="J1089" s="177">
        <v>21.93</v>
      </c>
    </row>
    <row r="1090" spans="1:10" ht="15.75" thickBot="1">
      <c r="A1090" s="176"/>
      <c r="B1090" s="176"/>
      <c r="C1090" s="176"/>
      <c r="D1090" s="176"/>
      <c r="E1090" s="176" t="s">
        <v>253</v>
      </c>
      <c r="F1090" s="177">
        <v>6.88</v>
      </c>
      <c r="G1090" s="176"/>
      <c r="H1090" s="287" t="s">
        <v>254</v>
      </c>
      <c r="I1090" s="287"/>
      <c r="J1090" s="177">
        <v>32.04</v>
      </c>
    </row>
    <row r="1091" spans="1:10" ht="15.75" thickTop="1">
      <c r="A1091" s="162"/>
      <c r="B1091" s="162"/>
      <c r="C1091" s="162"/>
      <c r="D1091" s="162"/>
      <c r="E1091" s="162"/>
      <c r="F1091" s="162"/>
      <c r="G1091" s="162"/>
      <c r="H1091" s="162"/>
      <c r="I1091" s="162"/>
      <c r="J1091" s="162"/>
    </row>
    <row r="1092" spans="1:10">
      <c r="A1092" s="178"/>
      <c r="B1092" s="179" t="s">
        <v>4</v>
      </c>
      <c r="C1092" s="178" t="s">
        <v>1</v>
      </c>
      <c r="D1092" s="178" t="s">
        <v>3</v>
      </c>
      <c r="E1092" s="281" t="s">
        <v>225</v>
      </c>
      <c r="F1092" s="281"/>
      <c r="G1092" s="180" t="s">
        <v>2</v>
      </c>
      <c r="H1092" s="179" t="s">
        <v>8</v>
      </c>
      <c r="I1092" s="179" t="s">
        <v>90</v>
      </c>
      <c r="J1092" s="179" t="s">
        <v>5</v>
      </c>
    </row>
    <row r="1093" spans="1:10" ht="25.5">
      <c r="A1093" s="157" t="s">
        <v>226</v>
      </c>
      <c r="B1093" s="159" t="s">
        <v>760</v>
      </c>
      <c r="C1093" s="157" t="s">
        <v>78</v>
      </c>
      <c r="D1093" s="157" t="s">
        <v>761</v>
      </c>
      <c r="E1093" s="282" t="s">
        <v>258</v>
      </c>
      <c r="F1093" s="282"/>
      <c r="G1093" s="158" t="s">
        <v>259</v>
      </c>
      <c r="H1093" s="161">
        <v>1</v>
      </c>
      <c r="I1093" s="160">
        <v>13.65</v>
      </c>
      <c r="J1093" s="160">
        <v>13.65</v>
      </c>
    </row>
    <row r="1094" spans="1:10" ht="38.25">
      <c r="A1094" s="163" t="s">
        <v>228</v>
      </c>
      <c r="B1094" s="165" t="s">
        <v>591</v>
      </c>
      <c r="C1094" s="163" t="s">
        <v>78</v>
      </c>
      <c r="D1094" s="163" t="s">
        <v>592</v>
      </c>
      <c r="E1094" s="283" t="s">
        <v>258</v>
      </c>
      <c r="F1094" s="283"/>
      <c r="G1094" s="164" t="s">
        <v>259</v>
      </c>
      <c r="H1094" s="167">
        <v>1</v>
      </c>
      <c r="I1094" s="166">
        <v>0.09</v>
      </c>
      <c r="J1094" s="166">
        <v>0.09</v>
      </c>
    </row>
    <row r="1095" spans="1:10">
      <c r="A1095" s="168" t="s">
        <v>235</v>
      </c>
      <c r="B1095" s="170" t="s">
        <v>593</v>
      </c>
      <c r="C1095" s="168" t="s">
        <v>78</v>
      </c>
      <c r="D1095" s="168" t="s">
        <v>594</v>
      </c>
      <c r="E1095" s="284" t="s">
        <v>238</v>
      </c>
      <c r="F1095" s="284"/>
      <c r="G1095" s="169" t="s">
        <v>259</v>
      </c>
      <c r="H1095" s="172">
        <v>1</v>
      </c>
      <c r="I1095" s="171">
        <v>10.33</v>
      </c>
      <c r="J1095" s="171">
        <v>10.33</v>
      </c>
    </row>
    <row r="1096" spans="1:10" ht="25.5">
      <c r="A1096" s="168" t="s">
        <v>235</v>
      </c>
      <c r="B1096" s="170" t="s">
        <v>432</v>
      </c>
      <c r="C1096" s="168" t="s">
        <v>78</v>
      </c>
      <c r="D1096" s="168" t="s">
        <v>433</v>
      </c>
      <c r="E1096" s="284" t="s">
        <v>241</v>
      </c>
      <c r="F1096" s="284"/>
      <c r="G1096" s="169" t="s">
        <v>259</v>
      </c>
      <c r="H1096" s="172">
        <v>1</v>
      </c>
      <c r="I1096" s="171">
        <v>0.83</v>
      </c>
      <c r="J1096" s="171">
        <v>0.83</v>
      </c>
    </row>
    <row r="1097" spans="1:10" ht="25.5">
      <c r="A1097" s="168" t="s">
        <v>235</v>
      </c>
      <c r="B1097" s="170" t="s">
        <v>434</v>
      </c>
      <c r="C1097" s="168" t="s">
        <v>78</v>
      </c>
      <c r="D1097" s="168" t="s">
        <v>435</v>
      </c>
      <c r="E1097" s="284" t="s">
        <v>241</v>
      </c>
      <c r="F1097" s="284"/>
      <c r="G1097" s="169" t="s">
        <v>259</v>
      </c>
      <c r="H1097" s="172">
        <v>1</v>
      </c>
      <c r="I1097" s="171">
        <v>0.62</v>
      </c>
      <c r="J1097" s="171">
        <v>0.62</v>
      </c>
    </row>
    <row r="1098" spans="1:10" ht="25.5">
      <c r="A1098" s="168" t="s">
        <v>235</v>
      </c>
      <c r="B1098" s="170" t="s">
        <v>436</v>
      </c>
      <c r="C1098" s="168" t="s">
        <v>78</v>
      </c>
      <c r="D1098" s="168" t="s">
        <v>437</v>
      </c>
      <c r="E1098" s="284" t="s">
        <v>241</v>
      </c>
      <c r="F1098" s="284"/>
      <c r="G1098" s="169" t="s">
        <v>259</v>
      </c>
      <c r="H1098" s="172">
        <v>1</v>
      </c>
      <c r="I1098" s="171">
        <v>1.07</v>
      </c>
      <c r="J1098" s="171">
        <v>1.07</v>
      </c>
    </row>
    <row r="1099" spans="1:10" ht="25.5">
      <c r="A1099" s="168" t="s">
        <v>235</v>
      </c>
      <c r="B1099" s="170" t="s">
        <v>438</v>
      </c>
      <c r="C1099" s="168" t="s">
        <v>78</v>
      </c>
      <c r="D1099" s="168" t="s">
        <v>439</v>
      </c>
      <c r="E1099" s="284" t="s">
        <v>241</v>
      </c>
      <c r="F1099" s="284"/>
      <c r="G1099" s="169" t="s">
        <v>259</v>
      </c>
      <c r="H1099" s="172">
        <v>1</v>
      </c>
      <c r="I1099" s="171">
        <v>0.01</v>
      </c>
      <c r="J1099" s="171">
        <v>0.01</v>
      </c>
    </row>
    <row r="1100" spans="1:10" ht="38.25">
      <c r="A1100" s="168" t="s">
        <v>235</v>
      </c>
      <c r="B1100" s="170" t="s">
        <v>770</v>
      </c>
      <c r="C1100" s="168" t="s">
        <v>78</v>
      </c>
      <c r="D1100" s="168" t="s">
        <v>771</v>
      </c>
      <c r="E1100" s="284" t="s">
        <v>241</v>
      </c>
      <c r="F1100" s="284"/>
      <c r="G1100" s="169" t="s">
        <v>259</v>
      </c>
      <c r="H1100" s="172">
        <v>1</v>
      </c>
      <c r="I1100" s="171">
        <v>0.01</v>
      </c>
      <c r="J1100" s="171">
        <v>0.01</v>
      </c>
    </row>
    <row r="1101" spans="1:10" ht="25.5">
      <c r="A1101" s="168" t="s">
        <v>235</v>
      </c>
      <c r="B1101" s="170" t="s">
        <v>772</v>
      </c>
      <c r="C1101" s="168" t="s">
        <v>78</v>
      </c>
      <c r="D1101" s="168" t="s">
        <v>773</v>
      </c>
      <c r="E1101" s="284" t="s">
        <v>241</v>
      </c>
      <c r="F1101" s="284"/>
      <c r="G1101" s="169" t="s">
        <v>259</v>
      </c>
      <c r="H1101" s="172">
        <v>1</v>
      </c>
      <c r="I1101" s="171">
        <v>0.69</v>
      </c>
      <c r="J1101" s="171">
        <v>0.69</v>
      </c>
    </row>
    <row r="1102" spans="1:10" ht="25.5">
      <c r="A1102" s="176"/>
      <c r="B1102" s="176"/>
      <c r="C1102" s="176"/>
      <c r="D1102" s="176"/>
      <c r="E1102" s="176" t="s">
        <v>250</v>
      </c>
      <c r="F1102" s="177">
        <v>10.42</v>
      </c>
      <c r="G1102" s="176" t="s">
        <v>251</v>
      </c>
      <c r="H1102" s="177">
        <v>0</v>
      </c>
      <c r="I1102" s="176" t="s">
        <v>252</v>
      </c>
      <c r="J1102" s="177">
        <v>10.42</v>
      </c>
    </row>
    <row r="1103" spans="1:10" ht="15.75" thickBot="1">
      <c r="A1103" s="176"/>
      <c r="B1103" s="176"/>
      <c r="C1103" s="176"/>
      <c r="D1103" s="176"/>
      <c r="E1103" s="176" t="s">
        <v>253</v>
      </c>
      <c r="F1103" s="177">
        <v>3.73</v>
      </c>
      <c r="G1103" s="176"/>
      <c r="H1103" s="287" t="s">
        <v>254</v>
      </c>
      <c r="I1103" s="287"/>
      <c r="J1103" s="177">
        <v>17.38</v>
      </c>
    </row>
    <row r="1104" spans="1:10" ht="15.75" thickTop="1">
      <c r="A1104" s="162"/>
      <c r="B1104" s="162"/>
      <c r="C1104" s="162"/>
      <c r="D1104" s="162"/>
      <c r="E1104" s="162"/>
      <c r="F1104" s="162"/>
      <c r="G1104" s="162"/>
      <c r="H1104" s="162"/>
      <c r="I1104" s="162"/>
      <c r="J1104" s="162"/>
    </row>
    <row r="1105" spans="1:10">
      <c r="A1105" s="178"/>
      <c r="B1105" s="179" t="s">
        <v>4</v>
      </c>
      <c r="C1105" s="178" t="s">
        <v>1</v>
      </c>
      <c r="D1105" s="178" t="s">
        <v>3</v>
      </c>
      <c r="E1105" s="281" t="s">
        <v>225</v>
      </c>
      <c r="F1105" s="281"/>
      <c r="G1105" s="180" t="s">
        <v>2</v>
      </c>
      <c r="H1105" s="179" t="s">
        <v>8</v>
      </c>
      <c r="I1105" s="179" t="s">
        <v>90</v>
      </c>
      <c r="J1105" s="179" t="s">
        <v>5</v>
      </c>
    </row>
    <row r="1106" spans="1:10" ht="25.5">
      <c r="A1106" s="157" t="s">
        <v>226</v>
      </c>
      <c r="B1106" s="159" t="s">
        <v>525</v>
      </c>
      <c r="C1106" s="157" t="s">
        <v>78</v>
      </c>
      <c r="D1106" s="157" t="s">
        <v>526</v>
      </c>
      <c r="E1106" s="282" t="s">
        <v>258</v>
      </c>
      <c r="F1106" s="282"/>
      <c r="G1106" s="158" t="s">
        <v>259</v>
      </c>
      <c r="H1106" s="161">
        <v>1</v>
      </c>
      <c r="I1106" s="160">
        <v>20.28</v>
      </c>
      <c r="J1106" s="160">
        <v>20.28</v>
      </c>
    </row>
    <row r="1107" spans="1:10" ht="38.25">
      <c r="A1107" s="163" t="s">
        <v>228</v>
      </c>
      <c r="B1107" s="165" t="s">
        <v>595</v>
      </c>
      <c r="C1107" s="163" t="s">
        <v>78</v>
      </c>
      <c r="D1107" s="163" t="s">
        <v>596</v>
      </c>
      <c r="E1107" s="283" t="s">
        <v>258</v>
      </c>
      <c r="F1107" s="283"/>
      <c r="G1107" s="164" t="s">
        <v>259</v>
      </c>
      <c r="H1107" s="167">
        <v>1</v>
      </c>
      <c r="I1107" s="166">
        <v>0.22</v>
      </c>
      <c r="J1107" s="166">
        <v>0.22</v>
      </c>
    </row>
    <row r="1108" spans="1:10" ht="25.5">
      <c r="A1108" s="168" t="s">
        <v>235</v>
      </c>
      <c r="B1108" s="170" t="s">
        <v>597</v>
      </c>
      <c r="C1108" s="168" t="s">
        <v>78</v>
      </c>
      <c r="D1108" s="168" t="s">
        <v>598</v>
      </c>
      <c r="E1108" s="284" t="s">
        <v>238</v>
      </c>
      <c r="F1108" s="284"/>
      <c r="G1108" s="169" t="s">
        <v>259</v>
      </c>
      <c r="H1108" s="172">
        <v>1</v>
      </c>
      <c r="I1108" s="171">
        <v>16.829999999999998</v>
      </c>
      <c r="J1108" s="171">
        <v>16.829999999999998</v>
      </c>
    </row>
    <row r="1109" spans="1:10" ht="25.5">
      <c r="A1109" s="168" t="s">
        <v>235</v>
      </c>
      <c r="B1109" s="170" t="s">
        <v>432</v>
      </c>
      <c r="C1109" s="168" t="s">
        <v>78</v>
      </c>
      <c r="D1109" s="168" t="s">
        <v>433</v>
      </c>
      <c r="E1109" s="284" t="s">
        <v>241</v>
      </c>
      <c r="F1109" s="284"/>
      <c r="G1109" s="169" t="s">
        <v>259</v>
      </c>
      <c r="H1109" s="172">
        <v>1</v>
      </c>
      <c r="I1109" s="171">
        <v>0.83</v>
      </c>
      <c r="J1109" s="171">
        <v>0.83</v>
      </c>
    </row>
    <row r="1110" spans="1:10" ht="25.5">
      <c r="A1110" s="168" t="s">
        <v>235</v>
      </c>
      <c r="B1110" s="170" t="s">
        <v>434</v>
      </c>
      <c r="C1110" s="168" t="s">
        <v>78</v>
      </c>
      <c r="D1110" s="168" t="s">
        <v>435</v>
      </c>
      <c r="E1110" s="284" t="s">
        <v>241</v>
      </c>
      <c r="F1110" s="284"/>
      <c r="G1110" s="169" t="s">
        <v>259</v>
      </c>
      <c r="H1110" s="172">
        <v>1</v>
      </c>
      <c r="I1110" s="171">
        <v>0.62</v>
      </c>
      <c r="J1110" s="171">
        <v>0.62</v>
      </c>
    </row>
    <row r="1111" spans="1:10" ht="25.5">
      <c r="A1111" s="168" t="s">
        <v>235</v>
      </c>
      <c r="B1111" s="170" t="s">
        <v>436</v>
      </c>
      <c r="C1111" s="168" t="s">
        <v>78</v>
      </c>
      <c r="D1111" s="168" t="s">
        <v>437</v>
      </c>
      <c r="E1111" s="284" t="s">
        <v>241</v>
      </c>
      <c r="F1111" s="284"/>
      <c r="G1111" s="169" t="s">
        <v>259</v>
      </c>
      <c r="H1111" s="172">
        <v>1</v>
      </c>
      <c r="I1111" s="171">
        <v>1.07</v>
      </c>
      <c r="J1111" s="171">
        <v>1.07</v>
      </c>
    </row>
    <row r="1112" spans="1:10" ht="25.5">
      <c r="A1112" s="168" t="s">
        <v>235</v>
      </c>
      <c r="B1112" s="170" t="s">
        <v>438</v>
      </c>
      <c r="C1112" s="168" t="s">
        <v>78</v>
      </c>
      <c r="D1112" s="168" t="s">
        <v>439</v>
      </c>
      <c r="E1112" s="284" t="s">
        <v>241</v>
      </c>
      <c r="F1112" s="284"/>
      <c r="G1112" s="169" t="s">
        <v>259</v>
      </c>
      <c r="H1112" s="172">
        <v>1</v>
      </c>
      <c r="I1112" s="171">
        <v>0.01</v>
      </c>
      <c r="J1112" s="171">
        <v>0.01</v>
      </c>
    </row>
    <row r="1113" spans="1:10" ht="38.25">
      <c r="A1113" s="168" t="s">
        <v>235</v>
      </c>
      <c r="B1113" s="170" t="s">
        <v>770</v>
      </c>
      <c r="C1113" s="168" t="s">
        <v>78</v>
      </c>
      <c r="D1113" s="168" t="s">
        <v>771</v>
      </c>
      <c r="E1113" s="284" t="s">
        <v>241</v>
      </c>
      <c r="F1113" s="284"/>
      <c r="G1113" s="169" t="s">
        <v>259</v>
      </c>
      <c r="H1113" s="172">
        <v>1</v>
      </c>
      <c r="I1113" s="171">
        <v>0.01</v>
      </c>
      <c r="J1113" s="171">
        <v>0.01</v>
      </c>
    </row>
    <row r="1114" spans="1:10" ht="25.5">
      <c r="A1114" s="168" t="s">
        <v>235</v>
      </c>
      <c r="B1114" s="170" t="s">
        <v>772</v>
      </c>
      <c r="C1114" s="168" t="s">
        <v>78</v>
      </c>
      <c r="D1114" s="168" t="s">
        <v>773</v>
      </c>
      <c r="E1114" s="284" t="s">
        <v>241</v>
      </c>
      <c r="F1114" s="284"/>
      <c r="G1114" s="169" t="s">
        <v>259</v>
      </c>
      <c r="H1114" s="172">
        <v>1</v>
      </c>
      <c r="I1114" s="171">
        <v>0.69</v>
      </c>
      <c r="J1114" s="171">
        <v>0.69</v>
      </c>
    </row>
    <row r="1115" spans="1:10" ht="25.5">
      <c r="A1115" s="176"/>
      <c r="B1115" s="176"/>
      <c r="C1115" s="176"/>
      <c r="D1115" s="176"/>
      <c r="E1115" s="176" t="s">
        <v>250</v>
      </c>
      <c r="F1115" s="177">
        <v>17.05</v>
      </c>
      <c r="G1115" s="176" t="s">
        <v>251</v>
      </c>
      <c r="H1115" s="177">
        <v>0</v>
      </c>
      <c r="I1115" s="176" t="s">
        <v>252</v>
      </c>
      <c r="J1115" s="177">
        <v>17.05</v>
      </c>
    </row>
    <row r="1116" spans="1:10" ht="15.75" thickBot="1">
      <c r="A1116" s="176"/>
      <c r="B1116" s="176"/>
      <c r="C1116" s="176"/>
      <c r="D1116" s="176"/>
      <c r="E1116" s="176" t="s">
        <v>253</v>
      </c>
      <c r="F1116" s="177">
        <v>5.54</v>
      </c>
      <c r="G1116" s="176"/>
      <c r="H1116" s="287" t="s">
        <v>254</v>
      </c>
      <c r="I1116" s="287"/>
      <c r="J1116" s="177">
        <v>25.82</v>
      </c>
    </row>
    <row r="1117" spans="1:10" ht="15.75" thickTop="1">
      <c r="A1117" s="162"/>
      <c r="B1117" s="162"/>
      <c r="C1117" s="162"/>
      <c r="D1117" s="162"/>
      <c r="E1117" s="162"/>
      <c r="F1117" s="162"/>
      <c r="G1117" s="162"/>
      <c r="H1117" s="162"/>
      <c r="I1117" s="162"/>
      <c r="J1117" s="162"/>
    </row>
    <row r="1118" spans="1:10">
      <c r="A1118" s="178"/>
      <c r="B1118" s="179" t="s">
        <v>4</v>
      </c>
      <c r="C1118" s="178" t="s">
        <v>1</v>
      </c>
      <c r="D1118" s="178" t="s">
        <v>3</v>
      </c>
      <c r="E1118" s="281" t="s">
        <v>225</v>
      </c>
      <c r="F1118" s="281"/>
      <c r="G1118" s="180" t="s">
        <v>2</v>
      </c>
      <c r="H1118" s="179" t="s">
        <v>8</v>
      </c>
      <c r="I1118" s="179" t="s">
        <v>90</v>
      </c>
      <c r="J1118" s="179" t="s">
        <v>5</v>
      </c>
    </row>
    <row r="1119" spans="1:10">
      <c r="A1119" s="157" t="s">
        <v>226</v>
      </c>
      <c r="B1119" s="159" t="s">
        <v>307</v>
      </c>
      <c r="C1119" s="157" t="s">
        <v>78</v>
      </c>
      <c r="D1119" s="157" t="s">
        <v>308</v>
      </c>
      <c r="E1119" s="282" t="s">
        <v>258</v>
      </c>
      <c r="F1119" s="282"/>
      <c r="G1119" s="158" t="s">
        <v>259</v>
      </c>
      <c r="H1119" s="161">
        <v>1</v>
      </c>
      <c r="I1119" s="160">
        <v>21.44</v>
      </c>
      <c r="J1119" s="160">
        <v>21.44</v>
      </c>
    </row>
    <row r="1120" spans="1:10" ht="25.5">
      <c r="A1120" s="163" t="s">
        <v>228</v>
      </c>
      <c r="B1120" s="165" t="s">
        <v>599</v>
      </c>
      <c r="C1120" s="163" t="s">
        <v>78</v>
      </c>
      <c r="D1120" s="163" t="s">
        <v>600</v>
      </c>
      <c r="E1120" s="283" t="s">
        <v>258</v>
      </c>
      <c r="F1120" s="283"/>
      <c r="G1120" s="164" t="s">
        <v>259</v>
      </c>
      <c r="H1120" s="167">
        <v>1</v>
      </c>
      <c r="I1120" s="166">
        <v>0.41</v>
      </c>
      <c r="J1120" s="166">
        <v>0.41</v>
      </c>
    </row>
    <row r="1121" spans="1:10">
      <c r="A1121" s="168" t="s">
        <v>235</v>
      </c>
      <c r="B1121" s="170" t="s">
        <v>601</v>
      </c>
      <c r="C1121" s="168" t="s">
        <v>78</v>
      </c>
      <c r="D1121" s="168" t="s">
        <v>602</v>
      </c>
      <c r="E1121" s="284" t="s">
        <v>238</v>
      </c>
      <c r="F1121" s="284"/>
      <c r="G1121" s="169" t="s">
        <v>259</v>
      </c>
      <c r="H1121" s="172">
        <v>1</v>
      </c>
      <c r="I1121" s="171">
        <v>16.850000000000001</v>
      </c>
      <c r="J1121" s="171">
        <v>16.850000000000001</v>
      </c>
    </row>
    <row r="1122" spans="1:10" ht="25.5">
      <c r="A1122" s="168" t="s">
        <v>235</v>
      </c>
      <c r="B1122" s="170" t="s">
        <v>432</v>
      </c>
      <c r="C1122" s="168" t="s">
        <v>78</v>
      </c>
      <c r="D1122" s="168" t="s">
        <v>433</v>
      </c>
      <c r="E1122" s="284" t="s">
        <v>241</v>
      </c>
      <c r="F1122" s="284"/>
      <c r="G1122" s="169" t="s">
        <v>259</v>
      </c>
      <c r="H1122" s="172">
        <v>1</v>
      </c>
      <c r="I1122" s="171">
        <v>0.83</v>
      </c>
      <c r="J1122" s="171">
        <v>0.83</v>
      </c>
    </row>
    <row r="1123" spans="1:10" ht="25.5">
      <c r="A1123" s="168" t="s">
        <v>235</v>
      </c>
      <c r="B1123" s="170" t="s">
        <v>434</v>
      </c>
      <c r="C1123" s="168" t="s">
        <v>78</v>
      </c>
      <c r="D1123" s="168" t="s">
        <v>435</v>
      </c>
      <c r="E1123" s="284" t="s">
        <v>241</v>
      </c>
      <c r="F1123" s="284"/>
      <c r="G1123" s="169" t="s">
        <v>259</v>
      </c>
      <c r="H1123" s="172">
        <v>1</v>
      </c>
      <c r="I1123" s="171">
        <v>0.62</v>
      </c>
      <c r="J1123" s="171">
        <v>0.62</v>
      </c>
    </row>
    <row r="1124" spans="1:10" ht="25.5">
      <c r="A1124" s="168" t="s">
        <v>235</v>
      </c>
      <c r="B1124" s="170" t="s">
        <v>436</v>
      </c>
      <c r="C1124" s="168" t="s">
        <v>78</v>
      </c>
      <c r="D1124" s="168" t="s">
        <v>437</v>
      </c>
      <c r="E1124" s="284" t="s">
        <v>241</v>
      </c>
      <c r="F1124" s="284"/>
      <c r="G1124" s="169" t="s">
        <v>259</v>
      </c>
      <c r="H1124" s="172">
        <v>1</v>
      </c>
      <c r="I1124" s="171">
        <v>1.07</v>
      </c>
      <c r="J1124" s="171">
        <v>1.07</v>
      </c>
    </row>
    <row r="1125" spans="1:10" ht="25.5">
      <c r="A1125" s="168" t="s">
        <v>235</v>
      </c>
      <c r="B1125" s="170" t="s">
        <v>438</v>
      </c>
      <c r="C1125" s="168" t="s">
        <v>78</v>
      </c>
      <c r="D1125" s="168" t="s">
        <v>439</v>
      </c>
      <c r="E1125" s="284" t="s">
        <v>241</v>
      </c>
      <c r="F1125" s="284"/>
      <c r="G1125" s="169" t="s">
        <v>259</v>
      </c>
      <c r="H1125" s="172">
        <v>1</v>
      </c>
      <c r="I1125" s="171">
        <v>0.01</v>
      </c>
      <c r="J1125" s="171">
        <v>0.01</v>
      </c>
    </row>
    <row r="1126" spans="1:10" ht="25.5">
      <c r="A1126" s="168" t="s">
        <v>235</v>
      </c>
      <c r="B1126" s="170" t="s">
        <v>440</v>
      </c>
      <c r="C1126" s="168" t="s">
        <v>78</v>
      </c>
      <c r="D1126" s="168" t="s">
        <v>441</v>
      </c>
      <c r="E1126" s="284" t="s">
        <v>241</v>
      </c>
      <c r="F1126" s="284"/>
      <c r="G1126" s="169" t="s">
        <v>259</v>
      </c>
      <c r="H1126" s="172">
        <v>1</v>
      </c>
      <c r="I1126" s="171">
        <v>0.66</v>
      </c>
      <c r="J1126" s="171">
        <v>0.66</v>
      </c>
    </row>
    <row r="1127" spans="1:10" ht="25.5">
      <c r="A1127" s="168" t="s">
        <v>235</v>
      </c>
      <c r="B1127" s="170" t="s">
        <v>442</v>
      </c>
      <c r="C1127" s="168" t="s">
        <v>78</v>
      </c>
      <c r="D1127" s="168" t="s">
        <v>443</v>
      </c>
      <c r="E1127" s="284" t="s">
        <v>241</v>
      </c>
      <c r="F1127" s="284"/>
      <c r="G1127" s="169" t="s">
        <v>259</v>
      </c>
      <c r="H1127" s="172">
        <v>1</v>
      </c>
      <c r="I1127" s="171">
        <v>0.99</v>
      </c>
      <c r="J1127" s="171">
        <v>0.99</v>
      </c>
    </row>
    <row r="1128" spans="1:10" ht="25.5">
      <c r="A1128" s="176"/>
      <c r="B1128" s="176"/>
      <c r="C1128" s="176"/>
      <c r="D1128" s="176"/>
      <c r="E1128" s="176" t="s">
        <v>250</v>
      </c>
      <c r="F1128" s="177">
        <v>17.260000000000002</v>
      </c>
      <c r="G1128" s="176" t="s">
        <v>251</v>
      </c>
      <c r="H1128" s="177">
        <v>0</v>
      </c>
      <c r="I1128" s="176" t="s">
        <v>252</v>
      </c>
      <c r="J1128" s="177">
        <v>17.260000000000002</v>
      </c>
    </row>
    <row r="1129" spans="1:10" ht="15.75" thickBot="1">
      <c r="A1129" s="176"/>
      <c r="B1129" s="176"/>
      <c r="C1129" s="176"/>
      <c r="D1129" s="176"/>
      <c r="E1129" s="176" t="s">
        <v>253</v>
      </c>
      <c r="F1129" s="177">
        <v>5.86</v>
      </c>
      <c r="G1129" s="176"/>
      <c r="H1129" s="287" t="s">
        <v>254</v>
      </c>
      <c r="I1129" s="287"/>
      <c r="J1129" s="177">
        <v>27.3</v>
      </c>
    </row>
    <row r="1130" spans="1:10" ht="15.75" thickTop="1">
      <c r="A1130" s="162"/>
      <c r="B1130" s="162"/>
      <c r="C1130" s="162"/>
      <c r="D1130" s="162"/>
      <c r="E1130" s="162"/>
      <c r="F1130" s="162"/>
      <c r="G1130" s="162"/>
      <c r="H1130" s="162"/>
      <c r="I1130" s="162"/>
      <c r="J1130" s="162"/>
    </row>
    <row r="1131" spans="1:10">
      <c r="A1131" s="178"/>
      <c r="B1131" s="179" t="s">
        <v>4</v>
      </c>
      <c r="C1131" s="178" t="s">
        <v>1</v>
      </c>
      <c r="D1131" s="178" t="s">
        <v>3</v>
      </c>
      <c r="E1131" s="281" t="s">
        <v>225</v>
      </c>
      <c r="F1131" s="281"/>
      <c r="G1131" s="180" t="s">
        <v>2</v>
      </c>
      <c r="H1131" s="179" t="s">
        <v>8</v>
      </c>
      <c r="I1131" s="179" t="s">
        <v>90</v>
      </c>
      <c r="J1131" s="179" t="s">
        <v>5</v>
      </c>
    </row>
    <row r="1132" spans="1:10" ht="38.25">
      <c r="A1132" s="157" t="s">
        <v>226</v>
      </c>
      <c r="B1132" s="159" t="s">
        <v>384</v>
      </c>
      <c r="C1132" s="157" t="s">
        <v>78</v>
      </c>
      <c r="D1132" s="157" t="s">
        <v>385</v>
      </c>
      <c r="E1132" s="282" t="s">
        <v>383</v>
      </c>
      <c r="F1132" s="282"/>
      <c r="G1132" s="158" t="s">
        <v>85</v>
      </c>
      <c r="H1132" s="161">
        <v>1</v>
      </c>
      <c r="I1132" s="160">
        <v>1861.55</v>
      </c>
      <c r="J1132" s="160">
        <v>1861.55</v>
      </c>
    </row>
    <row r="1133" spans="1:10" ht="25.5">
      <c r="A1133" s="163" t="s">
        <v>228</v>
      </c>
      <c r="B1133" s="165" t="s">
        <v>444</v>
      </c>
      <c r="C1133" s="163" t="s">
        <v>78</v>
      </c>
      <c r="D1133" s="163" t="s">
        <v>445</v>
      </c>
      <c r="E1133" s="283" t="s">
        <v>258</v>
      </c>
      <c r="F1133" s="283"/>
      <c r="G1133" s="164" t="s">
        <v>259</v>
      </c>
      <c r="H1133" s="167">
        <v>0.73560000000000003</v>
      </c>
      <c r="I1133" s="166">
        <v>17.690000000000001</v>
      </c>
      <c r="J1133" s="166">
        <v>13.01</v>
      </c>
    </row>
    <row r="1134" spans="1:10" ht="25.5">
      <c r="A1134" s="163" t="s">
        <v>228</v>
      </c>
      <c r="B1134" s="165" t="s">
        <v>517</v>
      </c>
      <c r="C1134" s="163" t="s">
        <v>78</v>
      </c>
      <c r="D1134" s="163" t="s">
        <v>518</v>
      </c>
      <c r="E1134" s="283" t="s">
        <v>258</v>
      </c>
      <c r="F1134" s="283"/>
      <c r="G1134" s="164" t="s">
        <v>259</v>
      </c>
      <c r="H1134" s="167">
        <v>3.6779999999999999</v>
      </c>
      <c r="I1134" s="166">
        <v>20.2</v>
      </c>
      <c r="J1134" s="166">
        <v>74.290000000000006</v>
      </c>
    </row>
    <row r="1135" spans="1:10" ht="25.5">
      <c r="A1135" s="163" t="s">
        <v>228</v>
      </c>
      <c r="B1135" s="165" t="s">
        <v>307</v>
      </c>
      <c r="C1135" s="163" t="s">
        <v>78</v>
      </c>
      <c r="D1135" s="163" t="s">
        <v>308</v>
      </c>
      <c r="E1135" s="283" t="s">
        <v>258</v>
      </c>
      <c r="F1135" s="283"/>
      <c r="G1135" s="164" t="s">
        <v>259</v>
      </c>
      <c r="H1135" s="167">
        <v>22.497399999999999</v>
      </c>
      <c r="I1135" s="166">
        <v>21.44</v>
      </c>
      <c r="J1135" s="166">
        <v>482.34</v>
      </c>
    </row>
    <row r="1136" spans="1:10" ht="25.5">
      <c r="A1136" s="163" t="s">
        <v>228</v>
      </c>
      <c r="B1136" s="165" t="s">
        <v>256</v>
      </c>
      <c r="C1136" s="163" t="s">
        <v>78</v>
      </c>
      <c r="D1136" s="163" t="s">
        <v>257</v>
      </c>
      <c r="E1136" s="283" t="s">
        <v>258</v>
      </c>
      <c r="F1136" s="283"/>
      <c r="G1136" s="164" t="s">
        <v>259</v>
      </c>
      <c r="H1136" s="167">
        <v>22.497399999999999</v>
      </c>
      <c r="I1136" s="166">
        <v>17.07</v>
      </c>
      <c r="J1136" s="166">
        <v>384.03</v>
      </c>
    </row>
    <row r="1137" spans="1:10" ht="38.25">
      <c r="A1137" s="163" t="s">
        <v>228</v>
      </c>
      <c r="B1137" s="165" t="s">
        <v>776</v>
      </c>
      <c r="C1137" s="163" t="s">
        <v>78</v>
      </c>
      <c r="D1137" s="163" t="s">
        <v>777</v>
      </c>
      <c r="E1137" s="283" t="s">
        <v>264</v>
      </c>
      <c r="F1137" s="283"/>
      <c r="G1137" s="164" t="s">
        <v>265</v>
      </c>
      <c r="H1137" s="167">
        <v>4.6864999999999997</v>
      </c>
      <c r="I1137" s="166">
        <v>1</v>
      </c>
      <c r="J1137" s="166">
        <v>4.68</v>
      </c>
    </row>
    <row r="1138" spans="1:10" ht="38.25">
      <c r="A1138" s="163" t="s">
        <v>228</v>
      </c>
      <c r="B1138" s="165" t="s">
        <v>778</v>
      </c>
      <c r="C1138" s="163" t="s">
        <v>78</v>
      </c>
      <c r="D1138" s="163" t="s">
        <v>779</v>
      </c>
      <c r="E1138" s="283" t="s">
        <v>264</v>
      </c>
      <c r="F1138" s="283"/>
      <c r="G1138" s="164" t="s">
        <v>268</v>
      </c>
      <c r="H1138" s="167">
        <v>12.7788</v>
      </c>
      <c r="I1138" s="166">
        <v>0.42</v>
      </c>
      <c r="J1138" s="166">
        <v>5.36</v>
      </c>
    </row>
    <row r="1139" spans="1:10" ht="38.25">
      <c r="A1139" s="163" t="s">
        <v>228</v>
      </c>
      <c r="B1139" s="165" t="s">
        <v>780</v>
      </c>
      <c r="C1139" s="163" t="s">
        <v>78</v>
      </c>
      <c r="D1139" s="163" t="s">
        <v>781</v>
      </c>
      <c r="E1139" s="283" t="s">
        <v>264</v>
      </c>
      <c r="F1139" s="283"/>
      <c r="G1139" s="164" t="s">
        <v>265</v>
      </c>
      <c r="H1139" s="167">
        <v>0.313</v>
      </c>
      <c r="I1139" s="166">
        <v>21.2</v>
      </c>
      <c r="J1139" s="166">
        <v>6.63</v>
      </c>
    </row>
    <row r="1140" spans="1:10" ht="38.25">
      <c r="A1140" s="163" t="s">
        <v>228</v>
      </c>
      <c r="B1140" s="165" t="s">
        <v>782</v>
      </c>
      <c r="C1140" s="163" t="s">
        <v>78</v>
      </c>
      <c r="D1140" s="163" t="s">
        <v>783</v>
      </c>
      <c r="E1140" s="283" t="s">
        <v>264</v>
      </c>
      <c r="F1140" s="283"/>
      <c r="G1140" s="164" t="s">
        <v>268</v>
      </c>
      <c r="H1140" s="167">
        <v>0.42259999999999998</v>
      </c>
      <c r="I1140" s="166">
        <v>20.350000000000001</v>
      </c>
      <c r="J1140" s="166">
        <v>8.59</v>
      </c>
    </row>
    <row r="1141" spans="1:10" ht="38.25">
      <c r="A1141" s="163" t="s">
        <v>228</v>
      </c>
      <c r="B1141" s="165" t="s">
        <v>476</v>
      </c>
      <c r="C1141" s="163" t="s">
        <v>78</v>
      </c>
      <c r="D1141" s="163" t="s">
        <v>477</v>
      </c>
      <c r="E1141" s="283" t="s">
        <v>383</v>
      </c>
      <c r="F1141" s="283"/>
      <c r="G1141" s="164" t="s">
        <v>289</v>
      </c>
      <c r="H1141" s="167">
        <v>28.936900000000001</v>
      </c>
      <c r="I1141" s="166">
        <v>12.51</v>
      </c>
      <c r="J1141" s="166">
        <v>362</v>
      </c>
    </row>
    <row r="1142" spans="1:10" ht="38.25">
      <c r="A1142" s="163" t="s">
        <v>228</v>
      </c>
      <c r="B1142" s="165" t="s">
        <v>555</v>
      </c>
      <c r="C1142" s="163" t="s">
        <v>78</v>
      </c>
      <c r="D1142" s="163" t="s">
        <v>556</v>
      </c>
      <c r="E1142" s="283" t="s">
        <v>383</v>
      </c>
      <c r="F1142" s="283"/>
      <c r="G1142" s="164" t="s">
        <v>85</v>
      </c>
      <c r="H1142" s="167">
        <v>1.2</v>
      </c>
      <c r="I1142" s="166">
        <v>394.5</v>
      </c>
      <c r="J1142" s="166">
        <v>473.4</v>
      </c>
    </row>
    <row r="1143" spans="1:10" ht="38.25">
      <c r="A1143" s="168" t="s">
        <v>235</v>
      </c>
      <c r="B1143" s="170" t="s">
        <v>784</v>
      </c>
      <c r="C1143" s="168" t="s">
        <v>78</v>
      </c>
      <c r="D1143" s="168" t="s">
        <v>785</v>
      </c>
      <c r="E1143" s="284" t="s">
        <v>241</v>
      </c>
      <c r="F1143" s="284"/>
      <c r="G1143" s="169" t="s">
        <v>79</v>
      </c>
      <c r="H1143" s="172">
        <v>1.3111999999999999</v>
      </c>
      <c r="I1143" s="171">
        <v>21.96</v>
      </c>
      <c r="J1143" s="171">
        <v>28.79</v>
      </c>
    </row>
    <row r="1144" spans="1:10" ht="25.5">
      <c r="A1144" s="168" t="s">
        <v>235</v>
      </c>
      <c r="B1144" s="170" t="s">
        <v>386</v>
      </c>
      <c r="C1144" s="168" t="s">
        <v>78</v>
      </c>
      <c r="D1144" s="168" t="s">
        <v>387</v>
      </c>
      <c r="E1144" s="284" t="s">
        <v>241</v>
      </c>
      <c r="F1144" s="284"/>
      <c r="G1144" s="169" t="s">
        <v>325</v>
      </c>
      <c r="H1144" s="172">
        <v>5.67E-2</v>
      </c>
      <c r="I1144" s="171">
        <v>6.99</v>
      </c>
      <c r="J1144" s="171">
        <v>0.39</v>
      </c>
    </row>
    <row r="1145" spans="1:10" ht="25.5">
      <c r="A1145" s="168" t="s">
        <v>235</v>
      </c>
      <c r="B1145" s="170" t="s">
        <v>390</v>
      </c>
      <c r="C1145" s="168" t="s">
        <v>78</v>
      </c>
      <c r="D1145" s="168" t="s">
        <v>391</v>
      </c>
      <c r="E1145" s="284" t="s">
        <v>241</v>
      </c>
      <c r="F1145" s="284"/>
      <c r="G1145" s="169" t="s">
        <v>0</v>
      </c>
      <c r="H1145" s="172">
        <v>4.4770000000000003</v>
      </c>
      <c r="I1145" s="171">
        <v>2.98</v>
      </c>
      <c r="J1145" s="171">
        <v>13.34</v>
      </c>
    </row>
    <row r="1146" spans="1:10">
      <c r="A1146" s="168" t="s">
        <v>235</v>
      </c>
      <c r="B1146" s="170" t="s">
        <v>786</v>
      </c>
      <c r="C1146" s="168" t="s">
        <v>78</v>
      </c>
      <c r="D1146" s="168" t="s">
        <v>787</v>
      </c>
      <c r="E1146" s="284" t="s">
        <v>241</v>
      </c>
      <c r="F1146" s="284"/>
      <c r="G1146" s="169" t="s">
        <v>289</v>
      </c>
      <c r="H1146" s="172">
        <v>0.26190000000000002</v>
      </c>
      <c r="I1146" s="171">
        <v>17.97</v>
      </c>
      <c r="J1146" s="171">
        <v>4.7</v>
      </c>
    </row>
    <row r="1147" spans="1:10" ht="25.5">
      <c r="A1147" s="176"/>
      <c r="B1147" s="176"/>
      <c r="C1147" s="176"/>
      <c r="D1147" s="176"/>
      <c r="E1147" s="176" t="s">
        <v>250</v>
      </c>
      <c r="F1147" s="177">
        <v>919.38</v>
      </c>
      <c r="G1147" s="176" t="s">
        <v>251</v>
      </c>
      <c r="H1147" s="177">
        <v>0</v>
      </c>
      <c r="I1147" s="176" t="s">
        <v>252</v>
      </c>
      <c r="J1147" s="177">
        <v>919.38</v>
      </c>
    </row>
    <row r="1148" spans="1:10" ht="15.75" thickBot="1">
      <c r="A1148" s="176"/>
      <c r="B1148" s="176"/>
      <c r="C1148" s="176"/>
      <c r="D1148" s="176"/>
      <c r="E1148" s="176" t="s">
        <v>253</v>
      </c>
      <c r="F1148" s="177">
        <v>509.13</v>
      </c>
      <c r="G1148" s="176"/>
      <c r="H1148" s="287" t="s">
        <v>254</v>
      </c>
      <c r="I1148" s="287"/>
      <c r="J1148" s="177">
        <v>2370.6799999999998</v>
      </c>
    </row>
    <row r="1149" spans="1:10" ht="15.75" thickTop="1">
      <c r="A1149" s="162"/>
      <c r="B1149" s="162"/>
      <c r="C1149" s="162"/>
      <c r="D1149" s="162"/>
      <c r="E1149" s="162"/>
      <c r="F1149" s="162"/>
      <c r="G1149" s="162"/>
      <c r="H1149" s="162"/>
      <c r="I1149" s="162"/>
      <c r="J1149" s="162"/>
    </row>
    <row r="1150" spans="1:10">
      <c r="A1150" s="178"/>
      <c r="B1150" s="179" t="s">
        <v>4</v>
      </c>
      <c r="C1150" s="178" t="s">
        <v>1</v>
      </c>
      <c r="D1150" s="178" t="s">
        <v>3</v>
      </c>
      <c r="E1150" s="281" t="s">
        <v>225</v>
      </c>
      <c r="F1150" s="281"/>
      <c r="G1150" s="180" t="s">
        <v>2</v>
      </c>
      <c r="H1150" s="179" t="s">
        <v>8</v>
      </c>
      <c r="I1150" s="179" t="s">
        <v>90</v>
      </c>
      <c r="J1150" s="179" t="s">
        <v>5</v>
      </c>
    </row>
    <row r="1151" spans="1:10">
      <c r="A1151" s="157" t="s">
        <v>226</v>
      </c>
      <c r="B1151" s="159" t="s">
        <v>321</v>
      </c>
      <c r="C1151" s="157" t="s">
        <v>78</v>
      </c>
      <c r="D1151" s="157" t="s">
        <v>322</v>
      </c>
      <c r="E1151" s="282" t="s">
        <v>258</v>
      </c>
      <c r="F1151" s="282"/>
      <c r="G1151" s="158" t="s">
        <v>259</v>
      </c>
      <c r="H1151" s="161">
        <v>1</v>
      </c>
      <c r="I1151" s="160">
        <v>22.35</v>
      </c>
      <c r="J1151" s="160">
        <v>22.35</v>
      </c>
    </row>
    <row r="1152" spans="1:10" ht="25.5">
      <c r="A1152" s="163" t="s">
        <v>228</v>
      </c>
      <c r="B1152" s="165" t="s">
        <v>603</v>
      </c>
      <c r="C1152" s="163" t="s">
        <v>78</v>
      </c>
      <c r="D1152" s="163" t="s">
        <v>604</v>
      </c>
      <c r="E1152" s="283" t="s">
        <v>258</v>
      </c>
      <c r="F1152" s="283"/>
      <c r="G1152" s="164" t="s">
        <v>259</v>
      </c>
      <c r="H1152" s="167">
        <v>1</v>
      </c>
      <c r="I1152" s="166">
        <v>0.28000000000000003</v>
      </c>
      <c r="J1152" s="166">
        <v>0.28000000000000003</v>
      </c>
    </row>
    <row r="1153" spans="1:10">
      <c r="A1153" s="168" t="s">
        <v>235</v>
      </c>
      <c r="B1153" s="170" t="s">
        <v>605</v>
      </c>
      <c r="C1153" s="168" t="s">
        <v>78</v>
      </c>
      <c r="D1153" s="168" t="s">
        <v>606</v>
      </c>
      <c r="E1153" s="284" t="s">
        <v>238</v>
      </c>
      <c r="F1153" s="284"/>
      <c r="G1153" s="169" t="s">
        <v>259</v>
      </c>
      <c r="H1153" s="172">
        <v>1</v>
      </c>
      <c r="I1153" s="171">
        <v>16.59</v>
      </c>
      <c r="J1153" s="171">
        <v>16.59</v>
      </c>
    </row>
    <row r="1154" spans="1:10" ht="25.5">
      <c r="A1154" s="168" t="s">
        <v>235</v>
      </c>
      <c r="B1154" s="170" t="s">
        <v>432</v>
      </c>
      <c r="C1154" s="168" t="s">
        <v>78</v>
      </c>
      <c r="D1154" s="168" t="s">
        <v>433</v>
      </c>
      <c r="E1154" s="284" t="s">
        <v>241</v>
      </c>
      <c r="F1154" s="284"/>
      <c r="G1154" s="169" t="s">
        <v>259</v>
      </c>
      <c r="H1154" s="172">
        <v>1</v>
      </c>
      <c r="I1154" s="171">
        <v>0.83</v>
      </c>
      <c r="J1154" s="171">
        <v>0.83</v>
      </c>
    </row>
    <row r="1155" spans="1:10" ht="25.5">
      <c r="A1155" s="168" t="s">
        <v>235</v>
      </c>
      <c r="B1155" s="170" t="s">
        <v>434</v>
      </c>
      <c r="C1155" s="168" t="s">
        <v>78</v>
      </c>
      <c r="D1155" s="168" t="s">
        <v>435</v>
      </c>
      <c r="E1155" s="284" t="s">
        <v>241</v>
      </c>
      <c r="F1155" s="284"/>
      <c r="G1155" s="169" t="s">
        <v>259</v>
      </c>
      <c r="H1155" s="172">
        <v>1</v>
      </c>
      <c r="I1155" s="171">
        <v>0.62</v>
      </c>
      <c r="J1155" s="171">
        <v>0.62</v>
      </c>
    </row>
    <row r="1156" spans="1:10" ht="25.5">
      <c r="A1156" s="168" t="s">
        <v>235</v>
      </c>
      <c r="B1156" s="170" t="s">
        <v>436</v>
      </c>
      <c r="C1156" s="168" t="s">
        <v>78</v>
      </c>
      <c r="D1156" s="168" t="s">
        <v>437</v>
      </c>
      <c r="E1156" s="284" t="s">
        <v>241</v>
      </c>
      <c r="F1156" s="284"/>
      <c r="G1156" s="169" t="s">
        <v>259</v>
      </c>
      <c r="H1156" s="172">
        <v>1</v>
      </c>
      <c r="I1156" s="171">
        <v>1.07</v>
      </c>
      <c r="J1156" s="171">
        <v>1.07</v>
      </c>
    </row>
    <row r="1157" spans="1:10" ht="25.5">
      <c r="A1157" s="168" t="s">
        <v>235</v>
      </c>
      <c r="B1157" s="170" t="s">
        <v>438</v>
      </c>
      <c r="C1157" s="168" t="s">
        <v>78</v>
      </c>
      <c r="D1157" s="168" t="s">
        <v>439</v>
      </c>
      <c r="E1157" s="284" t="s">
        <v>241</v>
      </c>
      <c r="F1157" s="284"/>
      <c r="G1157" s="169" t="s">
        <v>259</v>
      </c>
      <c r="H1157" s="172">
        <v>1</v>
      </c>
      <c r="I1157" s="171">
        <v>0.01</v>
      </c>
      <c r="J1157" s="171">
        <v>0.01</v>
      </c>
    </row>
    <row r="1158" spans="1:10" ht="25.5">
      <c r="A1158" s="168" t="s">
        <v>235</v>
      </c>
      <c r="B1158" s="170" t="s">
        <v>788</v>
      </c>
      <c r="C1158" s="168" t="s">
        <v>78</v>
      </c>
      <c r="D1158" s="168" t="s">
        <v>789</v>
      </c>
      <c r="E1158" s="284" t="s">
        <v>241</v>
      </c>
      <c r="F1158" s="284"/>
      <c r="G1158" s="169" t="s">
        <v>259</v>
      </c>
      <c r="H1158" s="172">
        <v>1</v>
      </c>
      <c r="I1158" s="171">
        <v>1.57</v>
      </c>
      <c r="J1158" s="171">
        <v>1.57</v>
      </c>
    </row>
    <row r="1159" spans="1:10" ht="25.5">
      <c r="A1159" s="168" t="s">
        <v>235</v>
      </c>
      <c r="B1159" s="170" t="s">
        <v>790</v>
      </c>
      <c r="C1159" s="168" t="s">
        <v>78</v>
      </c>
      <c r="D1159" s="168" t="s">
        <v>791</v>
      </c>
      <c r="E1159" s="284" t="s">
        <v>241</v>
      </c>
      <c r="F1159" s="284"/>
      <c r="G1159" s="169" t="s">
        <v>259</v>
      </c>
      <c r="H1159" s="172">
        <v>1</v>
      </c>
      <c r="I1159" s="171">
        <v>1.38</v>
      </c>
      <c r="J1159" s="171">
        <v>1.38</v>
      </c>
    </row>
    <row r="1160" spans="1:10" ht="25.5">
      <c r="A1160" s="176"/>
      <c r="B1160" s="176"/>
      <c r="C1160" s="176"/>
      <c r="D1160" s="176"/>
      <c r="E1160" s="176" t="s">
        <v>250</v>
      </c>
      <c r="F1160" s="177">
        <v>16.87</v>
      </c>
      <c r="G1160" s="176" t="s">
        <v>251</v>
      </c>
      <c r="H1160" s="177">
        <v>0</v>
      </c>
      <c r="I1160" s="176" t="s">
        <v>252</v>
      </c>
      <c r="J1160" s="177">
        <v>16.87</v>
      </c>
    </row>
    <row r="1161" spans="1:10" ht="15.75" thickBot="1">
      <c r="A1161" s="176"/>
      <c r="B1161" s="176"/>
      <c r="C1161" s="176"/>
      <c r="D1161" s="176"/>
      <c r="E1161" s="176" t="s">
        <v>253</v>
      </c>
      <c r="F1161" s="177">
        <v>6.11</v>
      </c>
      <c r="G1161" s="176"/>
      <c r="H1161" s="287" t="s">
        <v>254</v>
      </c>
      <c r="I1161" s="287"/>
      <c r="J1161" s="177">
        <v>28.46</v>
      </c>
    </row>
    <row r="1162" spans="1:10" ht="15.75" thickTop="1">
      <c r="A1162" s="162"/>
      <c r="B1162" s="162"/>
      <c r="C1162" s="162"/>
      <c r="D1162" s="162"/>
      <c r="E1162" s="162"/>
      <c r="F1162" s="162"/>
      <c r="G1162" s="162"/>
      <c r="H1162" s="162"/>
      <c r="I1162" s="162"/>
      <c r="J1162" s="162"/>
    </row>
    <row r="1163" spans="1:10">
      <c r="A1163" s="178"/>
      <c r="B1163" s="179" t="s">
        <v>4</v>
      </c>
      <c r="C1163" s="178" t="s">
        <v>1</v>
      </c>
      <c r="D1163" s="178" t="s">
        <v>3</v>
      </c>
      <c r="E1163" s="281" t="s">
        <v>225</v>
      </c>
      <c r="F1163" s="281"/>
      <c r="G1163" s="180" t="s">
        <v>2</v>
      </c>
      <c r="H1163" s="179" t="s">
        <v>8</v>
      </c>
      <c r="I1163" s="179" t="s">
        <v>90</v>
      </c>
      <c r="J1163" s="179" t="s">
        <v>5</v>
      </c>
    </row>
    <row r="1164" spans="1:10" ht="38.25">
      <c r="A1164" s="157" t="s">
        <v>226</v>
      </c>
      <c r="B1164" s="159" t="s">
        <v>415</v>
      </c>
      <c r="C1164" s="157" t="s">
        <v>78</v>
      </c>
      <c r="D1164" s="157" t="s">
        <v>416</v>
      </c>
      <c r="E1164" s="282" t="s">
        <v>264</v>
      </c>
      <c r="F1164" s="282"/>
      <c r="G1164" s="158" t="s">
        <v>268</v>
      </c>
      <c r="H1164" s="161">
        <v>1</v>
      </c>
      <c r="I1164" s="160">
        <v>0.48</v>
      </c>
      <c r="J1164" s="160">
        <v>0.48</v>
      </c>
    </row>
    <row r="1165" spans="1:10" ht="38.25">
      <c r="A1165" s="163" t="s">
        <v>228</v>
      </c>
      <c r="B1165" s="165" t="s">
        <v>792</v>
      </c>
      <c r="C1165" s="163" t="s">
        <v>78</v>
      </c>
      <c r="D1165" s="163" t="s">
        <v>793</v>
      </c>
      <c r="E1165" s="283" t="s">
        <v>264</v>
      </c>
      <c r="F1165" s="283"/>
      <c r="G1165" s="164" t="s">
        <v>259</v>
      </c>
      <c r="H1165" s="167">
        <v>1</v>
      </c>
      <c r="I1165" s="166">
        <v>0.39</v>
      </c>
      <c r="J1165" s="166">
        <v>0.39</v>
      </c>
    </row>
    <row r="1166" spans="1:10" ht="38.25">
      <c r="A1166" s="163" t="s">
        <v>228</v>
      </c>
      <c r="B1166" s="165" t="s">
        <v>794</v>
      </c>
      <c r="C1166" s="163" t="s">
        <v>78</v>
      </c>
      <c r="D1166" s="163" t="s">
        <v>795</v>
      </c>
      <c r="E1166" s="283" t="s">
        <v>264</v>
      </c>
      <c r="F1166" s="283"/>
      <c r="G1166" s="164" t="s">
        <v>259</v>
      </c>
      <c r="H1166" s="167">
        <v>1</v>
      </c>
      <c r="I1166" s="166">
        <v>0.09</v>
      </c>
      <c r="J1166" s="166">
        <v>0.09</v>
      </c>
    </row>
    <row r="1167" spans="1:10" ht="25.5">
      <c r="A1167" s="176"/>
      <c r="B1167" s="176"/>
      <c r="C1167" s="176"/>
      <c r="D1167" s="176"/>
      <c r="E1167" s="176" t="s">
        <v>250</v>
      </c>
      <c r="F1167" s="177">
        <v>0</v>
      </c>
      <c r="G1167" s="176" t="s">
        <v>251</v>
      </c>
      <c r="H1167" s="177">
        <v>0</v>
      </c>
      <c r="I1167" s="176" t="s">
        <v>252</v>
      </c>
      <c r="J1167" s="177">
        <v>0</v>
      </c>
    </row>
    <row r="1168" spans="1:10" ht="15.75" thickBot="1">
      <c r="A1168" s="176"/>
      <c r="B1168" s="176"/>
      <c r="C1168" s="176"/>
      <c r="D1168" s="176"/>
      <c r="E1168" s="176" t="s">
        <v>253</v>
      </c>
      <c r="F1168" s="177">
        <v>0.13</v>
      </c>
      <c r="G1168" s="176"/>
      <c r="H1168" s="287" t="s">
        <v>254</v>
      </c>
      <c r="I1168" s="287"/>
      <c r="J1168" s="177">
        <v>0.61</v>
      </c>
    </row>
    <row r="1169" spans="1:10" ht="15.75" thickTop="1">
      <c r="A1169" s="162"/>
      <c r="B1169" s="162"/>
      <c r="C1169" s="162"/>
      <c r="D1169" s="162"/>
      <c r="E1169" s="162"/>
      <c r="F1169" s="162"/>
      <c r="G1169" s="162"/>
      <c r="H1169" s="162"/>
      <c r="I1169" s="162"/>
      <c r="J1169" s="162"/>
    </row>
    <row r="1170" spans="1:10">
      <c r="A1170" s="178"/>
      <c r="B1170" s="179" t="s">
        <v>4</v>
      </c>
      <c r="C1170" s="178" t="s">
        <v>1</v>
      </c>
      <c r="D1170" s="178" t="s">
        <v>3</v>
      </c>
      <c r="E1170" s="281" t="s">
        <v>225</v>
      </c>
      <c r="F1170" s="281"/>
      <c r="G1170" s="180" t="s">
        <v>2</v>
      </c>
      <c r="H1170" s="179" t="s">
        <v>8</v>
      </c>
      <c r="I1170" s="179" t="s">
        <v>90</v>
      </c>
      <c r="J1170" s="179" t="s">
        <v>5</v>
      </c>
    </row>
    <row r="1171" spans="1:10" ht="38.25">
      <c r="A1171" s="157" t="s">
        <v>226</v>
      </c>
      <c r="B1171" s="159" t="s">
        <v>413</v>
      </c>
      <c r="C1171" s="157" t="s">
        <v>78</v>
      </c>
      <c r="D1171" s="157" t="s">
        <v>414</v>
      </c>
      <c r="E1171" s="282" t="s">
        <v>264</v>
      </c>
      <c r="F1171" s="282"/>
      <c r="G1171" s="158" t="s">
        <v>265</v>
      </c>
      <c r="H1171" s="161">
        <v>1</v>
      </c>
      <c r="I1171" s="160">
        <v>2.2999999999999998</v>
      </c>
      <c r="J1171" s="160">
        <v>2.2999999999999998</v>
      </c>
    </row>
    <row r="1172" spans="1:10" ht="38.25">
      <c r="A1172" s="163" t="s">
        <v>228</v>
      </c>
      <c r="B1172" s="165" t="s">
        <v>792</v>
      </c>
      <c r="C1172" s="163" t="s">
        <v>78</v>
      </c>
      <c r="D1172" s="163" t="s">
        <v>793</v>
      </c>
      <c r="E1172" s="283" t="s">
        <v>264</v>
      </c>
      <c r="F1172" s="283"/>
      <c r="G1172" s="164" t="s">
        <v>259</v>
      </c>
      <c r="H1172" s="167">
        <v>1</v>
      </c>
      <c r="I1172" s="166">
        <v>0.39</v>
      </c>
      <c r="J1172" s="166">
        <v>0.39</v>
      </c>
    </row>
    <row r="1173" spans="1:10" ht="38.25">
      <c r="A1173" s="163" t="s">
        <v>228</v>
      </c>
      <c r="B1173" s="165" t="s">
        <v>794</v>
      </c>
      <c r="C1173" s="163" t="s">
        <v>78</v>
      </c>
      <c r="D1173" s="163" t="s">
        <v>795</v>
      </c>
      <c r="E1173" s="283" t="s">
        <v>264</v>
      </c>
      <c r="F1173" s="283"/>
      <c r="G1173" s="164" t="s">
        <v>259</v>
      </c>
      <c r="H1173" s="167">
        <v>1</v>
      </c>
      <c r="I1173" s="166">
        <v>0.09</v>
      </c>
      <c r="J1173" s="166">
        <v>0.09</v>
      </c>
    </row>
    <row r="1174" spans="1:10" ht="38.25">
      <c r="A1174" s="163" t="s">
        <v>228</v>
      </c>
      <c r="B1174" s="165" t="s">
        <v>796</v>
      </c>
      <c r="C1174" s="163" t="s">
        <v>78</v>
      </c>
      <c r="D1174" s="163" t="s">
        <v>797</v>
      </c>
      <c r="E1174" s="283" t="s">
        <v>264</v>
      </c>
      <c r="F1174" s="283"/>
      <c r="G1174" s="164" t="s">
        <v>259</v>
      </c>
      <c r="H1174" s="167">
        <v>1</v>
      </c>
      <c r="I1174" s="166">
        <v>0.3</v>
      </c>
      <c r="J1174" s="166">
        <v>0.3</v>
      </c>
    </row>
    <row r="1175" spans="1:10" ht="38.25">
      <c r="A1175" s="163" t="s">
        <v>228</v>
      </c>
      <c r="B1175" s="165" t="s">
        <v>798</v>
      </c>
      <c r="C1175" s="163" t="s">
        <v>78</v>
      </c>
      <c r="D1175" s="163" t="s">
        <v>799</v>
      </c>
      <c r="E1175" s="283" t="s">
        <v>264</v>
      </c>
      <c r="F1175" s="283"/>
      <c r="G1175" s="164" t="s">
        <v>259</v>
      </c>
      <c r="H1175" s="167">
        <v>1</v>
      </c>
      <c r="I1175" s="166">
        <v>1.52</v>
      </c>
      <c r="J1175" s="166">
        <v>1.52</v>
      </c>
    </row>
    <row r="1176" spans="1:10" ht="25.5">
      <c r="A1176" s="176"/>
      <c r="B1176" s="176"/>
      <c r="C1176" s="176"/>
      <c r="D1176" s="176"/>
      <c r="E1176" s="176" t="s">
        <v>250</v>
      </c>
      <c r="F1176" s="177">
        <v>0</v>
      </c>
      <c r="G1176" s="176" t="s">
        <v>251</v>
      </c>
      <c r="H1176" s="177">
        <v>0</v>
      </c>
      <c r="I1176" s="176" t="s">
        <v>252</v>
      </c>
      <c r="J1176" s="177">
        <v>0</v>
      </c>
    </row>
    <row r="1177" spans="1:10" ht="15.75" thickBot="1">
      <c r="A1177" s="176"/>
      <c r="B1177" s="176"/>
      <c r="C1177" s="176"/>
      <c r="D1177" s="176"/>
      <c r="E1177" s="176" t="s">
        <v>253</v>
      </c>
      <c r="F1177" s="177">
        <v>0.62</v>
      </c>
      <c r="G1177" s="176"/>
      <c r="H1177" s="287" t="s">
        <v>254</v>
      </c>
      <c r="I1177" s="287"/>
      <c r="J1177" s="177">
        <v>2.92</v>
      </c>
    </row>
    <row r="1178" spans="1:10" ht="15.75" thickTop="1">
      <c r="A1178" s="162"/>
      <c r="B1178" s="162"/>
      <c r="C1178" s="162"/>
      <c r="D1178" s="162"/>
      <c r="E1178" s="162"/>
      <c r="F1178" s="162"/>
      <c r="G1178" s="162"/>
      <c r="H1178" s="162"/>
      <c r="I1178" s="162"/>
      <c r="J1178" s="162"/>
    </row>
    <row r="1179" spans="1:10">
      <c r="A1179" s="178"/>
      <c r="B1179" s="179" t="s">
        <v>4</v>
      </c>
      <c r="C1179" s="178" t="s">
        <v>1</v>
      </c>
      <c r="D1179" s="178" t="s">
        <v>3</v>
      </c>
      <c r="E1179" s="281" t="s">
        <v>225</v>
      </c>
      <c r="F1179" s="281"/>
      <c r="G1179" s="180" t="s">
        <v>2</v>
      </c>
      <c r="H1179" s="179" t="s">
        <v>8</v>
      </c>
      <c r="I1179" s="179" t="s">
        <v>90</v>
      </c>
      <c r="J1179" s="179" t="s">
        <v>5</v>
      </c>
    </row>
    <row r="1180" spans="1:10" ht="38.25">
      <c r="A1180" s="157" t="s">
        <v>226</v>
      </c>
      <c r="B1180" s="159" t="s">
        <v>792</v>
      </c>
      <c r="C1180" s="157" t="s">
        <v>78</v>
      </c>
      <c r="D1180" s="157" t="s">
        <v>793</v>
      </c>
      <c r="E1180" s="282" t="s">
        <v>264</v>
      </c>
      <c r="F1180" s="282"/>
      <c r="G1180" s="158" t="s">
        <v>259</v>
      </c>
      <c r="H1180" s="161">
        <v>1</v>
      </c>
      <c r="I1180" s="160">
        <v>0.39</v>
      </c>
      <c r="J1180" s="160">
        <v>0.39</v>
      </c>
    </row>
    <row r="1181" spans="1:10" ht="38.25">
      <c r="A1181" s="168" t="s">
        <v>235</v>
      </c>
      <c r="B1181" s="170" t="s">
        <v>800</v>
      </c>
      <c r="C1181" s="168" t="s">
        <v>78</v>
      </c>
      <c r="D1181" s="168" t="s">
        <v>801</v>
      </c>
      <c r="E1181" s="284" t="s">
        <v>502</v>
      </c>
      <c r="F1181" s="284"/>
      <c r="G1181" s="169" t="s">
        <v>51</v>
      </c>
      <c r="H1181" s="172">
        <v>6.3999999999999997E-5</v>
      </c>
      <c r="I1181" s="171">
        <v>6118.02</v>
      </c>
      <c r="J1181" s="171">
        <v>0.39</v>
      </c>
    </row>
    <row r="1182" spans="1:10" ht="25.5">
      <c r="A1182" s="176"/>
      <c r="B1182" s="176"/>
      <c r="C1182" s="176"/>
      <c r="D1182" s="176"/>
      <c r="E1182" s="176" t="s">
        <v>250</v>
      </c>
      <c r="F1182" s="177">
        <v>0</v>
      </c>
      <c r="G1182" s="176" t="s">
        <v>251</v>
      </c>
      <c r="H1182" s="177">
        <v>0</v>
      </c>
      <c r="I1182" s="176" t="s">
        <v>252</v>
      </c>
      <c r="J1182" s="177">
        <v>0</v>
      </c>
    </row>
    <row r="1183" spans="1:10" ht="15.75" thickBot="1">
      <c r="A1183" s="176"/>
      <c r="B1183" s="176"/>
      <c r="C1183" s="176"/>
      <c r="D1183" s="176"/>
      <c r="E1183" s="176" t="s">
        <v>253</v>
      </c>
      <c r="F1183" s="177">
        <v>0.1</v>
      </c>
      <c r="G1183" s="176"/>
      <c r="H1183" s="287" t="s">
        <v>254</v>
      </c>
      <c r="I1183" s="287"/>
      <c r="J1183" s="177">
        <v>0.49</v>
      </c>
    </row>
    <row r="1184" spans="1:10" ht="15.75" thickTop="1">
      <c r="A1184" s="162"/>
      <c r="B1184" s="162"/>
      <c r="C1184" s="162"/>
      <c r="D1184" s="162"/>
      <c r="E1184" s="162"/>
      <c r="F1184" s="162"/>
      <c r="G1184" s="162"/>
      <c r="H1184" s="162"/>
      <c r="I1184" s="162"/>
      <c r="J1184" s="162"/>
    </row>
    <row r="1185" spans="1:10">
      <c r="A1185" s="178"/>
      <c r="B1185" s="179" t="s">
        <v>4</v>
      </c>
      <c r="C1185" s="178" t="s">
        <v>1</v>
      </c>
      <c r="D1185" s="178" t="s">
        <v>3</v>
      </c>
      <c r="E1185" s="281" t="s">
        <v>225</v>
      </c>
      <c r="F1185" s="281"/>
      <c r="G1185" s="180" t="s">
        <v>2</v>
      </c>
      <c r="H1185" s="179" t="s">
        <v>8</v>
      </c>
      <c r="I1185" s="179" t="s">
        <v>90</v>
      </c>
      <c r="J1185" s="179" t="s">
        <v>5</v>
      </c>
    </row>
    <row r="1186" spans="1:10" ht="38.25">
      <c r="A1186" s="157" t="s">
        <v>226</v>
      </c>
      <c r="B1186" s="159" t="s">
        <v>794</v>
      </c>
      <c r="C1186" s="157" t="s">
        <v>78</v>
      </c>
      <c r="D1186" s="157" t="s">
        <v>795</v>
      </c>
      <c r="E1186" s="282" t="s">
        <v>264</v>
      </c>
      <c r="F1186" s="282"/>
      <c r="G1186" s="158" t="s">
        <v>259</v>
      </c>
      <c r="H1186" s="161">
        <v>1</v>
      </c>
      <c r="I1186" s="160">
        <v>0.09</v>
      </c>
      <c r="J1186" s="160">
        <v>0.09</v>
      </c>
    </row>
    <row r="1187" spans="1:10" ht="38.25">
      <c r="A1187" s="168" t="s">
        <v>235</v>
      </c>
      <c r="B1187" s="170" t="s">
        <v>800</v>
      </c>
      <c r="C1187" s="168" t="s">
        <v>78</v>
      </c>
      <c r="D1187" s="168" t="s">
        <v>801</v>
      </c>
      <c r="E1187" s="284" t="s">
        <v>502</v>
      </c>
      <c r="F1187" s="284"/>
      <c r="G1187" s="169" t="s">
        <v>51</v>
      </c>
      <c r="H1187" s="172">
        <v>1.4800000000000001E-5</v>
      </c>
      <c r="I1187" s="171">
        <v>6118.02</v>
      </c>
      <c r="J1187" s="171">
        <v>0.09</v>
      </c>
    </row>
    <row r="1188" spans="1:10" ht="25.5">
      <c r="A1188" s="176"/>
      <c r="B1188" s="176"/>
      <c r="C1188" s="176"/>
      <c r="D1188" s="176"/>
      <c r="E1188" s="176" t="s">
        <v>250</v>
      </c>
      <c r="F1188" s="177">
        <v>0</v>
      </c>
      <c r="G1188" s="176" t="s">
        <v>251</v>
      </c>
      <c r="H1188" s="177">
        <v>0</v>
      </c>
      <c r="I1188" s="176" t="s">
        <v>252</v>
      </c>
      <c r="J1188" s="177">
        <v>0</v>
      </c>
    </row>
    <row r="1189" spans="1:10" ht="15.75" thickBot="1">
      <c r="A1189" s="176"/>
      <c r="B1189" s="176"/>
      <c r="C1189" s="176"/>
      <c r="D1189" s="176"/>
      <c r="E1189" s="176" t="s">
        <v>253</v>
      </c>
      <c r="F1189" s="177">
        <v>0.02</v>
      </c>
      <c r="G1189" s="176"/>
      <c r="H1189" s="287" t="s">
        <v>254</v>
      </c>
      <c r="I1189" s="287"/>
      <c r="J1189" s="177">
        <v>0.11</v>
      </c>
    </row>
    <row r="1190" spans="1:10" ht="15.75" thickTop="1">
      <c r="A1190" s="162"/>
      <c r="B1190" s="162"/>
      <c r="C1190" s="162"/>
      <c r="D1190" s="162"/>
      <c r="E1190" s="162"/>
      <c r="F1190" s="162"/>
      <c r="G1190" s="162"/>
      <c r="H1190" s="162"/>
      <c r="I1190" s="162"/>
      <c r="J1190" s="162"/>
    </row>
    <row r="1191" spans="1:10">
      <c r="A1191" s="178"/>
      <c r="B1191" s="179" t="s">
        <v>4</v>
      </c>
      <c r="C1191" s="178" t="s">
        <v>1</v>
      </c>
      <c r="D1191" s="178" t="s">
        <v>3</v>
      </c>
      <c r="E1191" s="281" t="s">
        <v>225</v>
      </c>
      <c r="F1191" s="281"/>
      <c r="G1191" s="180" t="s">
        <v>2</v>
      </c>
      <c r="H1191" s="179" t="s">
        <v>8</v>
      </c>
      <c r="I1191" s="179" t="s">
        <v>90</v>
      </c>
      <c r="J1191" s="179" t="s">
        <v>5</v>
      </c>
    </row>
    <row r="1192" spans="1:10" ht="38.25">
      <c r="A1192" s="157" t="s">
        <v>226</v>
      </c>
      <c r="B1192" s="159" t="s">
        <v>796</v>
      </c>
      <c r="C1192" s="157" t="s">
        <v>78</v>
      </c>
      <c r="D1192" s="157" t="s">
        <v>797</v>
      </c>
      <c r="E1192" s="282" t="s">
        <v>264</v>
      </c>
      <c r="F1192" s="282"/>
      <c r="G1192" s="158" t="s">
        <v>259</v>
      </c>
      <c r="H1192" s="161">
        <v>1</v>
      </c>
      <c r="I1192" s="160">
        <v>0.3</v>
      </c>
      <c r="J1192" s="160">
        <v>0.3</v>
      </c>
    </row>
    <row r="1193" spans="1:10" ht="38.25">
      <c r="A1193" s="168" t="s">
        <v>235</v>
      </c>
      <c r="B1193" s="170" t="s">
        <v>800</v>
      </c>
      <c r="C1193" s="168" t="s">
        <v>78</v>
      </c>
      <c r="D1193" s="168" t="s">
        <v>801</v>
      </c>
      <c r="E1193" s="284" t="s">
        <v>502</v>
      </c>
      <c r="F1193" s="284"/>
      <c r="G1193" s="169" t="s">
        <v>51</v>
      </c>
      <c r="H1193" s="172">
        <v>5.0000000000000002E-5</v>
      </c>
      <c r="I1193" s="171">
        <v>6118.02</v>
      </c>
      <c r="J1193" s="171">
        <v>0.3</v>
      </c>
    </row>
    <row r="1194" spans="1:10" ht="25.5">
      <c r="A1194" s="176"/>
      <c r="B1194" s="176"/>
      <c r="C1194" s="176"/>
      <c r="D1194" s="176"/>
      <c r="E1194" s="176" t="s">
        <v>250</v>
      </c>
      <c r="F1194" s="177">
        <v>0</v>
      </c>
      <c r="G1194" s="176" t="s">
        <v>251</v>
      </c>
      <c r="H1194" s="177">
        <v>0</v>
      </c>
      <c r="I1194" s="176" t="s">
        <v>252</v>
      </c>
      <c r="J1194" s="177">
        <v>0</v>
      </c>
    </row>
    <row r="1195" spans="1:10" ht="15.75" thickBot="1">
      <c r="A1195" s="176"/>
      <c r="B1195" s="176"/>
      <c r="C1195" s="176"/>
      <c r="D1195" s="176"/>
      <c r="E1195" s="176" t="s">
        <v>253</v>
      </c>
      <c r="F1195" s="177">
        <v>0.08</v>
      </c>
      <c r="G1195" s="176"/>
      <c r="H1195" s="287" t="s">
        <v>254</v>
      </c>
      <c r="I1195" s="287"/>
      <c r="J1195" s="177">
        <v>0.38</v>
      </c>
    </row>
    <row r="1196" spans="1:10" ht="15.75" thickTop="1">
      <c r="A1196" s="162"/>
      <c r="B1196" s="162"/>
      <c r="C1196" s="162"/>
      <c r="D1196" s="162"/>
      <c r="E1196" s="162"/>
      <c r="F1196" s="162"/>
      <c r="G1196" s="162"/>
      <c r="H1196" s="162"/>
      <c r="I1196" s="162"/>
      <c r="J1196" s="162"/>
    </row>
    <row r="1197" spans="1:10">
      <c r="A1197" s="178"/>
      <c r="B1197" s="179" t="s">
        <v>4</v>
      </c>
      <c r="C1197" s="178" t="s">
        <v>1</v>
      </c>
      <c r="D1197" s="178" t="s">
        <v>3</v>
      </c>
      <c r="E1197" s="281" t="s">
        <v>225</v>
      </c>
      <c r="F1197" s="281"/>
      <c r="G1197" s="180" t="s">
        <v>2</v>
      </c>
      <c r="H1197" s="179" t="s">
        <v>8</v>
      </c>
      <c r="I1197" s="179" t="s">
        <v>90</v>
      </c>
      <c r="J1197" s="179" t="s">
        <v>5</v>
      </c>
    </row>
    <row r="1198" spans="1:10" ht="38.25">
      <c r="A1198" s="157" t="s">
        <v>226</v>
      </c>
      <c r="B1198" s="159" t="s">
        <v>798</v>
      </c>
      <c r="C1198" s="157" t="s">
        <v>78</v>
      </c>
      <c r="D1198" s="157" t="s">
        <v>799</v>
      </c>
      <c r="E1198" s="282" t="s">
        <v>264</v>
      </c>
      <c r="F1198" s="282"/>
      <c r="G1198" s="158" t="s">
        <v>259</v>
      </c>
      <c r="H1198" s="161">
        <v>1</v>
      </c>
      <c r="I1198" s="160">
        <v>1.52</v>
      </c>
      <c r="J1198" s="160">
        <v>1.52</v>
      </c>
    </row>
    <row r="1199" spans="1:10" ht="25.5">
      <c r="A1199" s="168" t="s">
        <v>235</v>
      </c>
      <c r="B1199" s="170" t="s">
        <v>503</v>
      </c>
      <c r="C1199" s="168" t="s">
        <v>78</v>
      </c>
      <c r="D1199" s="168" t="s">
        <v>504</v>
      </c>
      <c r="E1199" s="284" t="s">
        <v>505</v>
      </c>
      <c r="F1199" s="284"/>
      <c r="G1199" s="169" t="s">
        <v>506</v>
      </c>
      <c r="H1199" s="172">
        <v>2.54</v>
      </c>
      <c r="I1199" s="171">
        <v>0.6</v>
      </c>
      <c r="J1199" s="171">
        <v>1.52</v>
      </c>
    </row>
    <row r="1200" spans="1:10" ht="25.5">
      <c r="A1200" s="176"/>
      <c r="B1200" s="176"/>
      <c r="C1200" s="176"/>
      <c r="D1200" s="176"/>
      <c r="E1200" s="176" t="s">
        <v>250</v>
      </c>
      <c r="F1200" s="177">
        <v>0</v>
      </c>
      <c r="G1200" s="176" t="s">
        <v>251</v>
      </c>
      <c r="H1200" s="177">
        <v>0</v>
      </c>
      <c r="I1200" s="176" t="s">
        <v>252</v>
      </c>
      <c r="J1200" s="177">
        <v>0</v>
      </c>
    </row>
    <row r="1201" spans="1:10" ht="15.75" thickBot="1">
      <c r="A1201" s="176"/>
      <c r="B1201" s="176"/>
      <c r="C1201" s="176"/>
      <c r="D1201" s="176"/>
      <c r="E1201" s="176" t="s">
        <v>253</v>
      </c>
      <c r="F1201" s="177">
        <v>0.41</v>
      </c>
      <c r="G1201" s="176"/>
      <c r="H1201" s="287" t="s">
        <v>254</v>
      </c>
      <c r="I1201" s="287"/>
      <c r="J1201" s="177">
        <v>1.93</v>
      </c>
    </row>
    <row r="1202" spans="1:10" ht="15.75" thickTop="1">
      <c r="A1202" s="162"/>
      <c r="B1202" s="162"/>
      <c r="C1202" s="162"/>
      <c r="D1202" s="162"/>
      <c r="E1202" s="162"/>
      <c r="F1202" s="162"/>
      <c r="G1202" s="162"/>
      <c r="H1202" s="162"/>
      <c r="I1202" s="162"/>
      <c r="J1202" s="162"/>
    </row>
    <row r="1203" spans="1:10">
      <c r="A1203" s="178"/>
      <c r="B1203" s="179" t="s">
        <v>4</v>
      </c>
      <c r="C1203" s="178" t="s">
        <v>1</v>
      </c>
      <c r="D1203" s="178" t="s">
        <v>3</v>
      </c>
      <c r="E1203" s="281" t="s">
        <v>225</v>
      </c>
      <c r="F1203" s="281"/>
      <c r="G1203" s="180" t="s">
        <v>2</v>
      </c>
      <c r="H1203" s="179" t="s">
        <v>8</v>
      </c>
      <c r="I1203" s="179" t="s">
        <v>90</v>
      </c>
      <c r="J1203" s="179" t="s">
        <v>5</v>
      </c>
    </row>
    <row r="1204" spans="1:10" ht="25.5">
      <c r="A1204" s="157" t="s">
        <v>226</v>
      </c>
      <c r="B1204" s="159" t="s">
        <v>372</v>
      </c>
      <c r="C1204" s="157" t="s">
        <v>78</v>
      </c>
      <c r="D1204" s="157" t="s">
        <v>373</v>
      </c>
      <c r="E1204" s="282" t="s">
        <v>374</v>
      </c>
      <c r="F1204" s="282"/>
      <c r="G1204" s="158" t="s">
        <v>79</v>
      </c>
      <c r="H1204" s="161">
        <v>1</v>
      </c>
      <c r="I1204" s="160">
        <v>4.95</v>
      </c>
      <c r="J1204" s="160">
        <v>4.95</v>
      </c>
    </row>
    <row r="1205" spans="1:10" ht="25.5">
      <c r="A1205" s="163" t="s">
        <v>228</v>
      </c>
      <c r="B1205" s="165" t="s">
        <v>307</v>
      </c>
      <c r="C1205" s="163" t="s">
        <v>78</v>
      </c>
      <c r="D1205" s="163" t="s">
        <v>308</v>
      </c>
      <c r="E1205" s="283" t="s">
        <v>258</v>
      </c>
      <c r="F1205" s="283"/>
      <c r="G1205" s="164" t="s">
        <v>259</v>
      </c>
      <c r="H1205" s="167">
        <v>0.10199999999999999</v>
      </c>
      <c r="I1205" s="166">
        <v>21.44</v>
      </c>
      <c r="J1205" s="166">
        <v>2.1800000000000002</v>
      </c>
    </row>
    <row r="1206" spans="1:10" ht="25.5">
      <c r="A1206" s="163" t="s">
        <v>228</v>
      </c>
      <c r="B1206" s="165" t="s">
        <v>256</v>
      </c>
      <c r="C1206" s="163" t="s">
        <v>78</v>
      </c>
      <c r="D1206" s="163" t="s">
        <v>257</v>
      </c>
      <c r="E1206" s="283" t="s">
        <v>258</v>
      </c>
      <c r="F1206" s="283"/>
      <c r="G1206" s="164" t="s">
        <v>259</v>
      </c>
      <c r="H1206" s="167">
        <v>0.15310000000000001</v>
      </c>
      <c r="I1206" s="166">
        <v>17.07</v>
      </c>
      <c r="J1206" s="166">
        <v>2.61</v>
      </c>
    </row>
    <row r="1207" spans="1:10" ht="38.25">
      <c r="A1207" s="163" t="s">
        <v>228</v>
      </c>
      <c r="B1207" s="165" t="s">
        <v>531</v>
      </c>
      <c r="C1207" s="163" t="s">
        <v>78</v>
      </c>
      <c r="D1207" s="163" t="s">
        <v>532</v>
      </c>
      <c r="E1207" s="283" t="s">
        <v>264</v>
      </c>
      <c r="F1207" s="283"/>
      <c r="G1207" s="164" t="s">
        <v>265</v>
      </c>
      <c r="H1207" s="167">
        <v>3.5999999999999999E-3</v>
      </c>
      <c r="I1207" s="166">
        <v>26.88</v>
      </c>
      <c r="J1207" s="166">
        <v>0.09</v>
      </c>
    </row>
    <row r="1208" spans="1:10" ht="38.25">
      <c r="A1208" s="163" t="s">
        <v>228</v>
      </c>
      <c r="B1208" s="165" t="s">
        <v>523</v>
      </c>
      <c r="C1208" s="163" t="s">
        <v>78</v>
      </c>
      <c r="D1208" s="163" t="s">
        <v>524</v>
      </c>
      <c r="E1208" s="283" t="s">
        <v>264</v>
      </c>
      <c r="F1208" s="283"/>
      <c r="G1208" s="164" t="s">
        <v>268</v>
      </c>
      <c r="H1208" s="167">
        <v>3.5999999999999999E-3</v>
      </c>
      <c r="I1208" s="166">
        <v>21.17</v>
      </c>
      <c r="J1208" s="166">
        <v>7.0000000000000007E-2</v>
      </c>
    </row>
    <row r="1209" spans="1:10" ht="25.5">
      <c r="A1209" s="176"/>
      <c r="B1209" s="176"/>
      <c r="C1209" s="176"/>
      <c r="D1209" s="176"/>
      <c r="E1209" s="176" t="s">
        <v>250</v>
      </c>
      <c r="F1209" s="177">
        <v>3.86</v>
      </c>
      <c r="G1209" s="176" t="s">
        <v>251</v>
      </c>
      <c r="H1209" s="177">
        <v>0</v>
      </c>
      <c r="I1209" s="176" t="s">
        <v>252</v>
      </c>
      <c r="J1209" s="177">
        <v>3.86</v>
      </c>
    </row>
    <row r="1210" spans="1:10" ht="15.75" thickBot="1">
      <c r="A1210" s="176"/>
      <c r="B1210" s="176"/>
      <c r="C1210" s="176"/>
      <c r="D1210" s="176"/>
      <c r="E1210" s="176" t="s">
        <v>253</v>
      </c>
      <c r="F1210" s="177">
        <v>1.35</v>
      </c>
      <c r="G1210" s="176"/>
      <c r="H1210" s="287" t="s">
        <v>254</v>
      </c>
      <c r="I1210" s="287"/>
      <c r="J1210" s="177">
        <v>6.3</v>
      </c>
    </row>
    <row r="1211" spans="1:10" ht="15.75" thickTop="1">
      <c r="A1211" s="162"/>
      <c r="B1211" s="162"/>
      <c r="C1211" s="162"/>
      <c r="D1211" s="162"/>
      <c r="E1211" s="162"/>
      <c r="F1211" s="162"/>
      <c r="G1211" s="162"/>
      <c r="H1211" s="162"/>
      <c r="I1211" s="162"/>
      <c r="J1211" s="162"/>
    </row>
    <row r="1212" spans="1:10">
      <c r="A1212" s="178"/>
      <c r="B1212" s="179" t="s">
        <v>4</v>
      </c>
      <c r="C1212" s="178" t="s">
        <v>1</v>
      </c>
      <c r="D1212" s="178" t="s">
        <v>3</v>
      </c>
      <c r="E1212" s="281" t="s">
        <v>225</v>
      </c>
      <c r="F1212" s="281"/>
      <c r="G1212" s="180" t="s">
        <v>2</v>
      </c>
      <c r="H1212" s="179" t="s">
        <v>8</v>
      </c>
      <c r="I1212" s="179" t="s">
        <v>90</v>
      </c>
      <c r="J1212" s="179" t="s">
        <v>5</v>
      </c>
    </row>
    <row r="1213" spans="1:10" ht="38.25">
      <c r="A1213" s="157" t="s">
        <v>226</v>
      </c>
      <c r="B1213" s="159" t="s">
        <v>802</v>
      </c>
      <c r="C1213" s="157" t="s">
        <v>69</v>
      </c>
      <c r="D1213" s="157" t="s">
        <v>803</v>
      </c>
      <c r="E1213" s="282" t="s">
        <v>804</v>
      </c>
      <c r="F1213" s="282"/>
      <c r="G1213" s="158" t="s">
        <v>79</v>
      </c>
      <c r="H1213" s="161">
        <v>1</v>
      </c>
      <c r="I1213" s="160">
        <v>44.29</v>
      </c>
      <c r="J1213" s="160">
        <v>44.29</v>
      </c>
    </row>
    <row r="1214" spans="1:10" ht="25.5">
      <c r="A1214" s="163" t="s">
        <v>228</v>
      </c>
      <c r="B1214" s="165" t="s">
        <v>229</v>
      </c>
      <c r="C1214" s="163" t="s">
        <v>69</v>
      </c>
      <c r="D1214" s="163" t="s">
        <v>230</v>
      </c>
      <c r="E1214" s="283" t="s">
        <v>231</v>
      </c>
      <c r="F1214" s="283"/>
      <c r="G1214" s="164" t="s">
        <v>232</v>
      </c>
      <c r="H1214" s="167">
        <v>0.3</v>
      </c>
      <c r="I1214" s="166">
        <v>3</v>
      </c>
      <c r="J1214" s="166">
        <v>0.9</v>
      </c>
    </row>
    <row r="1215" spans="1:10" ht="25.5">
      <c r="A1215" s="163" t="s">
        <v>228</v>
      </c>
      <c r="B1215" s="165" t="s">
        <v>670</v>
      </c>
      <c r="C1215" s="163" t="s">
        <v>69</v>
      </c>
      <c r="D1215" s="163" t="s">
        <v>671</v>
      </c>
      <c r="E1215" s="283" t="s">
        <v>231</v>
      </c>
      <c r="F1215" s="283"/>
      <c r="G1215" s="164" t="s">
        <v>232</v>
      </c>
      <c r="H1215" s="167">
        <v>0.6</v>
      </c>
      <c r="I1215" s="166">
        <v>3.06</v>
      </c>
      <c r="J1215" s="166">
        <v>1.83</v>
      </c>
    </row>
    <row r="1216" spans="1:10" ht="25.5">
      <c r="A1216" s="168" t="s">
        <v>235</v>
      </c>
      <c r="B1216" s="170" t="s">
        <v>805</v>
      </c>
      <c r="C1216" s="168" t="s">
        <v>69</v>
      </c>
      <c r="D1216" s="168" t="s">
        <v>806</v>
      </c>
      <c r="E1216" s="284" t="s">
        <v>238</v>
      </c>
      <c r="F1216" s="284"/>
      <c r="G1216" s="169" t="s">
        <v>232</v>
      </c>
      <c r="H1216" s="172">
        <v>0.6</v>
      </c>
      <c r="I1216" s="171">
        <v>19.13</v>
      </c>
      <c r="J1216" s="171">
        <v>11.47</v>
      </c>
    </row>
    <row r="1217" spans="1:10" ht="25.5">
      <c r="A1217" s="168" t="s">
        <v>235</v>
      </c>
      <c r="B1217" s="170" t="s">
        <v>807</v>
      </c>
      <c r="C1217" s="168" t="s">
        <v>69</v>
      </c>
      <c r="D1217" s="168" t="s">
        <v>808</v>
      </c>
      <c r="E1217" s="284" t="s">
        <v>241</v>
      </c>
      <c r="F1217" s="284"/>
      <c r="G1217" s="169" t="s">
        <v>809</v>
      </c>
      <c r="H1217" s="172">
        <v>0.02</v>
      </c>
      <c r="I1217" s="171">
        <v>49.01</v>
      </c>
      <c r="J1217" s="171">
        <v>0.98</v>
      </c>
    </row>
    <row r="1218" spans="1:10" ht="25.5">
      <c r="A1218" s="168" t="s">
        <v>235</v>
      </c>
      <c r="B1218" s="170" t="s">
        <v>244</v>
      </c>
      <c r="C1218" s="168" t="s">
        <v>69</v>
      </c>
      <c r="D1218" s="168" t="s">
        <v>245</v>
      </c>
      <c r="E1218" s="284" t="s">
        <v>238</v>
      </c>
      <c r="F1218" s="284"/>
      <c r="G1218" s="169" t="s">
        <v>232</v>
      </c>
      <c r="H1218" s="172">
        <v>0.3</v>
      </c>
      <c r="I1218" s="171">
        <v>13.65</v>
      </c>
      <c r="J1218" s="171">
        <v>4.09</v>
      </c>
    </row>
    <row r="1219" spans="1:10">
      <c r="A1219" s="168" t="s">
        <v>235</v>
      </c>
      <c r="B1219" s="170" t="s">
        <v>810</v>
      </c>
      <c r="C1219" s="168" t="s">
        <v>69</v>
      </c>
      <c r="D1219" s="168" t="s">
        <v>811</v>
      </c>
      <c r="E1219" s="284" t="s">
        <v>241</v>
      </c>
      <c r="F1219" s="284"/>
      <c r="G1219" s="169" t="s">
        <v>809</v>
      </c>
      <c r="H1219" s="172">
        <v>0.24</v>
      </c>
      <c r="I1219" s="171">
        <v>104.26</v>
      </c>
      <c r="J1219" s="171">
        <v>25.02</v>
      </c>
    </row>
    <row r="1220" spans="1:10" ht="25.5">
      <c r="A1220" s="176"/>
      <c r="B1220" s="176"/>
      <c r="C1220" s="176"/>
      <c r="D1220" s="176"/>
      <c r="E1220" s="176" t="s">
        <v>250</v>
      </c>
      <c r="F1220" s="177">
        <v>15.56</v>
      </c>
      <c r="G1220" s="176" t="s">
        <v>251</v>
      </c>
      <c r="H1220" s="177">
        <v>0</v>
      </c>
      <c r="I1220" s="176" t="s">
        <v>252</v>
      </c>
      <c r="J1220" s="177">
        <v>15.56</v>
      </c>
    </row>
    <row r="1221" spans="1:10" ht="15.75" thickBot="1">
      <c r="A1221" s="176"/>
      <c r="B1221" s="176"/>
      <c r="C1221" s="176"/>
      <c r="D1221" s="176"/>
      <c r="E1221" s="176" t="s">
        <v>253</v>
      </c>
      <c r="F1221" s="177">
        <v>12.11</v>
      </c>
      <c r="G1221" s="176"/>
      <c r="H1221" s="287" t="s">
        <v>254</v>
      </c>
      <c r="I1221" s="287"/>
      <c r="J1221" s="177">
        <v>56.4</v>
      </c>
    </row>
    <row r="1222" spans="1:10" ht="15.75" thickTop="1">
      <c r="A1222" s="162"/>
      <c r="B1222" s="162"/>
      <c r="C1222" s="162"/>
      <c r="D1222" s="162"/>
      <c r="E1222" s="162"/>
      <c r="F1222" s="162"/>
      <c r="G1222" s="162"/>
      <c r="H1222" s="162"/>
      <c r="I1222" s="162"/>
      <c r="J1222" s="162"/>
    </row>
    <row r="1223" spans="1:10">
      <c r="A1223" s="178"/>
      <c r="B1223" s="179" t="s">
        <v>4</v>
      </c>
      <c r="C1223" s="178" t="s">
        <v>1</v>
      </c>
      <c r="D1223" s="178" t="s">
        <v>3</v>
      </c>
      <c r="E1223" s="281" t="s">
        <v>225</v>
      </c>
      <c r="F1223" s="281"/>
      <c r="G1223" s="180" t="s">
        <v>2</v>
      </c>
      <c r="H1223" s="179" t="s">
        <v>8</v>
      </c>
      <c r="I1223" s="179" t="s">
        <v>90</v>
      </c>
      <c r="J1223" s="179" t="s">
        <v>5</v>
      </c>
    </row>
    <row r="1224" spans="1:10" ht="25.5">
      <c r="A1224" s="157" t="s">
        <v>226</v>
      </c>
      <c r="B1224" s="159" t="s">
        <v>812</v>
      </c>
      <c r="C1224" s="157" t="s">
        <v>69</v>
      </c>
      <c r="D1224" s="157" t="s">
        <v>813</v>
      </c>
      <c r="E1224" s="282" t="s">
        <v>814</v>
      </c>
      <c r="F1224" s="282"/>
      <c r="G1224" s="158" t="s">
        <v>79</v>
      </c>
      <c r="H1224" s="161">
        <v>1</v>
      </c>
      <c r="I1224" s="160">
        <v>18.53</v>
      </c>
      <c r="J1224" s="160">
        <v>18.53</v>
      </c>
    </row>
    <row r="1225" spans="1:10" ht="25.5">
      <c r="A1225" s="163" t="s">
        <v>228</v>
      </c>
      <c r="B1225" s="165" t="s">
        <v>229</v>
      </c>
      <c r="C1225" s="163" t="s">
        <v>69</v>
      </c>
      <c r="D1225" s="163" t="s">
        <v>230</v>
      </c>
      <c r="E1225" s="283" t="s">
        <v>231</v>
      </c>
      <c r="F1225" s="283"/>
      <c r="G1225" s="164" t="s">
        <v>232</v>
      </c>
      <c r="H1225" s="167">
        <v>0.15</v>
      </c>
      <c r="I1225" s="166">
        <v>3</v>
      </c>
      <c r="J1225" s="166">
        <v>0.45</v>
      </c>
    </row>
    <row r="1226" spans="1:10" ht="25.5">
      <c r="A1226" s="163" t="s">
        <v>228</v>
      </c>
      <c r="B1226" s="165" t="s">
        <v>670</v>
      </c>
      <c r="C1226" s="163" t="s">
        <v>69</v>
      </c>
      <c r="D1226" s="163" t="s">
        <v>671</v>
      </c>
      <c r="E1226" s="283" t="s">
        <v>231</v>
      </c>
      <c r="F1226" s="283"/>
      <c r="G1226" s="164" t="s">
        <v>232</v>
      </c>
      <c r="H1226" s="167">
        <v>0.3</v>
      </c>
      <c r="I1226" s="166">
        <v>3.06</v>
      </c>
      <c r="J1226" s="166">
        <v>0.91</v>
      </c>
    </row>
    <row r="1227" spans="1:10" ht="25.5">
      <c r="A1227" s="168" t="s">
        <v>235</v>
      </c>
      <c r="B1227" s="170" t="s">
        <v>815</v>
      </c>
      <c r="C1227" s="168" t="s">
        <v>69</v>
      </c>
      <c r="D1227" s="168" t="s">
        <v>816</v>
      </c>
      <c r="E1227" s="284" t="s">
        <v>241</v>
      </c>
      <c r="F1227" s="284"/>
      <c r="G1227" s="169" t="s">
        <v>76</v>
      </c>
      <c r="H1227" s="172">
        <v>0.3</v>
      </c>
      <c r="I1227" s="171">
        <v>2.12</v>
      </c>
      <c r="J1227" s="171">
        <v>0.63</v>
      </c>
    </row>
    <row r="1228" spans="1:10" ht="25.5">
      <c r="A1228" s="168" t="s">
        <v>235</v>
      </c>
      <c r="B1228" s="170" t="s">
        <v>805</v>
      </c>
      <c r="C1228" s="168" t="s">
        <v>69</v>
      </c>
      <c r="D1228" s="168" t="s">
        <v>806</v>
      </c>
      <c r="E1228" s="284" t="s">
        <v>238</v>
      </c>
      <c r="F1228" s="284"/>
      <c r="G1228" s="169" t="s">
        <v>232</v>
      </c>
      <c r="H1228" s="172">
        <v>0.3</v>
      </c>
      <c r="I1228" s="171">
        <v>19.13</v>
      </c>
      <c r="J1228" s="171">
        <v>5.73</v>
      </c>
    </row>
    <row r="1229" spans="1:10" ht="25.5">
      <c r="A1229" s="168" t="s">
        <v>235</v>
      </c>
      <c r="B1229" s="170" t="s">
        <v>244</v>
      </c>
      <c r="C1229" s="168" t="s">
        <v>69</v>
      </c>
      <c r="D1229" s="168" t="s">
        <v>245</v>
      </c>
      <c r="E1229" s="284" t="s">
        <v>238</v>
      </c>
      <c r="F1229" s="284"/>
      <c r="G1229" s="169" t="s">
        <v>232</v>
      </c>
      <c r="H1229" s="172">
        <v>0.15</v>
      </c>
      <c r="I1229" s="171">
        <v>13.65</v>
      </c>
      <c r="J1229" s="171">
        <v>2.04</v>
      </c>
    </row>
    <row r="1230" spans="1:10">
      <c r="A1230" s="168" t="s">
        <v>235</v>
      </c>
      <c r="B1230" s="170" t="s">
        <v>817</v>
      </c>
      <c r="C1230" s="168" t="s">
        <v>69</v>
      </c>
      <c r="D1230" s="168" t="s">
        <v>818</v>
      </c>
      <c r="E1230" s="284" t="s">
        <v>241</v>
      </c>
      <c r="F1230" s="284"/>
      <c r="G1230" s="169" t="s">
        <v>809</v>
      </c>
      <c r="H1230" s="172">
        <v>0.09</v>
      </c>
      <c r="I1230" s="171">
        <v>97.47</v>
      </c>
      <c r="J1230" s="171">
        <v>8.77</v>
      </c>
    </row>
    <row r="1231" spans="1:10" ht="25.5">
      <c r="A1231" s="176"/>
      <c r="B1231" s="176"/>
      <c r="C1231" s="176"/>
      <c r="D1231" s="176"/>
      <c r="E1231" s="176" t="s">
        <v>250</v>
      </c>
      <c r="F1231" s="177">
        <v>7.77</v>
      </c>
      <c r="G1231" s="176" t="s">
        <v>251</v>
      </c>
      <c r="H1231" s="177">
        <v>0</v>
      </c>
      <c r="I1231" s="176" t="s">
        <v>252</v>
      </c>
      <c r="J1231" s="177">
        <v>7.77</v>
      </c>
    </row>
    <row r="1232" spans="1:10" ht="15.75" thickBot="1">
      <c r="A1232" s="176"/>
      <c r="B1232" s="176"/>
      <c r="C1232" s="176"/>
      <c r="D1232" s="176"/>
      <c r="E1232" s="176" t="s">
        <v>253</v>
      </c>
      <c r="F1232" s="177">
        <v>5.0599999999999996</v>
      </c>
      <c r="G1232" s="176"/>
      <c r="H1232" s="287" t="s">
        <v>254</v>
      </c>
      <c r="I1232" s="287"/>
      <c r="J1232" s="177">
        <v>23.59</v>
      </c>
    </row>
    <row r="1233" spans="1:10" ht="15.75" thickTop="1">
      <c r="A1233" s="162"/>
      <c r="B1233" s="162"/>
      <c r="C1233" s="162"/>
      <c r="D1233" s="162"/>
      <c r="E1233" s="162"/>
      <c r="F1233" s="162"/>
      <c r="G1233" s="162"/>
      <c r="H1233" s="162"/>
      <c r="I1233" s="162"/>
      <c r="J1233" s="162"/>
    </row>
    <row r="1234" spans="1:10">
      <c r="A1234" s="178"/>
      <c r="B1234" s="179" t="s">
        <v>4</v>
      </c>
      <c r="C1234" s="178" t="s">
        <v>1</v>
      </c>
      <c r="D1234" s="178" t="s">
        <v>3</v>
      </c>
      <c r="E1234" s="281" t="s">
        <v>225</v>
      </c>
      <c r="F1234" s="281"/>
      <c r="G1234" s="180" t="s">
        <v>2</v>
      </c>
      <c r="H1234" s="179" t="s">
        <v>8</v>
      </c>
      <c r="I1234" s="179" t="s">
        <v>90</v>
      </c>
      <c r="J1234" s="179" t="s">
        <v>5</v>
      </c>
    </row>
    <row r="1235" spans="1:10" ht="76.5">
      <c r="A1235" s="157" t="s">
        <v>226</v>
      </c>
      <c r="B1235" s="159" t="s">
        <v>377</v>
      </c>
      <c r="C1235" s="157" t="s">
        <v>78</v>
      </c>
      <c r="D1235" s="157" t="s">
        <v>378</v>
      </c>
      <c r="E1235" s="282" t="s">
        <v>264</v>
      </c>
      <c r="F1235" s="282"/>
      <c r="G1235" s="158" t="s">
        <v>268</v>
      </c>
      <c r="H1235" s="161">
        <v>1</v>
      </c>
      <c r="I1235" s="160">
        <v>47.33</v>
      </c>
      <c r="J1235" s="160">
        <v>47.33</v>
      </c>
    </row>
    <row r="1236" spans="1:10" ht="25.5">
      <c r="A1236" s="163" t="s">
        <v>228</v>
      </c>
      <c r="B1236" s="165" t="s">
        <v>774</v>
      </c>
      <c r="C1236" s="163" t="s">
        <v>78</v>
      </c>
      <c r="D1236" s="163" t="s">
        <v>775</v>
      </c>
      <c r="E1236" s="283" t="s">
        <v>258</v>
      </c>
      <c r="F1236" s="283"/>
      <c r="G1236" s="164" t="s">
        <v>259</v>
      </c>
      <c r="H1236" s="167">
        <v>1</v>
      </c>
      <c r="I1236" s="166">
        <v>21.58</v>
      </c>
      <c r="J1236" s="166">
        <v>21.58</v>
      </c>
    </row>
    <row r="1237" spans="1:10" ht="76.5">
      <c r="A1237" s="163" t="s">
        <v>228</v>
      </c>
      <c r="B1237" s="165" t="s">
        <v>819</v>
      </c>
      <c r="C1237" s="163" t="s">
        <v>78</v>
      </c>
      <c r="D1237" s="163" t="s">
        <v>820</v>
      </c>
      <c r="E1237" s="283" t="s">
        <v>264</v>
      </c>
      <c r="F1237" s="283"/>
      <c r="G1237" s="164" t="s">
        <v>259</v>
      </c>
      <c r="H1237" s="167">
        <v>1</v>
      </c>
      <c r="I1237" s="166">
        <v>20.37</v>
      </c>
      <c r="J1237" s="166">
        <v>20.37</v>
      </c>
    </row>
    <row r="1238" spans="1:10" ht="76.5">
      <c r="A1238" s="163" t="s">
        <v>228</v>
      </c>
      <c r="B1238" s="165" t="s">
        <v>821</v>
      </c>
      <c r="C1238" s="163" t="s">
        <v>78</v>
      </c>
      <c r="D1238" s="163" t="s">
        <v>822</v>
      </c>
      <c r="E1238" s="283" t="s">
        <v>264</v>
      </c>
      <c r="F1238" s="283"/>
      <c r="G1238" s="164" t="s">
        <v>259</v>
      </c>
      <c r="H1238" s="167">
        <v>1</v>
      </c>
      <c r="I1238" s="166">
        <v>5.38</v>
      </c>
      <c r="J1238" s="166">
        <v>5.38</v>
      </c>
    </row>
    <row r="1239" spans="1:10" ht="25.5">
      <c r="A1239" s="176"/>
      <c r="B1239" s="176"/>
      <c r="C1239" s="176"/>
      <c r="D1239" s="176"/>
      <c r="E1239" s="176" t="s">
        <v>250</v>
      </c>
      <c r="F1239" s="177">
        <v>18.350000000000001</v>
      </c>
      <c r="G1239" s="176" t="s">
        <v>251</v>
      </c>
      <c r="H1239" s="177">
        <v>0</v>
      </c>
      <c r="I1239" s="176" t="s">
        <v>252</v>
      </c>
      <c r="J1239" s="177">
        <v>18.350000000000001</v>
      </c>
    </row>
    <row r="1240" spans="1:10" ht="15.75" thickBot="1">
      <c r="A1240" s="176"/>
      <c r="B1240" s="176"/>
      <c r="C1240" s="176"/>
      <c r="D1240" s="176"/>
      <c r="E1240" s="176" t="s">
        <v>253</v>
      </c>
      <c r="F1240" s="177">
        <v>12.94</v>
      </c>
      <c r="G1240" s="176"/>
      <c r="H1240" s="287" t="s">
        <v>254</v>
      </c>
      <c r="I1240" s="287"/>
      <c r="J1240" s="177">
        <v>60.27</v>
      </c>
    </row>
    <row r="1241" spans="1:10" ht="15.75" thickTop="1">
      <c r="A1241" s="162"/>
      <c r="B1241" s="162"/>
      <c r="C1241" s="162"/>
      <c r="D1241" s="162"/>
      <c r="E1241" s="162"/>
      <c r="F1241" s="162"/>
      <c r="G1241" s="162"/>
      <c r="H1241" s="162"/>
      <c r="I1241" s="162"/>
      <c r="J1241" s="162"/>
    </row>
    <row r="1242" spans="1:10">
      <c r="A1242" s="178"/>
      <c r="B1242" s="179" t="s">
        <v>4</v>
      </c>
      <c r="C1242" s="178" t="s">
        <v>1</v>
      </c>
      <c r="D1242" s="178" t="s">
        <v>3</v>
      </c>
      <c r="E1242" s="281" t="s">
        <v>225</v>
      </c>
      <c r="F1242" s="281"/>
      <c r="G1242" s="180" t="s">
        <v>2</v>
      </c>
      <c r="H1242" s="179" t="s">
        <v>8</v>
      </c>
      <c r="I1242" s="179" t="s">
        <v>90</v>
      </c>
      <c r="J1242" s="179" t="s">
        <v>5</v>
      </c>
    </row>
    <row r="1243" spans="1:10" ht="76.5">
      <c r="A1243" s="157" t="s">
        <v>226</v>
      </c>
      <c r="B1243" s="159" t="s">
        <v>375</v>
      </c>
      <c r="C1243" s="157" t="s">
        <v>78</v>
      </c>
      <c r="D1243" s="157" t="s">
        <v>376</v>
      </c>
      <c r="E1243" s="282" t="s">
        <v>264</v>
      </c>
      <c r="F1243" s="282"/>
      <c r="G1243" s="158" t="s">
        <v>265</v>
      </c>
      <c r="H1243" s="161">
        <v>1</v>
      </c>
      <c r="I1243" s="160">
        <v>113.31</v>
      </c>
      <c r="J1243" s="160">
        <v>113.31</v>
      </c>
    </row>
    <row r="1244" spans="1:10" ht="76.5">
      <c r="A1244" s="163" t="s">
        <v>228</v>
      </c>
      <c r="B1244" s="165" t="s">
        <v>823</v>
      </c>
      <c r="C1244" s="163" t="s">
        <v>78</v>
      </c>
      <c r="D1244" s="163" t="s">
        <v>824</v>
      </c>
      <c r="E1244" s="283" t="s">
        <v>264</v>
      </c>
      <c r="F1244" s="283"/>
      <c r="G1244" s="164" t="s">
        <v>259</v>
      </c>
      <c r="H1244" s="167">
        <v>1</v>
      </c>
      <c r="I1244" s="166">
        <v>40.51</v>
      </c>
      <c r="J1244" s="166">
        <v>40.51</v>
      </c>
    </row>
    <row r="1245" spans="1:10" ht="76.5">
      <c r="A1245" s="163" t="s">
        <v>228</v>
      </c>
      <c r="B1245" s="165" t="s">
        <v>825</v>
      </c>
      <c r="C1245" s="163" t="s">
        <v>78</v>
      </c>
      <c r="D1245" s="163" t="s">
        <v>826</v>
      </c>
      <c r="E1245" s="283" t="s">
        <v>264</v>
      </c>
      <c r="F1245" s="283"/>
      <c r="G1245" s="164" t="s">
        <v>259</v>
      </c>
      <c r="H1245" s="167">
        <v>1</v>
      </c>
      <c r="I1245" s="166">
        <v>25.47</v>
      </c>
      <c r="J1245" s="166">
        <v>25.47</v>
      </c>
    </row>
    <row r="1246" spans="1:10" ht="25.5">
      <c r="A1246" s="163" t="s">
        <v>228</v>
      </c>
      <c r="B1246" s="165" t="s">
        <v>774</v>
      </c>
      <c r="C1246" s="163" t="s">
        <v>78</v>
      </c>
      <c r="D1246" s="163" t="s">
        <v>775</v>
      </c>
      <c r="E1246" s="283" t="s">
        <v>258</v>
      </c>
      <c r="F1246" s="283"/>
      <c r="G1246" s="164" t="s">
        <v>259</v>
      </c>
      <c r="H1246" s="167">
        <v>1</v>
      </c>
      <c r="I1246" s="166">
        <v>21.58</v>
      </c>
      <c r="J1246" s="166">
        <v>21.58</v>
      </c>
    </row>
    <row r="1247" spans="1:10" ht="76.5">
      <c r="A1247" s="163" t="s">
        <v>228</v>
      </c>
      <c r="B1247" s="165" t="s">
        <v>819</v>
      </c>
      <c r="C1247" s="163" t="s">
        <v>78</v>
      </c>
      <c r="D1247" s="163" t="s">
        <v>820</v>
      </c>
      <c r="E1247" s="283" t="s">
        <v>264</v>
      </c>
      <c r="F1247" s="283"/>
      <c r="G1247" s="164" t="s">
        <v>259</v>
      </c>
      <c r="H1247" s="167">
        <v>1</v>
      </c>
      <c r="I1247" s="166">
        <v>20.37</v>
      </c>
      <c r="J1247" s="166">
        <v>20.37</v>
      </c>
    </row>
    <row r="1248" spans="1:10" ht="76.5">
      <c r="A1248" s="163" t="s">
        <v>228</v>
      </c>
      <c r="B1248" s="165" t="s">
        <v>821</v>
      </c>
      <c r="C1248" s="163" t="s">
        <v>78</v>
      </c>
      <c r="D1248" s="163" t="s">
        <v>822</v>
      </c>
      <c r="E1248" s="283" t="s">
        <v>264</v>
      </c>
      <c r="F1248" s="283"/>
      <c r="G1248" s="164" t="s">
        <v>259</v>
      </c>
      <c r="H1248" s="167">
        <v>1</v>
      </c>
      <c r="I1248" s="166">
        <v>5.38</v>
      </c>
      <c r="J1248" s="166">
        <v>5.38</v>
      </c>
    </row>
    <row r="1249" spans="1:10" ht="25.5">
      <c r="A1249" s="176"/>
      <c r="B1249" s="176"/>
      <c r="C1249" s="176"/>
      <c r="D1249" s="176"/>
      <c r="E1249" s="176" t="s">
        <v>250</v>
      </c>
      <c r="F1249" s="177">
        <v>18.350000000000001</v>
      </c>
      <c r="G1249" s="176" t="s">
        <v>251</v>
      </c>
      <c r="H1249" s="177">
        <v>0</v>
      </c>
      <c r="I1249" s="176" t="s">
        <v>252</v>
      </c>
      <c r="J1249" s="177">
        <v>18.350000000000001</v>
      </c>
    </row>
    <row r="1250" spans="1:10" ht="15.75" thickBot="1">
      <c r="A1250" s="176"/>
      <c r="B1250" s="176"/>
      <c r="C1250" s="176"/>
      <c r="D1250" s="176"/>
      <c r="E1250" s="176" t="s">
        <v>253</v>
      </c>
      <c r="F1250" s="177">
        <v>30.99</v>
      </c>
      <c r="G1250" s="176"/>
      <c r="H1250" s="287" t="s">
        <v>254</v>
      </c>
      <c r="I1250" s="287"/>
      <c r="J1250" s="177">
        <v>144.30000000000001</v>
      </c>
    </row>
    <row r="1251" spans="1:10" ht="15.75" thickTop="1">
      <c r="A1251" s="162"/>
      <c r="B1251" s="162"/>
      <c r="C1251" s="162"/>
      <c r="D1251" s="162"/>
      <c r="E1251" s="162"/>
      <c r="F1251" s="162"/>
      <c r="G1251" s="162"/>
      <c r="H1251" s="162"/>
      <c r="I1251" s="162"/>
      <c r="J1251" s="162"/>
    </row>
    <row r="1252" spans="1:10">
      <c r="A1252" s="178"/>
      <c r="B1252" s="179" t="s">
        <v>4</v>
      </c>
      <c r="C1252" s="178" t="s">
        <v>1</v>
      </c>
      <c r="D1252" s="178" t="s">
        <v>3</v>
      </c>
      <c r="E1252" s="281" t="s">
        <v>225</v>
      </c>
      <c r="F1252" s="281"/>
      <c r="G1252" s="180" t="s">
        <v>2</v>
      </c>
      <c r="H1252" s="179" t="s">
        <v>8</v>
      </c>
      <c r="I1252" s="179" t="s">
        <v>90</v>
      </c>
      <c r="J1252" s="179" t="s">
        <v>5</v>
      </c>
    </row>
    <row r="1253" spans="1:10" ht="76.5">
      <c r="A1253" s="157" t="s">
        <v>226</v>
      </c>
      <c r="B1253" s="159" t="s">
        <v>819</v>
      </c>
      <c r="C1253" s="157" t="s">
        <v>78</v>
      </c>
      <c r="D1253" s="157" t="s">
        <v>820</v>
      </c>
      <c r="E1253" s="282" t="s">
        <v>264</v>
      </c>
      <c r="F1253" s="282"/>
      <c r="G1253" s="158" t="s">
        <v>259</v>
      </c>
      <c r="H1253" s="161">
        <v>1</v>
      </c>
      <c r="I1253" s="160">
        <v>20.37</v>
      </c>
      <c r="J1253" s="160">
        <v>20.37</v>
      </c>
    </row>
    <row r="1254" spans="1:10" ht="76.5">
      <c r="A1254" s="168" t="s">
        <v>235</v>
      </c>
      <c r="B1254" s="170" t="s">
        <v>827</v>
      </c>
      <c r="C1254" s="168" t="s">
        <v>78</v>
      </c>
      <c r="D1254" s="168" t="s">
        <v>828</v>
      </c>
      <c r="E1254" s="284" t="s">
        <v>502</v>
      </c>
      <c r="F1254" s="284"/>
      <c r="G1254" s="169" t="s">
        <v>51</v>
      </c>
      <c r="H1254" s="172">
        <v>5.5999999999999999E-5</v>
      </c>
      <c r="I1254" s="171">
        <v>363864.56</v>
      </c>
      <c r="J1254" s="171">
        <v>20.37</v>
      </c>
    </row>
    <row r="1255" spans="1:10" ht="25.5">
      <c r="A1255" s="176"/>
      <c r="B1255" s="176"/>
      <c r="C1255" s="176"/>
      <c r="D1255" s="176"/>
      <c r="E1255" s="176" t="s">
        <v>250</v>
      </c>
      <c r="F1255" s="177">
        <v>0</v>
      </c>
      <c r="G1255" s="176" t="s">
        <v>251</v>
      </c>
      <c r="H1255" s="177">
        <v>0</v>
      </c>
      <c r="I1255" s="176" t="s">
        <v>252</v>
      </c>
      <c r="J1255" s="177">
        <v>0</v>
      </c>
    </row>
    <row r="1256" spans="1:10" ht="15.75" thickBot="1">
      <c r="A1256" s="176"/>
      <c r="B1256" s="176"/>
      <c r="C1256" s="176"/>
      <c r="D1256" s="176"/>
      <c r="E1256" s="176" t="s">
        <v>253</v>
      </c>
      <c r="F1256" s="177">
        <v>5.57</v>
      </c>
      <c r="G1256" s="176"/>
      <c r="H1256" s="287" t="s">
        <v>254</v>
      </c>
      <c r="I1256" s="287"/>
      <c r="J1256" s="177">
        <v>25.94</v>
      </c>
    </row>
    <row r="1257" spans="1:10" ht="15.75" thickTop="1">
      <c r="A1257" s="162"/>
      <c r="B1257" s="162"/>
      <c r="C1257" s="162"/>
      <c r="D1257" s="162"/>
      <c r="E1257" s="162"/>
      <c r="F1257" s="162"/>
      <c r="G1257" s="162"/>
      <c r="H1257" s="162"/>
      <c r="I1257" s="162"/>
      <c r="J1257" s="162"/>
    </row>
    <row r="1258" spans="1:10">
      <c r="A1258" s="178"/>
      <c r="B1258" s="179" t="s">
        <v>4</v>
      </c>
      <c r="C1258" s="178" t="s">
        <v>1</v>
      </c>
      <c r="D1258" s="178" t="s">
        <v>3</v>
      </c>
      <c r="E1258" s="281" t="s">
        <v>225</v>
      </c>
      <c r="F1258" s="281"/>
      <c r="G1258" s="180" t="s">
        <v>2</v>
      </c>
      <c r="H1258" s="179" t="s">
        <v>8</v>
      </c>
      <c r="I1258" s="179" t="s">
        <v>90</v>
      </c>
      <c r="J1258" s="179" t="s">
        <v>5</v>
      </c>
    </row>
    <row r="1259" spans="1:10" ht="76.5">
      <c r="A1259" s="157" t="s">
        <v>226</v>
      </c>
      <c r="B1259" s="159" t="s">
        <v>821</v>
      </c>
      <c r="C1259" s="157" t="s">
        <v>78</v>
      </c>
      <c r="D1259" s="157" t="s">
        <v>822</v>
      </c>
      <c r="E1259" s="282" t="s">
        <v>264</v>
      </c>
      <c r="F1259" s="282"/>
      <c r="G1259" s="158" t="s">
        <v>259</v>
      </c>
      <c r="H1259" s="161">
        <v>1</v>
      </c>
      <c r="I1259" s="160">
        <v>5.38</v>
      </c>
      <c r="J1259" s="160">
        <v>5.38</v>
      </c>
    </row>
    <row r="1260" spans="1:10" ht="76.5">
      <c r="A1260" s="168" t="s">
        <v>235</v>
      </c>
      <c r="B1260" s="170" t="s">
        <v>827</v>
      </c>
      <c r="C1260" s="168" t="s">
        <v>78</v>
      </c>
      <c r="D1260" s="168" t="s">
        <v>828</v>
      </c>
      <c r="E1260" s="284" t="s">
        <v>502</v>
      </c>
      <c r="F1260" s="284"/>
      <c r="G1260" s="169" t="s">
        <v>51</v>
      </c>
      <c r="H1260" s="172">
        <v>1.4800000000000001E-5</v>
      </c>
      <c r="I1260" s="171">
        <v>363864.56</v>
      </c>
      <c r="J1260" s="171">
        <v>5.38</v>
      </c>
    </row>
    <row r="1261" spans="1:10" ht="25.5">
      <c r="A1261" s="176"/>
      <c r="B1261" s="176"/>
      <c r="C1261" s="176"/>
      <c r="D1261" s="176"/>
      <c r="E1261" s="176" t="s">
        <v>250</v>
      </c>
      <c r="F1261" s="177">
        <v>0</v>
      </c>
      <c r="G1261" s="176" t="s">
        <v>251</v>
      </c>
      <c r="H1261" s="177">
        <v>0</v>
      </c>
      <c r="I1261" s="176" t="s">
        <v>252</v>
      </c>
      <c r="J1261" s="177">
        <v>0</v>
      </c>
    </row>
    <row r="1262" spans="1:10" ht="15.75" thickBot="1">
      <c r="A1262" s="176"/>
      <c r="B1262" s="176"/>
      <c r="C1262" s="176"/>
      <c r="D1262" s="176"/>
      <c r="E1262" s="176" t="s">
        <v>253</v>
      </c>
      <c r="F1262" s="177">
        <v>1.47</v>
      </c>
      <c r="G1262" s="176"/>
      <c r="H1262" s="287" t="s">
        <v>254</v>
      </c>
      <c r="I1262" s="287"/>
      <c r="J1262" s="177">
        <v>6.85</v>
      </c>
    </row>
    <row r="1263" spans="1:10" ht="15.75" thickTop="1">
      <c r="A1263" s="162"/>
      <c r="B1263" s="162"/>
      <c r="C1263" s="162"/>
      <c r="D1263" s="162"/>
      <c r="E1263" s="162"/>
      <c r="F1263" s="162"/>
      <c r="G1263" s="162"/>
      <c r="H1263" s="162"/>
      <c r="I1263" s="162"/>
      <c r="J1263" s="162"/>
    </row>
    <row r="1264" spans="1:10">
      <c r="A1264" s="178"/>
      <c r="B1264" s="179" t="s">
        <v>4</v>
      </c>
      <c r="C1264" s="178" t="s">
        <v>1</v>
      </c>
      <c r="D1264" s="178" t="s">
        <v>3</v>
      </c>
      <c r="E1264" s="281" t="s">
        <v>225</v>
      </c>
      <c r="F1264" s="281"/>
      <c r="G1264" s="180" t="s">
        <v>2</v>
      </c>
      <c r="H1264" s="179" t="s">
        <v>8</v>
      </c>
      <c r="I1264" s="179" t="s">
        <v>90</v>
      </c>
      <c r="J1264" s="179" t="s">
        <v>5</v>
      </c>
    </row>
    <row r="1265" spans="1:10" ht="76.5">
      <c r="A1265" s="157" t="s">
        <v>226</v>
      </c>
      <c r="B1265" s="159" t="s">
        <v>825</v>
      </c>
      <c r="C1265" s="157" t="s">
        <v>78</v>
      </c>
      <c r="D1265" s="157" t="s">
        <v>826</v>
      </c>
      <c r="E1265" s="282" t="s">
        <v>264</v>
      </c>
      <c r="F1265" s="282"/>
      <c r="G1265" s="158" t="s">
        <v>259</v>
      </c>
      <c r="H1265" s="161">
        <v>1</v>
      </c>
      <c r="I1265" s="160">
        <v>25.47</v>
      </c>
      <c r="J1265" s="160">
        <v>25.47</v>
      </c>
    </row>
    <row r="1266" spans="1:10" ht="76.5">
      <c r="A1266" s="168" t="s">
        <v>235</v>
      </c>
      <c r="B1266" s="170" t="s">
        <v>827</v>
      </c>
      <c r="C1266" s="168" t="s">
        <v>78</v>
      </c>
      <c r="D1266" s="168" t="s">
        <v>828</v>
      </c>
      <c r="E1266" s="284" t="s">
        <v>502</v>
      </c>
      <c r="F1266" s="284"/>
      <c r="G1266" s="169" t="s">
        <v>51</v>
      </c>
      <c r="H1266" s="172">
        <v>6.9999999999999994E-5</v>
      </c>
      <c r="I1266" s="171">
        <v>363864.56</v>
      </c>
      <c r="J1266" s="171">
        <v>25.47</v>
      </c>
    </row>
    <row r="1267" spans="1:10" ht="25.5">
      <c r="A1267" s="176"/>
      <c r="B1267" s="176"/>
      <c r="C1267" s="176"/>
      <c r="D1267" s="176"/>
      <c r="E1267" s="176" t="s">
        <v>250</v>
      </c>
      <c r="F1267" s="177">
        <v>0</v>
      </c>
      <c r="G1267" s="176" t="s">
        <v>251</v>
      </c>
      <c r="H1267" s="177">
        <v>0</v>
      </c>
      <c r="I1267" s="176" t="s">
        <v>252</v>
      </c>
      <c r="J1267" s="177">
        <v>0</v>
      </c>
    </row>
    <row r="1268" spans="1:10" ht="15.75" thickBot="1">
      <c r="A1268" s="176"/>
      <c r="B1268" s="176"/>
      <c r="C1268" s="176"/>
      <c r="D1268" s="176"/>
      <c r="E1268" s="176" t="s">
        <v>253</v>
      </c>
      <c r="F1268" s="177">
        <v>6.96</v>
      </c>
      <c r="G1268" s="176"/>
      <c r="H1268" s="287" t="s">
        <v>254</v>
      </c>
      <c r="I1268" s="287"/>
      <c r="J1268" s="177">
        <v>32.43</v>
      </c>
    </row>
    <row r="1269" spans="1:10" ht="15.75" thickTop="1">
      <c r="A1269" s="162"/>
      <c r="B1269" s="162"/>
      <c r="C1269" s="162"/>
      <c r="D1269" s="162"/>
      <c r="E1269" s="162"/>
      <c r="F1269" s="162"/>
      <c r="G1269" s="162"/>
      <c r="H1269" s="162"/>
      <c r="I1269" s="162"/>
      <c r="J1269" s="162"/>
    </row>
    <row r="1270" spans="1:10">
      <c r="A1270" s="178"/>
      <c r="B1270" s="179" t="s">
        <v>4</v>
      </c>
      <c r="C1270" s="178" t="s">
        <v>1</v>
      </c>
      <c r="D1270" s="178" t="s">
        <v>3</v>
      </c>
      <c r="E1270" s="281" t="s">
        <v>225</v>
      </c>
      <c r="F1270" s="281"/>
      <c r="G1270" s="180" t="s">
        <v>2</v>
      </c>
      <c r="H1270" s="179" t="s">
        <v>8</v>
      </c>
      <c r="I1270" s="179" t="s">
        <v>90</v>
      </c>
      <c r="J1270" s="179" t="s">
        <v>5</v>
      </c>
    </row>
    <row r="1271" spans="1:10" ht="76.5">
      <c r="A1271" s="157" t="s">
        <v>226</v>
      </c>
      <c r="B1271" s="159" t="s">
        <v>823</v>
      </c>
      <c r="C1271" s="157" t="s">
        <v>78</v>
      </c>
      <c r="D1271" s="157" t="s">
        <v>824</v>
      </c>
      <c r="E1271" s="282" t="s">
        <v>264</v>
      </c>
      <c r="F1271" s="282"/>
      <c r="G1271" s="158" t="s">
        <v>259</v>
      </c>
      <c r="H1271" s="161">
        <v>1</v>
      </c>
      <c r="I1271" s="160">
        <v>40.51</v>
      </c>
      <c r="J1271" s="160">
        <v>40.51</v>
      </c>
    </row>
    <row r="1272" spans="1:10" ht="25.5">
      <c r="A1272" s="168" t="s">
        <v>235</v>
      </c>
      <c r="B1272" s="170" t="s">
        <v>551</v>
      </c>
      <c r="C1272" s="168" t="s">
        <v>78</v>
      </c>
      <c r="D1272" s="168" t="s">
        <v>552</v>
      </c>
      <c r="E1272" s="284" t="s">
        <v>241</v>
      </c>
      <c r="F1272" s="284"/>
      <c r="G1272" s="169" t="s">
        <v>325</v>
      </c>
      <c r="H1272" s="172">
        <v>8.5299999999999994</v>
      </c>
      <c r="I1272" s="171">
        <v>4.75</v>
      </c>
      <c r="J1272" s="171">
        <v>40.51</v>
      </c>
    </row>
    <row r="1273" spans="1:10" ht="25.5">
      <c r="A1273" s="176"/>
      <c r="B1273" s="176"/>
      <c r="C1273" s="176"/>
      <c r="D1273" s="176"/>
      <c r="E1273" s="176" t="s">
        <v>250</v>
      </c>
      <c r="F1273" s="177">
        <v>0</v>
      </c>
      <c r="G1273" s="176" t="s">
        <v>251</v>
      </c>
      <c r="H1273" s="177">
        <v>0</v>
      </c>
      <c r="I1273" s="176" t="s">
        <v>252</v>
      </c>
      <c r="J1273" s="177">
        <v>0</v>
      </c>
    </row>
    <row r="1274" spans="1:10" ht="15.75" thickBot="1">
      <c r="A1274" s="176"/>
      <c r="B1274" s="176"/>
      <c r="C1274" s="176"/>
      <c r="D1274" s="176"/>
      <c r="E1274" s="176" t="s">
        <v>253</v>
      </c>
      <c r="F1274" s="177">
        <v>11.07</v>
      </c>
      <c r="G1274" s="176"/>
      <c r="H1274" s="287" t="s">
        <v>254</v>
      </c>
      <c r="I1274" s="287"/>
      <c r="J1274" s="177">
        <v>51.58</v>
      </c>
    </row>
    <row r="1275" spans="1:10" ht="15.75" thickTop="1">
      <c r="A1275" s="162"/>
      <c r="B1275" s="162"/>
      <c r="C1275" s="162"/>
      <c r="D1275" s="162"/>
      <c r="E1275" s="162"/>
      <c r="F1275" s="162"/>
      <c r="G1275" s="162"/>
      <c r="H1275" s="162"/>
      <c r="I1275" s="162"/>
      <c r="J1275" s="162"/>
    </row>
    <row r="1276" spans="1:10">
      <c r="A1276" s="178"/>
      <c r="B1276" s="179" t="s">
        <v>4</v>
      </c>
      <c r="C1276" s="178" t="s">
        <v>1</v>
      </c>
      <c r="D1276" s="178" t="s">
        <v>3</v>
      </c>
      <c r="E1276" s="281" t="s">
        <v>225</v>
      </c>
      <c r="F1276" s="281"/>
      <c r="G1276" s="180" t="s">
        <v>2</v>
      </c>
      <c r="H1276" s="179" t="s">
        <v>8</v>
      </c>
      <c r="I1276" s="179" t="s">
        <v>90</v>
      </c>
      <c r="J1276" s="179" t="s">
        <v>5</v>
      </c>
    </row>
    <row r="1277" spans="1:10" ht="38.25">
      <c r="A1277" s="157" t="s">
        <v>226</v>
      </c>
      <c r="B1277" s="159" t="s">
        <v>782</v>
      </c>
      <c r="C1277" s="157" t="s">
        <v>78</v>
      </c>
      <c r="D1277" s="157" t="s">
        <v>783</v>
      </c>
      <c r="E1277" s="282" t="s">
        <v>264</v>
      </c>
      <c r="F1277" s="282"/>
      <c r="G1277" s="158" t="s">
        <v>268</v>
      </c>
      <c r="H1277" s="161">
        <v>1</v>
      </c>
      <c r="I1277" s="160">
        <v>20.350000000000001</v>
      </c>
      <c r="J1277" s="160">
        <v>20.350000000000001</v>
      </c>
    </row>
    <row r="1278" spans="1:10" ht="25.5">
      <c r="A1278" s="163" t="s">
        <v>228</v>
      </c>
      <c r="B1278" s="165" t="s">
        <v>525</v>
      </c>
      <c r="C1278" s="163" t="s">
        <v>78</v>
      </c>
      <c r="D1278" s="163" t="s">
        <v>526</v>
      </c>
      <c r="E1278" s="283" t="s">
        <v>258</v>
      </c>
      <c r="F1278" s="283"/>
      <c r="G1278" s="164" t="s">
        <v>259</v>
      </c>
      <c r="H1278" s="167">
        <v>1</v>
      </c>
      <c r="I1278" s="166">
        <v>20.28</v>
      </c>
      <c r="J1278" s="166">
        <v>20.28</v>
      </c>
    </row>
    <row r="1279" spans="1:10" ht="38.25">
      <c r="A1279" s="163" t="s">
        <v>228</v>
      </c>
      <c r="B1279" s="165" t="s">
        <v>829</v>
      </c>
      <c r="C1279" s="163" t="s">
        <v>78</v>
      </c>
      <c r="D1279" s="163" t="s">
        <v>830</v>
      </c>
      <c r="E1279" s="283" t="s">
        <v>264</v>
      </c>
      <c r="F1279" s="283"/>
      <c r="G1279" s="164" t="s">
        <v>259</v>
      </c>
      <c r="H1279" s="167">
        <v>1</v>
      </c>
      <c r="I1279" s="166">
        <v>0.06</v>
      </c>
      <c r="J1279" s="166">
        <v>0.06</v>
      </c>
    </row>
    <row r="1280" spans="1:10" ht="38.25">
      <c r="A1280" s="163" t="s">
        <v>228</v>
      </c>
      <c r="B1280" s="165" t="s">
        <v>831</v>
      </c>
      <c r="C1280" s="163" t="s">
        <v>78</v>
      </c>
      <c r="D1280" s="163" t="s">
        <v>832</v>
      </c>
      <c r="E1280" s="283" t="s">
        <v>264</v>
      </c>
      <c r="F1280" s="283"/>
      <c r="G1280" s="164" t="s">
        <v>259</v>
      </c>
      <c r="H1280" s="167">
        <v>1</v>
      </c>
      <c r="I1280" s="166">
        <v>0.01</v>
      </c>
      <c r="J1280" s="166">
        <v>0.01</v>
      </c>
    </row>
    <row r="1281" spans="1:10" ht="25.5">
      <c r="A1281" s="176"/>
      <c r="B1281" s="176"/>
      <c r="C1281" s="176"/>
      <c r="D1281" s="176"/>
      <c r="E1281" s="176" t="s">
        <v>250</v>
      </c>
      <c r="F1281" s="177">
        <v>17.05</v>
      </c>
      <c r="G1281" s="176" t="s">
        <v>251</v>
      </c>
      <c r="H1281" s="177">
        <v>0</v>
      </c>
      <c r="I1281" s="176" t="s">
        <v>252</v>
      </c>
      <c r="J1281" s="177">
        <v>17.05</v>
      </c>
    </row>
    <row r="1282" spans="1:10" ht="15.75" thickBot="1">
      <c r="A1282" s="176"/>
      <c r="B1282" s="176"/>
      <c r="C1282" s="176"/>
      <c r="D1282" s="176"/>
      <c r="E1282" s="176" t="s">
        <v>253</v>
      </c>
      <c r="F1282" s="177">
        <v>5.56</v>
      </c>
      <c r="G1282" s="176"/>
      <c r="H1282" s="287" t="s">
        <v>254</v>
      </c>
      <c r="I1282" s="287"/>
      <c r="J1282" s="177">
        <v>25.91</v>
      </c>
    </row>
    <row r="1283" spans="1:10" ht="15.75" thickTop="1">
      <c r="A1283" s="162"/>
      <c r="B1283" s="162"/>
      <c r="C1283" s="162"/>
      <c r="D1283" s="162"/>
      <c r="E1283" s="162"/>
      <c r="F1283" s="162"/>
      <c r="G1283" s="162"/>
      <c r="H1283" s="162"/>
      <c r="I1283" s="162"/>
      <c r="J1283" s="162"/>
    </row>
    <row r="1284" spans="1:10">
      <c r="A1284" s="178"/>
      <c r="B1284" s="179" t="s">
        <v>4</v>
      </c>
      <c r="C1284" s="178" t="s">
        <v>1</v>
      </c>
      <c r="D1284" s="178" t="s">
        <v>3</v>
      </c>
      <c r="E1284" s="281" t="s">
        <v>225</v>
      </c>
      <c r="F1284" s="281"/>
      <c r="G1284" s="180" t="s">
        <v>2</v>
      </c>
      <c r="H1284" s="179" t="s">
        <v>8</v>
      </c>
      <c r="I1284" s="179" t="s">
        <v>90</v>
      </c>
      <c r="J1284" s="179" t="s">
        <v>5</v>
      </c>
    </row>
    <row r="1285" spans="1:10" ht="38.25">
      <c r="A1285" s="157" t="s">
        <v>226</v>
      </c>
      <c r="B1285" s="159" t="s">
        <v>780</v>
      </c>
      <c r="C1285" s="157" t="s">
        <v>78</v>
      </c>
      <c r="D1285" s="157" t="s">
        <v>781</v>
      </c>
      <c r="E1285" s="282" t="s">
        <v>264</v>
      </c>
      <c r="F1285" s="282"/>
      <c r="G1285" s="158" t="s">
        <v>265</v>
      </c>
      <c r="H1285" s="161">
        <v>1</v>
      </c>
      <c r="I1285" s="160">
        <v>21.2</v>
      </c>
      <c r="J1285" s="160">
        <v>21.2</v>
      </c>
    </row>
    <row r="1286" spans="1:10" ht="25.5">
      <c r="A1286" s="163" t="s">
        <v>228</v>
      </c>
      <c r="B1286" s="165" t="s">
        <v>525</v>
      </c>
      <c r="C1286" s="163" t="s">
        <v>78</v>
      </c>
      <c r="D1286" s="163" t="s">
        <v>526</v>
      </c>
      <c r="E1286" s="283" t="s">
        <v>258</v>
      </c>
      <c r="F1286" s="283"/>
      <c r="G1286" s="164" t="s">
        <v>259</v>
      </c>
      <c r="H1286" s="167">
        <v>1</v>
      </c>
      <c r="I1286" s="166">
        <v>20.28</v>
      </c>
      <c r="J1286" s="166">
        <v>20.28</v>
      </c>
    </row>
    <row r="1287" spans="1:10" ht="38.25">
      <c r="A1287" s="163" t="s">
        <v>228</v>
      </c>
      <c r="B1287" s="165" t="s">
        <v>829</v>
      </c>
      <c r="C1287" s="163" t="s">
        <v>78</v>
      </c>
      <c r="D1287" s="163" t="s">
        <v>830</v>
      </c>
      <c r="E1287" s="283" t="s">
        <v>264</v>
      </c>
      <c r="F1287" s="283"/>
      <c r="G1287" s="164" t="s">
        <v>259</v>
      </c>
      <c r="H1287" s="167">
        <v>1</v>
      </c>
      <c r="I1287" s="166">
        <v>0.06</v>
      </c>
      <c r="J1287" s="166">
        <v>0.06</v>
      </c>
    </row>
    <row r="1288" spans="1:10" ht="38.25">
      <c r="A1288" s="163" t="s">
        <v>228</v>
      </c>
      <c r="B1288" s="165" t="s">
        <v>831</v>
      </c>
      <c r="C1288" s="163" t="s">
        <v>78</v>
      </c>
      <c r="D1288" s="163" t="s">
        <v>832</v>
      </c>
      <c r="E1288" s="283" t="s">
        <v>264</v>
      </c>
      <c r="F1288" s="283"/>
      <c r="G1288" s="164" t="s">
        <v>259</v>
      </c>
      <c r="H1288" s="167">
        <v>1</v>
      </c>
      <c r="I1288" s="166">
        <v>0.01</v>
      </c>
      <c r="J1288" s="166">
        <v>0.01</v>
      </c>
    </row>
    <row r="1289" spans="1:10" ht="38.25">
      <c r="A1289" s="163" t="s">
        <v>228</v>
      </c>
      <c r="B1289" s="165" t="s">
        <v>833</v>
      </c>
      <c r="C1289" s="163" t="s">
        <v>78</v>
      </c>
      <c r="D1289" s="163" t="s">
        <v>834</v>
      </c>
      <c r="E1289" s="283" t="s">
        <v>264</v>
      </c>
      <c r="F1289" s="283"/>
      <c r="G1289" s="164" t="s">
        <v>259</v>
      </c>
      <c r="H1289" s="167">
        <v>1</v>
      </c>
      <c r="I1289" s="166">
        <v>0.04</v>
      </c>
      <c r="J1289" s="166">
        <v>0.04</v>
      </c>
    </row>
    <row r="1290" spans="1:10" ht="38.25">
      <c r="A1290" s="163" t="s">
        <v>228</v>
      </c>
      <c r="B1290" s="165" t="s">
        <v>835</v>
      </c>
      <c r="C1290" s="163" t="s">
        <v>78</v>
      </c>
      <c r="D1290" s="163" t="s">
        <v>836</v>
      </c>
      <c r="E1290" s="283" t="s">
        <v>264</v>
      </c>
      <c r="F1290" s="283"/>
      <c r="G1290" s="164" t="s">
        <v>259</v>
      </c>
      <c r="H1290" s="167">
        <v>1</v>
      </c>
      <c r="I1290" s="166">
        <v>0.81</v>
      </c>
      <c r="J1290" s="166">
        <v>0.81</v>
      </c>
    </row>
    <row r="1291" spans="1:10" ht="25.5">
      <c r="A1291" s="176"/>
      <c r="B1291" s="176"/>
      <c r="C1291" s="176"/>
      <c r="D1291" s="176"/>
      <c r="E1291" s="176" t="s">
        <v>250</v>
      </c>
      <c r="F1291" s="177">
        <v>17.05</v>
      </c>
      <c r="G1291" s="176" t="s">
        <v>251</v>
      </c>
      <c r="H1291" s="177">
        <v>0</v>
      </c>
      <c r="I1291" s="176" t="s">
        <v>252</v>
      </c>
      <c r="J1291" s="177">
        <v>17.05</v>
      </c>
    </row>
    <row r="1292" spans="1:10" ht="15.75" thickBot="1">
      <c r="A1292" s="176"/>
      <c r="B1292" s="176"/>
      <c r="C1292" s="176"/>
      <c r="D1292" s="176"/>
      <c r="E1292" s="176" t="s">
        <v>253</v>
      </c>
      <c r="F1292" s="177">
        <v>5.79</v>
      </c>
      <c r="G1292" s="176"/>
      <c r="H1292" s="287" t="s">
        <v>254</v>
      </c>
      <c r="I1292" s="287"/>
      <c r="J1292" s="177">
        <v>26.99</v>
      </c>
    </row>
    <row r="1293" spans="1:10" ht="15.75" thickTop="1">
      <c r="A1293" s="162"/>
      <c r="B1293" s="162"/>
      <c r="C1293" s="162"/>
      <c r="D1293" s="162"/>
      <c r="E1293" s="162"/>
      <c r="F1293" s="162"/>
      <c r="G1293" s="162"/>
      <c r="H1293" s="162"/>
      <c r="I1293" s="162"/>
      <c r="J1293" s="162"/>
    </row>
    <row r="1294" spans="1:10">
      <c r="A1294" s="178"/>
      <c r="B1294" s="179" t="s">
        <v>4</v>
      </c>
      <c r="C1294" s="178" t="s">
        <v>1</v>
      </c>
      <c r="D1294" s="178" t="s">
        <v>3</v>
      </c>
      <c r="E1294" s="281" t="s">
        <v>225</v>
      </c>
      <c r="F1294" s="281"/>
      <c r="G1294" s="180" t="s">
        <v>2</v>
      </c>
      <c r="H1294" s="179" t="s">
        <v>8</v>
      </c>
      <c r="I1294" s="179" t="s">
        <v>90</v>
      </c>
      <c r="J1294" s="179" t="s">
        <v>5</v>
      </c>
    </row>
    <row r="1295" spans="1:10" ht="38.25">
      <c r="A1295" s="157" t="s">
        <v>226</v>
      </c>
      <c r="B1295" s="159" t="s">
        <v>829</v>
      </c>
      <c r="C1295" s="157" t="s">
        <v>78</v>
      </c>
      <c r="D1295" s="157" t="s">
        <v>830</v>
      </c>
      <c r="E1295" s="282" t="s">
        <v>264</v>
      </c>
      <c r="F1295" s="282"/>
      <c r="G1295" s="158" t="s">
        <v>259</v>
      </c>
      <c r="H1295" s="161">
        <v>1</v>
      </c>
      <c r="I1295" s="160">
        <v>0.06</v>
      </c>
      <c r="J1295" s="160">
        <v>0.06</v>
      </c>
    </row>
    <row r="1296" spans="1:10" ht="38.25">
      <c r="A1296" s="168" t="s">
        <v>235</v>
      </c>
      <c r="B1296" s="170" t="s">
        <v>837</v>
      </c>
      <c r="C1296" s="168" t="s">
        <v>78</v>
      </c>
      <c r="D1296" s="168" t="s">
        <v>838</v>
      </c>
      <c r="E1296" s="284" t="s">
        <v>502</v>
      </c>
      <c r="F1296" s="284"/>
      <c r="G1296" s="169" t="s">
        <v>51</v>
      </c>
      <c r="H1296" s="172">
        <v>7.2000000000000002E-5</v>
      </c>
      <c r="I1296" s="171">
        <v>951.56</v>
      </c>
      <c r="J1296" s="171">
        <v>0.06</v>
      </c>
    </row>
    <row r="1297" spans="1:10" ht="25.5">
      <c r="A1297" s="176"/>
      <c r="B1297" s="176"/>
      <c r="C1297" s="176"/>
      <c r="D1297" s="176"/>
      <c r="E1297" s="176" t="s">
        <v>250</v>
      </c>
      <c r="F1297" s="177">
        <v>0</v>
      </c>
      <c r="G1297" s="176" t="s">
        <v>251</v>
      </c>
      <c r="H1297" s="177">
        <v>0</v>
      </c>
      <c r="I1297" s="176" t="s">
        <v>252</v>
      </c>
      <c r="J1297" s="177">
        <v>0</v>
      </c>
    </row>
    <row r="1298" spans="1:10" ht="15.75" thickBot="1">
      <c r="A1298" s="176"/>
      <c r="B1298" s="176"/>
      <c r="C1298" s="176"/>
      <c r="D1298" s="176"/>
      <c r="E1298" s="176" t="s">
        <v>253</v>
      </c>
      <c r="F1298" s="177">
        <v>0.01</v>
      </c>
      <c r="G1298" s="176"/>
      <c r="H1298" s="287" t="s">
        <v>254</v>
      </c>
      <c r="I1298" s="287"/>
      <c r="J1298" s="177">
        <v>7.0000000000000007E-2</v>
      </c>
    </row>
    <row r="1299" spans="1:10" ht="15.75" thickTop="1">
      <c r="A1299" s="162"/>
      <c r="B1299" s="162"/>
      <c r="C1299" s="162"/>
      <c r="D1299" s="162"/>
      <c r="E1299" s="162"/>
      <c r="F1299" s="162"/>
      <c r="G1299" s="162"/>
      <c r="H1299" s="162"/>
      <c r="I1299" s="162"/>
      <c r="J1299" s="162"/>
    </row>
    <row r="1300" spans="1:10">
      <c r="A1300" s="178"/>
      <c r="B1300" s="179" t="s">
        <v>4</v>
      </c>
      <c r="C1300" s="178" t="s">
        <v>1</v>
      </c>
      <c r="D1300" s="178" t="s">
        <v>3</v>
      </c>
      <c r="E1300" s="281" t="s">
        <v>225</v>
      </c>
      <c r="F1300" s="281"/>
      <c r="G1300" s="180" t="s">
        <v>2</v>
      </c>
      <c r="H1300" s="179" t="s">
        <v>8</v>
      </c>
      <c r="I1300" s="179" t="s">
        <v>90</v>
      </c>
      <c r="J1300" s="179" t="s">
        <v>5</v>
      </c>
    </row>
    <row r="1301" spans="1:10" ht="38.25">
      <c r="A1301" s="157" t="s">
        <v>226</v>
      </c>
      <c r="B1301" s="159" t="s">
        <v>831</v>
      </c>
      <c r="C1301" s="157" t="s">
        <v>78</v>
      </c>
      <c r="D1301" s="157" t="s">
        <v>832</v>
      </c>
      <c r="E1301" s="282" t="s">
        <v>264</v>
      </c>
      <c r="F1301" s="282"/>
      <c r="G1301" s="158" t="s">
        <v>259</v>
      </c>
      <c r="H1301" s="161">
        <v>1</v>
      </c>
      <c r="I1301" s="160">
        <v>0.01</v>
      </c>
      <c r="J1301" s="160">
        <v>0.01</v>
      </c>
    </row>
    <row r="1302" spans="1:10" ht="38.25">
      <c r="A1302" s="168" t="s">
        <v>235</v>
      </c>
      <c r="B1302" s="170" t="s">
        <v>837</v>
      </c>
      <c r="C1302" s="168" t="s">
        <v>78</v>
      </c>
      <c r="D1302" s="168" t="s">
        <v>838</v>
      </c>
      <c r="E1302" s="284" t="s">
        <v>502</v>
      </c>
      <c r="F1302" s="284"/>
      <c r="G1302" s="169" t="s">
        <v>51</v>
      </c>
      <c r="H1302" s="172">
        <v>1.4800000000000001E-5</v>
      </c>
      <c r="I1302" s="171">
        <v>951.56</v>
      </c>
      <c r="J1302" s="171">
        <v>0.01</v>
      </c>
    </row>
    <row r="1303" spans="1:10" ht="25.5">
      <c r="A1303" s="176"/>
      <c r="B1303" s="176"/>
      <c r="C1303" s="176"/>
      <c r="D1303" s="176"/>
      <c r="E1303" s="176" t="s">
        <v>250</v>
      </c>
      <c r="F1303" s="177">
        <v>0</v>
      </c>
      <c r="G1303" s="176" t="s">
        <v>251</v>
      </c>
      <c r="H1303" s="177">
        <v>0</v>
      </c>
      <c r="I1303" s="176" t="s">
        <v>252</v>
      </c>
      <c r="J1303" s="177">
        <v>0</v>
      </c>
    </row>
    <row r="1304" spans="1:10" ht="15.75" thickBot="1">
      <c r="A1304" s="176"/>
      <c r="B1304" s="176"/>
      <c r="C1304" s="176"/>
      <c r="D1304" s="176"/>
      <c r="E1304" s="176" t="s">
        <v>253</v>
      </c>
      <c r="F1304" s="177">
        <v>0</v>
      </c>
      <c r="G1304" s="176"/>
      <c r="H1304" s="287" t="s">
        <v>254</v>
      </c>
      <c r="I1304" s="287"/>
      <c r="J1304" s="177">
        <v>0.01</v>
      </c>
    </row>
    <row r="1305" spans="1:10" ht="15.75" thickTop="1">
      <c r="A1305" s="162"/>
      <c r="B1305" s="162"/>
      <c r="C1305" s="162"/>
      <c r="D1305" s="162"/>
      <c r="E1305" s="162"/>
      <c r="F1305" s="162"/>
      <c r="G1305" s="162"/>
      <c r="H1305" s="162"/>
      <c r="I1305" s="162"/>
      <c r="J1305" s="162"/>
    </row>
    <row r="1306" spans="1:10">
      <c r="A1306" s="178"/>
      <c r="B1306" s="179" t="s">
        <v>4</v>
      </c>
      <c r="C1306" s="178" t="s">
        <v>1</v>
      </c>
      <c r="D1306" s="178" t="s">
        <v>3</v>
      </c>
      <c r="E1306" s="281" t="s">
        <v>225</v>
      </c>
      <c r="F1306" s="281"/>
      <c r="G1306" s="180" t="s">
        <v>2</v>
      </c>
      <c r="H1306" s="179" t="s">
        <v>8</v>
      </c>
      <c r="I1306" s="179" t="s">
        <v>90</v>
      </c>
      <c r="J1306" s="179" t="s">
        <v>5</v>
      </c>
    </row>
    <row r="1307" spans="1:10" ht="38.25">
      <c r="A1307" s="157" t="s">
        <v>226</v>
      </c>
      <c r="B1307" s="159" t="s">
        <v>833</v>
      </c>
      <c r="C1307" s="157" t="s">
        <v>78</v>
      </c>
      <c r="D1307" s="157" t="s">
        <v>834</v>
      </c>
      <c r="E1307" s="282" t="s">
        <v>264</v>
      </c>
      <c r="F1307" s="282"/>
      <c r="G1307" s="158" t="s">
        <v>259</v>
      </c>
      <c r="H1307" s="161">
        <v>1</v>
      </c>
      <c r="I1307" s="160">
        <v>0.04</v>
      </c>
      <c r="J1307" s="160">
        <v>0.04</v>
      </c>
    </row>
    <row r="1308" spans="1:10" ht="38.25">
      <c r="A1308" s="168" t="s">
        <v>235</v>
      </c>
      <c r="B1308" s="170" t="s">
        <v>837</v>
      </c>
      <c r="C1308" s="168" t="s">
        <v>78</v>
      </c>
      <c r="D1308" s="168" t="s">
        <v>838</v>
      </c>
      <c r="E1308" s="284" t="s">
        <v>502</v>
      </c>
      <c r="F1308" s="284"/>
      <c r="G1308" s="169" t="s">
        <v>51</v>
      </c>
      <c r="H1308" s="172">
        <v>5.0000000000000002E-5</v>
      </c>
      <c r="I1308" s="171">
        <v>951.56</v>
      </c>
      <c r="J1308" s="171">
        <v>0.04</v>
      </c>
    </row>
    <row r="1309" spans="1:10" ht="25.5">
      <c r="A1309" s="176"/>
      <c r="B1309" s="176"/>
      <c r="C1309" s="176"/>
      <c r="D1309" s="176"/>
      <c r="E1309" s="176" t="s">
        <v>250</v>
      </c>
      <c r="F1309" s="177">
        <v>0</v>
      </c>
      <c r="G1309" s="176" t="s">
        <v>251</v>
      </c>
      <c r="H1309" s="177">
        <v>0</v>
      </c>
      <c r="I1309" s="176" t="s">
        <v>252</v>
      </c>
      <c r="J1309" s="177">
        <v>0</v>
      </c>
    </row>
    <row r="1310" spans="1:10" ht="15.75" thickBot="1">
      <c r="A1310" s="176"/>
      <c r="B1310" s="176"/>
      <c r="C1310" s="176"/>
      <c r="D1310" s="176"/>
      <c r="E1310" s="176" t="s">
        <v>253</v>
      </c>
      <c r="F1310" s="177">
        <v>0.01</v>
      </c>
      <c r="G1310" s="176"/>
      <c r="H1310" s="287" t="s">
        <v>254</v>
      </c>
      <c r="I1310" s="287"/>
      <c r="J1310" s="177">
        <v>0.05</v>
      </c>
    </row>
    <row r="1311" spans="1:10" ht="15.75" thickTop="1">
      <c r="A1311" s="162"/>
      <c r="B1311" s="162"/>
      <c r="C1311" s="162"/>
      <c r="D1311" s="162"/>
      <c r="E1311" s="162"/>
      <c r="F1311" s="162"/>
      <c r="G1311" s="162"/>
      <c r="H1311" s="162"/>
      <c r="I1311" s="162"/>
      <c r="J1311" s="162"/>
    </row>
    <row r="1312" spans="1:10">
      <c r="A1312" s="178"/>
      <c r="B1312" s="179" t="s">
        <v>4</v>
      </c>
      <c r="C1312" s="178" t="s">
        <v>1</v>
      </c>
      <c r="D1312" s="178" t="s">
        <v>3</v>
      </c>
      <c r="E1312" s="281" t="s">
        <v>225</v>
      </c>
      <c r="F1312" s="281"/>
      <c r="G1312" s="180" t="s">
        <v>2</v>
      </c>
      <c r="H1312" s="179" t="s">
        <v>8</v>
      </c>
      <c r="I1312" s="179" t="s">
        <v>90</v>
      </c>
      <c r="J1312" s="179" t="s">
        <v>5</v>
      </c>
    </row>
    <row r="1313" spans="1:10" ht="38.25">
      <c r="A1313" s="157" t="s">
        <v>226</v>
      </c>
      <c r="B1313" s="159" t="s">
        <v>835</v>
      </c>
      <c r="C1313" s="157" t="s">
        <v>78</v>
      </c>
      <c r="D1313" s="157" t="s">
        <v>836</v>
      </c>
      <c r="E1313" s="282" t="s">
        <v>264</v>
      </c>
      <c r="F1313" s="282"/>
      <c r="G1313" s="158" t="s">
        <v>259</v>
      </c>
      <c r="H1313" s="161">
        <v>1</v>
      </c>
      <c r="I1313" s="160">
        <v>0.81</v>
      </c>
      <c r="J1313" s="160">
        <v>0.81</v>
      </c>
    </row>
    <row r="1314" spans="1:10" ht="25.5">
      <c r="A1314" s="168" t="s">
        <v>235</v>
      </c>
      <c r="B1314" s="170" t="s">
        <v>503</v>
      </c>
      <c r="C1314" s="168" t="s">
        <v>78</v>
      </c>
      <c r="D1314" s="168" t="s">
        <v>504</v>
      </c>
      <c r="E1314" s="284" t="s">
        <v>505</v>
      </c>
      <c r="F1314" s="284"/>
      <c r="G1314" s="169" t="s">
        <v>506</v>
      </c>
      <c r="H1314" s="172">
        <v>1.36</v>
      </c>
      <c r="I1314" s="171">
        <v>0.6</v>
      </c>
      <c r="J1314" s="171">
        <v>0.81</v>
      </c>
    </row>
    <row r="1315" spans="1:10" ht="25.5">
      <c r="A1315" s="176"/>
      <c r="B1315" s="176"/>
      <c r="C1315" s="176"/>
      <c r="D1315" s="176"/>
      <c r="E1315" s="176" t="s">
        <v>250</v>
      </c>
      <c r="F1315" s="177">
        <v>0</v>
      </c>
      <c r="G1315" s="176" t="s">
        <v>251</v>
      </c>
      <c r="H1315" s="177">
        <v>0</v>
      </c>
      <c r="I1315" s="176" t="s">
        <v>252</v>
      </c>
      <c r="J1315" s="177">
        <v>0</v>
      </c>
    </row>
    <row r="1316" spans="1:10" ht="15.75" thickBot="1">
      <c r="A1316" s="176"/>
      <c r="B1316" s="176"/>
      <c r="C1316" s="176"/>
      <c r="D1316" s="176"/>
      <c r="E1316" s="176" t="s">
        <v>253</v>
      </c>
      <c r="F1316" s="177">
        <v>0.22</v>
      </c>
      <c r="G1316" s="176"/>
      <c r="H1316" s="287" t="s">
        <v>254</v>
      </c>
      <c r="I1316" s="287"/>
      <c r="J1316" s="177">
        <v>1.03</v>
      </c>
    </row>
    <row r="1317" spans="1:10" ht="15.75" thickTop="1">
      <c r="A1317" s="162"/>
      <c r="B1317" s="162"/>
      <c r="C1317" s="162"/>
      <c r="D1317" s="162"/>
      <c r="E1317" s="162"/>
      <c r="F1317" s="162"/>
      <c r="G1317" s="162"/>
      <c r="H1317" s="162"/>
      <c r="I1317" s="162"/>
      <c r="J1317" s="162"/>
    </row>
    <row r="1318" spans="1:10">
      <c r="A1318" s="178"/>
      <c r="B1318" s="179" t="s">
        <v>4</v>
      </c>
      <c r="C1318" s="178" t="s">
        <v>1</v>
      </c>
      <c r="D1318" s="178" t="s">
        <v>3</v>
      </c>
      <c r="E1318" s="281" t="s">
        <v>225</v>
      </c>
      <c r="F1318" s="281"/>
      <c r="G1318" s="180" t="s">
        <v>2</v>
      </c>
      <c r="H1318" s="179" t="s">
        <v>8</v>
      </c>
      <c r="I1318" s="179" t="s">
        <v>90</v>
      </c>
      <c r="J1318" s="179" t="s">
        <v>5</v>
      </c>
    </row>
    <row r="1319" spans="1:10">
      <c r="A1319" s="157" t="s">
        <v>226</v>
      </c>
      <c r="B1319" s="159" t="s">
        <v>256</v>
      </c>
      <c r="C1319" s="157" t="s">
        <v>78</v>
      </c>
      <c r="D1319" s="157" t="s">
        <v>257</v>
      </c>
      <c r="E1319" s="282" t="s">
        <v>258</v>
      </c>
      <c r="F1319" s="282"/>
      <c r="G1319" s="158" t="s">
        <v>259</v>
      </c>
      <c r="H1319" s="161">
        <v>1</v>
      </c>
      <c r="I1319" s="160">
        <v>17.07</v>
      </c>
      <c r="J1319" s="160">
        <v>17.07</v>
      </c>
    </row>
    <row r="1320" spans="1:10" ht="25.5">
      <c r="A1320" s="163" t="s">
        <v>228</v>
      </c>
      <c r="B1320" s="165" t="s">
        <v>607</v>
      </c>
      <c r="C1320" s="163" t="s">
        <v>78</v>
      </c>
      <c r="D1320" s="163" t="s">
        <v>608</v>
      </c>
      <c r="E1320" s="283" t="s">
        <v>258</v>
      </c>
      <c r="F1320" s="283"/>
      <c r="G1320" s="164" t="s">
        <v>259</v>
      </c>
      <c r="H1320" s="167">
        <v>1</v>
      </c>
      <c r="I1320" s="166">
        <v>0.3</v>
      </c>
      <c r="J1320" s="166">
        <v>0.3</v>
      </c>
    </row>
    <row r="1321" spans="1:10">
      <c r="A1321" s="168" t="s">
        <v>235</v>
      </c>
      <c r="B1321" s="170" t="s">
        <v>609</v>
      </c>
      <c r="C1321" s="168" t="s">
        <v>78</v>
      </c>
      <c r="D1321" s="168" t="s">
        <v>610</v>
      </c>
      <c r="E1321" s="284" t="s">
        <v>238</v>
      </c>
      <c r="F1321" s="284"/>
      <c r="G1321" s="169" t="s">
        <v>259</v>
      </c>
      <c r="H1321" s="172">
        <v>1</v>
      </c>
      <c r="I1321" s="171">
        <v>12.68</v>
      </c>
      <c r="J1321" s="171">
        <v>12.68</v>
      </c>
    </row>
    <row r="1322" spans="1:10" ht="25.5">
      <c r="A1322" s="168" t="s">
        <v>235</v>
      </c>
      <c r="B1322" s="170" t="s">
        <v>432</v>
      </c>
      <c r="C1322" s="168" t="s">
        <v>78</v>
      </c>
      <c r="D1322" s="168" t="s">
        <v>433</v>
      </c>
      <c r="E1322" s="284" t="s">
        <v>241</v>
      </c>
      <c r="F1322" s="284"/>
      <c r="G1322" s="169" t="s">
        <v>259</v>
      </c>
      <c r="H1322" s="172">
        <v>1</v>
      </c>
      <c r="I1322" s="171">
        <v>0.83</v>
      </c>
      <c r="J1322" s="171">
        <v>0.83</v>
      </c>
    </row>
    <row r="1323" spans="1:10" ht="25.5">
      <c r="A1323" s="168" t="s">
        <v>235</v>
      </c>
      <c r="B1323" s="170" t="s">
        <v>434</v>
      </c>
      <c r="C1323" s="168" t="s">
        <v>78</v>
      </c>
      <c r="D1323" s="168" t="s">
        <v>435</v>
      </c>
      <c r="E1323" s="284" t="s">
        <v>241</v>
      </c>
      <c r="F1323" s="284"/>
      <c r="G1323" s="169" t="s">
        <v>259</v>
      </c>
      <c r="H1323" s="172">
        <v>1</v>
      </c>
      <c r="I1323" s="171">
        <v>0.62</v>
      </c>
      <c r="J1323" s="171">
        <v>0.62</v>
      </c>
    </row>
    <row r="1324" spans="1:10" ht="25.5">
      <c r="A1324" s="168" t="s">
        <v>235</v>
      </c>
      <c r="B1324" s="170" t="s">
        <v>436</v>
      </c>
      <c r="C1324" s="168" t="s">
        <v>78</v>
      </c>
      <c r="D1324" s="168" t="s">
        <v>437</v>
      </c>
      <c r="E1324" s="284" t="s">
        <v>241</v>
      </c>
      <c r="F1324" s="284"/>
      <c r="G1324" s="169" t="s">
        <v>259</v>
      </c>
      <c r="H1324" s="172">
        <v>1</v>
      </c>
      <c r="I1324" s="171">
        <v>1.07</v>
      </c>
      <c r="J1324" s="171">
        <v>1.07</v>
      </c>
    </row>
    <row r="1325" spans="1:10" ht="25.5">
      <c r="A1325" s="168" t="s">
        <v>235</v>
      </c>
      <c r="B1325" s="170" t="s">
        <v>438</v>
      </c>
      <c r="C1325" s="168" t="s">
        <v>78</v>
      </c>
      <c r="D1325" s="168" t="s">
        <v>439</v>
      </c>
      <c r="E1325" s="284" t="s">
        <v>241</v>
      </c>
      <c r="F1325" s="284"/>
      <c r="G1325" s="169" t="s">
        <v>259</v>
      </c>
      <c r="H1325" s="172">
        <v>1</v>
      </c>
      <c r="I1325" s="171">
        <v>0.01</v>
      </c>
      <c r="J1325" s="171">
        <v>0.01</v>
      </c>
    </row>
    <row r="1326" spans="1:10" ht="25.5">
      <c r="A1326" s="168" t="s">
        <v>235</v>
      </c>
      <c r="B1326" s="170" t="s">
        <v>839</v>
      </c>
      <c r="C1326" s="168" t="s">
        <v>78</v>
      </c>
      <c r="D1326" s="168" t="s">
        <v>840</v>
      </c>
      <c r="E1326" s="284" t="s">
        <v>241</v>
      </c>
      <c r="F1326" s="284"/>
      <c r="G1326" s="169" t="s">
        <v>259</v>
      </c>
      <c r="H1326" s="172">
        <v>1</v>
      </c>
      <c r="I1326" s="171">
        <v>0.49</v>
      </c>
      <c r="J1326" s="171">
        <v>0.49</v>
      </c>
    </row>
    <row r="1327" spans="1:10" ht="25.5">
      <c r="A1327" s="168" t="s">
        <v>235</v>
      </c>
      <c r="B1327" s="170" t="s">
        <v>841</v>
      </c>
      <c r="C1327" s="168" t="s">
        <v>78</v>
      </c>
      <c r="D1327" s="168" t="s">
        <v>842</v>
      </c>
      <c r="E1327" s="284" t="s">
        <v>241</v>
      </c>
      <c r="F1327" s="284"/>
      <c r="G1327" s="169" t="s">
        <v>259</v>
      </c>
      <c r="H1327" s="172">
        <v>1</v>
      </c>
      <c r="I1327" s="171">
        <v>1.07</v>
      </c>
      <c r="J1327" s="171">
        <v>1.07</v>
      </c>
    </row>
    <row r="1328" spans="1:10" ht="25.5">
      <c r="A1328" s="176"/>
      <c r="B1328" s="176"/>
      <c r="C1328" s="176"/>
      <c r="D1328" s="176"/>
      <c r="E1328" s="176" t="s">
        <v>250</v>
      </c>
      <c r="F1328" s="177">
        <v>12.98</v>
      </c>
      <c r="G1328" s="176" t="s">
        <v>251</v>
      </c>
      <c r="H1328" s="177">
        <v>0</v>
      </c>
      <c r="I1328" s="176" t="s">
        <v>252</v>
      </c>
      <c r="J1328" s="177">
        <v>12.98</v>
      </c>
    </row>
    <row r="1329" spans="1:10" ht="15.75" thickBot="1">
      <c r="A1329" s="176"/>
      <c r="B1329" s="176"/>
      <c r="C1329" s="176"/>
      <c r="D1329" s="176"/>
      <c r="E1329" s="176" t="s">
        <v>253</v>
      </c>
      <c r="F1329" s="177">
        <v>4.66</v>
      </c>
      <c r="G1329" s="176"/>
      <c r="H1329" s="287" t="s">
        <v>254</v>
      </c>
      <c r="I1329" s="287"/>
      <c r="J1329" s="177">
        <v>21.73</v>
      </c>
    </row>
    <row r="1330" spans="1:10" ht="15.75" thickTop="1">
      <c r="A1330" s="162"/>
      <c r="B1330" s="162"/>
      <c r="C1330" s="162"/>
      <c r="D1330" s="162"/>
      <c r="E1330" s="162"/>
      <c r="F1330" s="162"/>
      <c r="G1330" s="162"/>
      <c r="H1330" s="162"/>
      <c r="I1330" s="162"/>
      <c r="J1330" s="162"/>
    </row>
    <row r="1331" spans="1:10">
      <c r="A1331" s="178"/>
      <c r="B1331" s="179" t="s">
        <v>4</v>
      </c>
      <c r="C1331" s="178" t="s">
        <v>1</v>
      </c>
      <c r="D1331" s="178" t="s">
        <v>3</v>
      </c>
      <c r="E1331" s="281" t="s">
        <v>225</v>
      </c>
      <c r="F1331" s="281"/>
      <c r="G1331" s="180" t="s">
        <v>2</v>
      </c>
      <c r="H1331" s="179" t="s">
        <v>8</v>
      </c>
      <c r="I1331" s="179" t="s">
        <v>90</v>
      </c>
      <c r="J1331" s="179" t="s">
        <v>5</v>
      </c>
    </row>
    <row r="1332" spans="1:10">
      <c r="A1332" s="157" t="s">
        <v>226</v>
      </c>
      <c r="B1332" s="159" t="s">
        <v>260</v>
      </c>
      <c r="C1332" s="157" t="s">
        <v>78</v>
      </c>
      <c r="D1332" s="157" t="s">
        <v>261</v>
      </c>
      <c r="E1332" s="282" t="s">
        <v>258</v>
      </c>
      <c r="F1332" s="282"/>
      <c r="G1332" s="158" t="s">
        <v>259</v>
      </c>
      <c r="H1332" s="161">
        <v>1</v>
      </c>
      <c r="I1332" s="160">
        <v>20.75</v>
      </c>
      <c r="J1332" s="160">
        <v>20.75</v>
      </c>
    </row>
    <row r="1333" spans="1:10" ht="25.5">
      <c r="A1333" s="163" t="s">
        <v>228</v>
      </c>
      <c r="B1333" s="165" t="s">
        <v>611</v>
      </c>
      <c r="C1333" s="163" t="s">
        <v>78</v>
      </c>
      <c r="D1333" s="163" t="s">
        <v>612</v>
      </c>
      <c r="E1333" s="283" t="s">
        <v>258</v>
      </c>
      <c r="F1333" s="283"/>
      <c r="G1333" s="164" t="s">
        <v>259</v>
      </c>
      <c r="H1333" s="167">
        <v>1</v>
      </c>
      <c r="I1333" s="166">
        <v>0.21</v>
      </c>
      <c r="J1333" s="166">
        <v>0.21</v>
      </c>
    </row>
    <row r="1334" spans="1:10">
      <c r="A1334" s="168" t="s">
        <v>235</v>
      </c>
      <c r="B1334" s="170" t="s">
        <v>613</v>
      </c>
      <c r="C1334" s="168" t="s">
        <v>78</v>
      </c>
      <c r="D1334" s="168" t="s">
        <v>614</v>
      </c>
      <c r="E1334" s="284" t="s">
        <v>238</v>
      </c>
      <c r="F1334" s="284"/>
      <c r="G1334" s="169" t="s">
        <v>259</v>
      </c>
      <c r="H1334" s="172">
        <v>1</v>
      </c>
      <c r="I1334" s="171">
        <v>16.47</v>
      </c>
      <c r="J1334" s="171">
        <v>16.47</v>
      </c>
    </row>
    <row r="1335" spans="1:10" ht="25.5">
      <c r="A1335" s="168" t="s">
        <v>235</v>
      </c>
      <c r="B1335" s="170" t="s">
        <v>432</v>
      </c>
      <c r="C1335" s="168" t="s">
        <v>78</v>
      </c>
      <c r="D1335" s="168" t="s">
        <v>433</v>
      </c>
      <c r="E1335" s="284" t="s">
        <v>241</v>
      </c>
      <c r="F1335" s="284"/>
      <c r="G1335" s="169" t="s">
        <v>259</v>
      </c>
      <c r="H1335" s="172">
        <v>1</v>
      </c>
      <c r="I1335" s="171">
        <v>0.83</v>
      </c>
      <c r="J1335" s="171">
        <v>0.83</v>
      </c>
    </row>
    <row r="1336" spans="1:10" ht="25.5">
      <c r="A1336" s="168" t="s">
        <v>235</v>
      </c>
      <c r="B1336" s="170" t="s">
        <v>434</v>
      </c>
      <c r="C1336" s="168" t="s">
        <v>78</v>
      </c>
      <c r="D1336" s="168" t="s">
        <v>435</v>
      </c>
      <c r="E1336" s="284" t="s">
        <v>241</v>
      </c>
      <c r="F1336" s="284"/>
      <c r="G1336" s="169" t="s">
        <v>259</v>
      </c>
      <c r="H1336" s="172">
        <v>1</v>
      </c>
      <c r="I1336" s="171">
        <v>0.62</v>
      </c>
      <c r="J1336" s="171">
        <v>0.62</v>
      </c>
    </row>
    <row r="1337" spans="1:10" ht="25.5">
      <c r="A1337" s="168" t="s">
        <v>235</v>
      </c>
      <c r="B1337" s="170" t="s">
        <v>436</v>
      </c>
      <c r="C1337" s="168" t="s">
        <v>78</v>
      </c>
      <c r="D1337" s="168" t="s">
        <v>437</v>
      </c>
      <c r="E1337" s="284" t="s">
        <v>241</v>
      </c>
      <c r="F1337" s="284"/>
      <c r="G1337" s="169" t="s">
        <v>259</v>
      </c>
      <c r="H1337" s="172">
        <v>1</v>
      </c>
      <c r="I1337" s="171">
        <v>1.07</v>
      </c>
      <c r="J1337" s="171">
        <v>1.07</v>
      </c>
    </row>
    <row r="1338" spans="1:10" ht="25.5">
      <c r="A1338" s="168" t="s">
        <v>235</v>
      </c>
      <c r="B1338" s="170" t="s">
        <v>438</v>
      </c>
      <c r="C1338" s="168" t="s">
        <v>78</v>
      </c>
      <c r="D1338" s="168" t="s">
        <v>439</v>
      </c>
      <c r="E1338" s="284" t="s">
        <v>241</v>
      </c>
      <c r="F1338" s="284"/>
      <c r="G1338" s="169" t="s">
        <v>259</v>
      </c>
      <c r="H1338" s="172">
        <v>1</v>
      </c>
      <c r="I1338" s="171">
        <v>0.01</v>
      </c>
      <c r="J1338" s="171">
        <v>0.01</v>
      </c>
    </row>
    <row r="1339" spans="1:10" ht="38.25">
      <c r="A1339" s="168" t="s">
        <v>235</v>
      </c>
      <c r="B1339" s="170" t="s">
        <v>450</v>
      </c>
      <c r="C1339" s="168" t="s">
        <v>78</v>
      </c>
      <c r="D1339" s="168" t="s">
        <v>451</v>
      </c>
      <c r="E1339" s="284" t="s">
        <v>241</v>
      </c>
      <c r="F1339" s="284"/>
      <c r="G1339" s="169" t="s">
        <v>259</v>
      </c>
      <c r="H1339" s="172">
        <v>1</v>
      </c>
      <c r="I1339" s="171">
        <v>0.39</v>
      </c>
      <c r="J1339" s="171">
        <v>0.39</v>
      </c>
    </row>
    <row r="1340" spans="1:10" ht="25.5">
      <c r="A1340" s="168" t="s">
        <v>235</v>
      </c>
      <c r="B1340" s="170" t="s">
        <v>452</v>
      </c>
      <c r="C1340" s="168" t="s">
        <v>78</v>
      </c>
      <c r="D1340" s="168" t="s">
        <v>453</v>
      </c>
      <c r="E1340" s="284" t="s">
        <v>241</v>
      </c>
      <c r="F1340" s="284"/>
      <c r="G1340" s="169" t="s">
        <v>259</v>
      </c>
      <c r="H1340" s="172">
        <v>1</v>
      </c>
      <c r="I1340" s="171">
        <v>1.1499999999999999</v>
      </c>
      <c r="J1340" s="171">
        <v>1.1499999999999999</v>
      </c>
    </row>
    <row r="1341" spans="1:10" ht="25.5">
      <c r="A1341" s="176"/>
      <c r="B1341" s="176"/>
      <c r="C1341" s="176"/>
      <c r="D1341" s="176"/>
      <c r="E1341" s="176" t="s">
        <v>250</v>
      </c>
      <c r="F1341" s="177">
        <v>16.68</v>
      </c>
      <c r="G1341" s="176" t="s">
        <v>251</v>
      </c>
      <c r="H1341" s="177">
        <v>0</v>
      </c>
      <c r="I1341" s="176" t="s">
        <v>252</v>
      </c>
      <c r="J1341" s="177">
        <v>16.68</v>
      </c>
    </row>
    <row r="1342" spans="1:10" ht="15.75" thickBot="1">
      <c r="A1342" s="176"/>
      <c r="B1342" s="176"/>
      <c r="C1342" s="176"/>
      <c r="D1342" s="176"/>
      <c r="E1342" s="176" t="s">
        <v>253</v>
      </c>
      <c r="F1342" s="177">
        <v>5.67</v>
      </c>
      <c r="G1342" s="176"/>
      <c r="H1342" s="287" t="s">
        <v>254</v>
      </c>
      <c r="I1342" s="287"/>
      <c r="J1342" s="177">
        <v>26.42</v>
      </c>
    </row>
    <row r="1343" spans="1:10" ht="15.75" thickTop="1">
      <c r="A1343" s="162"/>
      <c r="B1343" s="162"/>
      <c r="C1343" s="162"/>
      <c r="D1343" s="162"/>
      <c r="E1343" s="162"/>
      <c r="F1343" s="162"/>
      <c r="G1343" s="162"/>
      <c r="H1343" s="162"/>
      <c r="I1343" s="162"/>
      <c r="J1343" s="162"/>
    </row>
    <row r="1344" spans="1:10">
      <c r="A1344" s="178"/>
      <c r="B1344" s="179" t="s">
        <v>4</v>
      </c>
      <c r="C1344" s="178" t="s">
        <v>1</v>
      </c>
      <c r="D1344" s="178" t="s">
        <v>3</v>
      </c>
      <c r="E1344" s="281" t="s">
        <v>225</v>
      </c>
      <c r="F1344" s="281"/>
      <c r="G1344" s="180" t="s">
        <v>2</v>
      </c>
      <c r="H1344" s="179" t="s">
        <v>8</v>
      </c>
      <c r="I1344" s="179" t="s">
        <v>90</v>
      </c>
      <c r="J1344" s="179" t="s">
        <v>5</v>
      </c>
    </row>
    <row r="1345" spans="1:10" ht="51">
      <c r="A1345" s="157" t="s">
        <v>226</v>
      </c>
      <c r="B1345" s="159" t="s">
        <v>332</v>
      </c>
      <c r="C1345" s="157" t="s">
        <v>78</v>
      </c>
      <c r="D1345" s="157" t="s">
        <v>333</v>
      </c>
      <c r="E1345" s="282" t="s">
        <v>258</v>
      </c>
      <c r="F1345" s="282"/>
      <c r="G1345" s="158" t="s">
        <v>334</v>
      </c>
      <c r="H1345" s="161">
        <v>1</v>
      </c>
      <c r="I1345" s="160">
        <v>10.44</v>
      </c>
      <c r="J1345" s="160">
        <v>10.44</v>
      </c>
    </row>
    <row r="1346" spans="1:10" ht="25.5">
      <c r="A1346" s="163" t="s">
        <v>228</v>
      </c>
      <c r="B1346" s="165" t="s">
        <v>256</v>
      </c>
      <c r="C1346" s="163" t="s">
        <v>78</v>
      </c>
      <c r="D1346" s="163" t="s">
        <v>257</v>
      </c>
      <c r="E1346" s="283" t="s">
        <v>258</v>
      </c>
      <c r="F1346" s="283"/>
      <c r="G1346" s="164" t="s">
        <v>259</v>
      </c>
      <c r="H1346" s="167">
        <v>0.61180000000000001</v>
      </c>
      <c r="I1346" s="166">
        <v>17.07</v>
      </c>
      <c r="J1346" s="166">
        <v>10.44</v>
      </c>
    </row>
    <row r="1347" spans="1:10" ht="25.5">
      <c r="A1347" s="176"/>
      <c r="B1347" s="176"/>
      <c r="C1347" s="176"/>
      <c r="D1347" s="176"/>
      <c r="E1347" s="176" t="s">
        <v>250</v>
      </c>
      <c r="F1347" s="177">
        <v>7.94</v>
      </c>
      <c r="G1347" s="176" t="s">
        <v>251</v>
      </c>
      <c r="H1347" s="177">
        <v>0</v>
      </c>
      <c r="I1347" s="176" t="s">
        <v>252</v>
      </c>
      <c r="J1347" s="177">
        <v>7.94</v>
      </c>
    </row>
    <row r="1348" spans="1:10" ht="15.75" thickBot="1">
      <c r="A1348" s="176"/>
      <c r="B1348" s="176"/>
      <c r="C1348" s="176"/>
      <c r="D1348" s="176"/>
      <c r="E1348" s="176" t="s">
        <v>253</v>
      </c>
      <c r="F1348" s="177">
        <v>2.85</v>
      </c>
      <c r="G1348" s="176"/>
      <c r="H1348" s="287" t="s">
        <v>254</v>
      </c>
      <c r="I1348" s="287"/>
      <c r="J1348" s="177">
        <v>13.29</v>
      </c>
    </row>
    <row r="1349" spans="1:10" ht="15.75" thickTop="1">
      <c r="A1349" s="162"/>
      <c r="B1349" s="162"/>
      <c r="C1349" s="162"/>
      <c r="D1349" s="162"/>
      <c r="E1349" s="162"/>
      <c r="F1349" s="162"/>
      <c r="G1349" s="162"/>
      <c r="H1349" s="162"/>
      <c r="I1349" s="162"/>
      <c r="J1349" s="162"/>
    </row>
    <row r="1350" spans="1:10">
      <c r="A1350" s="178"/>
      <c r="B1350" s="179" t="s">
        <v>4</v>
      </c>
      <c r="C1350" s="178" t="s">
        <v>1</v>
      </c>
      <c r="D1350" s="178" t="s">
        <v>3</v>
      </c>
      <c r="E1350" s="281" t="s">
        <v>225</v>
      </c>
      <c r="F1350" s="281"/>
      <c r="G1350" s="180" t="s">
        <v>2</v>
      </c>
      <c r="H1350" s="179" t="s">
        <v>8</v>
      </c>
      <c r="I1350" s="179" t="s">
        <v>90</v>
      </c>
      <c r="J1350" s="179" t="s">
        <v>5</v>
      </c>
    </row>
    <row r="1351" spans="1:10" ht="51">
      <c r="A1351" s="157" t="s">
        <v>226</v>
      </c>
      <c r="B1351" s="159" t="s">
        <v>295</v>
      </c>
      <c r="C1351" s="157" t="s">
        <v>69</v>
      </c>
      <c r="D1351" s="157" t="s">
        <v>296</v>
      </c>
      <c r="E1351" s="282" t="s">
        <v>294</v>
      </c>
      <c r="F1351" s="282"/>
      <c r="G1351" s="158" t="s">
        <v>86</v>
      </c>
      <c r="H1351" s="161">
        <v>1</v>
      </c>
      <c r="I1351" s="160">
        <v>293.20999999999998</v>
      </c>
      <c r="J1351" s="160">
        <v>293.20999999999998</v>
      </c>
    </row>
    <row r="1352" spans="1:10" ht="25.5">
      <c r="A1352" s="163" t="s">
        <v>228</v>
      </c>
      <c r="B1352" s="165" t="s">
        <v>229</v>
      </c>
      <c r="C1352" s="163" t="s">
        <v>69</v>
      </c>
      <c r="D1352" s="163" t="s">
        <v>230</v>
      </c>
      <c r="E1352" s="283" t="s">
        <v>231</v>
      </c>
      <c r="F1352" s="283"/>
      <c r="G1352" s="164" t="s">
        <v>232</v>
      </c>
      <c r="H1352" s="167">
        <v>2.25</v>
      </c>
      <c r="I1352" s="166">
        <v>3</v>
      </c>
      <c r="J1352" s="166">
        <v>6.75</v>
      </c>
    </row>
    <row r="1353" spans="1:10" ht="25.5">
      <c r="A1353" s="163" t="s">
        <v>228</v>
      </c>
      <c r="B1353" s="165" t="s">
        <v>684</v>
      </c>
      <c r="C1353" s="163" t="s">
        <v>69</v>
      </c>
      <c r="D1353" s="163" t="s">
        <v>685</v>
      </c>
      <c r="E1353" s="283" t="s">
        <v>231</v>
      </c>
      <c r="F1353" s="283"/>
      <c r="G1353" s="164" t="s">
        <v>232</v>
      </c>
      <c r="H1353" s="167">
        <v>0.63</v>
      </c>
      <c r="I1353" s="166">
        <v>2.88</v>
      </c>
      <c r="J1353" s="166">
        <v>1.81</v>
      </c>
    </row>
    <row r="1354" spans="1:10" ht="25.5">
      <c r="A1354" s="163" t="s">
        <v>228</v>
      </c>
      <c r="B1354" s="165" t="s">
        <v>698</v>
      </c>
      <c r="C1354" s="163" t="s">
        <v>69</v>
      </c>
      <c r="D1354" s="163" t="s">
        <v>699</v>
      </c>
      <c r="E1354" s="283" t="s">
        <v>231</v>
      </c>
      <c r="F1354" s="283"/>
      <c r="G1354" s="164" t="s">
        <v>232</v>
      </c>
      <c r="H1354" s="167">
        <v>1.63</v>
      </c>
      <c r="I1354" s="166">
        <v>3.4</v>
      </c>
      <c r="J1354" s="166">
        <v>5.54</v>
      </c>
    </row>
    <row r="1355" spans="1:10" ht="25.5">
      <c r="A1355" s="163" t="s">
        <v>228</v>
      </c>
      <c r="B1355" s="165" t="s">
        <v>812</v>
      </c>
      <c r="C1355" s="163" t="s">
        <v>69</v>
      </c>
      <c r="D1355" s="163" t="s">
        <v>813</v>
      </c>
      <c r="E1355" s="283" t="s">
        <v>814</v>
      </c>
      <c r="F1355" s="283"/>
      <c r="G1355" s="164" t="s">
        <v>79</v>
      </c>
      <c r="H1355" s="167">
        <v>1.25</v>
      </c>
      <c r="I1355" s="166">
        <v>18.53</v>
      </c>
      <c r="J1355" s="166">
        <v>23.16</v>
      </c>
    </row>
    <row r="1356" spans="1:10" ht="38.25">
      <c r="A1356" s="163" t="s">
        <v>228</v>
      </c>
      <c r="B1356" s="165" t="s">
        <v>802</v>
      </c>
      <c r="C1356" s="163" t="s">
        <v>69</v>
      </c>
      <c r="D1356" s="163" t="s">
        <v>803</v>
      </c>
      <c r="E1356" s="283" t="s">
        <v>804</v>
      </c>
      <c r="F1356" s="283"/>
      <c r="G1356" s="164" t="s">
        <v>79</v>
      </c>
      <c r="H1356" s="167">
        <v>1.25</v>
      </c>
      <c r="I1356" s="166">
        <v>44.29</v>
      </c>
      <c r="J1356" s="166">
        <v>55.36</v>
      </c>
    </row>
    <row r="1357" spans="1:10" ht="25.5">
      <c r="A1357" s="168" t="s">
        <v>235</v>
      </c>
      <c r="B1357" s="170" t="s">
        <v>843</v>
      </c>
      <c r="C1357" s="168" t="s">
        <v>69</v>
      </c>
      <c r="D1357" s="168" t="s">
        <v>844</v>
      </c>
      <c r="E1357" s="284" t="s">
        <v>238</v>
      </c>
      <c r="F1357" s="284"/>
      <c r="G1357" s="169" t="s">
        <v>232</v>
      </c>
      <c r="H1357" s="172">
        <v>0.63</v>
      </c>
      <c r="I1357" s="171">
        <v>19.13</v>
      </c>
      <c r="J1357" s="171">
        <v>12.05</v>
      </c>
    </row>
    <row r="1358" spans="1:10" ht="25.5">
      <c r="A1358" s="168" t="s">
        <v>235</v>
      </c>
      <c r="B1358" s="170" t="s">
        <v>244</v>
      </c>
      <c r="C1358" s="168" t="s">
        <v>69</v>
      </c>
      <c r="D1358" s="168" t="s">
        <v>245</v>
      </c>
      <c r="E1358" s="284" t="s">
        <v>238</v>
      </c>
      <c r="F1358" s="284"/>
      <c r="G1358" s="169" t="s">
        <v>232</v>
      </c>
      <c r="H1358" s="172">
        <v>2.25</v>
      </c>
      <c r="I1358" s="171">
        <v>13.65</v>
      </c>
      <c r="J1358" s="171">
        <v>30.71</v>
      </c>
    </row>
    <row r="1359" spans="1:10" ht="25.5">
      <c r="A1359" s="168" t="s">
        <v>235</v>
      </c>
      <c r="B1359" s="170" t="s">
        <v>845</v>
      </c>
      <c r="C1359" s="168" t="s">
        <v>69</v>
      </c>
      <c r="D1359" s="168" t="s">
        <v>846</v>
      </c>
      <c r="E1359" s="284" t="s">
        <v>238</v>
      </c>
      <c r="F1359" s="284"/>
      <c r="G1359" s="169" t="s">
        <v>232</v>
      </c>
      <c r="H1359" s="172">
        <v>1.63</v>
      </c>
      <c r="I1359" s="171">
        <v>19.13</v>
      </c>
      <c r="J1359" s="171">
        <v>31.18</v>
      </c>
    </row>
    <row r="1360" spans="1:10">
      <c r="A1360" s="168" t="s">
        <v>235</v>
      </c>
      <c r="B1360" s="170" t="s">
        <v>847</v>
      </c>
      <c r="C1360" s="168" t="s">
        <v>69</v>
      </c>
      <c r="D1360" s="168" t="s">
        <v>848</v>
      </c>
      <c r="E1360" s="284" t="s">
        <v>241</v>
      </c>
      <c r="F1360" s="284"/>
      <c r="G1360" s="169" t="s">
        <v>122</v>
      </c>
      <c r="H1360" s="172">
        <v>17.28</v>
      </c>
      <c r="I1360" s="171">
        <v>6.91</v>
      </c>
      <c r="J1360" s="171">
        <v>119.4</v>
      </c>
    </row>
    <row r="1361" spans="1:10">
      <c r="A1361" s="168" t="s">
        <v>235</v>
      </c>
      <c r="B1361" s="170" t="s">
        <v>849</v>
      </c>
      <c r="C1361" s="168" t="s">
        <v>69</v>
      </c>
      <c r="D1361" s="168" t="s">
        <v>850</v>
      </c>
      <c r="E1361" s="284" t="s">
        <v>652</v>
      </c>
      <c r="F1361" s="284"/>
      <c r="G1361" s="169" t="s">
        <v>232</v>
      </c>
      <c r="H1361" s="172">
        <v>2</v>
      </c>
      <c r="I1361" s="171">
        <v>1.03</v>
      </c>
      <c r="J1361" s="171">
        <v>2.06</v>
      </c>
    </row>
    <row r="1362" spans="1:10">
      <c r="A1362" s="168" t="s">
        <v>235</v>
      </c>
      <c r="B1362" s="170" t="s">
        <v>851</v>
      </c>
      <c r="C1362" s="168" t="s">
        <v>69</v>
      </c>
      <c r="D1362" s="168" t="s">
        <v>852</v>
      </c>
      <c r="E1362" s="284" t="s">
        <v>652</v>
      </c>
      <c r="F1362" s="284"/>
      <c r="G1362" s="169" t="s">
        <v>232</v>
      </c>
      <c r="H1362" s="172">
        <v>1.63</v>
      </c>
      <c r="I1362" s="171">
        <v>3.19</v>
      </c>
      <c r="J1362" s="171">
        <v>5.19</v>
      </c>
    </row>
    <row r="1363" spans="1:10" ht="25.5">
      <c r="A1363" s="176"/>
      <c r="B1363" s="176"/>
      <c r="C1363" s="176"/>
      <c r="D1363" s="176"/>
      <c r="E1363" s="176" t="s">
        <v>250</v>
      </c>
      <c r="F1363" s="177">
        <v>103.1</v>
      </c>
      <c r="G1363" s="176" t="s">
        <v>251</v>
      </c>
      <c r="H1363" s="177">
        <v>0</v>
      </c>
      <c r="I1363" s="176" t="s">
        <v>252</v>
      </c>
      <c r="J1363" s="177">
        <v>103.1</v>
      </c>
    </row>
    <row r="1364" spans="1:10" ht="15.75" thickBot="1">
      <c r="A1364" s="176"/>
      <c r="B1364" s="176"/>
      <c r="C1364" s="176"/>
      <c r="D1364" s="176"/>
      <c r="E1364" s="176" t="s">
        <v>253</v>
      </c>
      <c r="F1364" s="177">
        <v>80.19</v>
      </c>
      <c r="G1364" s="176"/>
      <c r="H1364" s="287" t="s">
        <v>254</v>
      </c>
      <c r="I1364" s="287"/>
      <c r="J1364" s="177">
        <v>373.4</v>
      </c>
    </row>
    <row r="1365" spans="1:10" ht="15.75" thickTop="1">
      <c r="A1365" s="162"/>
      <c r="B1365" s="162"/>
      <c r="C1365" s="162"/>
      <c r="D1365" s="162"/>
      <c r="E1365" s="162"/>
      <c r="F1365" s="162"/>
      <c r="G1365" s="162"/>
      <c r="H1365" s="162"/>
      <c r="I1365" s="162"/>
      <c r="J1365" s="162"/>
    </row>
    <row r="1366" spans="1:10">
      <c r="A1366" s="178"/>
      <c r="B1366" s="179" t="s">
        <v>4</v>
      </c>
      <c r="C1366" s="178" t="s">
        <v>1</v>
      </c>
      <c r="D1366" s="178" t="s">
        <v>3</v>
      </c>
      <c r="E1366" s="281" t="s">
        <v>225</v>
      </c>
      <c r="F1366" s="281"/>
      <c r="G1366" s="180" t="s">
        <v>2</v>
      </c>
      <c r="H1366" s="179" t="s">
        <v>8</v>
      </c>
      <c r="I1366" s="179" t="s">
        <v>90</v>
      </c>
      <c r="J1366" s="179" t="s">
        <v>5</v>
      </c>
    </row>
    <row r="1367" spans="1:10" ht="38.25">
      <c r="A1367" s="157" t="s">
        <v>226</v>
      </c>
      <c r="B1367" s="159" t="s">
        <v>778</v>
      </c>
      <c r="C1367" s="157" t="s">
        <v>78</v>
      </c>
      <c r="D1367" s="157" t="s">
        <v>779</v>
      </c>
      <c r="E1367" s="282" t="s">
        <v>264</v>
      </c>
      <c r="F1367" s="282"/>
      <c r="G1367" s="158" t="s">
        <v>268</v>
      </c>
      <c r="H1367" s="161">
        <v>1</v>
      </c>
      <c r="I1367" s="160">
        <v>0.42</v>
      </c>
      <c r="J1367" s="160">
        <v>0.42</v>
      </c>
    </row>
    <row r="1368" spans="1:10" ht="38.25">
      <c r="A1368" s="163" t="s">
        <v>228</v>
      </c>
      <c r="B1368" s="165" t="s">
        <v>853</v>
      </c>
      <c r="C1368" s="163" t="s">
        <v>78</v>
      </c>
      <c r="D1368" s="163" t="s">
        <v>854</v>
      </c>
      <c r="E1368" s="283" t="s">
        <v>264</v>
      </c>
      <c r="F1368" s="283"/>
      <c r="G1368" s="164" t="s">
        <v>259</v>
      </c>
      <c r="H1368" s="167">
        <v>1</v>
      </c>
      <c r="I1368" s="166">
        <v>0.34</v>
      </c>
      <c r="J1368" s="166">
        <v>0.34</v>
      </c>
    </row>
    <row r="1369" spans="1:10" ht="38.25">
      <c r="A1369" s="163" t="s">
        <v>228</v>
      </c>
      <c r="B1369" s="165" t="s">
        <v>855</v>
      </c>
      <c r="C1369" s="163" t="s">
        <v>78</v>
      </c>
      <c r="D1369" s="163" t="s">
        <v>856</v>
      </c>
      <c r="E1369" s="283" t="s">
        <v>264</v>
      </c>
      <c r="F1369" s="283"/>
      <c r="G1369" s="164" t="s">
        <v>259</v>
      </c>
      <c r="H1369" s="167">
        <v>1</v>
      </c>
      <c r="I1369" s="166">
        <v>0.08</v>
      </c>
      <c r="J1369" s="166">
        <v>0.08</v>
      </c>
    </row>
    <row r="1370" spans="1:10" ht="25.5">
      <c r="A1370" s="176"/>
      <c r="B1370" s="176"/>
      <c r="C1370" s="176"/>
      <c r="D1370" s="176"/>
      <c r="E1370" s="176" t="s">
        <v>250</v>
      </c>
      <c r="F1370" s="177">
        <v>0</v>
      </c>
      <c r="G1370" s="176" t="s">
        <v>251</v>
      </c>
      <c r="H1370" s="177">
        <v>0</v>
      </c>
      <c r="I1370" s="176" t="s">
        <v>252</v>
      </c>
      <c r="J1370" s="177">
        <v>0</v>
      </c>
    </row>
    <row r="1371" spans="1:10" ht="15.75" thickBot="1">
      <c r="A1371" s="176"/>
      <c r="B1371" s="176"/>
      <c r="C1371" s="176"/>
      <c r="D1371" s="176"/>
      <c r="E1371" s="176" t="s">
        <v>253</v>
      </c>
      <c r="F1371" s="177">
        <v>0.11</v>
      </c>
      <c r="G1371" s="176"/>
      <c r="H1371" s="287" t="s">
        <v>254</v>
      </c>
      <c r="I1371" s="287"/>
      <c r="J1371" s="177">
        <v>0.53</v>
      </c>
    </row>
    <row r="1372" spans="1:10" ht="15.75" thickTop="1">
      <c r="A1372" s="162"/>
      <c r="B1372" s="162"/>
      <c r="C1372" s="162"/>
      <c r="D1372" s="162"/>
      <c r="E1372" s="162"/>
      <c r="F1372" s="162"/>
      <c r="G1372" s="162"/>
      <c r="H1372" s="162"/>
      <c r="I1372" s="162"/>
      <c r="J1372" s="162"/>
    </row>
    <row r="1373" spans="1:10">
      <c r="A1373" s="178"/>
      <c r="B1373" s="179" t="s">
        <v>4</v>
      </c>
      <c r="C1373" s="178" t="s">
        <v>1</v>
      </c>
      <c r="D1373" s="178" t="s">
        <v>3</v>
      </c>
      <c r="E1373" s="281" t="s">
        <v>225</v>
      </c>
      <c r="F1373" s="281"/>
      <c r="G1373" s="180" t="s">
        <v>2</v>
      </c>
      <c r="H1373" s="179" t="s">
        <v>8</v>
      </c>
      <c r="I1373" s="179" t="s">
        <v>90</v>
      </c>
      <c r="J1373" s="179" t="s">
        <v>5</v>
      </c>
    </row>
    <row r="1374" spans="1:10" ht="38.25">
      <c r="A1374" s="157" t="s">
        <v>226</v>
      </c>
      <c r="B1374" s="159" t="s">
        <v>776</v>
      </c>
      <c r="C1374" s="157" t="s">
        <v>78</v>
      </c>
      <c r="D1374" s="157" t="s">
        <v>777</v>
      </c>
      <c r="E1374" s="282" t="s">
        <v>264</v>
      </c>
      <c r="F1374" s="282"/>
      <c r="G1374" s="158" t="s">
        <v>265</v>
      </c>
      <c r="H1374" s="161">
        <v>1</v>
      </c>
      <c r="I1374" s="160">
        <v>1</v>
      </c>
      <c r="J1374" s="160">
        <v>1</v>
      </c>
    </row>
    <row r="1375" spans="1:10" ht="38.25">
      <c r="A1375" s="163" t="s">
        <v>228</v>
      </c>
      <c r="B1375" s="165" t="s">
        <v>853</v>
      </c>
      <c r="C1375" s="163" t="s">
        <v>78</v>
      </c>
      <c r="D1375" s="163" t="s">
        <v>854</v>
      </c>
      <c r="E1375" s="283" t="s">
        <v>264</v>
      </c>
      <c r="F1375" s="283"/>
      <c r="G1375" s="164" t="s">
        <v>259</v>
      </c>
      <c r="H1375" s="167">
        <v>1</v>
      </c>
      <c r="I1375" s="166">
        <v>0.34</v>
      </c>
      <c r="J1375" s="166">
        <v>0.34</v>
      </c>
    </row>
    <row r="1376" spans="1:10" ht="38.25">
      <c r="A1376" s="163" t="s">
        <v>228</v>
      </c>
      <c r="B1376" s="165" t="s">
        <v>855</v>
      </c>
      <c r="C1376" s="163" t="s">
        <v>78</v>
      </c>
      <c r="D1376" s="163" t="s">
        <v>856</v>
      </c>
      <c r="E1376" s="283" t="s">
        <v>264</v>
      </c>
      <c r="F1376" s="283"/>
      <c r="G1376" s="164" t="s">
        <v>259</v>
      </c>
      <c r="H1376" s="167">
        <v>1</v>
      </c>
      <c r="I1376" s="166">
        <v>0.08</v>
      </c>
      <c r="J1376" s="166">
        <v>0.08</v>
      </c>
    </row>
    <row r="1377" spans="1:10" ht="38.25">
      <c r="A1377" s="163" t="s">
        <v>228</v>
      </c>
      <c r="B1377" s="165" t="s">
        <v>857</v>
      </c>
      <c r="C1377" s="163" t="s">
        <v>78</v>
      </c>
      <c r="D1377" s="163" t="s">
        <v>858</v>
      </c>
      <c r="E1377" s="283" t="s">
        <v>264</v>
      </c>
      <c r="F1377" s="283"/>
      <c r="G1377" s="164" t="s">
        <v>259</v>
      </c>
      <c r="H1377" s="167">
        <v>1</v>
      </c>
      <c r="I1377" s="166">
        <v>0.27</v>
      </c>
      <c r="J1377" s="166">
        <v>0.27</v>
      </c>
    </row>
    <row r="1378" spans="1:10" ht="38.25">
      <c r="A1378" s="163" t="s">
        <v>228</v>
      </c>
      <c r="B1378" s="165" t="s">
        <v>859</v>
      </c>
      <c r="C1378" s="163" t="s">
        <v>78</v>
      </c>
      <c r="D1378" s="163" t="s">
        <v>860</v>
      </c>
      <c r="E1378" s="283" t="s">
        <v>264</v>
      </c>
      <c r="F1378" s="283"/>
      <c r="G1378" s="164" t="s">
        <v>259</v>
      </c>
      <c r="H1378" s="167">
        <v>1</v>
      </c>
      <c r="I1378" s="166">
        <v>0.31</v>
      </c>
      <c r="J1378" s="166">
        <v>0.31</v>
      </c>
    </row>
    <row r="1379" spans="1:10" ht="25.5">
      <c r="A1379" s="176"/>
      <c r="B1379" s="176"/>
      <c r="C1379" s="176"/>
      <c r="D1379" s="176"/>
      <c r="E1379" s="176" t="s">
        <v>250</v>
      </c>
      <c r="F1379" s="177">
        <v>0</v>
      </c>
      <c r="G1379" s="176" t="s">
        <v>251</v>
      </c>
      <c r="H1379" s="177">
        <v>0</v>
      </c>
      <c r="I1379" s="176" t="s">
        <v>252</v>
      </c>
      <c r="J1379" s="177">
        <v>0</v>
      </c>
    </row>
    <row r="1380" spans="1:10" ht="15.75" thickBot="1">
      <c r="A1380" s="176"/>
      <c r="B1380" s="176"/>
      <c r="C1380" s="176"/>
      <c r="D1380" s="176"/>
      <c r="E1380" s="176" t="s">
        <v>253</v>
      </c>
      <c r="F1380" s="177">
        <v>0.27</v>
      </c>
      <c r="G1380" s="176"/>
      <c r="H1380" s="287" t="s">
        <v>254</v>
      </c>
      <c r="I1380" s="287"/>
      <c r="J1380" s="177">
        <v>1.27</v>
      </c>
    </row>
    <row r="1381" spans="1:10" ht="15.75" thickTop="1">
      <c r="A1381" s="162"/>
      <c r="B1381" s="162"/>
      <c r="C1381" s="162"/>
      <c r="D1381" s="162"/>
      <c r="E1381" s="162"/>
      <c r="F1381" s="162"/>
      <c r="G1381" s="162"/>
      <c r="H1381" s="162"/>
      <c r="I1381" s="162"/>
      <c r="J1381" s="162"/>
    </row>
    <row r="1382" spans="1:10">
      <c r="A1382" s="178"/>
      <c r="B1382" s="179" t="s">
        <v>4</v>
      </c>
      <c r="C1382" s="178" t="s">
        <v>1</v>
      </c>
      <c r="D1382" s="178" t="s">
        <v>3</v>
      </c>
      <c r="E1382" s="281" t="s">
        <v>225</v>
      </c>
      <c r="F1382" s="281"/>
      <c r="G1382" s="180" t="s">
        <v>2</v>
      </c>
      <c r="H1382" s="179" t="s">
        <v>8</v>
      </c>
      <c r="I1382" s="179" t="s">
        <v>90</v>
      </c>
      <c r="J1382" s="179" t="s">
        <v>5</v>
      </c>
    </row>
    <row r="1383" spans="1:10" ht="38.25">
      <c r="A1383" s="157" t="s">
        <v>226</v>
      </c>
      <c r="B1383" s="159" t="s">
        <v>853</v>
      </c>
      <c r="C1383" s="157" t="s">
        <v>78</v>
      </c>
      <c r="D1383" s="157" t="s">
        <v>854</v>
      </c>
      <c r="E1383" s="282" t="s">
        <v>264</v>
      </c>
      <c r="F1383" s="282"/>
      <c r="G1383" s="158" t="s">
        <v>259</v>
      </c>
      <c r="H1383" s="161">
        <v>1</v>
      </c>
      <c r="I1383" s="160">
        <v>0.34</v>
      </c>
      <c r="J1383" s="160">
        <v>0.34</v>
      </c>
    </row>
    <row r="1384" spans="1:10" ht="25.5">
      <c r="A1384" s="168" t="s">
        <v>235</v>
      </c>
      <c r="B1384" s="170" t="s">
        <v>861</v>
      </c>
      <c r="C1384" s="168" t="s">
        <v>78</v>
      </c>
      <c r="D1384" s="168" t="s">
        <v>862</v>
      </c>
      <c r="E1384" s="284" t="s">
        <v>502</v>
      </c>
      <c r="F1384" s="284"/>
      <c r="G1384" s="169" t="s">
        <v>51</v>
      </c>
      <c r="H1384" s="172">
        <v>1.2799999999999999E-4</v>
      </c>
      <c r="I1384" s="171">
        <v>2705.26</v>
      </c>
      <c r="J1384" s="171">
        <v>0.34</v>
      </c>
    </row>
    <row r="1385" spans="1:10" ht="25.5">
      <c r="A1385" s="176"/>
      <c r="B1385" s="176"/>
      <c r="C1385" s="176"/>
      <c r="D1385" s="176"/>
      <c r="E1385" s="176" t="s">
        <v>250</v>
      </c>
      <c r="F1385" s="177">
        <v>0</v>
      </c>
      <c r="G1385" s="176" t="s">
        <v>251</v>
      </c>
      <c r="H1385" s="177">
        <v>0</v>
      </c>
      <c r="I1385" s="176" t="s">
        <v>252</v>
      </c>
      <c r="J1385" s="177">
        <v>0</v>
      </c>
    </row>
    <row r="1386" spans="1:10" ht="15.75" thickBot="1">
      <c r="A1386" s="176"/>
      <c r="B1386" s="176"/>
      <c r="C1386" s="176"/>
      <c r="D1386" s="176"/>
      <c r="E1386" s="176" t="s">
        <v>253</v>
      </c>
      <c r="F1386" s="177">
        <v>0.09</v>
      </c>
      <c r="G1386" s="176"/>
      <c r="H1386" s="287" t="s">
        <v>254</v>
      </c>
      <c r="I1386" s="287"/>
      <c r="J1386" s="177">
        <v>0.43</v>
      </c>
    </row>
    <row r="1387" spans="1:10" ht="15.75" thickTop="1">
      <c r="A1387" s="162"/>
      <c r="B1387" s="162"/>
      <c r="C1387" s="162"/>
      <c r="D1387" s="162"/>
      <c r="E1387" s="162"/>
      <c r="F1387" s="162"/>
      <c r="G1387" s="162"/>
      <c r="H1387" s="162"/>
      <c r="I1387" s="162"/>
      <c r="J1387" s="162"/>
    </row>
    <row r="1388" spans="1:10">
      <c r="A1388" s="178"/>
      <c r="B1388" s="179" t="s">
        <v>4</v>
      </c>
      <c r="C1388" s="178" t="s">
        <v>1</v>
      </c>
      <c r="D1388" s="178" t="s">
        <v>3</v>
      </c>
      <c r="E1388" s="281" t="s">
        <v>225</v>
      </c>
      <c r="F1388" s="281"/>
      <c r="G1388" s="180" t="s">
        <v>2</v>
      </c>
      <c r="H1388" s="179" t="s">
        <v>8</v>
      </c>
      <c r="I1388" s="179" t="s">
        <v>90</v>
      </c>
      <c r="J1388" s="179" t="s">
        <v>5</v>
      </c>
    </row>
    <row r="1389" spans="1:10" ht="38.25">
      <c r="A1389" s="157" t="s">
        <v>226</v>
      </c>
      <c r="B1389" s="159" t="s">
        <v>855</v>
      </c>
      <c r="C1389" s="157" t="s">
        <v>78</v>
      </c>
      <c r="D1389" s="157" t="s">
        <v>856</v>
      </c>
      <c r="E1389" s="282" t="s">
        <v>264</v>
      </c>
      <c r="F1389" s="282"/>
      <c r="G1389" s="158" t="s">
        <v>259</v>
      </c>
      <c r="H1389" s="161">
        <v>1</v>
      </c>
      <c r="I1389" s="160">
        <v>0.08</v>
      </c>
      <c r="J1389" s="160">
        <v>0.08</v>
      </c>
    </row>
    <row r="1390" spans="1:10" ht="25.5">
      <c r="A1390" s="168" t="s">
        <v>235</v>
      </c>
      <c r="B1390" s="170" t="s">
        <v>861</v>
      </c>
      <c r="C1390" s="168" t="s">
        <v>78</v>
      </c>
      <c r="D1390" s="168" t="s">
        <v>862</v>
      </c>
      <c r="E1390" s="284" t="s">
        <v>502</v>
      </c>
      <c r="F1390" s="284"/>
      <c r="G1390" s="169" t="s">
        <v>51</v>
      </c>
      <c r="H1390" s="172">
        <v>2.9600000000000001E-5</v>
      </c>
      <c r="I1390" s="171">
        <v>2705.26</v>
      </c>
      <c r="J1390" s="171">
        <v>0.08</v>
      </c>
    </row>
    <row r="1391" spans="1:10" ht="25.5">
      <c r="A1391" s="176"/>
      <c r="B1391" s="176"/>
      <c r="C1391" s="176"/>
      <c r="D1391" s="176"/>
      <c r="E1391" s="176" t="s">
        <v>250</v>
      </c>
      <c r="F1391" s="177">
        <v>0</v>
      </c>
      <c r="G1391" s="176" t="s">
        <v>251</v>
      </c>
      <c r="H1391" s="177">
        <v>0</v>
      </c>
      <c r="I1391" s="176" t="s">
        <v>252</v>
      </c>
      <c r="J1391" s="177">
        <v>0</v>
      </c>
    </row>
    <row r="1392" spans="1:10" ht="15.75" thickBot="1">
      <c r="A1392" s="176"/>
      <c r="B1392" s="176"/>
      <c r="C1392" s="176"/>
      <c r="D1392" s="176"/>
      <c r="E1392" s="176" t="s">
        <v>253</v>
      </c>
      <c r="F1392" s="177">
        <v>0.02</v>
      </c>
      <c r="G1392" s="176"/>
      <c r="H1392" s="287" t="s">
        <v>254</v>
      </c>
      <c r="I1392" s="287"/>
      <c r="J1392" s="177">
        <v>0.1</v>
      </c>
    </row>
    <row r="1393" spans="1:10" ht="15.75" thickTop="1">
      <c r="A1393" s="162"/>
      <c r="B1393" s="162"/>
      <c r="C1393" s="162"/>
      <c r="D1393" s="162"/>
      <c r="E1393" s="162"/>
      <c r="F1393" s="162"/>
      <c r="G1393" s="162"/>
      <c r="H1393" s="162"/>
      <c r="I1393" s="162"/>
      <c r="J1393" s="162"/>
    </row>
    <row r="1394" spans="1:10">
      <c r="A1394" s="178"/>
      <c r="B1394" s="179" t="s">
        <v>4</v>
      </c>
      <c r="C1394" s="178" t="s">
        <v>1</v>
      </c>
      <c r="D1394" s="178" t="s">
        <v>3</v>
      </c>
      <c r="E1394" s="281" t="s">
        <v>225</v>
      </c>
      <c r="F1394" s="281"/>
      <c r="G1394" s="180" t="s">
        <v>2</v>
      </c>
      <c r="H1394" s="179" t="s">
        <v>8</v>
      </c>
      <c r="I1394" s="179" t="s">
        <v>90</v>
      </c>
      <c r="J1394" s="179" t="s">
        <v>5</v>
      </c>
    </row>
    <row r="1395" spans="1:10" ht="38.25">
      <c r="A1395" s="157" t="s">
        <v>226</v>
      </c>
      <c r="B1395" s="159" t="s">
        <v>857</v>
      </c>
      <c r="C1395" s="157" t="s">
        <v>78</v>
      </c>
      <c r="D1395" s="157" t="s">
        <v>858</v>
      </c>
      <c r="E1395" s="282" t="s">
        <v>264</v>
      </c>
      <c r="F1395" s="282"/>
      <c r="G1395" s="158" t="s">
        <v>259</v>
      </c>
      <c r="H1395" s="161">
        <v>1</v>
      </c>
      <c r="I1395" s="160">
        <v>0.27</v>
      </c>
      <c r="J1395" s="160">
        <v>0.27</v>
      </c>
    </row>
    <row r="1396" spans="1:10" ht="25.5">
      <c r="A1396" s="168" t="s">
        <v>235</v>
      </c>
      <c r="B1396" s="170" t="s">
        <v>861</v>
      </c>
      <c r="C1396" s="168" t="s">
        <v>78</v>
      </c>
      <c r="D1396" s="168" t="s">
        <v>862</v>
      </c>
      <c r="E1396" s="284" t="s">
        <v>502</v>
      </c>
      <c r="F1396" s="284"/>
      <c r="G1396" s="169" t="s">
        <v>51</v>
      </c>
      <c r="H1396" s="172">
        <v>1E-4</v>
      </c>
      <c r="I1396" s="171">
        <v>2705.26</v>
      </c>
      <c r="J1396" s="171">
        <v>0.27</v>
      </c>
    </row>
    <row r="1397" spans="1:10" ht="25.5">
      <c r="A1397" s="176"/>
      <c r="B1397" s="176"/>
      <c r="C1397" s="176"/>
      <c r="D1397" s="176"/>
      <c r="E1397" s="176" t="s">
        <v>250</v>
      </c>
      <c r="F1397" s="177">
        <v>0</v>
      </c>
      <c r="G1397" s="176" t="s">
        <v>251</v>
      </c>
      <c r="H1397" s="177">
        <v>0</v>
      </c>
      <c r="I1397" s="176" t="s">
        <v>252</v>
      </c>
      <c r="J1397" s="177">
        <v>0</v>
      </c>
    </row>
    <row r="1398" spans="1:10" ht="15.75" thickBot="1">
      <c r="A1398" s="176"/>
      <c r="B1398" s="176"/>
      <c r="C1398" s="176"/>
      <c r="D1398" s="176"/>
      <c r="E1398" s="176" t="s">
        <v>253</v>
      </c>
      <c r="F1398" s="177">
        <v>7.0000000000000007E-2</v>
      </c>
      <c r="G1398" s="176"/>
      <c r="H1398" s="287" t="s">
        <v>254</v>
      </c>
      <c r="I1398" s="287"/>
      <c r="J1398" s="177">
        <v>0.34</v>
      </c>
    </row>
    <row r="1399" spans="1:10" ht="15.75" thickTop="1">
      <c r="A1399" s="162"/>
      <c r="B1399" s="162"/>
      <c r="C1399" s="162"/>
      <c r="D1399" s="162"/>
      <c r="E1399" s="162"/>
      <c r="F1399" s="162"/>
      <c r="G1399" s="162"/>
      <c r="H1399" s="162"/>
      <c r="I1399" s="162"/>
      <c r="J1399" s="162"/>
    </row>
    <row r="1400" spans="1:10">
      <c r="A1400" s="178"/>
      <c r="B1400" s="179" t="s">
        <v>4</v>
      </c>
      <c r="C1400" s="178" t="s">
        <v>1</v>
      </c>
      <c r="D1400" s="178" t="s">
        <v>3</v>
      </c>
      <c r="E1400" s="281" t="s">
        <v>225</v>
      </c>
      <c r="F1400" s="281"/>
      <c r="G1400" s="180" t="s">
        <v>2</v>
      </c>
      <c r="H1400" s="179" t="s">
        <v>8</v>
      </c>
      <c r="I1400" s="179" t="s">
        <v>90</v>
      </c>
      <c r="J1400" s="179" t="s">
        <v>5</v>
      </c>
    </row>
    <row r="1401" spans="1:10" ht="38.25">
      <c r="A1401" s="157" t="s">
        <v>226</v>
      </c>
      <c r="B1401" s="159" t="s">
        <v>859</v>
      </c>
      <c r="C1401" s="157" t="s">
        <v>78</v>
      </c>
      <c r="D1401" s="157" t="s">
        <v>860</v>
      </c>
      <c r="E1401" s="282" t="s">
        <v>264</v>
      </c>
      <c r="F1401" s="282"/>
      <c r="G1401" s="158" t="s">
        <v>259</v>
      </c>
      <c r="H1401" s="161">
        <v>1</v>
      </c>
      <c r="I1401" s="160">
        <v>0.31</v>
      </c>
      <c r="J1401" s="160">
        <v>0.31</v>
      </c>
    </row>
    <row r="1402" spans="1:10" ht="25.5">
      <c r="A1402" s="168" t="s">
        <v>235</v>
      </c>
      <c r="B1402" s="170" t="s">
        <v>503</v>
      </c>
      <c r="C1402" s="168" t="s">
        <v>78</v>
      </c>
      <c r="D1402" s="168" t="s">
        <v>504</v>
      </c>
      <c r="E1402" s="284" t="s">
        <v>505</v>
      </c>
      <c r="F1402" s="284"/>
      <c r="G1402" s="169" t="s">
        <v>506</v>
      </c>
      <c r="H1402" s="172">
        <v>0.52</v>
      </c>
      <c r="I1402" s="171">
        <v>0.6</v>
      </c>
      <c r="J1402" s="171">
        <v>0.31</v>
      </c>
    </row>
    <row r="1403" spans="1:10" ht="25.5">
      <c r="A1403" s="176"/>
      <c r="B1403" s="176"/>
      <c r="C1403" s="176"/>
      <c r="D1403" s="176"/>
      <c r="E1403" s="176" t="s">
        <v>250</v>
      </c>
      <c r="F1403" s="177">
        <v>0</v>
      </c>
      <c r="G1403" s="176" t="s">
        <v>251</v>
      </c>
      <c r="H1403" s="177">
        <v>0</v>
      </c>
      <c r="I1403" s="176" t="s">
        <v>252</v>
      </c>
      <c r="J1403" s="177">
        <v>0</v>
      </c>
    </row>
    <row r="1404" spans="1:10" ht="15.75" thickBot="1">
      <c r="A1404" s="176"/>
      <c r="B1404" s="176"/>
      <c r="C1404" s="176"/>
      <c r="D1404" s="176"/>
      <c r="E1404" s="176" t="s">
        <v>253</v>
      </c>
      <c r="F1404" s="177">
        <v>0.08</v>
      </c>
      <c r="G1404" s="176"/>
      <c r="H1404" s="287" t="s">
        <v>254</v>
      </c>
      <c r="I1404" s="287"/>
      <c r="J1404" s="177">
        <v>0.39</v>
      </c>
    </row>
    <row r="1405" spans="1:10" ht="15.75" thickTop="1">
      <c r="A1405" s="162"/>
      <c r="B1405" s="162"/>
      <c r="C1405" s="162"/>
      <c r="D1405" s="162"/>
      <c r="E1405" s="162"/>
      <c r="F1405" s="162"/>
      <c r="G1405" s="162"/>
      <c r="H1405" s="162"/>
      <c r="I1405" s="162"/>
      <c r="J1405" s="162"/>
    </row>
    <row r="1406" spans="1:10">
      <c r="A1406" s="175"/>
      <c r="B1406" s="175"/>
      <c r="C1406" s="175"/>
      <c r="D1406" s="175"/>
      <c r="E1406" s="175"/>
      <c r="F1406" s="175"/>
      <c r="G1406" s="175"/>
      <c r="H1406" s="175"/>
      <c r="I1406" s="175"/>
      <c r="J1406" s="175"/>
    </row>
    <row r="1407" spans="1:10">
      <c r="A1407" s="290"/>
      <c r="B1407" s="290"/>
      <c r="C1407" s="290"/>
      <c r="D1407" s="174"/>
      <c r="E1407" s="173"/>
      <c r="F1407" s="291"/>
      <c r="G1407" s="290"/>
      <c r="H1407" s="292"/>
      <c r="I1407" s="290"/>
      <c r="J1407" s="290"/>
    </row>
    <row r="1408" spans="1:10">
      <c r="A1408" s="290"/>
      <c r="B1408" s="290"/>
      <c r="C1408" s="290"/>
      <c r="D1408" s="174"/>
      <c r="E1408" s="173"/>
      <c r="F1408" s="291"/>
      <c r="G1408" s="290"/>
      <c r="H1408" s="292"/>
      <c r="I1408" s="290"/>
      <c r="J1408" s="290"/>
    </row>
    <row r="1409" spans="1:10">
      <c r="A1409" s="290"/>
      <c r="B1409" s="290"/>
      <c r="C1409" s="290"/>
      <c r="D1409" s="174"/>
      <c r="E1409" s="173"/>
      <c r="F1409" s="291"/>
      <c r="G1409" s="290"/>
      <c r="H1409" s="292"/>
      <c r="I1409" s="290"/>
      <c r="J1409" s="290"/>
    </row>
  </sheetData>
  <mergeCells count="1112">
    <mergeCell ref="A1:I1"/>
    <mergeCell ref="A2:G2"/>
    <mergeCell ref="A3:G3"/>
    <mergeCell ref="A4:G4"/>
    <mergeCell ref="A5:G5"/>
    <mergeCell ref="A6:G6"/>
    <mergeCell ref="E1362:F1362"/>
    <mergeCell ref="H1364:I1364"/>
    <mergeCell ref="E1366:F1366"/>
    <mergeCell ref="E1367:F1367"/>
    <mergeCell ref="E1368:F1368"/>
    <mergeCell ref="E1369:F1369"/>
    <mergeCell ref="H1371:I1371"/>
    <mergeCell ref="E1373:F1373"/>
    <mergeCell ref="E1374:F1374"/>
    <mergeCell ref="E1375:F1375"/>
    <mergeCell ref="E1376:F1376"/>
    <mergeCell ref="E1318:F1318"/>
    <mergeCell ref="E1319:F1319"/>
    <mergeCell ref="E1320:F1320"/>
    <mergeCell ref="E1321:F1321"/>
    <mergeCell ref="E1322:F1322"/>
    <mergeCell ref="E1323:F1323"/>
    <mergeCell ref="E1324:F1324"/>
    <mergeCell ref="E1325:F1325"/>
    <mergeCell ref="E1326:F1326"/>
    <mergeCell ref="E1327:F1327"/>
    <mergeCell ref="H1329:I1329"/>
    <mergeCell ref="E1331:F1331"/>
    <mergeCell ref="E1332:F1332"/>
    <mergeCell ref="E1333:F1333"/>
    <mergeCell ref="E1334:F1334"/>
    <mergeCell ref="A1407:C1407"/>
    <mergeCell ref="F1407:G1407"/>
    <mergeCell ref="H1407:J1407"/>
    <mergeCell ref="A1408:C1408"/>
    <mergeCell ref="F1408:G1408"/>
    <mergeCell ref="H1408:J1408"/>
    <mergeCell ref="A1409:C1409"/>
    <mergeCell ref="F1409:G1409"/>
    <mergeCell ref="H1409:J1409"/>
    <mergeCell ref="H1380:I1380"/>
    <mergeCell ref="E1382:F1382"/>
    <mergeCell ref="E1383:F1383"/>
    <mergeCell ref="E1384:F1384"/>
    <mergeCell ref="H1386:I1386"/>
    <mergeCell ref="E1388:F1388"/>
    <mergeCell ref="E1389:F1389"/>
    <mergeCell ref="E1390:F1390"/>
    <mergeCell ref="H1392:I1392"/>
    <mergeCell ref="E1394:F1394"/>
    <mergeCell ref="E1395:F1395"/>
    <mergeCell ref="E1396:F1396"/>
    <mergeCell ref="H1398:I1398"/>
    <mergeCell ref="E1400:F1400"/>
    <mergeCell ref="E1401:F1401"/>
    <mergeCell ref="E1402:F1402"/>
    <mergeCell ref="H1404:I1404"/>
    <mergeCell ref="E1377:F1377"/>
    <mergeCell ref="E1378:F1378"/>
    <mergeCell ref="E1337:F1337"/>
    <mergeCell ref="E1338:F1338"/>
    <mergeCell ref="E1339:F1339"/>
    <mergeCell ref="E1340:F1340"/>
    <mergeCell ref="H1342:I1342"/>
    <mergeCell ref="E1344:F1344"/>
    <mergeCell ref="E1345:F1345"/>
    <mergeCell ref="E1346:F1346"/>
    <mergeCell ref="H1348:I1348"/>
    <mergeCell ref="E1350:F1350"/>
    <mergeCell ref="E1351:F1351"/>
    <mergeCell ref="E1352:F1352"/>
    <mergeCell ref="E1353:F1353"/>
    <mergeCell ref="E1354:F1354"/>
    <mergeCell ref="E1355:F1355"/>
    <mergeCell ref="E1356:F1356"/>
    <mergeCell ref="E1357:F1357"/>
    <mergeCell ref="E1358:F1358"/>
    <mergeCell ref="E1359:F1359"/>
    <mergeCell ref="E1360:F1360"/>
    <mergeCell ref="E1361:F1361"/>
    <mergeCell ref="E1280:F1280"/>
    <mergeCell ref="H1282:I1282"/>
    <mergeCell ref="E1284:F1284"/>
    <mergeCell ref="E1285:F1285"/>
    <mergeCell ref="E1286:F1286"/>
    <mergeCell ref="E1287:F1287"/>
    <mergeCell ref="E1288:F1288"/>
    <mergeCell ref="E1289:F1289"/>
    <mergeCell ref="E1290:F1290"/>
    <mergeCell ref="E1335:F1335"/>
    <mergeCell ref="E1336:F1336"/>
    <mergeCell ref="H1292:I1292"/>
    <mergeCell ref="E1294:F1294"/>
    <mergeCell ref="E1295:F1295"/>
    <mergeCell ref="E1296:F1296"/>
    <mergeCell ref="H1298:I1298"/>
    <mergeCell ref="E1300:F1300"/>
    <mergeCell ref="E1301:F1301"/>
    <mergeCell ref="E1302:F1302"/>
    <mergeCell ref="H1304:I1304"/>
    <mergeCell ref="E1306:F1306"/>
    <mergeCell ref="E1307:F1307"/>
    <mergeCell ref="E1308:F1308"/>
    <mergeCell ref="H1310:I1310"/>
    <mergeCell ref="E1312:F1312"/>
    <mergeCell ref="E1313:F1313"/>
    <mergeCell ref="E1314:F1314"/>
    <mergeCell ref="H1316:I1316"/>
    <mergeCell ref="H1256:I1256"/>
    <mergeCell ref="E1258:F1258"/>
    <mergeCell ref="E1259:F1259"/>
    <mergeCell ref="E1260:F1260"/>
    <mergeCell ref="H1262:I1262"/>
    <mergeCell ref="E1264:F1264"/>
    <mergeCell ref="E1265:F1265"/>
    <mergeCell ref="E1266:F1266"/>
    <mergeCell ref="H1268:I1268"/>
    <mergeCell ref="E1270:F1270"/>
    <mergeCell ref="E1271:F1271"/>
    <mergeCell ref="E1272:F1272"/>
    <mergeCell ref="H1274:I1274"/>
    <mergeCell ref="E1276:F1276"/>
    <mergeCell ref="E1277:F1277"/>
    <mergeCell ref="E1278:F1278"/>
    <mergeCell ref="E1279:F1279"/>
    <mergeCell ref="E1234:F1234"/>
    <mergeCell ref="E1235:F1235"/>
    <mergeCell ref="E1236:F1236"/>
    <mergeCell ref="E1237:F1237"/>
    <mergeCell ref="E1238:F1238"/>
    <mergeCell ref="H1240:I1240"/>
    <mergeCell ref="E1242:F1242"/>
    <mergeCell ref="E1243:F1243"/>
    <mergeCell ref="E1244:F1244"/>
    <mergeCell ref="E1245:F1245"/>
    <mergeCell ref="E1246:F1246"/>
    <mergeCell ref="E1247:F1247"/>
    <mergeCell ref="E1248:F1248"/>
    <mergeCell ref="H1250:I1250"/>
    <mergeCell ref="E1252:F1252"/>
    <mergeCell ref="E1253:F1253"/>
    <mergeCell ref="E1254:F1254"/>
    <mergeCell ref="E1213:F1213"/>
    <mergeCell ref="E1214:F1214"/>
    <mergeCell ref="E1215:F1215"/>
    <mergeCell ref="E1216:F1216"/>
    <mergeCell ref="E1217:F1217"/>
    <mergeCell ref="E1218:F1218"/>
    <mergeCell ref="E1219:F1219"/>
    <mergeCell ref="H1221:I1221"/>
    <mergeCell ref="E1223:F1223"/>
    <mergeCell ref="E1224:F1224"/>
    <mergeCell ref="E1225:F1225"/>
    <mergeCell ref="E1226:F1226"/>
    <mergeCell ref="E1227:F1227"/>
    <mergeCell ref="E1228:F1228"/>
    <mergeCell ref="E1229:F1229"/>
    <mergeCell ref="E1230:F1230"/>
    <mergeCell ref="H1232:I1232"/>
    <mergeCell ref="H1189:I1189"/>
    <mergeCell ref="E1191:F1191"/>
    <mergeCell ref="E1192:F1192"/>
    <mergeCell ref="E1193:F1193"/>
    <mergeCell ref="H1195:I1195"/>
    <mergeCell ref="E1197:F1197"/>
    <mergeCell ref="E1198:F1198"/>
    <mergeCell ref="E1199:F1199"/>
    <mergeCell ref="H1201:I1201"/>
    <mergeCell ref="E1203:F1203"/>
    <mergeCell ref="E1204:F1204"/>
    <mergeCell ref="E1205:F1205"/>
    <mergeCell ref="E1206:F1206"/>
    <mergeCell ref="E1207:F1207"/>
    <mergeCell ref="E1208:F1208"/>
    <mergeCell ref="H1210:I1210"/>
    <mergeCell ref="E1212:F1212"/>
    <mergeCell ref="E1165:F1165"/>
    <mergeCell ref="E1166:F1166"/>
    <mergeCell ref="H1168:I1168"/>
    <mergeCell ref="E1170:F1170"/>
    <mergeCell ref="E1171:F1171"/>
    <mergeCell ref="E1172:F1172"/>
    <mergeCell ref="E1173:F1173"/>
    <mergeCell ref="E1174:F1174"/>
    <mergeCell ref="E1175:F1175"/>
    <mergeCell ref="H1177:I1177"/>
    <mergeCell ref="E1179:F1179"/>
    <mergeCell ref="E1180:F1180"/>
    <mergeCell ref="E1181:F1181"/>
    <mergeCell ref="H1183:I1183"/>
    <mergeCell ref="E1185:F1185"/>
    <mergeCell ref="E1186:F1186"/>
    <mergeCell ref="E1187:F1187"/>
    <mergeCell ref="E1144:F1144"/>
    <mergeCell ref="E1145:F1145"/>
    <mergeCell ref="E1146:F1146"/>
    <mergeCell ref="H1148:I1148"/>
    <mergeCell ref="E1150:F1150"/>
    <mergeCell ref="E1151:F1151"/>
    <mergeCell ref="E1152:F1152"/>
    <mergeCell ref="E1153:F1153"/>
    <mergeCell ref="E1154:F1154"/>
    <mergeCell ref="E1155:F1155"/>
    <mergeCell ref="E1156:F1156"/>
    <mergeCell ref="E1157:F1157"/>
    <mergeCell ref="E1158:F1158"/>
    <mergeCell ref="E1159:F1159"/>
    <mergeCell ref="H1161:I1161"/>
    <mergeCell ref="E1163:F1163"/>
    <mergeCell ref="E1164:F1164"/>
    <mergeCell ref="E1125:F1125"/>
    <mergeCell ref="E1126:F1126"/>
    <mergeCell ref="E1127:F1127"/>
    <mergeCell ref="H1129:I1129"/>
    <mergeCell ref="E1131:F1131"/>
    <mergeCell ref="E1132:F1132"/>
    <mergeCell ref="E1133:F1133"/>
    <mergeCell ref="E1134:F1134"/>
    <mergeCell ref="E1135:F1135"/>
    <mergeCell ref="E1136:F1136"/>
    <mergeCell ref="E1137:F1137"/>
    <mergeCell ref="E1138:F1138"/>
    <mergeCell ref="E1139:F1139"/>
    <mergeCell ref="E1140:F1140"/>
    <mergeCell ref="E1141:F1141"/>
    <mergeCell ref="E1142:F1142"/>
    <mergeCell ref="E1143:F1143"/>
    <mergeCell ref="E1106:F1106"/>
    <mergeCell ref="E1107:F1107"/>
    <mergeCell ref="E1108:F1108"/>
    <mergeCell ref="E1109:F1109"/>
    <mergeCell ref="E1110:F1110"/>
    <mergeCell ref="E1111:F1111"/>
    <mergeCell ref="E1112:F1112"/>
    <mergeCell ref="E1113:F1113"/>
    <mergeCell ref="E1114:F1114"/>
    <mergeCell ref="H1116:I1116"/>
    <mergeCell ref="E1118:F1118"/>
    <mergeCell ref="E1119:F1119"/>
    <mergeCell ref="E1120:F1120"/>
    <mergeCell ref="E1121:F1121"/>
    <mergeCell ref="E1122:F1122"/>
    <mergeCell ref="E1123:F1123"/>
    <mergeCell ref="E1124:F1124"/>
    <mergeCell ref="E1085:F1085"/>
    <mergeCell ref="E1086:F1086"/>
    <mergeCell ref="E1087:F1087"/>
    <mergeCell ref="E1088:F1088"/>
    <mergeCell ref="H1090:I1090"/>
    <mergeCell ref="E1092:F1092"/>
    <mergeCell ref="E1093:F1093"/>
    <mergeCell ref="E1094:F1094"/>
    <mergeCell ref="E1095:F1095"/>
    <mergeCell ref="E1096:F1096"/>
    <mergeCell ref="E1097:F1097"/>
    <mergeCell ref="E1098:F1098"/>
    <mergeCell ref="E1099:F1099"/>
    <mergeCell ref="E1100:F1100"/>
    <mergeCell ref="E1101:F1101"/>
    <mergeCell ref="H1103:I1103"/>
    <mergeCell ref="E1105:F1105"/>
    <mergeCell ref="E1066:F1066"/>
    <mergeCell ref="E1067:F1067"/>
    <mergeCell ref="E1068:F1068"/>
    <mergeCell ref="E1069:F1069"/>
    <mergeCell ref="E1070:F1070"/>
    <mergeCell ref="E1071:F1071"/>
    <mergeCell ref="E1072:F1072"/>
    <mergeCell ref="E1073:F1073"/>
    <mergeCell ref="E1074:F1074"/>
    <mergeCell ref="E1075:F1075"/>
    <mergeCell ref="H1077:I1077"/>
    <mergeCell ref="E1079:F1079"/>
    <mergeCell ref="E1080:F1080"/>
    <mergeCell ref="E1081:F1081"/>
    <mergeCell ref="E1082:F1082"/>
    <mergeCell ref="E1083:F1083"/>
    <mergeCell ref="E1084:F1084"/>
    <mergeCell ref="E1045:F1045"/>
    <mergeCell ref="E1046:F1046"/>
    <mergeCell ref="E1047:F1047"/>
    <mergeCell ref="E1048:F1048"/>
    <mergeCell ref="E1049:F1049"/>
    <mergeCell ref="H1051:I1051"/>
    <mergeCell ref="E1053:F1053"/>
    <mergeCell ref="E1054:F1054"/>
    <mergeCell ref="E1055:F1055"/>
    <mergeCell ref="E1056:F1056"/>
    <mergeCell ref="E1057:F1057"/>
    <mergeCell ref="E1058:F1058"/>
    <mergeCell ref="E1059:F1059"/>
    <mergeCell ref="E1060:F1060"/>
    <mergeCell ref="E1061:F1061"/>
    <mergeCell ref="E1062:F1062"/>
    <mergeCell ref="H1064:I1064"/>
    <mergeCell ref="H1025:I1025"/>
    <mergeCell ref="E1027:F1027"/>
    <mergeCell ref="E1028:F1028"/>
    <mergeCell ref="E1029:F1029"/>
    <mergeCell ref="E1030:F1030"/>
    <mergeCell ref="E1031:F1031"/>
    <mergeCell ref="E1032:F1032"/>
    <mergeCell ref="E1033:F1033"/>
    <mergeCell ref="E1034:F1034"/>
    <mergeCell ref="E1035:F1035"/>
    <mergeCell ref="E1036:F1036"/>
    <mergeCell ref="H1038:I1038"/>
    <mergeCell ref="E1040:F1040"/>
    <mergeCell ref="E1041:F1041"/>
    <mergeCell ref="E1042:F1042"/>
    <mergeCell ref="E1043:F1043"/>
    <mergeCell ref="E1044:F1044"/>
    <mergeCell ref="E1001:F1001"/>
    <mergeCell ref="E1002:F1002"/>
    <mergeCell ref="E1003:F1003"/>
    <mergeCell ref="E1004:F1004"/>
    <mergeCell ref="E1005:F1005"/>
    <mergeCell ref="H1007:I1007"/>
    <mergeCell ref="E1009:F1009"/>
    <mergeCell ref="E1010:F1010"/>
    <mergeCell ref="E1011:F1011"/>
    <mergeCell ref="H1013:I1013"/>
    <mergeCell ref="E1015:F1015"/>
    <mergeCell ref="E1016:F1016"/>
    <mergeCell ref="E1017:F1017"/>
    <mergeCell ref="H1019:I1019"/>
    <mergeCell ref="E1021:F1021"/>
    <mergeCell ref="E1022:F1022"/>
    <mergeCell ref="E1023:F1023"/>
    <mergeCell ref="E980:F980"/>
    <mergeCell ref="E981:F981"/>
    <mergeCell ref="E982:F982"/>
    <mergeCell ref="E983:F983"/>
    <mergeCell ref="E984:F984"/>
    <mergeCell ref="E985:F985"/>
    <mergeCell ref="E986:F986"/>
    <mergeCell ref="E987:F987"/>
    <mergeCell ref="E988:F988"/>
    <mergeCell ref="H990:I990"/>
    <mergeCell ref="E992:F992"/>
    <mergeCell ref="E993:F993"/>
    <mergeCell ref="E994:F994"/>
    <mergeCell ref="E995:F995"/>
    <mergeCell ref="E996:F996"/>
    <mergeCell ref="H998:I998"/>
    <mergeCell ref="E1000:F1000"/>
    <mergeCell ref="E955:F955"/>
    <mergeCell ref="E956:F956"/>
    <mergeCell ref="E957:F957"/>
    <mergeCell ref="H959:I959"/>
    <mergeCell ref="E961:F961"/>
    <mergeCell ref="E962:F962"/>
    <mergeCell ref="E963:F963"/>
    <mergeCell ref="H965:I965"/>
    <mergeCell ref="E967:F967"/>
    <mergeCell ref="E968:F968"/>
    <mergeCell ref="E969:F969"/>
    <mergeCell ref="H971:I971"/>
    <mergeCell ref="E973:F973"/>
    <mergeCell ref="E974:F974"/>
    <mergeCell ref="E975:F975"/>
    <mergeCell ref="H977:I977"/>
    <mergeCell ref="E979:F979"/>
    <mergeCell ref="E932:F932"/>
    <mergeCell ref="E933:F933"/>
    <mergeCell ref="E934:F934"/>
    <mergeCell ref="H936:I936"/>
    <mergeCell ref="E938:F938"/>
    <mergeCell ref="E939:F939"/>
    <mergeCell ref="E940:F940"/>
    <mergeCell ref="E941:F941"/>
    <mergeCell ref="E942:F942"/>
    <mergeCell ref="E943:F943"/>
    <mergeCell ref="E944:F944"/>
    <mergeCell ref="E945:F945"/>
    <mergeCell ref="H947:I947"/>
    <mergeCell ref="E949:F949"/>
    <mergeCell ref="E950:F950"/>
    <mergeCell ref="E951:F951"/>
    <mergeCell ref="H953:I953"/>
    <mergeCell ref="E907:F907"/>
    <mergeCell ref="H909:I909"/>
    <mergeCell ref="E911:F911"/>
    <mergeCell ref="E912:F912"/>
    <mergeCell ref="E913:F913"/>
    <mergeCell ref="H915:I915"/>
    <mergeCell ref="E917:F917"/>
    <mergeCell ref="E918:F918"/>
    <mergeCell ref="E919:F919"/>
    <mergeCell ref="H921:I921"/>
    <mergeCell ref="E923:F923"/>
    <mergeCell ref="E924:F924"/>
    <mergeCell ref="E925:F925"/>
    <mergeCell ref="H927:I927"/>
    <mergeCell ref="E929:F929"/>
    <mergeCell ref="E930:F930"/>
    <mergeCell ref="E931:F931"/>
    <mergeCell ref="H885:I885"/>
    <mergeCell ref="E887:F887"/>
    <mergeCell ref="E888:F888"/>
    <mergeCell ref="E889:F889"/>
    <mergeCell ref="E890:F890"/>
    <mergeCell ref="E891:F891"/>
    <mergeCell ref="H893:I893"/>
    <mergeCell ref="E895:F895"/>
    <mergeCell ref="E896:F896"/>
    <mergeCell ref="E897:F897"/>
    <mergeCell ref="E898:F898"/>
    <mergeCell ref="E899:F899"/>
    <mergeCell ref="E900:F900"/>
    <mergeCell ref="E901:F901"/>
    <mergeCell ref="H903:I903"/>
    <mergeCell ref="E905:F905"/>
    <mergeCell ref="E906:F906"/>
    <mergeCell ref="E867:F867"/>
    <mergeCell ref="E868:F868"/>
    <mergeCell ref="E869:F869"/>
    <mergeCell ref="E870:F870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79:F879"/>
    <mergeCell ref="E880:F880"/>
    <mergeCell ref="E881:F881"/>
    <mergeCell ref="E882:F882"/>
    <mergeCell ref="E883:F883"/>
    <mergeCell ref="H849:I849"/>
    <mergeCell ref="E851:F851"/>
    <mergeCell ref="E852:F852"/>
    <mergeCell ref="E853:F853"/>
    <mergeCell ref="E854:F854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31:F831"/>
    <mergeCell ref="E832:F832"/>
    <mergeCell ref="E833:F833"/>
    <mergeCell ref="E834:F834"/>
    <mergeCell ref="E835:F835"/>
    <mergeCell ref="E836:F836"/>
    <mergeCell ref="E837:F837"/>
    <mergeCell ref="E838:F838"/>
    <mergeCell ref="E839:F839"/>
    <mergeCell ref="E840:F840"/>
    <mergeCell ref="E841:F841"/>
    <mergeCell ref="E842:F842"/>
    <mergeCell ref="E843:F843"/>
    <mergeCell ref="E844:F844"/>
    <mergeCell ref="E845:F845"/>
    <mergeCell ref="E846:F846"/>
    <mergeCell ref="E847:F847"/>
    <mergeCell ref="E812:F812"/>
    <mergeCell ref="E813:F813"/>
    <mergeCell ref="E814:F814"/>
    <mergeCell ref="E815:F815"/>
    <mergeCell ref="E816:F816"/>
    <mergeCell ref="E817:F817"/>
    <mergeCell ref="E818:F818"/>
    <mergeCell ref="E819:F819"/>
    <mergeCell ref="E820:F820"/>
    <mergeCell ref="E821:F821"/>
    <mergeCell ref="E822:F822"/>
    <mergeCell ref="E823:F823"/>
    <mergeCell ref="E824:F824"/>
    <mergeCell ref="H826:I826"/>
    <mergeCell ref="E828:F828"/>
    <mergeCell ref="E829:F829"/>
    <mergeCell ref="E830:F830"/>
    <mergeCell ref="E793:F793"/>
    <mergeCell ref="E794:F794"/>
    <mergeCell ref="E795:F795"/>
    <mergeCell ref="E796:F796"/>
    <mergeCell ref="E797:F797"/>
    <mergeCell ref="E798:F798"/>
    <mergeCell ref="E799:F799"/>
    <mergeCell ref="E800:F800"/>
    <mergeCell ref="E801:F801"/>
    <mergeCell ref="E802:F802"/>
    <mergeCell ref="E803:F803"/>
    <mergeCell ref="H805:I805"/>
    <mergeCell ref="E807:F807"/>
    <mergeCell ref="E808:F808"/>
    <mergeCell ref="E809:F809"/>
    <mergeCell ref="E810:F810"/>
    <mergeCell ref="E811:F811"/>
    <mergeCell ref="E774:F774"/>
    <mergeCell ref="E775:F775"/>
    <mergeCell ref="E776:F776"/>
    <mergeCell ref="E777:F777"/>
    <mergeCell ref="E778:F778"/>
    <mergeCell ref="H780:I780"/>
    <mergeCell ref="E782:F782"/>
    <mergeCell ref="E783:F783"/>
    <mergeCell ref="E784:F784"/>
    <mergeCell ref="E785:F785"/>
    <mergeCell ref="E786:F786"/>
    <mergeCell ref="E787:F787"/>
    <mergeCell ref="E788:F788"/>
    <mergeCell ref="E789:F789"/>
    <mergeCell ref="E790:F790"/>
    <mergeCell ref="E791:F791"/>
    <mergeCell ref="E792:F792"/>
    <mergeCell ref="E755:F755"/>
    <mergeCell ref="H757:I757"/>
    <mergeCell ref="E759:F759"/>
    <mergeCell ref="E760:F760"/>
    <mergeCell ref="E761:F761"/>
    <mergeCell ref="E762:F762"/>
    <mergeCell ref="E763:F763"/>
    <mergeCell ref="E764:F764"/>
    <mergeCell ref="E765:F765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E738:F738"/>
    <mergeCell ref="E739:F739"/>
    <mergeCell ref="E740:F740"/>
    <mergeCell ref="E741:F741"/>
    <mergeCell ref="E742:F742"/>
    <mergeCell ref="E743:F743"/>
    <mergeCell ref="E744:F744"/>
    <mergeCell ref="E745:F745"/>
    <mergeCell ref="E746:F746"/>
    <mergeCell ref="E747:F747"/>
    <mergeCell ref="E748:F748"/>
    <mergeCell ref="E749:F749"/>
    <mergeCell ref="E750:F750"/>
    <mergeCell ref="E751:F751"/>
    <mergeCell ref="E752:F752"/>
    <mergeCell ref="E753:F753"/>
    <mergeCell ref="E754:F754"/>
    <mergeCell ref="E717:F717"/>
    <mergeCell ref="H719:I719"/>
    <mergeCell ref="E721:F721"/>
    <mergeCell ref="E722:F722"/>
    <mergeCell ref="E723:F723"/>
    <mergeCell ref="E724:F724"/>
    <mergeCell ref="E725:F725"/>
    <mergeCell ref="E726:F726"/>
    <mergeCell ref="E727:F727"/>
    <mergeCell ref="E728:F728"/>
    <mergeCell ref="E729:F729"/>
    <mergeCell ref="E730:F730"/>
    <mergeCell ref="H732:I732"/>
    <mergeCell ref="E734:F734"/>
    <mergeCell ref="E735:F735"/>
    <mergeCell ref="E736:F736"/>
    <mergeCell ref="E737:F737"/>
    <mergeCell ref="E696:F696"/>
    <mergeCell ref="E697:F697"/>
    <mergeCell ref="E698:F698"/>
    <mergeCell ref="H700:I700"/>
    <mergeCell ref="E702:F702"/>
    <mergeCell ref="E703:F703"/>
    <mergeCell ref="E704:F704"/>
    <mergeCell ref="H706:I706"/>
    <mergeCell ref="E708:F708"/>
    <mergeCell ref="E709:F709"/>
    <mergeCell ref="E710:F710"/>
    <mergeCell ref="E711:F711"/>
    <mergeCell ref="E712:F712"/>
    <mergeCell ref="E713:F713"/>
    <mergeCell ref="E714:F714"/>
    <mergeCell ref="E715:F715"/>
    <mergeCell ref="E716:F716"/>
    <mergeCell ref="H670:I670"/>
    <mergeCell ref="E672:F672"/>
    <mergeCell ref="E673:F673"/>
    <mergeCell ref="E674:F674"/>
    <mergeCell ref="H676:I676"/>
    <mergeCell ref="E678:F678"/>
    <mergeCell ref="E679:F679"/>
    <mergeCell ref="E680:F680"/>
    <mergeCell ref="H682:I682"/>
    <mergeCell ref="E684:F684"/>
    <mergeCell ref="E685:F685"/>
    <mergeCell ref="E686:F686"/>
    <mergeCell ref="H688:I688"/>
    <mergeCell ref="E690:F690"/>
    <mergeCell ref="E691:F691"/>
    <mergeCell ref="E692:F692"/>
    <mergeCell ref="H694:I694"/>
    <mergeCell ref="E644:F644"/>
    <mergeCell ref="H646:I646"/>
    <mergeCell ref="E648:F648"/>
    <mergeCell ref="E649:F649"/>
    <mergeCell ref="E650:F650"/>
    <mergeCell ref="H652:I652"/>
    <mergeCell ref="E654:F654"/>
    <mergeCell ref="E655:F655"/>
    <mergeCell ref="E656:F656"/>
    <mergeCell ref="H658:I658"/>
    <mergeCell ref="E660:F660"/>
    <mergeCell ref="E661:F661"/>
    <mergeCell ref="E662:F662"/>
    <mergeCell ref="H664:I664"/>
    <mergeCell ref="E666:F666"/>
    <mergeCell ref="E667:F667"/>
    <mergeCell ref="E668:F668"/>
    <mergeCell ref="E619:F619"/>
    <mergeCell ref="E620:F620"/>
    <mergeCell ref="H622:I622"/>
    <mergeCell ref="E624:F624"/>
    <mergeCell ref="E625:F625"/>
    <mergeCell ref="E626:F626"/>
    <mergeCell ref="H628:I628"/>
    <mergeCell ref="E630:F630"/>
    <mergeCell ref="E631:F631"/>
    <mergeCell ref="E632:F632"/>
    <mergeCell ref="H634:I634"/>
    <mergeCell ref="E636:F636"/>
    <mergeCell ref="E637:F637"/>
    <mergeCell ref="E638:F638"/>
    <mergeCell ref="H640:I640"/>
    <mergeCell ref="E642:F642"/>
    <mergeCell ref="E643:F643"/>
    <mergeCell ref="E594:F594"/>
    <mergeCell ref="E595:F595"/>
    <mergeCell ref="E596:F596"/>
    <mergeCell ref="H598:I598"/>
    <mergeCell ref="E600:F600"/>
    <mergeCell ref="E601:F601"/>
    <mergeCell ref="E602:F602"/>
    <mergeCell ref="H604:I604"/>
    <mergeCell ref="E606:F606"/>
    <mergeCell ref="E607:F607"/>
    <mergeCell ref="E608:F608"/>
    <mergeCell ref="H610:I610"/>
    <mergeCell ref="E612:F612"/>
    <mergeCell ref="E613:F613"/>
    <mergeCell ref="E614:F614"/>
    <mergeCell ref="H616:I616"/>
    <mergeCell ref="E618:F618"/>
    <mergeCell ref="H572:I572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H584:I584"/>
    <mergeCell ref="E586:F586"/>
    <mergeCell ref="E587:F587"/>
    <mergeCell ref="E588:F588"/>
    <mergeCell ref="E589:F589"/>
    <mergeCell ref="E590:F590"/>
    <mergeCell ref="H592:I592"/>
    <mergeCell ref="E550:F550"/>
    <mergeCell ref="E551:F551"/>
    <mergeCell ref="E552:F552"/>
    <mergeCell ref="H554:I554"/>
    <mergeCell ref="E556:F556"/>
    <mergeCell ref="E557:F557"/>
    <mergeCell ref="E558:F558"/>
    <mergeCell ref="H560:I560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E525:F525"/>
    <mergeCell ref="H527:I527"/>
    <mergeCell ref="E529:F529"/>
    <mergeCell ref="E530:F530"/>
    <mergeCell ref="E531:F531"/>
    <mergeCell ref="E532:F532"/>
    <mergeCell ref="E533:F533"/>
    <mergeCell ref="E534:F534"/>
    <mergeCell ref="H536:I536"/>
    <mergeCell ref="E538:F538"/>
    <mergeCell ref="E539:F539"/>
    <mergeCell ref="E540:F540"/>
    <mergeCell ref="H542:I542"/>
    <mergeCell ref="E544:F544"/>
    <mergeCell ref="E545:F545"/>
    <mergeCell ref="E546:F546"/>
    <mergeCell ref="H548:I548"/>
    <mergeCell ref="E500:F500"/>
    <mergeCell ref="H502:I502"/>
    <mergeCell ref="E504:F504"/>
    <mergeCell ref="E505:F505"/>
    <mergeCell ref="E506:F506"/>
    <mergeCell ref="H508:I508"/>
    <mergeCell ref="E510:F510"/>
    <mergeCell ref="E511:F511"/>
    <mergeCell ref="E512:F512"/>
    <mergeCell ref="H514:I514"/>
    <mergeCell ref="E516:F516"/>
    <mergeCell ref="E517:F517"/>
    <mergeCell ref="E518:F518"/>
    <mergeCell ref="H520:I520"/>
    <mergeCell ref="E522:F522"/>
    <mergeCell ref="E523:F523"/>
    <mergeCell ref="E524:F524"/>
    <mergeCell ref="H478:I478"/>
    <mergeCell ref="E480:F480"/>
    <mergeCell ref="E481:F481"/>
    <mergeCell ref="E482:F482"/>
    <mergeCell ref="E483:F483"/>
    <mergeCell ref="E484:F484"/>
    <mergeCell ref="H486:I486"/>
    <mergeCell ref="E488:F488"/>
    <mergeCell ref="E489:F489"/>
    <mergeCell ref="E490:F490"/>
    <mergeCell ref="E491:F491"/>
    <mergeCell ref="E492:F492"/>
    <mergeCell ref="E493:F493"/>
    <mergeCell ref="E494:F494"/>
    <mergeCell ref="H496:I496"/>
    <mergeCell ref="E498:F498"/>
    <mergeCell ref="E499:F499"/>
    <mergeCell ref="E456:F456"/>
    <mergeCell ref="E457:F457"/>
    <mergeCell ref="H459:I459"/>
    <mergeCell ref="E461:F461"/>
    <mergeCell ref="E462:F462"/>
    <mergeCell ref="E463:F463"/>
    <mergeCell ref="H465:I465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H432:I432"/>
    <mergeCell ref="E434:F434"/>
    <mergeCell ref="E435:F435"/>
    <mergeCell ref="E436:F436"/>
    <mergeCell ref="E437:F437"/>
    <mergeCell ref="E438:F438"/>
    <mergeCell ref="E439:F439"/>
    <mergeCell ref="H441:I441"/>
    <mergeCell ref="E443:F443"/>
    <mergeCell ref="E444:F444"/>
    <mergeCell ref="E445:F445"/>
    <mergeCell ref="H447:I447"/>
    <mergeCell ref="E449:F449"/>
    <mergeCell ref="E450:F450"/>
    <mergeCell ref="E451:F451"/>
    <mergeCell ref="H453:I453"/>
    <mergeCell ref="E455:F455"/>
    <mergeCell ref="H407:I407"/>
    <mergeCell ref="E409:F409"/>
    <mergeCell ref="E410:F410"/>
    <mergeCell ref="E411:F411"/>
    <mergeCell ref="H413:I413"/>
    <mergeCell ref="E415:F415"/>
    <mergeCell ref="E416:F416"/>
    <mergeCell ref="E417:F417"/>
    <mergeCell ref="H419:I419"/>
    <mergeCell ref="E421:F421"/>
    <mergeCell ref="E422:F422"/>
    <mergeCell ref="E423:F423"/>
    <mergeCell ref="H425:I425"/>
    <mergeCell ref="E427:F427"/>
    <mergeCell ref="E428:F428"/>
    <mergeCell ref="E429:F429"/>
    <mergeCell ref="E430:F430"/>
    <mergeCell ref="E383:F383"/>
    <mergeCell ref="H385:I385"/>
    <mergeCell ref="E387:F387"/>
    <mergeCell ref="E388:F388"/>
    <mergeCell ref="E389:F389"/>
    <mergeCell ref="E390:F390"/>
    <mergeCell ref="H392:I392"/>
    <mergeCell ref="E394:F394"/>
    <mergeCell ref="E395:F395"/>
    <mergeCell ref="E396:F396"/>
    <mergeCell ref="E397:F397"/>
    <mergeCell ref="E398:F398"/>
    <mergeCell ref="E399:F399"/>
    <mergeCell ref="H401:I401"/>
    <mergeCell ref="E403:F403"/>
    <mergeCell ref="E404:F404"/>
    <mergeCell ref="E405:F405"/>
    <mergeCell ref="E364:F364"/>
    <mergeCell ref="E365:F365"/>
    <mergeCell ref="E366:F366"/>
    <mergeCell ref="E367:F367"/>
    <mergeCell ref="E368:F368"/>
    <mergeCell ref="E369:F369"/>
    <mergeCell ref="E370:F370"/>
    <mergeCell ref="H372:I372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43:F343"/>
    <mergeCell ref="E344:F344"/>
    <mergeCell ref="E345:F345"/>
    <mergeCell ref="E346:F346"/>
    <mergeCell ref="E347:F347"/>
    <mergeCell ref="H349:I349"/>
    <mergeCell ref="E351:F351"/>
    <mergeCell ref="E352:F352"/>
    <mergeCell ref="E353:F353"/>
    <mergeCell ref="E354:F354"/>
    <mergeCell ref="E355:F355"/>
    <mergeCell ref="E356:F356"/>
    <mergeCell ref="E357:F357"/>
    <mergeCell ref="E358:F358"/>
    <mergeCell ref="E359:F359"/>
    <mergeCell ref="E360:F360"/>
    <mergeCell ref="H362:I362"/>
    <mergeCell ref="E322:F322"/>
    <mergeCell ref="E323:F323"/>
    <mergeCell ref="E324:F324"/>
    <mergeCell ref="E325:F325"/>
    <mergeCell ref="E326:F326"/>
    <mergeCell ref="H328:I328"/>
    <mergeCell ref="E330:F330"/>
    <mergeCell ref="E331:F331"/>
    <mergeCell ref="E332:F332"/>
    <mergeCell ref="E333:F333"/>
    <mergeCell ref="E334:F334"/>
    <mergeCell ref="E335:F335"/>
    <mergeCell ref="E336:F336"/>
    <mergeCell ref="E337:F337"/>
    <mergeCell ref="H339:I339"/>
    <mergeCell ref="E341:F341"/>
    <mergeCell ref="E342:F342"/>
    <mergeCell ref="E301:F301"/>
    <mergeCell ref="E302:F302"/>
    <mergeCell ref="E303:F303"/>
    <mergeCell ref="E304:F304"/>
    <mergeCell ref="E305:F305"/>
    <mergeCell ref="H307:I307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H318:I318"/>
    <mergeCell ref="E320:F320"/>
    <mergeCell ref="E321:F321"/>
    <mergeCell ref="E280:F280"/>
    <mergeCell ref="E281:F281"/>
    <mergeCell ref="E282:F282"/>
    <mergeCell ref="E283:F283"/>
    <mergeCell ref="H285:I285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H298:I298"/>
    <mergeCell ref="E300:F30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H271:I271"/>
    <mergeCell ref="A273:J273"/>
    <mergeCell ref="E274:F274"/>
    <mergeCell ref="E275:F275"/>
    <mergeCell ref="E276:F276"/>
    <mergeCell ref="E277:F277"/>
    <mergeCell ref="E278:F278"/>
    <mergeCell ref="E279:F279"/>
    <mergeCell ref="E240:F240"/>
    <mergeCell ref="E241:F241"/>
    <mergeCell ref="E242:F242"/>
    <mergeCell ref="E243:F243"/>
    <mergeCell ref="E244:F244"/>
    <mergeCell ref="E245:F245"/>
    <mergeCell ref="E246:F246"/>
    <mergeCell ref="H248:I248"/>
    <mergeCell ref="E250:F250"/>
    <mergeCell ref="E251:F251"/>
    <mergeCell ref="E252:F252"/>
    <mergeCell ref="E253:F253"/>
    <mergeCell ref="H255:I255"/>
    <mergeCell ref="E257:F257"/>
    <mergeCell ref="E258:F258"/>
    <mergeCell ref="E259:F259"/>
    <mergeCell ref="E260:F26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H237:I237"/>
    <mergeCell ref="E239:F239"/>
    <mergeCell ref="E200:F200"/>
    <mergeCell ref="E201:F201"/>
    <mergeCell ref="E202:F202"/>
    <mergeCell ref="E203:F203"/>
    <mergeCell ref="E204:F204"/>
    <mergeCell ref="E205:F205"/>
    <mergeCell ref="E206:F206"/>
    <mergeCell ref="H208:I208"/>
    <mergeCell ref="E210:F210"/>
    <mergeCell ref="E211:F211"/>
    <mergeCell ref="E212:F212"/>
    <mergeCell ref="E213:F213"/>
    <mergeCell ref="E214:F214"/>
    <mergeCell ref="E215:F215"/>
    <mergeCell ref="H217:I217"/>
    <mergeCell ref="E219:F219"/>
    <mergeCell ref="E220:F220"/>
    <mergeCell ref="H178:I178"/>
    <mergeCell ref="E180:F180"/>
    <mergeCell ref="E181:F181"/>
    <mergeCell ref="E182:F182"/>
    <mergeCell ref="E183:F183"/>
    <mergeCell ref="H185:I185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H196:I196"/>
    <mergeCell ref="E198:F198"/>
    <mergeCell ref="E199:F199"/>
    <mergeCell ref="H155:I155"/>
    <mergeCell ref="E157:F157"/>
    <mergeCell ref="E158:F158"/>
    <mergeCell ref="E159:F159"/>
    <mergeCell ref="E160:F160"/>
    <mergeCell ref="E161:F161"/>
    <mergeCell ref="H163:I163"/>
    <mergeCell ref="E165:F165"/>
    <mergeCell ref="E166:F166"/>
    <mergeCell ref="E167:F167"/>
    <mergeCell ref="E168:F168"/>
    <mergeCell ref="E169:F169"/>
    <mergeCell ref="H171:I171"/>
    <mergeCell ref="E173:F173"/>
    <mergeCell ref="E174:F174"/>
    <mergeCell ref="E175:F175"/>
    <mergeCell ref="E176:F176"/>
    <mergeCell ref="E135:F135"/>
    <mergeCell ref="E136:F136"/>
    <mergeCell ref="E137:F137"/>
    <mergeCell ref="E138:F138"/>
    <mergeCell ref="E139:F139"/>
    <mergeCell ref="H141:I141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12:F112"/>
    <mergeCell ref="E113:F113"/>
    <mergeCell ref="E114:F114"/>
    <mergeCell ref="H116:I116"/>
    <mergeCell ref="E118:F118"/>
    <mergeCell ref="E119:F119"/>
    <mergeCell ref="E120:F120"/>
    <mergeCell ref="E121:F121"/>
    <mergeCell ref="E122:F122"/>
    <mergeCell ref="E123:F123"/>
    <mergeCell ref="H125:I125"/>
    <mergeCell ref="E127:F127"/>
    <mergeCell ref="E128:F128"/>
    <mergeCell ref="E129:F129"/>
    <mergeCell ref="E130:F130"/>
    <mergeCell ref="E131:F131"/>
    <mergeCell ref="H133:I133"/>
    <mergeCell ref="E89:F89"/>
    <mergeCell ref="E90:F90"/>
    <mergeCell ref="H92:I92"/>
    <mergeCell ref="E94:F94"/>
    <mergeCell ref="E95:F95"/>
    <mergeCell ref="E96:F96"/>
    <mergeCell ref="E97:F97"/>
    <mergeCell ref="E98:F98"/>
    <mergeCell ref="H100:I100"/>
    <mergeCell ref="E102:F102"/>
    <mergeCell ref="E103:F103"/>
    <mergeCell ref="E104:F104"/>
    <mergeCell ref="E105:F105"/>
    <mergeCell ref="E106:F106"/>
    <mergeCell ref="H108:I108"/>
    <mergeCell ref="E110:F110"/>
    <mergeCell ref="E111:F111"/>
    <mergeCell ref="E68:F68"/>
    <mergeCell ref="H70:I70"/>
    <mergeCell ref="E72:F72"/>
    <mergeCell ref="E73:F73"/>
    <mergeCell ref="E74:F74"/>
    <mergeCell ref="E75:F75"/>
    <mergeCell ref="E76:F76"/>
    <mergeCell ref="E77:F77"/>
    <mergeCell ref="E78:F78"/>
    <mergeCell ref="E79:F79"/>
    <mergeCell ref="H81:I81"/>
    <mergeCell ref="E83:F83"/>
    <mergeCell ref="E84:F84"/>
    <mergeCell ref="E85:F85"/>
    <mergeCell ref="E86:F86"/>
    <mergeCell ref="E87:F87"/>
    <mergeCell ref="E88:F88"/>
    <mergeCell ref="E47:F47"/>
    <mergeCell ref="E48:F48"/>
    <mergeCell ref="H50:I50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H64:I64"/>
    <mergeCell ref="E66:F66"/>
    <mergeCell ref="E67:F67"/>
    <mergeCell ref="E26:F26"/>
    <mergeCell ref="E27:F27"/>
    <mergeCell ref="H29:I29"/>
    <mergeCell ref="E31:F31"/>
    <mergeCell ref="E32:F32"/>
    <mergeCell ref="E33:F33"/>
    <mergeCell ref="E34:F34"/>
    <mergeCell ref="E35:F35"/>
    <mergeCell ref="E36:F36"/>
    <mergeCell ref="E37:F37"/>
    <mergeCell ref="E38:F38"/>
    <mergeCell ref="H40:I40"/>
    <mergeCell ref="E42:F42"/>
    <mergeCell ref="E43:F43"/>
    <mergeCell ref="E44:F44"/>
    <mergeCell ref="E45:F45"/>
    <mergeCell ref="E46:F46"/>
    <mergeCell ref="A8:J8"/>
    <mergeCell ref="E9:F9"/>
    <mergeCell ref="E10:F10"/>
    <mergeCell ref="E11:F11"/>
    <mergeCell ref="E12:F12"/>
    <mergeCell ref="E13:F13"/>
    <mergeCell ref="E14:F14"/>
    <mergeCell ref="E15:F15"/>
    <mergeCell ref="A7:J7"/>
    <mergeCell ref="E16:F16"/>
    <mergeCell ref="E17:F17"/>
    <mergeCell ref="E18:F18"/>
    <mergeCell ref="H20:I20"/>
    <mergeCell ref="E22:F22"/>
    <mergeCell ref="E23:F23"/>
    <mergeCell ref="E24:F24"/>
    <mergeCell ref="E25:F25"/>
  </mergeCells>
  <pageMargins left="0.51181102362204722" right="0.51181102362204722" top="0.39370078740157483" bottom="0.78740157480314965" header="0.31496062992125984" footer="0.31496062992125984"/>
  <pageSetup paperSize="9" scale="56" fitToHeight="0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8</vt:i4>
      </vt:variant>
    </vt:vector>
  </HeadingPairs>
  <TitlesOfParts>
    <vt:vector size="14" baseType="lpstr">
      <vt:lpstr>RESUMO</vt:lpstr>
      <vt:lpstr>REFORMA</vt:lpstr>
      <vt:lpstr>CFF</vt:lpstr>
      <vt:lpstr>BDI</vt:lpstr>
      <vt:lpstr>ENCARGOS</vt:lpstr>
      <vt:lpstr>cpu</vt:lpstr>
      <vt:lpstr>CFF!Area_de_impressao</vt:lpstr>
      <vt:lpstr>cpu!Area_de_impressao</vt:lpstr>
      <vt:lpstr>ENCARGOS!Area_de_impressao</vt:lpstr>
      <vt:lpstr>REFORMA!Area_de_impressao</vt:lpstr>
      <vt:lpstr>RESUMO!Area_de_impressao</vt:lpstr>
      <vt:lpstr>CFF!Titulos_de_impressao</vt:lpstr>
      <vt:lpstr>cpu!Titulos_de_impressao</vt:lpstr>
      <vt:lpstr>REFORMA!Titulos_de_impressao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</dc:creator>
  <cp:lastModifiedBy>Alexandre Felinto Fernandes</cp:lastModifiedBy>
  <cp:lastPrinted>2025-05-19T21:33:57Z</cp:lastPrinted>
  <dcterms:created xsi:type="dcterms:W3CDTF">2018-07-30T11:48:09Z</dcterms:created>
  <dcterms:modified xsi:type="dcterms:W3CDTF">2025-05-20T15:43:34Z</dcterms:modified>
</cp:coreProperties>
</file>