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tabRatio="789" activeTab="2"/>
  </bookViews>
  <sheets>
    <sheet name="Boletim de Medição 01" sheetId="7" r:id="rId1"/>
    <sheet name="Boletim de Medição 02" sheetId="1" r:id="rId2"/>
    <sheet name="Boletim de Medição 03" sheetId="8" r:id="rId3"/>
    <sheet name="Memória de Cálculo" sheetId="2" r:id="rId4"/>
    <sheet name="RF 03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C" localSheetId="4">[1]Reforma!#REF!</definedName>
    <definedName name="\C">[1]Reforma!#REF!</definedName>
    <definedName name="\D" localSheetId="4">[1]Reforma!#REF!</definedName>
    <definedName name="\D">[1]Reforma!#REF!</definedName>
    <definedName name="\G" localSheetId="4">[1]Reforma!#REF!</definedName>
    <definedName name="\G">[1]Reforma!#REF!</definedName>
    <definedName name="\I" localSheetId="4">[1]Reforma!#REF!</definedName>
    <definedName name="\I">[1]Reforma!#REF!</definedName>
    <definedName name="\l" localSheetId="4">#REF!</definedName>
    <definedName name="\l">#REF!</definedName>
    <definedName name="\M" localSheetId="4">[1]Reforma!#REF!</definedName>
    <definedName name="\M">[1]Reforma!#REF!</definedName>
    <definedName name="\P" localSheetId="4">[1]Reforma!#REF!</definedName>
    <definedName name="\P">[1]Reforma!#REF!</definedName>
    <definedName name="\q" localSheetId="4">#REF!</definedName>
    <definedName name="\q">#REF!</definedName>
    <definedName name="\R" localSheetId="4">[1]Reforma!#REF!</definedName>
    <definedName name="\R">[1]Reforma!#REF!</definedName>
    <definedName name="\s" localSheetId="4">#REF!</definedName>
    <definedName name="\s">#REF!</definedName>
    <definedName name="\t" localSheetId="4">#REF!</definedName>
    <definedName name="\t">#REF!</definedName>
    <definedName name="\Y">[1]Reforma!#REF!</definedName>
    <definedName name="_">[1]Reforma!#REF!</definedName>
    <definedName name="___________sub1" localSheetId="4">#REF!</definedName>
    <definedName name="___________sub1">#REF!</definedName>
    <definedName name="___________sub3" localSheetId="4">#REF!</definedName>
    <definedName name="___________sub3">#REF!</definedName>
    <definedName name="_________sub1" localSheetId="4">#REF!</definedName>
    <definedName name="_________sub1">#REF!</definedName>
    <definedName name="_________sub2">#REF!</definedName>
    <definedName name="_________sub3">#REF!</definedName>
    <definedName name="_________sub4">#REF!</definedName>
    <definedName name="________R">#REF!</definedName>
    <definedName name="________sub1">#REF!</definedName>
    <definedName name="________sub2">#REF!</definedName>
    <definedName name="________sub3">#REF!</definedName>
    <definedName name="________sub4">#REF!</definedName>
    <definedName name="_______MDO1">[2]INSUMOS!$C$8</definedName>
    <definedName name="_______MDO2">[2]INSUMOS!$C$9</definedName>
    <definedName name="_______R" localSheetId="4">#REF!</definedName>
    <definedName name="_______R">#REF!</definedName>
    <definedName name="_______sub1" localSheetId="4">#REF!</definedName>
    <definedName name="_______sub1">#REF!</definedName>
    <definedName name="_______sub2" localSheetId="4">#REF!</definedName>
    <definedName name="_______sub2">#REF!</definedName>
    <definedName name="_______sub3">#REF!</definedName>
    <definedName name="_______sub4">#REF!</definedName>
    <definedName name="______eu2" localSheetId="0" hidden="1">{#N/A,#N/A,FALSE,"MO (2)"}</definedName>
    <definedName name="______eu2" localSheetId="4" hidden="1">{#N/A,#N/A,FALSE,"MO (2)"}</definedName>
    <definedName name="______eu2" hidden="1">{#N/A,#N/A,FALSE,"MO (2)"}</definedName>
    <definedName name="______MDO1" localSheetId="4">#REF!</definedName>
    <definedName name="______MDO1">#REF!</definedName>
    <definedName name="______MDO2" localSheetId="4">#REF!</definedName>
    <definedName name="______MDO2">#REF!</definedName>
    <definedName name="______R" localSheetId="4">#REF!</definedName>
    <definedName name="______R">#REF!</definedName>
    <definedName name="______sub1">#REF!</definedName>
    <definedName name="______sub2">#REF!</definedName>
    <definedName name="______sub3">#REF!</definedName>
    <definedName name="______sub4">#REF!</definedName>
    <definedName name="_____eu2" localSheetId="0" hidden="1">{#N/A,#N/A,FALSE,"MO (2)"}</definedName>
    <definedName name="_____eu2" localSheetId="4" hidden="1">{#N/A,#N/A,FALSE,"MO (2)"}</definedName>
    <definedName name="_____eu2" hidden="1">{#N/A,#N/A,FALSE,"MO (2)"}</definedName>
    <definedName name="_____MDO1" localSheetId="4">#REF!</definedName>
    <definedName name="_____MDO1">#REF!</definedName>
    <definedName name="_____MDO2" localSheetId="4">#REF!</definedName>
    <definedName name="_____MDO2">#REF!</definedName>
    <definedName name="_____R" localSheetId="4">#REF!</definedName>
    <definedName name="_____R">#REF!</definedName>
    <definedName name="_____sub1">#REF!</definedName>
    <definedName name="_____sub2">#REF!</definedName>
    <definedName name="_____sub3">#REF!</definedName>
    <definedName name="_____sub4">#REF!</definedName>
    <definedName name="____eu2" localSheetId="0" hidden="1">{#N/A,#N/A,FALSE,"MO (2)"}</definedName>
    <definedName name="____eu2" localSheetId="4" hidden="1">{#N/A,#N/A,FALSE,"MO (2)"}</definedName>
    <definedName name="____eu2" hidden="1">{#N/A,#N/A,FALSE,"MO (2)"}</definedName>
    <definedName name="____IRM1" localSheetId="0" hidden="1">{#N/A,#N/A,FALSE,"MO (2)"}</definedName>
    <definedName name="____IRM1" localSheetId="4" hidden="1">{#N/A,#N/A,FALSE,"MO (2)"}</definedName>
    <definedName name="____IRM1" hidden="1">{#N/A,#N/A,FALSE,"MO (2)"}</definedName>
    <definedName name="____MDO1" localSheetId="4">#REF!</definedName>
    <definedName name="____MDO1">#REF!</definedName>
    <definedName name="____MDO2" localSheetId="4">#REF!</definedName>
    <definedName name="____MDO2">#REF!</definedName>
    <definedName name="____R" localSheetId="4">#REF!</definedName>
    <definedName name="____R">#REF!</definedName>
    <definedName name="____sub1">#REF!</definedName>
    <definedName name="____sub2">#REF!</definedName>
    <definedName name="____sub3">#REF!</definedName>
    <definedName name="____sub4">#REF!</definedName>
    <definedName name="___ELE3">#REF!</definedName>
    <definedName name="___eu2" localSheetId="0" hidden="1">{#N/A,#N/A,FALSE,"MO (2)"}</definedName>
    <definedName name="___eu2" localSheetId="4" hidden="1">{#N/A,#N/A,FALSE,"MO (2)"}</definedName>
    <definedName name="___eu2" hidden="1">{#N/A,#N/A,FALSE,"MO (2)"}</definedName>
    <definedName name="___IRM1" localSheetId="0" hidden="1">{#N/A,#N/A,FALSE,"MO (2)"}</definedName>
    <definedName name="___IRM1" localSheetId="4" hidden="1">{#N/A,#N/A,FALSE,"MO (2)"}</definedName>
    <definedName name="___IRM1" hidden="1">{#N/A,#N/A,FALSE,"MO (2)"}</definedName>
    <definedName name="___MDO1" localSheetId="4">#REF!</definedName>
    <definedName name="___MDO1">#REF!</definedName>
    <definedName name="___MDO2" localSheetId="4">#REF!</definedName>
    <definedName name="___MDO2">#REF!</definedName>
    <definedName name="___R" localSheetId="4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4">#REF!</definedName>
    <definedName name="__ELE1">#REF!</definedName>
    <definedName name="__ELE2" localSheetId="4">#REF!</definedName>
    <definedName name="__ELE2">#REF!</definedName>
    <definedName name="__ELE3" localSheetId="4">#REF!</definedName>
    <definedName name="__ELE3">#REF!</definedName>
    <definedName name="__eu2" localSheetId="0" hidden="1">{#N/A,#N/A,FALSE,"MO (2)"}</definedName>
    <definedName name="__eu2" localSheetId="4" hidden="1">{#N/A,#N/A,FALSE,"MO (2)"}</definedName>
    <definedName name="__eu2" hidden="1">{#N/A,#N/A,FALSE,"MO (2)"}</definedName>
    <definedName name="__IRM1" localSheetId="0" hidden="1">{#N/A,#N/A,FALSE,"MO (2)"}</definedName>
    <definedName name="__IRM1" localSheetId="4" hidden="1">{#N/A,#N/A,FALSE,"MO (2)"}</definedName>
    <definedName name="__IRM1" hidden="1">{#N/A,#N/A,FALSE,"MO (2)"}</definedName>
    <definedName name="__MDO1" localSheetId="4">#REF!</definedName>
    <definedName name="__MDO1">#REF!</definedName>
    <definedName name="__MDO2" localSheetId="4">#REF!</definedName>
    <definedName name="__MDO2">#REF!</definedName>
    <definedName name="__R" localSheetId="4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 hidden="1">#NAME?</definedName>
    <definedName name="__xlnm.Print_Titles_2" localSheetId="4">#REF!</definedName>
    <definedName name="__xlnm.Print_Titles_2">#REF!</definedName>
    <definedName name="_01_09_96" localSheetId="4">#REF!</definedName>
    <definedName name="_01_09_96">#REF!</definedName>
    <definedName name="_1Excel_BuiltIn_Print_Titles_1" localSheetId="4">#REF!</definedName>
    <definedName name="_1Excel_BuiltIn_Print_Titles_1">#REF!</definedName>
    <definedName name="_A1">#REF!</definedName>
    <definedName name="_C" localSheetId="4">[1]Reforma!#REF!</definedName>
    <definedName name="_C">[1]Reforma!#REF!</definedName>
    <definedName name="_C_1" localSheetId="4">[1]Reforma!#REF!</definedName>
    <definedName name="_C_1">[1]Reforma!#REF!</definedName>
    <definedName name="_cab1" localSheetId="4">#REF!</definedName>
    <definedName name="_cab1">#REF!</definedName>
    <definedName name="_COM010201" localSheetId="4">#REF!</definedName>
    <definedName name="_COM010201">#REF!</definedName>
    <definedName name="_COM010202" localSheetId="4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 hidden="1">#REF!</definedName>
    <definedName name="_D" localSheetId="4">[1]Reforma!#REF!</definedName>
    <definedName name="_D">[1]Reforma!#REF!</definedName>
    <definedName name="_D_1" localSheetId="4">[1]Reforma!#REF!</definedName>
    <definedName name="_D_1">[1]Reforma!#REF!</definedName>
    <definedName name="_ELE1" localSheetId="4">#REF!</definedName>
    <definedName name="_ELE1">#REF!</definedName>
    <definedName name="_ELE2" localSheetId="4">#REF!</definedName>
    <definedName name="_ELE2">#REF!</definedName>
    <definedName name="_ELE3" localSheetId="4">#REF!</definedName>
    <definedName name="_ELE3">#REF!</definedName>
    <definedName name="_eu2" localSheetId="0" hidden="1">{#N/A,#N/A,FALSE,"MO (2)"}</definedName>
    <definedName name="_eu2" localSheetId="4" hidden="1">{#N/A,#N/A,FALSE,"MO (2)"}</definedName>
    <definedName name="_eu2" hidden="1">{#N/A,#N/A,FALSE,"MO (2)"}</definedName>
    <definedName name="_FCCEMED_">[1]Reforma!#REF!</definedName>
    <definedName name="_Fill" localSheetId="4" hidden="1">#REF!</definedName>
    <definedName name="_Fill" hidden="1">#REF!</definedName>
    <definedName name="_xlnm._FilterDatabase" localSheetId="4" hidden="1">'RF 03'!#REF!</definedName>
    <definedName name="_G">[1]Reforma!#REF!</definedName>
    <definedName name="_G_1">[1]Reforma!#REF!</definedName>
    <definedName name="_GLB2" localSheetId="4">#REF!</definedName>
    <definedName name="_GLB2">#REF!</definedName>
    <definedName name="_GOTO_D1_">[1]Reforma!#REF!</definedName>
    <definedName name="_GOTO_E1_">[1]Reforma!#REF!</definedName>
    <definedName name="_GOTO_N1_">[1]Reforma!#REF!</definedName>
    <definedName name="_HOME__">[1]Reforma!#REF!</definedName>
    <definedName name="_I">[1]Reforma!#REF!</definedName>
    <definedName name="_I_1">[1]Reforma!#REF!</definedName>
    <definedName name="_i3" localSheetId="4">#REF!</definedName>
    <definedName name="_i3">#REF!</definedName>
    <definedName name="_IRM1" localSheetId="0" hidden="1">{#N/A,#N/A,FALSE,"MO (2)"}</definedName>
    <definedName name="_IRM1" localSheetId="4" hidden="1">{#N/A,#N/A,FALSE,"MO (2)"}</definedName>
    <definedName name="_IRM1" hidden="1">{#N/A,#N/A,FALSE,"MO (2)"}</definedName>
    <definedName name="_Key1" localSheetId="4" hidden="1">#REF!</definedName>
    <definedName name="_Key1" hidden="1">#REF!</definedName>
    <definedName name="_M">[1]Reforma!#REF!</definedName>
    <definedName name="_M_1">[1]Reforma!#REF!</definedName>
    <definedName name="_MAO010201" localSheetId="4">#REF!</definedName>
    <definedName name="_MAO010201">#REF!</definedName>
    <definedName name="_MAO010202" localSheetId="4">#REF!</definedName>
    <definedName name="_MAO010202">#REF!</definedName>
    <definedName name="_MAO010205" localSheetId="4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 hidden="1">#REF!</definedName>
    <definedName name="_MatMult_AxB" hidden="1">#REF!</definedName>
    <definedName name="_MatMult_B" hidden="1">#REF!</definedName>
    <definedName name="_MDO1">#REF!</definedName>
    <definedName name="_MDO2">#REF!</definedName>
    <definedName name="_MNSJS">#REF!</definedName>
    <definedName name="_Order1" hidden="1">255</definedName>
    <definedName name="_P" localSheetId="4">[1]Reforma!#REF!</definedName>
    <definedName name="_P">[1]Reforma!#REF!</definedName>
    <definedName name="_P_1" localSheetId="4">[1]Reforma!#REF!</definedName>
    <definedName name="_P_1">[1]Reforma!#REF!</definedName>
    <definedName name="_Parse_In" localSheetId="4" hidden="1">#REF!</definedName>
    <definedName name="_Parse_In" hidden="1">#REF!</definedName>
    <definedName name="_Parse_Out" localSheetId="4" hidden="1">#REF!</definedName>
    <definedName name="_Parse_Out" hidden="1">#REF!</definedName>
    <definedName name="_PL1" localSheetId="4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 localSheetId="4">[1]Reforma!#REF!</definedName>
    <definedName name="_R">[1]Reforma!#REF!</definedName>
    <definedName name="_R_1" localSheetId="4">[1]Reforma!#REF!</definedName>
    <definedName name="_R_1">[1]Reforma!#REF!</definedName>
    <definedName name="_REA1.N10_" localSheetId="4">[1]Reforma!#REF!</definedName>
    <definedName name="_REA1.N10_">[1]Reforma!#REF!</definedName>
    <definedName name="_REC11100" localSheetId="4">#REF!</definedName>
    <definedName name="_REC11100">#REF!</definedName>
    <definedName name="_REC11110" localSheetId="4">#REF!</definedName>
    <definedName name="_REC11110">#REF!</definedName>
    <definedName name="_REC11115" localSheetId="4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[4]Regula!$J$36</definedName>
    <definedName name="_sob1" localSheetId="4">#REF!</definedName>
    <definedName name="_sob1">#REF!</definedName>
    <definedName name="_SOB2" localSheetId="4">#REF!</definedName>
    <definedName name="_SOB2">#REF!</definedName>
    <definedName name="_Sort" localSheetId="4" hidden="1">#REF!</definedName>
    <definedName name="_Sort" hidden="1">#REF!</definedName>
    <definedName name="_sub1">#REF!</definedName>
    <definedName name="_sub12">#REF!</definedName>
    <definedName name="_sub2">#REF!</definedName>
    <definedName name="_sub3">#REF!</definedName>
    <definedName name="_sub4">#REF!</definedName>
    <definedName name="_SUB5">#REF!</definedName>
    <definedName name="_subb2">#REF!</definedName>
    <definedName name="_subb4">#REF!</definedName>
    <definedName name="_subb9">#REF!</definedName>
    <definedName name="_SUU">#REF!</definedName>
    <definedName name="_SUUU">#REF!</definedName>
    <definedName name="_svi2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 localSheetId="4">'[5]Relatório-1ª med.'!#REF!</definedName>
    <definedName name="_TT102">'[5]Relatório-1ª med.'!#REF!</definedName>
    <definedName name="_TT107" localSheetId="4">'[5]Relatório-1ª med.'!#REF!</definedName>
    <definedName name="_TT107">'[5]Relatório-1ª med.'!#REF!</definedName>
    <definedName name="_TT121" localSheetId="4">'[5]Relatório-1ª med.'!#REF!</definedName>
    <definedName name="_TT121">'[5]Relatório-1ª med.'!#REF!</definedName>
    <definedName name="_TT123" localSheetId="4">'[5]Relatório-1ª med.'!#REF!</definedName>
    <definedName name="_TT123">'[5]Relatório-1ª med.'!#REF!</definedName>
    <definedName name="_TT19">'[5]Relatório-1ª med.'!#REF!</definedName>
    <definedName name="_TT20">'[5]Relatório-1ª med.'!#REF!</definedName>
    <definedName name="_TT21">'[5]Relatório-1ª med.'!#REF!</definedName>
    <definedName name="_TT22">'[5]Relatório-1ª med.'!#REF!</definedName>
    <definedName name="_TT26">'[5]Relatório-1ª med.'!#REF!</definedName>
    <definedName name="_TT27">'[5]Relatório-1ª med.'!#REF!</definedName>
    <definedName name="_TT28">'[5]Relatório-1ª med.'!#REF!</definedName>
    <definedName name="_TT30">'[5]Relatório-1ª med.'!#REF!</definedName>
    <definedName name="_TT31">'[5]Relatório-1ª med.'!#REF!</definedName>
    <definedName name="_TT32">'[5]Relatório-1ª med.'!#REF!</definedName>
    <definedName name="_TT33">'[5]Relatório-1ª med.'!#REF!</definedName>
    <definedName name="_TT34">'[5]Relatório-1ª med.'!#REF!</definedName>
    <definedName name="_TT36">'[5]Relatório-1ª med.'!#REF!</definedName>
    <definedName name="_TT37">'[5]Relatório-1ª med.'!#REF!</definedName>
    <definedName name="_TT38">'[5]Relatório-1ª med.'!#REF!</definedName>
    <definedName name="_TT39">'[5]Relatório-1ª med.'!#REF!</definedName>
    <definedName name="_TT40">'[5]Relatório-1ª med.'!#REF!</definedName>
    <definedName name="_TT5">'[5]Relatório-1ª med.'!#REF!</definedName>
    <definedName name="_TT52">'[5]Relatório-1ª med.'!#REF!</definedName>
    <definedName name="_TT53">'[5]Relatório-1ª med.'!#REF!</definedName>
    <definedName name="_TT54">'[5]Relatório-1ª med.'!#REF!</definedName>
    <definedName name="_TT55">'[5]Relatório-1ª med.'!#REF!</definedName>
    <definedName name="_TT6">'[5]Relatório-1ª med.'!#REF!</definedName>
    <definedName name="_TT60">'[5]Relatório-1ª med.'!#REF!</definedName>
    <definedName name="_TT61">'[5]Relatório-1ª med.'!#REF!</definedName>
    <definedName name="_TT69">'[5]Relatório-1ª med.'!#REF!</definedName>
    <definedName name="_TT7">'[5]Relatório-1ª med.'!#REF!</definedName>
    <definedName name="_TT70">'[5]Relatório-1ª med.'!#REF!</definedName>
    <definedName name="_TT71">'[5]Relatório-1ª med.'!#REF!</definedName>
    <definedName name="_TT74">'[5]Relatório-1ª med.'!#REF!</definedName>
    <definedName name="_TT75">'[5]Relatório-1ª med.'!#REF!</definedName>
    <definedName name="_TT76">'[5]Relatório-1ª med.'!#REF!</definedName>
    <definedName name="_TT77">'[5]Relatório-1ª med.'!#REF!</definedName>
    <definedName name="_TT78">'[5]Relatório-1ª med.'!#REF!</definedName>
    <definedName name="_TT79">'[5]Relatório-1ª med.'!#REF!</definedName>
    <definedName name="_TT94">'[5]Relatório-1ª med.'!#REF!</definedName>
    <definedName name="_TT95">'[5]Relatório-1ª med.'!#REF!</definedName>
    <definedName name="_TT97">'[5]Relatório-1ª med.'!#REF!</definedName>
    <definedName name="_UNI11100" localSheetId="4">#REF!</definedName>
    <definedName name="_UNI11100">#REF!</definedName>
    <definedName name="_UNI11110" localSheetId="4">#REF!</definedName>
    <definedName name="_UNI11110">#REF!</definedName>
    <definedName name="_UNI11115" localSheetId="4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 localSheetId="4">[1]Reforma!#REF!</definedName>
    <definedName name="_WCS13_">[1]Reforma!#REF!</definedName>
    <definedName name="_WCS43_" localSheetId="4">[1]Reforma!#REF!</definedName>
    <definedName name="_WCS43_">[1]Reforma!#REF!</definedName>
    <definedName name="_WDCN1.S1_" localSheetId="4">[1]Reforma!#REF!</definedName>
    <definedName name="_WDCN1.S1_">[1]Reforma!#REF!</definedName>
    <definedName name="_WGZY_" localSheetId="4">#REF!</definedName>
    <definedName name="_WGZY_">#REF!</definedName>
    <definedName name="_WGZY__6" localSheetId="4">#REF!</definedName>
    <definedName name="_WGZY__6">#REF!</definedName>
    <definedName name="_WICE1_" localSheetId="4">[1]Reforma!#REF!</definedName>
    <definedName name="_WICE1_">[1]Reforma!#REF!</definedName>
    <definedName name="_WIRA1.A8_" localSheetId="4">[1]Reforma!#REF!</definedName>
    <definedName name="_WIRA1.A8_">[1]Reforma!#REF!</definedName>
    <definedName name="_Y" localSheetId="4">[1]Reforma!#REF!</definedName>
    <definedName name="_Y">[1]Reforma!#REF!</definedName>
    <definedName name="_Y_1" localSheetId="4">[1]Reforma!#REF!</definedName>
    <definedName name="_Y_1">[1]Reforma!#REF!</definedName>
    <definedName name="a" localSheetId="4">#REF!</definedName>
    <definedName name="a">#REF!</definedName>
    <definedName name="A_Brita_25" localSheetId="4">#REF!</definedName>
    <definedName name="A_Brita_25">#REF!</definedName>
    <definedName name="A_Chapisco" localSheetId="4">#REF!</definedName>
    <definedName name="A_Chapisco">#REF!</definedName>
    <definedName name="A_Comprimento">#REF!</definedName>
    <definedName name="A_Concreto_A">#REF!</definedName>
    <definedName name="A_Concreto_M">#REF!</definedName>
    <definedName name="A_Concreto_S">#REF!</definedName>
    <definedName name="A_Escavação">#REF!</definedName>
    <definedName name="A_Espessura">#REF!</definedName>
    <definedName name="A_Largura">#REF!</definedName>
    <definedName name="A_Massa_única">#REF!</definedName>
    <definedName name="A_Pintura">#REF!</definedName>
    <definedName name="A_Profundidade">#REF!</definedName>
    <definedName name="A_reaterro">#REF!</definedName>
    <definedName name="a1B16279">#REF!</definedName>
    <definedName name="aa">#REF!</definedName>
    <definedName name="aaa">#REF!</definedName>
    <definedName name="aaaaaa">#REF!</definedName>
    <definedName name="Ac">#REF!</definedName>
    <definedName name="AD">#REF!</definedName>
    <definedName name="ADDDD">#REF!</definedName>
    <definedName name="adf">#REF!</definedName>
    <definedName name="AdPeri">#REF!</definedName>
    <definedName name="ADPL">#REF!</definedName>
    <definedName name="ADS">#REF!</definedName>
    <definedName name="AFSDF">#REF!</definedName>
    <definedName name="AFSF">#REF!</definedName>
    <definedName name="AGSD">#REF!</definedName>
    <definedName name="AGSDG">#REF!</definedName>
    <definedName name="AKSDGL">#REF!</definedName>
    <definedName name="Alex">#REF!</definedName>
    <definedName name="ALTA" localSheetId="4">'[6]PRO-08'!#REF!</definedName>
    <definedName name="ALTA">'[6]PRO-08'!#REF!</definedName>
    <definedName name="alvenaria_1" localSheetId="4">#REF!</definedName>
    <definedName name="alvenaria_1">#REF!</definedName>
    <definedName name="alvenaria_1_1_2" localSheetId="4">#REF!</definedName>
    <definedName name="alvenaria_1_1_2">#REF!</definedName>
    <definedName name="alvenaria_1_2" localSheetId="4">#REF!</definedName>
    <definedName name="alvenaria_1_2">#REF!</definedName>
    <definedName name="Alvenaria_vedação">#REF!</definedName>
    <definedName name="amarela">#REF!</definedName>
    <definedName name="AMORLDMLENFK" localSheetId="4">[7]COMPOSIÇÃO!#REF!</definedName>
    <definedName name="AMORLDMLENFK">[7]COMPOSIÇÃO!#REF!</definedName>
    <definedName name="ANA" localSheetId="4">'[8]Refor Out_ 2001 _ BDI_20_ Ajust'!#REF!</definedName>
    <definedName name="ANA">'[8]Refor Out_ 2001 _ BDI_20_ Ajust'!#REF!</definedName>
    <definedName name="ANDRE" localSheetId="4">#REF!</definedName>
    <definedName name="ANDRE">#REF!</definedName>
    <definedName name="anel" localSheetId="4">#REF!</definedName>
    <definedName name="anel">#REF!</definedName>
    <definedName name="ANTIGA" localSheetId="4">#REF!</definedName>
    <definedName name="ANTIGA">#REF!</definedName>
    <definedName name="area_base">[4]Base!$U$40</definedName>
    <definedName name="_xlnm.Print_Area" localSheetId="0">'Boletim de Medição 01'!$A$1:$J$264</definedName>
    <definedName name="_xlnm.Print_Area" localSheetId="1">'Boletim de Medição 02'!$A$1:$J$263</definedName>
    <definedName name="_xlnm.Print_Area" localSheetId="2">'Boletim de Medição 03'!$A$1:$J$263</definedName>
    <definedName name="_xlnm.Print_Area" localSheetId="3">'Memória de Cálculo'!$A$1:$N$1699</definedName>
    <definedName name="_xlnm.Print_Area" localSheetId="4">'RF 03'!$A$1:$X$677</definedName>
    <definedName name="_xlnm.Print_Area">#REF!</definedName>
    <definedName name="Área_impressão_IM" localSheetId="4">#REF!</definedName>
    <definedName name="Área_impressão_IM">#REF!</definedName>
    <definedName name="Área_impressão_IM_31" localSheetId="4">'[9]Rel Fis_fin'!#REF!</definedName>
    <definedName name="Área_impressão_IM_31">'[9]Rel Fis_fin'!#REF!</definedName>
    <definedName name="AreaTeste" localSheetId="4">#REF!</definedName>
    <definedName name="AreaTeste">#REF!</definedName>
    <definedName name="AreaTeste2">#REF!</definedName>
    <definedName name="areia">#REF!</definedName>
    <definedName name="Arial">#REF!</definedName>
    <definedName name="ASA">#REF!</definedName>
    <definedName name="asd">#REF!</definedName>
    <definedName name="asdf">#REF!</definedName>
    <definedName name="asdfas">#REF!</definedName>
    <definedName name="ASDFF">#REF!</definedName>
    <definedName name="ASFDG">#REF!</definedName>
    <definedName name="ASFDGD">#REF!</definedName>
    <definedName name="ASFVASV">#REF!</definedName>
    <definedName name="ASG">#REF!</definedName>
    <definedName name="ASGD">#REF!</definedName>
    <definedName name="ASGDF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SVDVFA">#REF!</definedName>
    <definedName name="ATENÇÃO" localSheetId="0" hidden="1">{#N/A,#N/A,FALSE,"MO (2)"}</definedName>
    <definedName name="ATENÇÃO" localSheetId="4" hidden="1">{#N/A,#N/A,FALSE,"MO (2)"}</definedName>
    <definedName name="ATENÇÃO" hidden="1">{#N/A,#N/A,FALSE,"MO (2)"}</definedName>
    <definedName name="Aut_original">[10]PROJETO!#REF!</definedName>
    <definedName name="Aut_resumo">[11]RESUMO_AUT1!#REF!</definedName>
    <definedName name="aux" localSheetId="4">#REF!</definedName>
    <definedName name="aux">#REF!</definedName>
    <definedName name="AuxHab" localSheetId="4">#REF!</definedName>
    <definedName name="AuxHab">#REF!</definedName>
    <definedName name="auxiliar" localSheetId="4">#REF!</definedName>
    <definedName name="auxiliar">#REF!</definedName>
    <definedName name="aZUEN" hidden="1">#REF!</definedName>
    <definedName name="azul">#REF!</definedName>
    <definedName name="AZULSINAL">#REF!</definedName>
    <definedName name="B" localSheetId="0" hidden="1">{#N/A,#N/A,FALSE,"MO (2)"}</definedName>
    <definedName name="B" localSheetId="4" hidden="1">{#N/A,#N/A,FALSE,"MO (2)"}</definedName>
    <definedName name="B" hidden="1">{#N/A,#N/A,FALSE,"MO (2)"}</definedName>
    <definedName name="BACIA_3" localSheetId="4">#REF!</definedName>
    <definedName name="BACIA_3">#REF!</definedName>
    <definedName name="bacia15" localSheetId="4">#REF!</definedName>
    <definedName name="bacia15">#REF!</definedName>
    <definedName name="bacia16" localSheetId="4">#REF!</definedName>
    <definedName name="bacia16">#REF!</definedName>
    <definedName name="BACIA160">#REF!</definedName>
    <definedName name="BACIA17">#REF!</definedName>
    <definedName name="BAIANO">#REF!</definedName>
    <definedName name="Banco_dados_IM">#REF!</definedName>
    <definedName name="Banco_dados_IM2">#REF!</definedName>
    <definedName name="_xlnm.Database">#REF!</definedName>
    <definedName name="bau" hidden="1">#REF!</definedName>
    <definedName name="BB">#REF!</definedName>
    <definedName name="BBB">#REF!</definedName>
    <definedName name="BBBB" localSheetId="0">'Boletim de Medição 01'!BBBB</definedName>
    <definedName name="BBBB" localSheetId="4">'RF 03'!BBBB</definedName>
    <definedName name="BBBB">[12]!BBBB</definedName>
    <definedName name="bdgfsb" localSheetId="0">#REF!</definedName>
    <definedName name="bdgfsb" localSheetId="4">#REF!</definedName>
    <definedName name="bdgfsb">#REF!</definedName>
    <definedName name="BDI" localSheetId="4">#REF!</definedName>
    <definedName name="BDI">#REF!</definedName>
    <definedName name="BDI." localSheetId="4">#REF!</definedName>
    <definedName name="BDI.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runo">#REF!</definedName>
    <definedName name="bsdbsd">#REF!</definedName>
    <definedName name="bsdbsgfdzb">#REF!</definedName>
    <definedName name="bsgfdbsgfdb">#REF!</definedName>
    <definedName name="buc3eta">#REF!</definedName>
    <definedName name="BuiltIn_AutoFilter___2">#REF!</definedName>
    <definedName name="BuiltIn_Print_Area">#REF!</definedName>
    <definedName name="BuiltIn_Print_Area___0">#REF!</definedName>
    <definedName name="BuiltIn_Print_Area___0___0">#REF!</definedName>
    <definedName name="BuiltIn_Print_Area___0___0___0___0">#REF!</definedName>
    <definedName name="BuiltIn_Print_Area___0___0___0___0___0">#REF!</definedName>
    <definedName name="BuiltIn_Print_Area___0___0___0___0___0___0">#REF!</definedName>
    <definedName name="BuiltIn_Print_Titles">#REF!</definedName>
    <definedName name="BuiltIn_Print_Titles___0">#REF!</definedName>
    <definedName name="BuiltIn_Print_Titles___0___0___0">#REF!</definedName>
    <definedName name="BuiltIn_Print_Titles___0___0___0___0">#REF!</definedName>
    <definedName name="BuiltIn_Print_Titles___0___0___0___0___0___0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 localSheetId="4">'[13]UTR 2'!#REF!</definedName>
    <definedName name="CAMPANARIO">'[13]UTR 2'!#REF!</definedName>
    <definedName name="CANETA" localSheetId="4">#REF!</definedName>
    <definedName name="CANETA">#REF!</definedName>
    <definedName name="CANTEIRO_DE_OBRAS">[14]CANT_OBRAS!$H$8</definedName>
    <definedName name="CANTEIRO_OBRAS" localSheetId="4">#REF!</definedName>
    <definedName name="CANTEIRO_OBRAS">#REF!</definedName>
    <definedName name="CAPA" localSheetId="4">[1]Reforma!#REF!</definedName>
    <definedName name="CAPA">[1]Reforma!#REF!</definedName>
    <definedName name="cbn" localSheetId="4">[1]Reforma!#REF!</definedName>
    <definedName name="cbn">[1]Reforma!#REF!</definedName>
    <definedName name="CBU" localSheetId="4">#REF!</definedName>
    <definedName name="CBU">#REF!</definedName>
    <definedName name="CBUII" localSheetId="4">#REF!</definedName>
    <definedName name="CBUII">#REF!</definedName>
    <definedName name="CBUQB" localSheetId="4">#REF!</definedName>
    <definedName name="CBUQB">#REF!</definedName>
    <definedName name="CBUQc">#REF!</definedName>
    <definedName name="CC">#REF!</definedName>
    <definedName name="CCC">#REF!</definedName>
    <definedName name="CELIA">#REF!</definedName>
    <definedName name="CélulaInicioPlanilha">#REF!</definedName>
    <definedName name="CélulaResumo">#REF!</definedName>
    <definedName name="CEU" hidden="1">#REF!</definedName>
    <definedName name="Chapisco">#REF!</definedName>
    <definedName name="cimento">#REF!</definedName>
    <definedName name="Cmat">#REF!</definedName>
    <definedName name="Cmo">#REF!</definedName>
    <definedName name="CNVDFNVN">#REF!</definedName>
    <definedName name="Cobertura">#REF!</definedName>
    <definedName name="Cobertura_canal">#REF!</definedName>
    <definedName name="cocacola">#REF!</definedName>
    <definedName name="cocaina">#REF!</definedName>
    <definedName name="Código">#REF!</definedName>
    <definedName name="Código.">#REF!</definedName>
    <definedName name="COEF_LINEAR">#REF!</definedName>
    <definedName name="Comparativo">#REF!</definedName>
    <definedName name="cOMPOSIÇaO" hidden="1">#REF!</definedName>
    <definedName name="composições">#REF!</definedName>
    <definedName name="CONT_CANTEIRO">#REF!</definedName>
    <definedName name="cópia">#REF!</definedName>
    <definedName name="corte">#REF!</definedName>
    <definedName name="COTAS">#REF!</definedName>
    <definedName name="_xlnm.Criteria">#REF!</definedName>
    <definedName name="Cron" hidden="1">#REF!</definedName>
    <definedName name="cron." hidden="1">#REF!</definedName>
    <definedName name="crono">#REF!</definedName>
    <definedName name="CT">#REF!</definedName>
    <definedName name="CU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nilo">#REF!</definedName>
    <definedName name="Data">#REF!</definedName>
    <definedName name="Data_Final">#REF!</definedName>
    <definedName name="Data_Início">#REF!</definedName>
    <definedName name="DD">#REF!</definedName>
    <definedName name="DDD">#REF!</definedName>
    <definedName name="Deco">#REF!</definedName>
    <definedName name="densidade_cap">#REF!</definedName>
    <definedName name="DES">#REF!</definedName>
    <definedName name="DESAP">#REF!</definedName>
    <definedName name="DESAPROPRIAÇÃO">'[14]AQU TERRENO-'!$H$9</definedName>
    <definedName name="Df" localSheetId="4">#REF!</definedName>
    <definedName name="Df">#REF!</definedName>
    <definedName name="dfdf" localSheetId="0" hidden="1">{#N/A,#N/A,FALSE,"MO (2)"}</definedName>
    <definedName name="dfdf" localSheetId="4" hidden="1">{#N/A,#N/A,FALSE,"MO (2)"}</definedName>
    <definedName name="dfdf" hidden="1">{#N/A,#N/A,FALSE,"MO (2)"}</definedName>
    <definedName name="DFGT">[1]Reforma!#REF!</definedName>
    <definedName name="DFT">[1]Reforma!#REF!</definedName>
    <definedName name="DG">[15]COMPOSIÇÃO!$I$10</definedName>
    <definedName name="DGA" localSheetId="4">'[6]PRO-08'!#REF!</definedName>
    <definedName name="DGA">'[6]PRO-08'!#REF!</definedName>
    <definedName name="Dissídio" localSheetId="4">#REF!</definedName>
    <definedName name="Dissídio">#REF!</definedName>
    <definedName name="DJ" localSheetId="4">#REF!</definedName>
    <definedName name="DJ">#REF!</definedName>
    <definedName name="DKJBGKSHAK" localSheetId="4">#REF!</definedName>
    <definedName name="DKJBGKSHAK">#REF!</definedName>
    <definedName name="DMT">[16]C.U!$D$1651,[16]C.U!$D$1155</definedName>
    <definedName name="DMT_0_50" localSheetId="4">#REF!</definedName>
    <definedName name="DMT_0_50">#REF!</definedName>
    <definedName name="DMT_1000" localSheetId="4">#REF!</definedName>
    <definedName name="DMT_1000">#REF!</definedName>
    <definedName name="DMT_200" localSheetId="4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WD">#REF!</definedName>
    <definedName name="dx">'[17]ENTRADA DE DADOS'!$F$5</definedName>
    <definedName name="dxi">'[17]ENTRADA DE DADOS'!$I$5</definedName>
    <definedName name="DY">'[18]ENTRADA DE DADOS'!$F$5</definedName>
    <definedName name="E" localSheetId="4">#REF!</definedName>
    <definedName name="E">#REF!</definedName>
    <definedName name="ECJ" localSheetId="4">#REF!</definedName>
    <definedName name="ECJ">#REF!</definedName>
    <definedName name="ee" localSheetId="4">[1]Reforma!#REF!</definedName>
    <definedName name="ee">[1]Reforma!#REF!</definedName>
    <definedName name="EE1_MAT" localSheetId="4">'[19]B - Captação_Elevação 1a Etapa '!#REF!</definedName>
    <definedName name="EE1_MAT">'[19]B - Captação_Elevação 1a Etapa '!#REF!</definedName>
    <definedName name="EE1_MATERIAIS">'[14]ESTA ELEVATÓRIA_'!$H$106</definedName>
    <definedName name="EE1_SERV" localSheetId="4">'[19]B - Captação_Elevação 1a Etapa '!#REF!</definedName>
    <definedName name="EE1_SERV">'[19]B - Captação_Elevação 1a Etapa '!#REF!</definedName>
    <definedName name="EE1_SERVIÇOS">'[14]ESTA ELEVATÓRIA_'!$H$9</definedName>
    <definedName name="EE2_MAT" localSheetId="4">'[19]B - Captação_Elevação 1a Etapa '!#REF!</definedName>
    <definedName name="EE2_MAT">'[19]B - Captação_Elevação 1a Etapa '!#REF!</definedName>
    <definedName name="EE2_MATERIAIS">'[14]ESTA ELEVATÓRIA_'!$H$244</definedName>
    <definedName name="EE2_SERV" localSheetId="4">'[19]B - Captação_Elevação 1a Etapa '!#REF!</definedName>
    <definedName name="EE2_SERV">'[19]B - Captação_Elevação 1a Etapa '!#REF!</definedName>
    <definedName name="EE2_SERVIÇOS">'[14]ESTA ELEVATÓRIA_'!$H$143</definedName>
    <definedName name="EE3_MAT" localSheetId="4">'[19]B - Captação_Elevação 1a Etapa '!#REF!</definedName>
    <definedName name="EE3_MAT">'[19]B - Captação_Elevação 1a Etapa '!#REF!</definedName>
    <definedName name="EE3_SERV" localSheetId="4">'[19]B - Captação_Elevação 1a Etapa '!#REF!</definedName>
    <definedName name="EE3_SERV">'[19]B - Captação_Elevação 1a Etapa '!#REF!</definedName>
    <definedName name="eee" localSheetId="4">#REF!</definedName>
    <definedName name="eee">#REF!</definedName>
    <definedName name="EEEEE" localSheetId="4">[1]Reforma!#REF!</definedName>
    <definedName name="EEEEE">[1]Reforma!#REF!</definedName>
    <definedName name="EEEEEEEEE" localSheetId="4">#REF!</definedName>
    <definedName name="EEEEEEEEE">#REF!</definedName>
    <definedName name="EJ" localSheetId="4">#REF!</definedName>
    <definedName name="EJ">#REF!</definedName>
    <definedName name="Elemento_vazado" localSheetId="4">#REF!</definedName>
    <definedName name="Elemento_vazado">#REF!</definedName>
    <definedName name="eliabe">#REF!</definedName>
    <definedName name="ELLICLAU">#REF!</definedName>
    <definedName name="EM">#REF!</definedName>
    <definedName name="EMI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[14]EMISSÁRIO_!$H$39</definedName>
    <definedName name="EMISSÁRIO1_SERVIÇOS">[14]EMISSÁRIO_!$H$9</definedName>
    <definedName name="EMISSÁRIO2_MATERIAIS">[14]EMISSÁRIO_!$H$80</definedName>
    <definedName name="EMISSÁRIO2_SERVIÇOS">[14]EMISSÁRIO_!$H$50</definedName>
    <definedName name="Empolamento" localSheetId="4">#REF!</definedName>
    <definedName name="Empolamento">#REF!</definedName>
    <definedName name="eNCARGOS" localSheetId="4">[1]Reforma!#REF!</definedName>
    <definedName name="eNCARGOS">[1]Reforma!#REF!</definedName>
    <definedName name="EPVT" localSheetId="4">#REF!</definedName>
    <definedName name="EPVT">#REF!</definedName>
    <definedName name="EQPTO" localSheetId="4">#REF!</definedName>
    <definedName name="EQPTO">#REF!</definedName>
    <definedName name="ER" localSheetId="4">[1]Reforma!#REF!</definedName>
    <definedName name="ER">[1]Reforma!#REF!</definedName>
    <definedName name="err" localSheetId="0">'Boletim de Medição 01'!err</definedName>
    <definedName name="err" localSheetId="4">'RF 03'!err</definedName>
    <definedName name="err">[12]!err</definedName>
    <definedName name="ert" localSheetId="0">[1]Reforma!#REF!</definedName>
    <definedName name="ert" localSheetId="4">[1]Reforma!#REF!</definedName>
    <definedName name="ert">[1]Reforma!#REF!</definedName>
    <definedName name="ERTYRE" localSheetId="4">[1]Reforma!#REF!</definedName>
    <definedName name="ERTYRE">[1]Reforma!#REF!</definedName>
    <definedName name="ES" localSheetId="4">[1]Reforma!#REF!</definedName>
    <definedName name="ES">[1]Reforma!#REF!</definedName>
    <definedName name="ESC_EMISS3_S" localSheetId="4">#REF!</definedName>
    <definedName name="ESC_EMISS3_S">#REF!</definedName>
    <definedName name="Escavação" localSheetId="4">#REF!</definedName>
    <definedName name="Escavação">#REF!</definedName>
    <definedName name="ESCORAMENTO" localSheetId="4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 localSheetId="4">'[6]PRO-08'!#REF!</definedName>
    <definedName name="estrelacelest">'[6]PRO-08'!#REF!</definedName>
    <definedName name="Estrutura" localSheetId="4">'[20]Lote 02 FoFo'!#REF!</definedName>
    <definedName name="Estrutura">'[20]Lote 02 FoFo'!#REF!</definedName>
    <definedName name="eu" localSheetId="0" hidden="1">{#N/A,#N/A,FALSE,"MO (2)"}</definedName>
    <definedName name="eu" localSheetId="4" hidden="1">{#N/A,#N/A,FALSE,"MO (2)"}</definedName>
    <definedName name="eu" hidden="1">{#N/A,#N/A,FALSE,"MO (2)"}</definedName>
    <definedName name="EXA">'[6]PRO-08'!#REF!</definedName>
    <definedName name="Excel_BuiltIn__FilterDatabase_11" localSheetId="4">#REF!</definedName>
    <definedName name="Excel_BuiltIn__FilterDatabase_11">#REF!</definedName>
    <definedName name="Excel_BuiltIn__FilterDatabase_12" localSheetId="4">#REF!</definedName>
    <definedName name="Excel_BuiltIn__FilterDatabase_12">#REF!</definedName>
    <definedName name="Excel_BuiltIn__FilterDatabase_2" localSheetId="4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Database">#REF!</definedName>
    <definedName name="Excel_BuiltIn_Database_1">#REF!</definedName>
    <definedName name="Excel_BuiltIn_Database_6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Print_Titles_8" localSheetId="4">'[21]Orçamento Cisterna'!#REF!</definedName>
    <definedName name="Excel_BuiltIn_Print_Titles_8">'[21]Orçamento Cisterna'!#REF!</definedName>
    <definedName name="EXTENSAO" localSheetId="4">#REF!</definedName>
    <definedName name="EXTENSAO">#REF!</definedName>
    <definedName name="Extenso" localSheetId="0">'Boletim de Medição 01'!Extenso</definedName>
    <definedName name="Extenso" localSheetId="4">'RF 03'!Extenso</definedName>
    <definedName name="Extenso">[12]!Extenso</definedName>
    <definedName name="F_01_120" localSheetId="0">#REF!</definedName>
    <definedName name="F_01_120" localSheetId="4">#REF!</definedName>
    <definedName name="F_01_120">#REF!</definedName>
    <definedName name="F_01_150" localSheetId="4">#REF!</definedName>
    <definedName name="F_01_150">#REF!</definedName>
    <definedName name="F_01_180" localSheetId="4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'[22]TrafContExpan-NoPrint'!$O$5</definedName>
    <definedName name="FatSextaOut">'[22]TrafContExpan-NoPrint'!$O$4</definedName>
    <definedName name="fc1a" localSheetId="4">'[6]PRO-08'!#REF!</definedName>
    <definedName name="fc1a">'[6]PRO-08'!#REF!</definedName>
    <definedName name="FC2A" localSheetId="4">'[6]PRO-08'!#REF!</definedName>
    <definedName name="FC2A">'[6]PRO-08'!#REF!</definedName>
    <definedName name="FC3A" localSheetId="4">'[6]PRO-08'!#REF!</definedName>
    <definedName name="FC3A">'[6]PRO-08'!#REF!</definedName>
    <definedName name="Fd" localSheetId="4">#REF!</definedName>
    <definedName name="Fd">#REF!</definedName>
    <definedName name="fdf" localSheetId="0" hidden="1">{#N/A,#N/A,FALSE,"MO (2)"}</definedName>
    <definedName name="fdf" localSheetId="4" hidden="1">{#N/A,#N/A,FALSE,"MO (2)"}</definedName>
    <definedName name="fdf" hidden="1">{#N/A,#N/A,FALSE,"MO (2)"}</definedName>
    <definedName name="fdfd" localSheetId="0" hidden="1">{#N/A,#N/A,FALSE,"MO (2)"}</definedName>
    <definedName name="fdfd" localSheetId="4" hidden="1">{#N/A,#N/A,FALSE,"MO (2)"}</definedName>
    <definedName name="fdfd" hidden="1">{#N/A,#N/A,FALSE,"MO (2)"}</definedName>
    <definedName name="FDGD">[1]Reforma!#REF!</definedName>
    <definedName name="fernanda" localSheetId="4">#REF!</definedName>
    <definedName name="fernanda">#REF!</definedName>
    <definedName name="ferro" localSheetId="0" hidden="1">{#N/A,#N/A,FALSE,"MO (2)"}</definedName>
    <definedName name="ferro" localSheetId="4" hidden="1">{#N/A,#N/A,FALSE,"MO (2)"}</definedName>
    <definedName name="ferro" hidden="1">{#N/A,#N/A,FALSE,"MO (2)"}</definedName>
    <definedName name="Ferro_CA60" localSheetId="4">#REF!</definedName>
    <definedName name="Ferro_CA60">#REF!</definedName>
    <definedName name="FF" localSheetId="4">#REF!</definedName>
    <definedName name="FF">#REF!</definedName>
    <definedName name="fff" localSheetId="0" hidden="1">{#N/A,#N/A,FALSE,"MO (2)"}</definedName>
    <definedName name="fff" localSheetId="4" hidden="1">{#N/A,#N/A,FALSE,"MO (2)"}</definedName>
    <definedName name="fff" hidden="1">{#N/A,#N/A,FALSE,"MO (2)"}</definedName>
    <definedName name="fgsagvasdf" localSheetId="4">#REF!</definedName>
    <definedName name="fgsagvasdf">#REF!</definedName>
    <definedName name="fgt">[1]Reforma!#REF!</definedName>
    <definedName name="Filtro" localSheetId="4">#REF!</definedName>
    <definedName name="Filtro">#REF!</definedName>
    <definedName name="FINAL" localSheetId="4">#REF!</definedName>
    <definedName name="FINAL">#REF!</definedName>
    <definedName name="FONTES" localSheetId="4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[23]C!$B$112,[23]C!$B$50,[23]C!$B$174:$B$177,[23]C!$B$236:$B$239,[23]C!$B$298:$B$301,[23]C!$B$360:$B$362,[23]C!$B$422:$B$424,[23]C!$B$484:$B$486,[23]C!$B$546:$B$547,[23]C!$B$608:$B$609,[23]C!$B$671:$B$672,[23]C!$B$733:$B$734,[23]C!$B$795:$B$796,[23]C!$B$857:$B$858,[23]C!$B$980,[23]C!$B$1042,[23]C!$B$1104,[23]C!$B$1166:$B$1168,[23]C!$B$1228:$B$1230,[23]C!$B$1290:$B$1292</definedName>
    <definedName name="FORN_ACESS_EMISS" localSheetId="4">#REF!</definedName>
    <definedName name="FORN_ACESS_EMISS">#REF!</definedName>
    <definedName name="FORN_ACESS_EMISS2_M" localSheetId="4">#REF!</definedName>
    <definedName name="FORN_ACESS_EMISS2_M">#REF!</definedName>
    <definedName name="FORN_ACESS_EMISS3_M" localSheetId="4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'[24]Adm Local '!$K$310</definedName>
    <definedName name="GASG" localSheetId="4">#REF!</definedName>
    <definedName name="GASG">#REF!</definedName>
    <definedName name="george" localSheetId="4">#REF!</definedName>
    <definedName name="george">#REF!</definedName>
    <definedName name="GER" localSheetId="4">#REF!</definedName>
    <definedName name="GER">#REF!</definedName>
    <definedName name="geral">#REF!</definedName>
    <definedName name="gg">#REF!</definedName>
    <definedName name="GGG">#REF!</definedName>
    <definedName name="ggggg">#REF!</definedName>
    <definedName name="ghj" localSheetId="4">[1]Reforma!#REF!</definedName>
    <definedName name="ghj">[1]Reforma!#REF!</definedName>
    <definedName name="_xlnm.Recorder" localSheetId="4">#REF!</definedName>
    <definedName name="_xlnm.Recorder">#REF!</definedName>
    <definedName name="grt" localSheetId="4">#REF!</definedName>
    <definedName name="grt">#REF!</definedName>
    <definedName name="GSADF" localSheetId="4">#REF!</definedName>
    <definedName name="GSADF">#REF!</definedName>
    <definedName name="HH">#REF!</definedName>
    <definedName name="HHH">#REF!</definedName>
    <definedName name="HHHHHHHHHHHHHHHHHHHHHHHHHHHHHHHHHHHHHHH">#REF!</definedName>
    <definedName name="hi">#REF!</definedName>
    <definedName name="HJJJJJJJJJ">#REF!</definedName>
    <definedName name="HJU" localSheetId="4">[1]Reforma!#REF!</definedName>
    <definedName name="HJU">[1]Reforma!#REF!</definedName>
    <definedName name="HTML_CodePage" hidden="1">1252</definedName>
    <definedName name="HTML_Control" localSheetId="0" hidden="1">{"'Plan1'!$A$8:$F$68","'Plan1'!$A$8:$F$68"}</definedName>
    <definedName name="HTML_Control" localSheetId="4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4">#REF!</definedName>
    <definedName name="i">#REF!</definedName>
    <definedName name="If" localSheetId="4">#REF!</definedName>
    <definedName name="If">#REF!</definedName>
    <definedName name="II" localSheetId="4">#REF!</definedName>
    <definedName name="II">#REF!</definedName>
    <definedName name="III">#REF!</definedName>
    <definedName name="Im">#REF!</definedName>
    <definedName name="inf">'[25]Orçamento Global'!$D$38</definedName>
    <definedName name="Inst_elétricas" localSheetId="4">#REF!</definedName>
    <definedName name="Inst_elétricas">#REF!</definedName>
    <definedName name="Inst_hidráulicas" localSheetId="4">#REF!</definedName>
    <definedName name="Inst_hidráulicas">#REF!</definedName>
    <definedName name="INST_PROVISÓRIAS" localSheetId="4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[26]Plan1!$J$13</definedName>
    <definedName name="item1.1" localSheetId="4">#REF!</definedName>
    <definedName name="item1.1">#REF!</definedName>
    <definedName name="item1.2" localSheetId="4">#REF!</definedName>
    <definedName name="item1.2">#REF!</definedName>
    <definedName name="item1.3" localSheetId="4">#REF!</definedName>
    <definedName name="item1.3">#REF!</definedName>
    <definedName name="item1.4">#REF!</definedName>
    <definedName name="item1.5">#REF!</definedName>
    <definedName name="item1.6">#REF!</definedName>
    <definedName name="item1_1">[27]Composição!$E$19</definedName>
    <definedName name="item1_2">[27]Composição!$E$27</definedName>
    <definedName name="item1_3">[27]Composição!$E$35</definedName>
    <definedName name="item1_4">[27]Composição!$E$60</definedName>
    <definedName name="item1_5">[27]Composição!$E$76</definedName>
    <definedName name="item1_6">[27]Composição!$E$98</definedName>
    <definedName name="item10.1" localSheetId="4">#REF!</definedName>
    <definedName name="item10.1">#REF!</definedName>
    <definedName name="item10.10" localSheetId="4">#REF!</definedName>
    <definedName name="item10.10">#REF!</definedName>
    <definedName name="item10.11" localSheetId="4">#REF!</definedName>
    <definedName name="item10.11">#REF!</definedName>
    <definedName name="item10.12">#REF!</definedName>
    <definedName name="item10.13">#REF!</definedName>
    <definedName name="item10.14">#REF!</definedName>
    <definedName name="item10.15">#REF!</definedName>
    <definedName name="item10.16">#REF!</definedName>
    <definedName name="item10.17">#REF!</definedName>
    <definedName name="item10.18">#REF!</definedName>
    <definedName name="item10.19">#REF!</definedName>
    <definedName name="item10.2">#REF!</definedName>
    <definedName name="item10.3">#REF!</definedName>
    <definedName name="item10.4">#REF!</definedName>
    <definedName name="item10.5">#REF!</definedName>
    <definedName name="item10.6">#REF!</definedName>
    <definedName name="item10.7">#REF!</definedName>
    <definedName name="item10.8">#REF!</definedName>
    <definedName name="item10.9">#REF!</definedName>
    <definedName name="item10_1">[27]Composição!$E$1692</definedName>
    <definedName name="item10_10">[27]Composição!$E$1843</definedName>
    <definedName name="item10_11">[27]Composição!$E$1863</definedName>
    <definedName name="item10_12">[27]Composição!$E$1887</definedName>
    <definedName name="item10_13">[27]Composição!$E$1907</definedName>
    <definedName name="item10_14">[27]Composição!$E$1927</definedName>
    <definedName name="item10_15">[27]Composição!$E$1941</definedName>
    <definedName name="item10_16" localSheetId="4">[27]Composição!#REF!</definedName>
    <definedName name="item10_16">[27]Composição!#REF!</definedName>
    <definedName name="item10_17">[27]Composição!$E$1954</definedName>
    <definedName name="item10_18">[27]Composição!$E$1966</definedName>
    <definedName name="item10_2">[27]Composição!$E$1718</definedName>
    <definedName name="item10_4">[27]Composição!$E$1752</definedName>
    <definedName name="item10_5">[27]Composição!$E$1766</definedName>
    <definedName name="item10_6">[27]Composição!$E$1780</definedName>
    <definedName name="item10_7">[27]Composição!$E$1799</definedName>
    <definedName name="item10_8">[27]Composição!$E$1817</definedName>
    <definedName name="item10_9">[27]Composição!$E$1830</definedName>
    <definedName name="item11.1" localSheetId="4">#REF!</definedName>
    <definedName name="item11.1">#REF!</definedName>
    <definedName name="item11.10" localSheetId="4">#REF!</definedName>
    <definedName name="item11.10">#REF!</definedName>
    <definedName name="item11.11" localSheetId="4">#REF!</definedName>
    <definedName name="item11.11">#REF!</definedName>
    <definedName name="item11.12">#REF!</definedName>
    <definedName name="item11.13">#REF!</definedName>
    <definedName name="item11.14">#REF!</definedName>
    <definedName name="item11.15">#REF!</definedName>
    <definedName name="item11.16">#REF!</definedName>
    <definedName name="item11.17">#REF!</definedName>
    <definedName name="item11.18">#REF!</definedName>
    <definedName name="item11.19">#REF!</definedName>
    <definedName name="item11.2">#REF!</definedName>
    <definedName name="item11.20">#REF!</definedName>
    <definedName name="item11.21">#REF!</definedName>
    <definedName name="item11.22">#REF!</definedName>
    <definedName name="item11.23">#REF!</definedName>
    <definedName name="item11.24">#REF!</definedName>
    <definedName name="item11.25">#REF!</definedName>
    <definedName name="item11.26">#REF!</definedName>
    <definedName name="item11.27">#REF!</definedName>
    <definedName name="item11.28">#REF!</definedName>
    <definedName name="item11.3">#REF!</definedName>
    <definedName name="item11.4">#REF!</definedName>
    <definedName name="item11.5">#REF!</definedName>
    <definedName name="item11.6">#REF!</definedName>
    <definedName name="item11.7">#REF!</definedName>
    <definedName name="item11.8">#REF!</definedName>
    <definedName name="item11.9">#REF!</definedName>
    <definedName name="item11_1">[27]Composição!$E$2078</definedName>
    <definedName name="item11_10">[27]Composição!$E$2391</definedName>
    <definedName name="item11_11">[27]Composição!$E$2424</definedName>
    <definedName name="item11_12">[27]Composição!$E$2435</definedName>
    <definedName name="item11_13">[27]Composição!$E$2447</definedName>
    <definedName name="item11_14">[27]Composição!$E$2458</definedName>
    <definedName name="item11_15">[27]Composição!$E$2507</definedName>
    <definedName name="item11_16">[27]Composição!$E$2518</definedName>
    <definedName name="item11_17">[27]Composição!$E$2529</definedName>
    <definedName name="item11_18">[27]Composição!$E$2547</definedName>
    <definedName name="item11_19">[27]Composição!$E$2558</definedName>
    <definedName name="item11_2">[27]Composição!$E$2095</definedName>
    <definedName name="item11_20">[27]Composição!$E$2569</definedName>
    <definedName name="item11_21">[27]Composição!$E$2583</definedName>
    <definedName name="item11_22">[27]Composição!$E$2626</definedName>
    <definedName name="item11_23">[27]Composição!$E$2642</definedName>
    <definedName name="item11_24">[27]Composição!$E$2655</definedName>
    <definedName name="item11_25">[27]Composição!$E$2686</definedName>
    <definedName name="item11_26">[27]Composição!$E$2699</definedName>
    <definedName name="item11_27">[27]Composição!$E$2711</definedName>
    <definedName name="item11_28">[27]Composição!$E$2725</definedName>
    <definedName name="item11_3">[27]Composição!$E$2112</definedName>
    <definedName name="item11_4">[27]Composição!$E$2146</definedName>
    <definedName name="item11_7">[27]Composição!$E$2330</definedName>
    <definedName name="item11_8">[27]Composição!$E$2351</definedName>
    <definedName name="item11_9">[27]Composição!$E$2375</definedName>
    <definedName name="item12.0" localSheetId="4">#REF!</definedName>
    <definedName name="item12.0">#REF!</definedName>
    <definedName name="item12.1" localSheetId="4">#REF!</definedName>
    <definedName name="item12.1">#REF!</definedName>
    <definedName name="item12.10" localSheetId="4">#REF!</definedName>
    <definedName name="item12.10">#REF!</definedName>
    <definedName name="item12.11">#REF!</definedName>
    <definedName name="item12.12">#REF!</definedName>
    <definedName name="item12.13">#REF!</definedName>
    <definedName name="item12.14">#REF!</definedName>
    <definedName name="item12.15">#REF!</definedName>
    <definedName name="item12.16">#REF!</definedName>
    <definedName name="item12.17">#REF!</definedName>
    <definedName name="item12.18">#REF!</definedName>
    <definedName name="item12.19">#REF!</definedName>
    <definedName name="item12.2">#REF!</definedName>
    <definedName name="item12.20">#REF!</definedName>
    <definedName name="item12.21">#REF!</definedName>
    <definedName name="item12.22">#REF!</definedName>
    <definedName name="item12.23">#REF!</definedName>
    <definedName name="item12.24">#REF!</definedName>
    <definedName name="item12.25">#REF!</definedName>
    <definedName name="item12.26">#REF!</definedName>
    <definedName name="item12.27">#REF!</definedName>
    <definedName name="item12.3">#REF!</definedName>
    <definedName name="item12.4">#REF!</definedName>
    <definedName name="item12.5">#REF!</definedName>
    <definedName name="item12.6">#REF!</definedName>
    <definedName name="item12.7">#REF!</definedName>
    <definedName name="item12.8">#REF!</definedName>
    <definedName name="item12.9">#REF!</definedName>
    <definedName name="item12_1">[27]Composição!$E$2747</definedName>
    <definedName name="item12_10">[27]Composição!$E$2931</definedName>
    <definedName name="item12_11">[27]Composição!$E$2945</definedName>
    <definedName name="item12_12">[27]Composição!$E$2957</definedName>
    <definedName name="item12_13">[27]Composição!$E$2978</definedName>
    <definedName name="item12_14">[27]Composição!$E$2992</definedName>
    <definedName name="item12_15">[27]Composição!$E$3005</definedName>
    <definedName name="item12_16">[27]Composição!$E$3018</definedName>
    <definedName name="item12_17">[27]Composição!$E$3043</definedName>
    <definedName name="item12_18">[27]Composição!$E$3061</definedName>
    <definedName name="item12_19">[27]Composição!$E$3079</definedName>
    <definedName name="item12_2">[27]Composição!$E$2766</definedName>
    <definedName name="item12_20">[27]Composição!$E$3106</definedName>
    <definedName name="item12_21">[27]Composição!$E$3124</definedName>
    <definedName name="item12_22">[27]Composição!$E$3135</definedName>
    <definedName name="item12_23">[27]Composição!$E$3146</definedName>
    <definedName name="item12_24">[27]Composição!$E$3162</definedName>
    <definedName name="item12_25">[27]Composição!$E$3172</definedName>
    <definedName name="item12_26">[27]Composição!$E$3192</definedName>
    <definedName name="item12_27">[27]Composição!$E$3205</definedName>
    <definedName name="item12_3">[27]Composição!$E$2792</definedName>
    <definedName name="item12_4">[27]Composição!$E$2813</definedName>
    <definedName name="item12_5">[27]Composição!$E$2831</definedName>
    <definedName name="item12_6">[27]Composição!$E$2857</definedName>
    <definedName name="item12_7">[27]Composição!$E$2876</definedName>
    <definedName name="item12_8">[27]Composição!$E$2894</definedName>
    <definedName name="item12_9">[27]Composição!$E$2915</definedName>
    <definedName name="item13.1" localSheetId="4">#REF!</definedName>
    <definedName name="item13.1">#REF!</definedName>
    <definedName name="item13.10" localSheetId="4">#REF!</definedName>
    <definedName name="item13.10">#REF!</definedName>
    <definedName name="item13.11" localSheetId="4">#REF!</definedName>
    <definedName name="item13.11">#REF!</definedName>
    <definedName name="item13.12">#REF!</definedName>
    <definedName name="item13.13">#REF!</definedName>
    <definedName name="item13.2">#REF!</definedName>
    <definedName name="item13.3">#REF!</definedName>
    <definedName name="item13.4">#REF!</definedName>
    <definedName name="item13.5">#REF!</definedName>
    <definedName name="item13.6">#REF!</definedName>
    <definedName name="item13.7">#REF!</definedName>
    <definedName name="item13.8">#REF!</definedName>
    <definedName name="item13.9">#REF!</definedName>
    <definedName name="item13_1">[27]Composição!$E$3248</definedName>
    <definedName name="item13_10">[27]Composição!$E$3361</definedName>
    <definedName name="item13_11">[27]Composição!$E$3374</definedName>
    <definedName name="item13_12">[27]Composição!$E$3385</definedName>
    <definedName name="item13_13">[27]Composição!$E$3399</definedName>
    <definedName name="item13_2">[27]Composição!$E$3260</definedName>
    <definedName name="item13_3">[27]Composição!$E$3272</definedName>
    <definedName name="item13_4">[27]Composição!$E$3284</definedName>
    <definedName name="item13_5">[27]Composição!$E$3298</definedName>
    <definedName name="item13_6">[27]Composição!$E$3311</definedName>
    <definedName name="item13_7">[27]Composição!$E$3324</definedName>
    <definedName name="item13_8">[27]Composição!$E$3336</definedName>
    <definedName name="item13_9">[27]Composição!$E$3350</definedName>
    <definedName name="item14.1" localSheetId="4">#REF!</definedName>
    <definedName name="item14.1">#REF!</definedName>
    <definedName name="item14.2" localSheetId="4">#REF!</definedName>
    <definedName name="item14.2">#REF!</definedName>
    <definedName name="item14.3" localSheetId="4">#REF!</definedName>
    <definedName name="item14.3">#REF!</definedName>
    <definedName name="item14.4">#REF!</definedName>
    <definedName name="item14.5">#REF!</definedName>
    <definedName name="item14.6">#REF!</definedName>
    <definedName name="item14_1">[27]Composição!$E$3426</definedName>
    <definedName name="item14_2">[27]Composição!$E$3437</definedName>
    <definedName name="item14_3">[27]Composição!$E$3449</definedName>
    <definedName name="item14_4">[27]Composição!$E$3460</definedName>
    <definedName name="item14_5">[27]Composição!$E$3470</definedName>
    <definedName name="item14_6">[27]Composição!$E$3480</definedName>
    <definedName name="item15.1" localSheetId="4">#REF!</definedName>
    <definedName name="item15.1">#REF!</definedName>
    <definedName name="item15.10" localSheetId="4">#REF!</definedName>
    <definedName name="item15.10">#REF!</definedName>
    <definedName name="item15.11" localSheetId="4">#REF!</definedName>
    <definedName name="item15.11">#REF!</definedName>
    <definedName name="item15.12">#REF!</definedName>
    <definedName name="item15.13">#REF!</definedName>
    <definedName name="item15.2">#REF!</definedName>
    <definedName name="item15.3">#REF!</definedName>
    <definedName name="item15.4">#REF!</definedName>
    <definedName name="item15.5">#REF!</definedName>
    <definedName name="item15.6">#REF!</definedName>
    <definedName name="item15.7">#REF!</definedName>
    <definedName name="item15.8">#REF!</definedName>
    <definedName name="item15.9">#REF!</definedName>
    <definedName name="item15_1">[27]Composição!$E$3493</definedName>
    <definedName name="item15_10">[27]Composição!$E$3640</definedName>
    <definedName name="item15_11">[27]Composição!$E$3653</definedName>
    <definedName name="item15_12" localSheetId="4">[28]COMPOSIÇÃO!#REF!</definedName>
    <definedName name="item15_12">[28]COMPOSIÇÃO!#REF!</definedName>
    <definedName name="item15_13" localSheetId="4">[28]COMPOSIÇÃO!#REF!</definedName>
    <definedName name="item15_13">[28]COMPOSIÇÃO!#REF!</definedName>
    <definedName name="item15_2">[27]Composição!$E$3500</definedName>
    <definedName name="item15_3">[27]Composição!$E$3516</definedName>
    <definedName name="item15_4">[27]Composição!$E$3532</definedName>
    <definedName name="item15_5">[27]Composição!$E$3548</definedName>
    <definedName name="item15_6">[27]Composição!$E$3563</definedName>
    <definedName name="item15_7">[27]Composição!$E$3586</definedName>
    <definedName name="item15_8">[27]Composição!$E$3611</definedName>
    <definedName name="item15_9">[27]Composição!$E$3624</definedName>
    <definedName name="item2.1" localSheetId="4">#REF!</definedName>
    <definedName name="item2.1">#REF!</definedName>
    <definedName name="item2.10" localSheetId="4">#REF!</definedName>
    <definedName name="item2.10">#REF!</definedName>
    <definedName name="item2.11" localSheetId="4">#REF!</definedName>
    <definedName name="item2.11">#REF!</definedName>
    <definedName name="item2.12">#REF!</definedName>
    <definedName name="item2.13">#REF!</definedName>
    <definedName name="item2.14">#REF!</definedName>
    <definedName name="item2.15">#REF!</definedName>
    <definedName name="item2.16">#REF!</definedName>
    <definedName name="item2.17">#REF!</definedName>
    <definedName name="item2.18">#REF!</definedName>
    <definedName name="item2.19">#REF!</definedName>
    <definedName name="item2.2">#REF!</definedName>
    <definedName name="item2.20">#REF!</definedName>
    <definedName name="item2.21">#REF!</definedName>
    <definedName name="item2.22">#REF!</definedName>
    <definedName name="item2.23">#REF!</definedName>
    <definedName name="item2.24">#REF!</definedName>
    <definedName name="item2.25">#REF!</definedName>
    <definedName name="item2.26">#REF!</definedName>
    <definedName name="item2.27">#REF!</definedName>
    <definedName name="item2.3">#REF!</definedName>
    <definedName name="item2.4">#REF!</definedName>
    <definedName name="item2.5">#REF!</definedName>
    <definedName name="item2.6">#REF!</definedName>
    <definedName name="item2.7">#REF!</definedName>
    <definedName name="item2.8">#REF!</definedName>
    <definedName name="item2.9">#REF!</definedName>
    <definedName name="item2_1">[27]Composição!$E$108</definedName>
    <definedName name="item2_10">[27]Composição!$E$188</definedName>
    <definedName name="item2_11">[27]Composição!$E$197</definedName>
    <definedName name="item2_12">[27]Composição!$E$206</definedName>
    <definedName name="item2_13">[27]Composição!$E$230</definedName>
    <definedName name="item2_14">[27]Composição!$E$239</definedName>
    <definedName name="item2_15">[27]Composição!$E$248</definedName>
    <definedName name="item2_16">[27]Composição!$E$260</definedName>
    <definedName name="item2_17">[27]Composição!$E$269</definedName>
    <definedName name="item2_18">[27]Composição!$E$278</definedName>
    <definedName name="item2_19">[27]Composição!$E$287</definedName>
    <definedName name="item2_2">[27]Composição!$E$117</definedName>
    <definedName name="item2_21">[27]Composição!$E$305</definedName>
    <definedName name="item2_22">[27]Composição!$E$312</definedName>
    <definedName name="item2_23">[27]Composição!$E$323</definedName>
    <definedName name="item2_24">[27]Composição!$E$332</definedName>
    <definedName name="item2_25">[27]Composição!$E$341</definedName>
    <definedName name="item2_26">[27]Composição!$E$350</definedName>
    <definedName name="item2_27">[27]Composição!$E$360</definedName>
    <definedName name="item2_3">[27]Composição!$E$126</definedName>
    <definedName name="item2_4">[27]Composição!$E$135</definedName>
    <definedName name="item2_5">[27]Composição!$E$144</definedName>
    <definedName name="item2_6">[27]Composição!$E$153</definedName>
    <definedName name="item2_7">[27]Composição!$E$162</definedName>
    <definedName name="item2_8">[27]Composição!$E$171</definedName>
    <definedName name="item2_9">[27]Composição!$E$180</definedName>
    <definedName name="item3">[26]Plan1!$J$30</definedName>
    <definedName name="item3.1" localSheetId="4">#REF!</definedName>
    <definedName name="item3.1">#REF!</definedName>
    <definedName name="item3.2" localSheetId="4">#REF!</definedName>
    <definedName name="item3.2">#REF!</definedName>
    <definedName name="item3.3" localSheetId="4">#REF!</definedName>
    <definedName name="item3.3">#REF!</definedName>
    <definedName name="item3_1">[27]Composição!$E$433</definedName>
    <definedName name="item3_2">[27]Composição!$E$442</definedName>
    <definedName name="item3_3">[27]Composição!$E$452</definedName>
    <definedName name="item4">[26]Plan1!$J$39</definedName>
    <definedName name="item4.1" localSheetId="4">#REF!</definedName>
    <definedName name="item4.1">#REF!</definedName>
    <definedName name="item4.2" localSheetId="4">#REF!</definedName>
    <definedName name="item4.2">#REF!</definedName>
    <definedName name="item4.3" localSheetId="4">#REF!</definedName>
    <definedName name="item4.3">#REF!</definedName>
    <definedName name="item4.4">#REF!</definedName>
    <definedName name="item4.5">#REF!</definedName>
    <definedName name="item4.6">#REF!</definedName>
    <definedName name="item4.7">#REF!</definedName>
    <definedName name="item4_1">[27]Composição!$E$477</definedName>
    <definedName name="item4_2">[27]Composição!$E$502</definedName>
    <definedName name="item4_3">[27]Composição!$E$516</definedName>
    <definedName name="item4_4">[27]Composição!$E$532</definedName>
    <definedName name="item4_5">[27]Composição!$E$564</definedName>
    <definedName name="item4_6">[27]Composição!$E$608</definedName>
    <definedName name="item4_7">[27]Composição!$E$633</definedName>
    <definedName name="item5.1" localSheetId="4">#REF!</definedName>
    <definedName name="item5.1">#REF!</definedName>
    <definedName name="item5.2" localSheetId="4">#REF!</definedName>
    <definedName name="item5.2">#REF!</definedName>
    <definedName name="item5.3" localSheetId="4">#REF!</definedName>
    <definedName name="item5.3">#REF!</definedName>
    <definedName name="item5.4">#REF!</definedName>
    <definedName name="item5.5">#REF!</definedName>
    <definedName name="item5.6">#REF!</definedName>
    <definedName name="item5.7">#REF!</definedName>
    <definedName name="item5_1">[27]Composição!$E$659</definedName>
    <definedName name="item5_2">[27]Composição!$E$679</definedName>
    <definedName name="item5_3">[27]Composição!$E$707</definedName>
    <definedName name="item5_4">[27]Composição!$E$733</definedName>
    <definedName name="item5_5">[27]Composição!$E$750</definedName>
    <definedName name="item5_6">[27]Composição!$E$769</definedName>
    <definedName name="item5_7">[27]Composição!$E$788</definedName>
    <definedName name="item6.1" localSheetId="4">#REF!</definedName>
    <definedName name="item6.1">#REF!</definedName>
    <definedName name="item6.2" localSheetId="4">#REF!</definedName>
    <definedName name="item6.2">#REF!</definedName>
    <definedName name="item6.3" localSheetId="4">#REF!</definedName>
    <definedName name="item6.3">#REF!</definedName>
    <definedName name="item6.4">#REF!</definedName>
    <definedName name="item6.5">#REF!</definedName>
    <definedName name="item6_1">[27]Composição!$E$969</definedName>
    <definedName name="item6_2">[27]Composição!$E$983</definedName>
    <definedName name="item6_3">[27]Composição!$E$996</definedName>
    <definedName name="item6_4">[27]Composição!$E$1011</definedName>
    <definedName name="item6_5">[27]Composição!$E$1024</definedName>
    <definedName name="item7.1" localSheetId="4">#REF!</definedName>
    <definedName name="item7.1">#REF!</definedName>
    <definedName name="item7.10" localSheetId="4">#REF!</definedName>
    <definedName name="item7.10">#REF!</definedName>
    <definedName name="item7.11" localSheetId="4">#REF!</definedName>
    <definedName name="item7.11">#REF!</definedName>
    <definedName name="item7.12">#REF!</definedName>
    <definedName name="item7.13">#REF!</definedName>
    <definedName name="item7.14">#REF!</definedName>
    <definedName name="item7.15">#REF!</definedName>
    <definedName name="item7.16">#REF!</definedName>
    <definedName name="item7.17">#REF!</definedName>
    <definedName name="item7.18">#REF!</definedName>
    <definedName name="item7.19">#REF!</definedName>
    <definedName name="item7.2">#REF!</definedName>
    <definedName name="item7.3">#REF!</definedName>
    <definedName name="item7.4">#REF!</definedName>
    <definedName name="item7.5">#REF!</definedName>
    <definedName name="item7.6">#REF!</definedName>
    <definedName name="item7.7">#REF!</definedName>
    <definedName name="item7.8">#REF!</definedName>
    <definedName name="item7.9">#REF!</definedName>
    <definedName name="item7_1">[27]Composição!$E$1050</definedName>
    <definedName name="item7_10">[27]Composição!$E$1174</definedName>
    <definedName name="item7_11">[27]Composição!$E$1185</definedName>
    <definedName name="item7_12">[27]Composição!$E$1199</definedName>
    <definedName name="item7_13">[27]Composição!$E$1212</definedName>
    <definedName name="item7_14">[27]Composição!$E$1223</definedName>
    <definedName name="item7_15">[27]Composição!$E$1234</definedName>
    <definedName name="item7_16">[27]Composição!$E$1245</definedName>
    <definedName name="item7_17">[27]Composição!$E$1281</definedName>
    <definedName name="item7_18">[27]Composição!$E$1295</definedName>
    <definedName name="item7_19">[27]Composição!$E$1309</definedName>
    <definedName name="item7_2">[27]Composição!$E$1061</definedName>
    <definedName name="item7_3">[27]Composição!$E$1074</definedName>
    <definedName name="item7_4">[27]Composição!$E$1088</definedName>
    <definedName name="item7_5">[27]Composição!$E$1102</definedName>
    <definedName name="item7_6">[27]Composição!$E$1119</definedName>
    <definedName name="item7_7">[27]Composição!$E$1134</definedName>
    <definedName name="item7_8">[27]Composição!$E$1152</definedName>
    <definedName name="item7_9">[27]Composição!$E$1163</definedName>
    <definedName name="item8.1" localSheetId="4">#REF!</definedName>
    <definedName name="item8.1">#REF!</definedName>
    <definedName name="item8.2" localSheetId="4">#REF!</definedName>
    <definedName name="item8.2">#REF!</definedName>
    <definedName name="item8.3" localSheetId="4">#REF!</definedName>
    <definedName name="item8.3">#REF!</definedName>
    <definedName name="item8.4">#REF!</definedName>
    <definedName name="item8.5">#REF!</definedName>
    <definedName name="item8.6">#REF!</definedName>
    <definedName name="item8_1">[27]Composição!$E$1323</definedName>
    <definedName name="item8_2">[27]Composição!$E$1339</definedName>
    <definedName name="item8_3">[27]Composição!$E$1352</definedName>
    <definedName name="item8_4">[27]Composição!$E$1365</definedName>
    <definedName name="item8_5">[27]Composição!$E$1378</definedName>
    <definedName name="item8_6">[27]Composição!$E$1391</definedName>
    <definedName name="item9.1" localSheetId="4">#REF!</definedName>
    <definedName name="item9.1">#REF!</definedName>
    <definedName name="item9.2" localSheetId="4">#REF!</definedName>
    <definedName name="item9.2">#REF!</definedName>
    <definedName name="item9.3" localSheetId="4">#REF!</definedName>
    <definedName name="item9.3">#REF!</definedName>
    <definedName name="item9.4">#REF!</definedName>
    <definedName name="item9.5">#REF!</definedName>
    <definedName name="item9.6">#REF!</definedName>
    <definedName name="item9.7">#REF!</definedName>
    <definedName name="item9.8">#REF!</definedName>
    <definedName name="item9.9">#REF!</definedName>
    <definedName name="item9_1">[27]Composição!$E$1430</definedName>
    <definedName name="item9_2">[27]Composição!$E$1443</definedName>
    <definedName name="item9_3">[27]Composição!$E$1455</definedName>
    <definedName name="item9_4">[27]Composição!$E$1467</definedName>
    <definedName name="item9_5">[27]Composição!$E$1480</definedName>
    <definedName name="item9_6">[27]Composição!$E$1508</definedName>
    <definedName name="item9_7">[27]Composição!$E$1523</definedName>
    <definedName name="item9_8">[27]Composição!$E$1537</definedName>
    <definedName name="item9_9">[27]Composição!$E$1550</definedName>
    <definedName name="itm10.2" localSheetId="4">#REF!</definedName>
    <definedName name="itm10.2">#REF!</definedName>
    <definedName name="Jd" localSheetId="4">#REF!</definedName>
    <definedName name="Jd">#REF!</definedName>
    <definedName name="JESUS" localSheetId="4">'[8]Refor Out_ 2001 _ BDI_20_ Ajust'!#REF!</definedName>
    <definedName name="JESUS">'[8]Refor Out_ 2001 _ BDI_20_ Ajust'!#REF!</definedName>
    <definedName name="JHJHJ" localSheetId="0" hidden="1">{#N/A,#N/A,FALSE,"MO (2)"}</definedName>
    <definedName name="JHJHJ" localSheetId="4" hidden="1">{#N/A,#N/A,FALSE,"MO (2)"}</definedName>
    <definedName name="JHJHJ" hidden="1">{#N/A,#N/A,FALSE,"MO (2)"}</definedName>
    <definedName name="JJ" localSheetId="4">#REF!</definedName>
    <definedName name="JJ">#REF!</definedName>
    <definedName name="JJJ" localSheetId="4">#REF!</definedName>
    <definedName name="JJJ">#REF!</definedName>
    <definedName name="jklfhsiure564y68909" localSheetId="4">#REF!</definedName>
    <definedName name="jklfhsiure564y68909">#REF!</definedName>
    <definedName name="Jm">#REF!</definedName>
    <definedName name="JUG" localSheetId="4">[1]Reforma!#REF!</definedName>
    <definedName name="JUG">[1]Reforma!#REF!</definedName>
    <definedName name="K1_" localSheetId="4">#REF!</definedName>
    <definedName name="K1_">#REF!</definedName>
    <definedName name="K2_" localSheetId="4">#REF!</definedName>
    <definedName name="K2_">#REF!</definedName>
    <definedName name="K3_" localSheetId="4">#REF!</definedName>
    <definedName name="K3_">#REF!</definedName>
    <definedName name="key" hidden="1">#REF!</definedName>
    <definedName name="KKK">#REF!</definedName>
    <definedName name="KLAGHOLGA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 hidden="1">#REF!</definedName>
    <definedName name="Leis">#REF!</definedName>
    <definedName name="LI">#REF!</definedName>
    <definedName name="LIG_PRED_SERV">#REF!</definedName>
    <definedName name="LIG_PREDIAIS_MAT">#REF!</definedName>
    <definedName name="LIGAÇÃO_PREDIAL_MATERIAL">'[14]ligação predial'!$H$19</definedName>
    <definedName name="LIGAÇÃO_PREDIAL_SERVIÇOS">'[14]ligação predial'!$H$9</definedName>
    <definedName name="LIGAÇÕES" localSheetId="4">#REF!</definedName>
    <definedName name="LIGAÇÕES">#REF!</definedName>
    <definedName name="LILASDRENA" localSheetId="4">#REF!</definedName>
    <definedName name="LILASDRENA">#REF!</definedName>
    <definedName name="LL" localSheetId="4">#REF!</definedName>
    <definedName name="LL">#REF!</definedName>
    <definedName name="LLL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S">#REF!</definedName>
    <definedName name="Lucro">#REF!</definedName>
    <definedName name="m">#REF!</definedName>
    <definedName name="MACIO">#REF!</definedName>
    <definedName name="maconha">#REF!</definedName>
    <definedName name="MACONHA2">#REF!</definedName>
    <definedName name="MACROS">#REF!</definedName>
    <definedName name="MAR" localSheetId="4">[1]Reforma!#REF!</definedName>
    <definedName name="MAR">[1]Reforma!#REF!</definedName>
    <definedName name="Marcio" localSheetId="4">#REF!</definedName>
    <definedName name="Marcio">#REF!</definedName>
    <definedName name="mario" localSheetId="4">#REF!</definedName>
    <definedName name="mario">#REF!</definedName>
    <definedName name="MAT" localSheetId="4">#REF!</definedName>
    <definedName name="MAT">#REF!</definedName>
    <definedName name="materiais" localSheetId="4">[1]Reforma!#REF!</definedName>
    <definedName name="materiais">[1]Reforma!#REF!</definedName>
    <definedName name="MATRIZlimpa" localSheetId="4">#REF!</definedName>
    <definedName name="MATRIZlimpa">#REF!</definedName>
    <definedName name="MCSDLOEP" localSheetId="4">#REF!</definedName>
    <definedName name="MCSDLOEP">#REF!</definedName>
    <definedName name="Medição" localSheetId="4">#REF!</definedName>
    <definedName name="Medição">#REF!</definedName>
    <definedName name="MEIO_FIO">#REF!</definedName>
    <definedName name="MEMORIA">#REF!</definedName>
    <definedName name="MEMÓRIACAMPO2" localSheetId="0">'Boletim de Medição 01'!MEMÓRIACAMPO2</definedName>
    <definedName name="MEMÓRIACAMPO2" localSheetId="4">'RF 03'!MEMÓRIACAMPO2</definedName>
    <definedName name="MEMÓRIACAMPO2">[12]!MEMÓRIACAMPO2</definedName>
    <definedName name="MESALOA" localSheetId="0">#REF!</definedName>
    <definedName name="MESALOA" localSheetId="4">#REF!</definedName>
    <definedName name="MESALOA">#REF!</definedName>
    <definedName name="Meu" localSheetId="4">#REF!</definedName>
    <definedName name="Meu">#REF!</definedName>
    <definedName name="MICHAEL" localSheetId="4">#REF!</definedName>
    <definedName name="MICHAEL">#REF!</definedName>
    <definedName name="min.">#REF!</definedName>
    <definedName name="MKJI" localSheetId="4">[1]Reforma!#REF!</definedName>
    <definedName name="MKJI">[1]Reforma!#REF!</definedName>
    <definedName name="MM" localSheetId="4">#REF!</definedName>
    <definedName name="MM">#REF!</definedName>
    <definedName name="MMM" localSheetId="4">#REF!</definedName>
    <definedName name="MMM">#REF!</definedName>
    <definedName name="MMMMMM" localSheetId="4">[1]Reforma!#REF!</definedName>
    <definedName name="MMMMMM">[1]Reforma!#REF!</definedName>
    <definedName name="MNAUIRIE" localSheetId="4">#REF!</definedName>
    <definedName name="MNAUIRIE">#REF!</definedName>
    <definedName name="MNDLEL" localSheetId="4">#REF!</definedName>
    <definedName name="MNDLEL">#REF!</definedName>
    <definedName name="MNK">[1]Reforma!#REF!</definedName>
    <definedName name="MO" localSheetId="4">#REF!</definedName>
    <definedName name="MO">#REF!</definedName>
    <definedName name="mo_base">[4]Base!$U$39</definedName>
    <definedName name="mo_sub_base">'[4]Sub-base'!$U$36</definedName>
    <definedName name="módulo1.Extenso" localSheetId="0">'Boletim de Medição 01'!módulo1.Extenso</definedName>
    <definedName name="módulo1.Extenso" localSheetId="4">'RF 03'!módulo1.Extenso</definedName>
    <definedName name="módulo1.Extenso">[12]!módulo1.Extenso</definedName>
    <definedName name="MOE" localSheetId="0">#REF!</definedName>
    <definedName name="MOE" localSheetId="4">#REF!</definedName>
    <definedName name="MOE">#REF!</definedName>
    <definedName name="MOH" localSheetId="4">#REF!</definedName>
    <definedName name="MOH">#REF!</definedName>
    <definedName name="mono" localSheetId="0" hidden="1">{"'Plan1'!$A$8:$F$68","'Plan1'!$A$8:$F$68"}</definedName>
    <definedName name="mono" localSheetId="4" hidden="1">{"'Plan1'!$A$8:$F$68","'Plan1'!$A$8:$F$68"}</definedName>
    <definedName name="mono" hidden="1">{"'Plan1'!$A$8:$F$68","'Plan1'!$A$8:$F$68"}</definedName>
    <definedName name="MOV_TERR_EMISS3_S" localSheetId="4">#REF!</definedName>
    <definedName name="MOV_TERR_EMISS3_S">#REF!</definedName>
    <definedName name="MOV_TERRA" localSheetId="4">#REF!</definedName>
    <definedName name="MOV_TERRA">#REF!</definedName>
    <definedName name="MOV_TERRA_EMISS">#REF!</definedName>
    <definedName name="MOV_TERRA_EMISS2">#REF!</definedName>
    <definedName name="MXNV">#REF!</definedName>
    <definedName name="n">#REF!</definedName>
    <definedName name="nADA">#REF!</definedName>
    <definedName name="NC">'[29]Orçamento Proposta 1'!$AO$1</definedName>
    <definedName name="ND">'[30]ENTRADA DE DADOS'!$D$5</definedName>
    <definedName name="neuza" localSheetId="4">[31]COMPOSIÇÃO!#REF!</definedName>
    <definedName name="neuza">[31]COMPOSIÇÃO!#REF!</definedName>
    <definedName name="NI">'[30]ENTRADA DE DADOS'!$E$5</definedName>
    <definedName name="NMMMN" localSheetId="4">[1]Reforma!#REF!</definedName>
    <definedName name="NMMMN">[1]Reforma!#REF!</definedName>
    <definedName name="NN">'[30]ENTRADA DE DADOS'!$C$5</definedName>
    <definedName name="NNN" localSheetId="4">#REF!</definedName>
    <definedName name="NNN">#REF!</definedName>
    <definedName name="NNNNNNNNNNNNNNNNNNNNNN" localSheetId="4">#REF!</definedName>
    <definedName name="NNNNNNNNNNNNNNNNNNNNNN">#REF!</definedName>
    <definedName name="nome" localSheetId="0" hidden="1">{#N/A,#N/A,FALSE,"MO (2)"}</definedName>
    <definedName name="nome" localSheetId="4" hidden="1">{#N/A,#N/A,FALSE,"MO (2)"}</definedName>
    <definedName name="nome" hidden="1">{#N/A,#N/A,FALSE,"MO (2)"}</definedName>
    <definedName name="NOME1" localSheetId="4">#REF!</definedName>
    <definedName name="NOME1">#REF!</definedName>
    <definedName name="NOME1_1" localSheetId="4">#REF!</definedName>
    <definedName name="NOME1_1">#REF!</definedName>
    <definedName name="NOME1_11" localSheetId="4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PNE">#REF!</definedName>
    <definedName name="ntde" localSheetId="0" hidden="1">{#N/A,#N/A,FALSE,"MO (2)"}</definedName>
    <definedName name="ntde" localSheetId="4" hidden="1">{#N/A,#N/A,FALSE,"MO (2)"}</definedName>
    <definedName name="ntde" hidden="1">{#N/A,#N/A,FALSE,"MO (2)"}</definedName>
    <definedName name="NTEI">'[6]PRO-08'!#REF!</definedName>
    <definedName name="num_linhas" localSheetId="4">#REF!</definedName>
    <definedName name="num_linhas">#REF!</definedName>
    <definedName name="o" localSheetId="4">#REF!</definedName>
    <definedName name="o">#REF!</definedName>
    <definedName name="oac" localSheetId="4">#REF!</definedName>
    <definedName name="oac">#REF!</definedName>
    <definedName name="oae">#REF!</definedName>
    <definedName name="OBRA">#REF!</definedName>
    <definedName name="ocom">#REF!</definedName>
    <definedName name="OI">#REF!</definedName>
    <definedName name="OO">#REF!</definedName>
    <definedName name="OOO">#REF!</definedName>
    <definedName name="OPA" localSheetId="4">'[6]PRO-08'!#REF!</definedName>
    <definedName name="OPA">'[6]PRO-08'!#REF!</definedName>
    <definedName name="OPERACAO" localSheetId="4">#REF!</definedName>
    <definedName name="OPERACAO">#REF!</definedName>
    <definedName name="Orçamento" localSheetId="4">#REF!</definedName>
    <definedName name="Orçamento">#REF!</definedName>
    <definedName name="Orçamento_Básico" localSheetId="4">#REF!</definedName>
    <definedName name="Orçamento_Básico">#REF!</definedName>
    <definedName name="OrçamentoTotal">#REF!</definedName>
    <definedName name="ORLANDO">#REF!</definedName>
    <definedName name="orrlando">#REF!</definedName>
    <definedName name="p">#REF!</definedName>
    <definedName name="Parcial">#REF!</definedName>
    <definedName name="PassaExtenso" localSheetId="2">[32]!PassaExtenso</definedName>
    <definedName name="PassaExtenso" localSheetId="4">[32]!PassaExtenso</definedName>
    <definedName name="PassaExtenso">[32]!PassaExtenso</definedName>
    <definedName name="PAV_EMISS3_S" localSheetId="4">#REF!</definedName>
    <definedName name="PAV_EMISS3_S">#REF!</definedName>
    <definedName name="pavi" localSheetId="4">#REF!</definedName>
    <definedName name="pavi">#REF!</definedName>
    <definedName name="PAVIM_EMISS" localSheetId="4">#REF!</definedName>
    <definedName name="PAVIM_EMISS">#REF!</definedName>
    <definedName name="PAVIM_EMISS2">#REF!</definedName>
    <definedName name="PAVIMENTAÇÃO">#REF!</definedName>
    <definedName name="Pavimento">#REF!</definedName>
    <definedName name="PERCAPITA">#REF!</definedName>
    <definedName name="PERIMETRO">#REF!</definedName>
    <definedName name="pesquisa">#REF!</definedName>
    <definedName name="Pia_cozinha">#REF!</definedName>
    <definedName name="Pilar">#REF!</definedName>
    <definedName name="PILHA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_ajustada" localSheetId="4">[33]Composição!#REF!</definedName>
    <definedName name="Plan_ajustada">[33]Composição!#REF!</definedName>
    <definedName name="plan275" localSheetId="4">#REF!</definedName>
    <definedName name="plan275">#REF!</definedName>
    <definedName name="PLANILHA" localSheetId="4">#REF!</definedName>
    <definedName name="PLANILHA">#REF!</definedName>
    <definedName name="plano" localSheetId="4">#REF!</definedName>
    <definedName name="plano">#REF!</definedName>
    <definedName name="PLNA">#REF!</definedName>
    <definedName name="PNE">[34]Orçamento!$AS$2</definedName>
    <definedName name="POBRE" localSheetId="4">#REF!</definedName>
    <definedName name="POBRE">#REF!</definedName>
    <definedName name="Poço" localSheetId="4">#REF!</definedName>
    <definedName name="Poço">#REF!</definedName>
    <definedName name="POÇO_VISIT" localSheetId="4">#REF!</definedName>
    <definedName name="POÇO_VISIT">#REF!</definedName>
    <definedName name="PORRA">#REF!</definedName>
    <definedName name="PP">#REF!</definedName>
    <definedName name="ppt_pistas_e_patios">#REF!</definedName>
    <definedName name="Preço_Unitário">#REF!</definedName>
    <definedName name="Print" localSheetId="4">[35]QuQuant!#REF!</definedName>
    <definedName name="Print">[35]QuQuant!#REF!</definedName>
    <definedName name="PRINT_AREA" localSheetId="4">#REF!</definedName>
    <definedName name="PRINT_AREA">#REF!</definedName>
    <definedName name="PRINT_AREA_MI" localSheetId="4">#REF!</definedName>
    <definedName name="PRINT_AREA_MI">#REF!</definedName>
    <definedName name="PRINT_TITLES" localSheetId="4">#REF!</definedName>
    <definedName name="PRINT_TITLES">#REF!</definedName>
    <definedName name="PRINT_TITLES_MI">#REF!</definedName>
    <definedName name="pveg" localSheetId="0" hidden="1">{#N/A,#N/A,FALSE,"MO (2)"}</definedName>
    <definedName name="pveg" localSheetId="4" hidden="1">{#N/A,#N/A,FALSE,"MO (2)"}</definedName>
    <definedName name="pveg" hidden="1">{#N/A,#N/A,FALSE,"MO (2)"}</definedName>
    <definedName name="Q" localSheetId="4">#REF!</definedName>
    <definedName name="Q">#REF!</definedName>
    <definedName name="QQ" localSheetId="0">'Boletim de Medição 01'!QQ</definedName>
    <definedName name="QQ" localSheetId="4">'RF 03'!QQ</definedName>
    <definedName name="QQ">[12]!QQ</definedName>
    <definedName name="QQ_2" localSheetId="0">'Boletim de Medição 01'!QQ_2</definedName>
    <definedName name="QQ_2" localSheetId="4">'RF 03'!QQ_2</definedName>
    <definedName name="QQ_2">[12]!QQ_2</definedName>
    <definedName name="qqe" localSheetId="0">'Boletim de Medição 01'!qqe</definedName>
    <definedName name="qqe" localSheetId="4">'RF 03'!qqe</definedName>
    <definedName name="qqe">[12]!qqe</definedName>
    <definedName name="QTDE" localSheetId="0" hidden="1">{#N/A,#N/A,FALSE,"MO (2)"}</definedName>
    <definedName name="QTDE" localSheetId="4" hidden="1">{#N/A,#N/A,FALSE,"MO (2)"}</definedName>
    <definedName name="QTDE" hidden="1">{#N/A,#N/A,FALSE,"MO (2)"}</definedName>
    <definedName name="Quadra" localSheetId="0" hidden="1">{#N/A,#N/A,FALSE,"MO (2)"}</definedName>
    <definedName name="Quadra" localSheetId="4" hidden="1">{#N/A,#N/A,FALSE,"MO (2)"}</definedName>
    <definedName name="Quadra" hidden="1">{#N/A,#N/A,FALSE,"MO (2)"}</definedName>
    <definedName name="QUADRA1" localSheetId="0" hidden="1">{#N/A,#N/A,FALSE,"MO (2)"}</definedName>
    <definedName name="QUADRA1" localSheetId="4" hidden="1">{#N/A,#N/A,FALSE,"MO (2)"}</definedName>
    <definedName name="QUADRA1" hidden="1">{#N/A,#N/A,FALSE,"MO (2)"}</definedName>
    <definedName name="QUADRA2" localSheetId="0" hidden="1">{#N/A,#N/A,FALSE,"MO (2)"}</definedName>
    <definedName name="QUADRA2" localSheetId="4" hidden="1">{#N/A,#N/A,FALSE,"MO (2)"}</definedName>
    <definedName name="QUADRA2" hidden="1">{#N/A,#N/A,FALSE,"MO (2)"}</definedName>
    <definedName name="QUANT" localSheetId="0" hidden="1">{#N/A,#N/A,FALSE,"MO (2)"}</definedName>
    <definedName name="QUANT" localSheetId="4" hidden="1">{#N/A,#N/A,FALSE,"MO (2)"}</definedName>
    <definedName name="QUANT" hidden="1">{#N/A,#N/A,FALSE,"MO (2)"}</definedName>
    <definedName name="Quant." localSheetId="4">#REF!</definedName>
    <definedName name="Quant.">#REF!</definedName>
    <definedName name="QUANT_acumu" localSheetId="4">#REF!</definedName>
    <definedName name="QUANT_acumu">#REF!</definedName>
    <definedName name="Quantidade" localSheetId="4">#REF!</definedName>
    <definedName name="Quantidade">#REF!</definedName>
    <definedName name="Quantidades" localSheetId="0" hidden="1">{#N/A,#N/A,FALSE,"MO (2)"}</definedName>
    <definedName name="Quantidades" localSheetId="4" hidden="1">{#N/A,#N/A,FALSE,"MO (2)"}</definedName>
    <definedName name="Quantidades" hidden="1">{#N/A,#N/A,FALSE,"MO (2)"}</definedName>
    <definedName name="QW" localSheetId="4">#REF!</definedName>
    <definedName name="QW">#REF!</definedName>
    <definedName name="Radier" localSheetId="4">#REF!</definedName>
    <definedName name="Radier">#REF!</definedName>
    <definedName name="RBV">[36]Teor!$C$3:$C$7</definedName>
    <definedName name="rd" localSheetId="4">#REF!</definedName>
    <definedName name="rd">#REF!</definedName>
    <definedName name="rea" localSheetId="4">#REF!</definedName>
    <definedName name="rea">#REF!</definedName>
    <definedName name="Reaterro" localSheetId="4">#REF!</definedName>
    <definedName name="Reaterro">#REF!</definedName>
    <definedName name="Reboco">#REF!</definedName>
    <definedName name="REC">OFFSET([37]Insumos!$A$1,1,,COUNTA([37]Insumos!$A$1:$A$65536),COUNTA([37]Insumos!$A$1:$IV$1))</definedName>
    <definedName name="recife" localSheetId="4">#REF!</definedName>
    <definedName name="recife">#REF!</definedName>
    <definedName name="REDE_COLETORA_MAT" localSheetId="4">#REF!</definedName>
    <definedName name="REDE_COLETORA_MAT">#REF!</definedName>
    <definedName name="REDE_COLETORA_MATERIAL">'[14]REDE COLETORA'!$H$67</definedName>
    <definedName name="REDE_COLETORA_SERV" localSheetId="4">#REF!</definedName>
    <definedName name="REDE_COLETORA_SERV">#REF!</definedName>
    <definedName name="REDE_COLETORA_SERVIÇOS">'[14]REDE COLETORA'!$H$9</definedName>
    <definedName name="Refeição" localSheetId="4">#REF!</definedName>
    <definedName name="Refeição">#REF!</definedName>
    <definedName name="RefParalis" localSheetId="4">#REF!</definedName>
    <definedName name="RefParalis">#REF!</definedName>
    <definedName name="REG" localSheetId="4">#REF!</definedName>
    <definedName name="REG">#REF!</definedName>
    <definedName name="REGULA">[4]Regula!$M$36</definedName>
    <definedName name="RES" localSheetId="0">'Boletim de Medição 01'!RES</definedName>
    <definedName name="RES" localSheetId="4">'RF 03'!RES</definedName>
    <definedName name="RES">[12]!RES</definedName>
    <definedName name="resumo" localSheetId="0">#REF!</definedName>
    <definedName name="resumo" localSheetId="4">#REF!</definedName>
    <definedName name="resumo">#REF!</definedName>
    <definedName name="RESUMO." localSheetId="0">'Boletim de Medição 01'!RESUMO.</definedName>
    <definedName name="RESUMO." localSheetId="4">'RF 03'!RESUMO.</definedName>
    <definedName name="RESUMO.">[12]!RESUMO.</definedName>
    <definedName name="RESUMO1" localSheetId="0">'Boletim de Medição 01'!RESUMO1</definedName>
    <definedName name="RESUMO1" localSheetId="4">'RF 03'!RESUMO1</definedName>
    <definedName name="RESUMO1">[12]!RESUMO1</definedName>
    <definedName name="RMA" localSheetId="0">'[6]PRO-08'!#REF!</definedName>
    <definedName name="RMA" localSheetId="4">'[6]PRO-08'!#REF!</definedName>
    <definedName name="RMA">'[6]PRO-08'!#REF!</definedName>
    <definedName name="RR" localSheetId="0">#REF!</definedName>
    <definedName name="RR" localSheetId="4">#REF!</definedName>
    <definedName name="RR">#REF!</definedName>
    <definedName name="RS" localSheetId="4">#REF!</definedName>
    <definedName name="RS">#REF!</definedName>
    <definedName name="s" localSheetId="0" hidden="1">{#N/A,#N/A,FALSE,"MO (2)"}</definedName>
    <definedName name="s" localSheetId="4" hidden="1">{#N/A,#N/A,FALSE,"MO (2)"}</definedName>
    <definedName name="s" hidden="1">{#N/A,#N/A,FALSE,"MO (2)"}</definedName>
    <definedName name="sa">[38]COMPOS1!#REF!</definedName>
    <definedName name="sad" localSheetId="4">#REF!</definedName>
    <definedName name="sad">#REF!</definedName>
    <definedName name="Sal">[39]Sal!$B$4:$G$80</definedName>
    <definedName name="SAO" localSheetId="0" hidden="1">{#N/A,#N/A,FALSE,"Planilha";#N/A,#N/A,FALSE,"Resumo";#N/A,#N/A,FALSE,"Fisico";#N/A,#N/A,FALSE,"Financeiro";#N/A,#N/A,FALSE,"Financeiro"}</definedName>
    <definedName name="SAO" localSheetId="4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4">#REF!</definedName>
    <definedName name="sbg">#REF!</definedName>
    <definedName name="sbsdbsdb" localSheetId="4">#REF!</definedName>
    <definedName name="sbsdbsdb">#REF!</definedName>
    <definedName name="SBTC" localSheetId="4">#REF!</definedName>
    <definedName name="SBTC">#REF!</definedName>
    <definedName name="sdbbsdb">#REF!</definedName>
    <definedName name="sdbsdb">#REF!</definedName>
    <definedName name="sdf">#REF!</definedName>
    <definedName name="senha">#REF!</definedName>
    <definedName name="sfahjbrgoaiejrbg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0" hidden="1">{#N/A,#N/A,FALSE,"Planilha";#N/A,#N/A,FALSE,"Resumo";#N/A,#N/A,FALSE,"Fisico";#N/A,#N/A,FALSE,"Financeiro";#N/A,#N/A,FALSE,"Financeiro"}</definedName>
    <definedName name="SIN" localSheetId="4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localSheetId="4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4">#REF!</definedName>
    <definedName name="Sinapi">#REF!</definedName>
    <definedName name="SOLUM" localSheetId="4">[1]Reforma!#REF!</definedName>
    <definedName name="SOLUM">[1]Reforma!#REF!</definedName>
    <definedName name="SomaTotal">[40]CALÇAMENTO!$M$68</definedName>
    <definedName name="sort" localSheetId="4" hidden="1">#REF!</definedName>
    <definedName name="sort" hidden="1">#REF!</definedName>
    <definedName name="SR">OFFSET([37]Serviços!$A$1,1,,COUNTA([37]Serviços!$A$1:$A$65536),COUNTA([37]Serviços!$A$1:$IV$1))</definedName>
    <definedName name="SS" localSheetId="4">#REF!</definedName>
    <definedName name="SS">#REF!</definedName>
    <definedName name="SUB" localSheetId="4">#REF!</definedName>
    <definedName name="SUB">#REF!</definedName>
    <definedName name="SUB_TRECHO">#REF!</definedName>
    <definedName name="SUBT">#REF!</definedName>
    <definedName name="SUBTO">#REF!</definedName>
    <definedName name="SUUU7">#REF!</definedName>
    <definedName name="SVASRTVARTVAWRTVAWRTBVAWTEBAWEBTAW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[36]Teor!$A$3:$A$7</definedName>
    <definedName name="terra" localSheetId="4">#REF!</definedName>
    <definedName name="terra">#REF!</definedName>
    <definedName name="teste" localSheetId="4">#REF!</definedName>
    <definedName name="teste">#REF!</definedName>
    <definedName name="teste1" localSheetId="4">#REF!</definedName>
    <definedName name="teste1">#REF!</definedName>
    <definedName name="teste10">#REF!</definedName>
    <definedName name="teste2">#REF!</definedName>
    <definedName name="teste3">#REF!</definedName>
    <definedName name="TESTE4">#REF!</definedName>
    <definedName name="TESTE4teste">#REF!</definedName>
    <definedName name="TESTES">#REF!</definedName>
    <definedName name="TITULO">#REF!</definedName>
    <definedName name="_xlnm.Print_Titles" localSheetId="0">'Boletim de Medição 01'!$1:$6</definedName>
    <definedName name="_xlnm.Print_Titles" localSheetId="1">'Boletim de Medição 02'!$1:$6</definedName>
    <definedName name="_xlnm.Print_Titles" localSheetId="2">'Boletim de Medição 03'!$1:$6</definedName>
    <definedName name="_xlnm.Print_Titles" localSheetId="3">'Memória de Cálculo'!$2:$11</definedName>
    <definedName name="_xlnm.Print_Titles" localSheetId="4">'RF 03'!$1:$7</definedName>
    <definedName name="_xlnm.Print_Titles">#REF!</definedName>
    <definedName name="Total" localSheetId="4">#REF!</definedName>
    <definedName name="Total">#REF!</definedName>
    <definedName name="TOTAL_GERAL" localSheetId="4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RFE" localSheetId="4">[1]Reforma!#REF!</definedName>
    <definedName name="TRFE">[1]Reforma!#REF!</definedName>
    <definedName name="TT" localSheetId="4">[1]Reforma!#REF!</definedName>
    <definedName name="TT">[1]Reforma!#REF!</definedName>
    <definedName name="tttt" localSheetId="4" hidden="1">#REF!</definedName>
    <definedName name="tttt" hidden="1">#REF!</definedName>
    <definedName name="TxCresc">'[22]TodasTraf-2000-NoPrint'!$C$7:$L$17</definedName>
    <definedName name="tyu" localSheetId="4">[1]Reforma!#REF!</definedName>
    <definedName name="tyu">[1]Reforma!#REF!</definedName>
    <definedName name="ujk" localSheetId="4">[1]Reforma!#REF!</definedName>
    <definedName name="ujk">[1]Reforma!#REF!</definedName>
    <definedName name="UN" localSheetId="4">#REF!</definedName>
    <definedName name="UN">#REF!</definedName>
    <definedName name="UN." localSheetId="4">#REF!</definedName>
    <definedName name="UN.">#REF!</definedName>
    <definedName name="Unit." localSheetId="4">#REF!</definedName>
    <definedName name="Unit.">#REF!</definedName>
    <definedName name="UU">#REF!</definedName>
    <definedName name="UYT" localSheetId="4">[1]Reforma!#REF!</definedName>
    <definedName name="UYT">[1]Reforma!#REF!</definedName>
    <definedName name="v" localSheetId="4">[36]Equipamentos!#REF!</definedName>
    <definedName name="v">[36]Equipamentos!#REF!</definedName>
    <definedName name="Vazios">[36]Teor!$B$3:$B$7</definedName>
    <definedName name="vbg" localSheetId="4">[1]Reforma!#REF!</definedName>
    <definedName name="vbg">[1]Reforma!#REF!</definedName>
    <definedName name="Veic">'[24]Adm Local '!$K$311</definedName>
    <definedName name="verde" localSheetId="4">#REF!</definedName>
    <definedName name="verde">#REF!</definedName>
    <definedName name="verdepav" localSheetId="4">#REF!</definedName>
    <definedName name="verdepav">#REF!</definedName>
    <definedName name="Verga" localSheetId="4">#REF!</definedName>
    <definedName name="Verga">#REF!</definedName>
    <definedName name="VL">#REF!</definedName>
    <definedName name="VT">#REF!</definedName>
    <definedName name="VTE">#REF!</definedName>
    <definedName name="vv" localSheetId="0">'Boletim de Medição 01'!vv</definedName>
    <definedName name="vv" localSheetId="4">'RF 03'!vv</definedName>
    <definedName name="vv">[12]!vv</definedName>
    <definedName name="WEWRWR" localSheetId="0">'Boletim de Medição 01'!WEWRWR</definedName>
    <definedName name="WEWRWR" localSheetId="4">'RF 03'!WEWRWR</definedName>
    <definedName name="WEWRWR">[12]!WEWRWR</definedName>
    <definedName name="WEWRWRE" localSheetId="0">'Boletim de Medição 01'!WEWRWRE</definedName>
    <definedName name="WEWRWRE" localSheetId="4">'RF 03'!WEWRWRE</definedName>
    <definedName name="WEWRWRE">[12]!WEWRWRE</definedName>
    <definedName name="WQW" localSheetId="0">#REF!</definedName>
    <definedName name="WQW" localSheetId="4">#REF!</definedName>
    <definedName name="WQW">#REF!</definedName>
    <definedName name="wrkifoerngperg" localSheetId="4">#REF!</definedName>
    <definedName name="wrkifoerngperg">#REF!</definedName>
    <definedName name="wrn.mo2." localSheetId="0" hidden="1">{#N/A,#N/A,FALSE,"MO (2)"}</definedName>
    <definedName name="wrn.mo2." localSheetId="4" hidden="1">{#N/A,#N/A,FALSE,"MO (2)"}</definedName>
    <definedName name="wrn.mo2." hidden="1">{#N/A,#N/A,FALSE,"MO (2)"}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4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4">#REF!</definedName>
    <definedName name="WSFDGSJHKJSçghsK">#REF!</definedName>
    <definedName name="WW" localSheetId="4">#REF!</definedName>
    <definedName name="WW">#REF!</definedName>
    <definedName name="X" localSheetId="0" hidden="1">{#N/A,#N/A,FALSE,"Planilha";#N/A,#N/A,FALSE,"Resumo";#N/A,#N/A,FALSE,"Fisico";#N/A,#N/A,FALSE,"Financeiro";#N/A,#N/A,FALSE,"Financeiro"}</definedName>
    <definedName name="X" localSheetId="4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4">#REF!</definedName>
    <definedName name="Xa">#REF!</definedName>
    <definedName name="Xb" localSheetId="4">#REF!</definedName>
    <definedName name="Xb">#REF!</definedName>
    <definedName name="Xc" localSheetId="4">#REF!</definedName>
    <definedName name="Xc">#REF!</definedName>
    <definedName name="xczvzxc">#REF!</definedName>
    <definedName name="XX">#REF!</definedName>
    <definedName name="XXX" localSheetId="0">'Boletim de Medição 01'!XXX</definedName>
    <definedName name="XXX" localSheetId="4">'RF 03'!XXX</definedName>
    <definedName name="XXX">[12]!XXX</definedName>
    <definedName name="XXXX" localSheetId="0">'Boletim de Medição 01'!XXXX</definedName>
    <definedName name="XXXX" localSheetId="4">'RF 03'!XXXX</definedName>
    <definedName name="XXXX">[12]!XXXX</definedName>
    <definedName name="xxxxxxx" localSheetId="0">#REF!</definedName>
    <definedName name="xxxxxxx" localSheetId="4">#REF!</definedName>
    <definedName name="xxxxxxx">#REF!</definedName>
    <definedName name="Y" localSheetId="4">#REF!</definedName>
    <definedName name="Y">#REF!</definedName>
    <definedName name="YJGGHG" localSheetId="4">[1]Reforma!#REF!</definedName>
    <definedName name="YJGGHG">[1]Reforma!#REF!</definedName>
    <definedName name="yngrid" localSheetId="4">#REF!</definedName>
    <definedName name="yngrid">#REF!</definedName>
    <definedName name="yngridd" localSheetId="4">#REF!</definedName>
    <definedName name="yngridd">#REF!</definedName>
    <definedName name="yoli" localSheetId="4">#REF!</definedName>
    <definedName name="yoli">#REF!</definedName>
    <definedName name="yULIAN">#REF!</definedName>
    <definedName name="YY">#REF!</definedName>
    <definedName name="Z">#REF!</definedName>
    <definedName name="ZCERTOP">#REF!</definedName>
    <definedName name="zsfdbvzsfdbfzdb">#REF!</definedName>
    <definedName name="zxc" localSheetId="4">[1]Reforma!#REF!</definedName>
    <definedName name="zxc">[1]Reforma!#REF!</definedName>
    <definedName name="ZZ" localSheetId="4">#REF!</definedName>
    <definedName name="ZZ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1" i="8" l="1"/>
  <c r="L226" i="2"/>
  <c r="L227" i="2"/>
  <c r="E29" i="8"/>
  <c r="L161" i="2"/>
  <c r="L1687" i="2" l="1"/>
  <c r="M1685" i="2"/>
  <c r="M1686" i="2" s="1"/>
  <c r="M1687" i="2" s="1"/>
  <c r="L1680" i="2"/>
  <c r="M1678" i="2"/>
  <c r="M1679" i="2" s="1"/>
  <c r="M1680" i="2" s="1"/>
  <c r="L1673" i="2"/>
  <c r="M1671" i="2"/>
  <c r="M1672" i="2" s="1"/>
  <c r="M1673" i="2" s="1"/>
  <c r="M1664" i="2"/>
  <c r="M1665" i="2" s="1"/>
  <c r="M1666" i="2" s="1"/>
  <c r="L1666" i="2"/>
  <c r="L1658" i="2"/>
  <c r="M1656" i="2"/>
  <c r="M1657" i="2" s="1"/>
  <c r="M1658" i="2" s="1"/>
  <c r="L1651" i="2"/>
  <c r="M1649" i="2"/>
  <c r="M1650" i="2" s="1"/>
  <c r="M1651" i="2" s="1"/>
  <c r="L1642" i="2"/>
  <c r="M1640" i="2"/>
  <c r="M1641" i="2" s="1"/>
  <c r="M1642" i="2" s="1"/>
  <c r="L1635" i="2"/>
  <c r="M1633" i="2"/>
  <c r="M1634" i="2" s="1"/>
  <c r="M1635" i="2" s="1"/>
  <c r="L1628" i="2"/>
  <c r="M1626" i="2"/>
  <c r="M1627" i="2" s="1"/>
  <c r="M1628" i="2" s="1"/>
  <c r="L1621" i="2"/>
  <c r="M1619" i="2"/>
  <c r="M1620" i="2" s="1"/>
  <c r="M1621" i="2" s="1"/>
  <c r="L1614" i="2"/>
  <c r="M1612" i="2"/>
  <c r="M1613" i="2" s="1"/>
  <c r="M1614" i="2" s="1"/>
  <c r="L1607" i="2"/>
  <c r="M1605" i="2"/>
  <c r="M1606" i="2" s="1"/>
  <c r="M1607" i="2" s="1"/>
  <c r="L1600" i="2"/>
  <c r="M1598" i="2"/>
  <c r="M1599" i="2" s="1"/>
  <c r="M1600" i="2" s="1"/>
  <c r="L1593" i="2"/>
  <c r="M1591" i="2"/>
  <c r="M1592" i="2" s="1"/>
  <c r="M1593" i="2" s="1"/>
  <c r="L1586" i="2"/>
  <c r="M1584" i="2"/>
  <c r="M1585" i="2" s="1"/>
  <c r="M1586" i="2" s="1"/>
  <c r="L1579" i="2"/>
  <c r="M1577" i="2"/>
  <c r="M1578" i="2" s="1"/>
  <c r="M1579" i="2" s="1"/>
  <c r="L1572" i="2"/>
  <c r="M1570" i="2"/>
  <c r="M1571" i="2" s="1"/>
  <c r="M1572" i="2" s="1"/>
  <c r="L1565" i="2"/>
  <c r="M1563" i="2"/>
  <c r="M1564" i="2" s="1"/>
  <c r="M1565" i="2" s="1"/>
  <c r="L1558" i="2"/>
  <c r="M1556" i="2"/>
  <c r="M1557" i="2" s="1"/>
  <c r="M1558" i="2" s="1"/>
  <c r="M1549" i="2"/>
  <c r="M1550" i="2" s="1"/>
  <c r="M1551" i="2" s="1"/>
  <c r="L1551" i="2"/>
  <c r="L1543" i="2"/>
  <c r="M1541" i="2"/>
  <c r="M1542" i="2" s="1"/>
  <c r="M1543" i="2" s="1"/>
  <c r="L1536" i="2"/>
  <c r="M1534" i="2"/>
  <c r="M1535" i="2" s="1"/>
  <c r="M1536" i="2" s="1"/>
  <c r="M1527" i="2"/>
  <c r="M1528" i="2" s="1"/>
  <c r="M1529" i="2" s="1"/>
  <c r="L1529" i="2"/>
  <c r="L1518" i="2"/>
  <c r="M1516" i="2"/>
  <c r="M1517" i="2" s="1"/>
  <c r="M1518" i="2" s="1"/>
  <c r="M1507" i="2"/>
  <c r="M1508" i="2" s="1"/>
  <c r="M1509" i="2" s="1"/>
  <c r="L1509" i="2"/>
  <c r="M1494" i="2"/>
  <c r="M1495" i="2" s="1"/>
  <c r="M1496" i="2" s="1"/>
  <c r="L1496" i="2"/>
  <c r="M1487" i="2"/>
  <c r="M1488" i="2" s="1"/>
  <c r="M1489" i="2" s="1"/>
  <c r="L1489" i="2"/>
  <c r="M1478" i="2"/>
  <c r="M1479" i="2" s="1"/>
  <c r="M1480" i="2" s="1"/>
  <c r="L1480" i="2"/>
  <c r="L1470" i="2"/>
  <c r="M1468" i="2"/>
  <c r="M1469" i="2" s="1"/>
  <c r="M1470" i="2" s="1"/>
  <c r="L1463" i="2"/>
  <c r="M1461" i="2"/>
  <c r="M1462" i="2" s="1"/>
  <c r="M1463" i="2" s="1"/>
  <c r="M1454" i="2"/>
  <c r="M1455" i="2" s="1"/>
  <c r="M1456" i="2" s="1"/>
  <c r="L1456" i="2"/>
  <c r="L1448" i="2"/>
  <c r="M1446" i="2"/>
  <c r="M1447" i="2" s="1"/>
  <c r="M1448" i="2" s="1"/>
  <c r="L1441" i="2"/>
  <c r="M1439" i="2"/>
  <c r="M1440" i="2" s="1"/>
  <c r="M1441" i="2" s="1"/>
  <c r="L1434" i="2"/>
  <c r="M1432" i="2"/>
  <c r="M1433" i="2" s="1"/>
  <c r="M1434" i="2" s="1"/>
  <c r="L1427" i="2"/>
  <c r="M1425" i="2"/>
  <c r="M1426" i="2" s="1"/>
  <c r="M1427" i="2" s="1"/>
  <c r="L1420" i="2"/>
  <c r="M1418" i="2"/>
  <c r="M1419" i="2" s="1"/>
  <c r="M1420" i="2" s="1"/>
  <c r="L1411" i="2"/>
  <c r="M1409" i="2"/>
  <c r="M1410" i="2" s="1"/>
  <c r="M1411" i="2" s="1"/>
  <c r="L1404" i="2"/>
  <c r="M1402" i="2"/>
  <c r="M1403" i="2" s="1"/>
  <c r="M1404" i="2" s="1"/>
  <c r="L1397" i="2"/>
  <c r="M1395" i="2"/>
  <c r="M1396" i="2" s="1"/>
  <c r="M1397" i="2" s="1"/>
  <c r="L1383" i="2"/>
  <c r="M1381" i="2"/>
  <c r="M1382" i="2" s="1"/>
  <c r="M1383" i="2" s="1"/>
  <c r="L1390" i="2"/>
  <c r="M1388" i="2"/>
  <c r="M1389" i="2" s="1"/>
  <c r="M1390" i="2" s="1"/>
  <c r="L1376" i="2"/>
  <c r="M1374" i="2"/>
  <c r="M1375" i="2" s="1"/>
  <c r="M1376" i="2" s="1"/>
  <c r="L1367" i="2"/>
  <c r="M1365" i="2"/>
  <c r="M1366" i="2" s="1"/>
  <c r="M1367" i="2" s="1"/>
  <c r="L1360" i="2"/>
  <c r="M1358" i="2"/>
  <c r="M1359" i="2" s="1"/>
  <c r="M1360" i="2" s="1"/>
  <c r="L1353" i="2"/>
  <c r="M1351" i="2"/>
  <c r="M1352" i="2" s="1"/>
  <c r="M1353" i="2" s="1"/>
  <c r="L1346" i="2"/>
  <c r="M1344" i="2"/>
  <c r="M1345" i="2" s="1"/>
  <c r="M1346" i="2" s="1"/>
  <c r="L1339" i="2"/>
  <c r="M1337" i="2"/>
  <c r="M1338" i="2" s="1"/>
  <c r="M1339" i="2" s="1"/>
  <c r="L1332" i="2"/>
  <c r="M1330" i="2"/>
  <c r="M1331" i="2" s="1"/>
  <c r="M1332" i="2" s="1"/>
  <c r="L1325" i="2"/>
  <c r="M1323" i="2"/>
  <c r="M1324" i="2" s="1"/>
  <c r="M1325" i="2" s="1"/>
  <c r="L1318" i="2"/>
  <c r="M1316" i="2"/>
  <c r="M1317" i="2" s="1"/>
  <c r="M1318" i="2" s="1"/>
  <c r="L1311" i="2"/>
  <c r="M1309" i="2"/>
  <c r="M1310" i="2" s="1"/>
  <c r="M1311" i="2" s="1"/>
  <c r="L1304" i="2"/>
  <c r="M1302" i="2"/>
  <c r="M1303" i="2" s="1"/>
  <c r="M1304" i="2" s="1"/>
  <c r="L1297" i="2"/>
  <c r="M1295" i="2"/>
  <c r="M1296" i="2" s="1"/>
  <c r="M1297" i="2" s="1"/>
  <c r="L1290" i="2"/>
  <c r="M1288" i="2"/>
  <c r="M1289" i="2" s="1"/>
  <c r="M1290" i="2" s="1"/>
  <c r="L1283" i="2"/>
  <c r="M1281" i="2"/>
  <c r="M1282" i="2" s="1"/>
  <c r="M1283" i="2" s="1"/>
  <c r="L1276" i="2"/>
  <c r="M1274" i="2"/>
  <c r="M1275" i="2" s="1"/>
  <c r="M1276" i="2" s="1"/>
  <c r="L1269" i="2"/>
  <c r="M1267" i="2"/>
  <c r="M1268" i="2" s="1"/>
  <c r="M1269" i="2" s="1"/>
  <c r="L1262" i="2"/>
  <c r="M1260" i="2"/>
  <c r="M1261" i="2" s="1"/>
  <c r="M1262" i="2" s="1"/>
  <c r="L1255" i="2"/>
  <c r="M1253" i="2"/>
  <c r="M1254" i="2" s="1"/>
  <c r="M1255" i="2" s="1"/>
  <c r="L1248" i="2"/>
  <c r="M1246" i="2"/>
  <c r="M1247" i="2" s="1"/>
  <c r="M1248" i="2" s="1"/>
  <c r="L1241" i="2"/>
  <c r="M1239" i="2"/>
  <c r="M1240" i="2" s="1"/>
  <c r="M1241" i="2" s="1"/>
  <c r="M1232" i="2"/>
  <c r="L1234" i="2"/>
  <c r="M1233" i="2"/>
  <c r="M1234" i="2" s="1"/>
  <c r="L1227" i="2"/>
  <c r="M1225" i="2"/>
  <c r="M1226" i="2" s="1"/>
  <c r="M1227" i="2" s="1"/>
  <c r="L1220" i="2"/>
  <c r="M1218" i="2"/>
  <c r="M1219" i="2" s="1"/>
  <c r="M1220" i="2" s="1"/>
  <c r="M1210" i="2"/>
  <c r="M1211" i="2" s="1"/>
  <c r="M1212" i="2" s="1"/>
  <c r="L1212" i="2"/>
  <c r="L1204" i="2"/>
  <c r="M1202" i="2"/>
  <c r="M1203" i="2" s="1"/>
  <c r="M1204" i="2" s="1"/>
  <c r="L1197" i="2"/>
  <c r="M1195" i="2"/>
  <c r="M1196" i="2" s="1"/>
  <c r="M1197" i="2" s="1"/>
  <c r="L1190" i="2"/>
  <c r="M1188" i="2"/>
  <c r="M1189" i="2" s="1"/>
  <c r="M1190" i="2" s="1"/>
  <c r="L1183" i="2"/>
  <c r="M1181" i="2"/>
  <c r="M1182" i="2" s="1"/>
  <c r="M1183" i="2" s="1"/>
  <c r="M1174" i="2"/>
  <c r="L1176" i="2"/>
  <c r="M1175" i="2"/>
  <c r="M1176" i="2" s="1"/>
  <c r="L1169" i="2"/>
  <c r="M1167" i="2"/>
  <c r="M1168" i="2" s="1"/>
  <c r="M1169" i="2" s="1"/>
  <c r="L1162" i="2"/>
  <c r="M1160" i="2"/>
  <c r="M1161" i="2" s="1"/>
  <c r="M1162" i="2" s="1"/>
  <c r="L1155" i="2"/>
  <c r="M1153" i="2"/>
  <c r="M1154" i="2" s="1"/>
  <c r="M1155" i="2" s="1"/>
  <c r="L1148" i="2"/>
  <c r="M1146" i="2"/>
  <c r="M1147" i="2" s="1"/>
  <c r="M1148" i="2" s="1"/>
  <c r="L1141" i="2"/>
  <c r="M1139" i="2"/>
  <c r="M1140" i="2" s="1"/>
  <c r="M1141" i="2" s="1"/>
  <c r="L1134" i="2"/>
  <c r="M1132" i="2"/>
  <c r="M1133" i="2" s="1"/>
  <c r="M1134" i="2" s="1"/>
  <c r="L1127" i="2"/>
  <c r="M1125" i="2"/>
  <c r="M1126" i="2" s="1"/>
  <c r="M1127" i="2" s="1"/>
  <c r="L1120" i="2"/>
  <c r="M1118" i="2"/>
  <c r="M1119" i="2" s="1"/>
  <c r="M1120" i="2" s="1"/>
  <c r="L1111" i="2"/>
  <c r="M1109" i="2"/>
  <c r="M1110" i="2" s="1"/>
  <c r="M1111" i="2" s="1"/>
  <c r="L1104" i="2"/>
  <c r="M1102" i="2"/>
  <c r="M1103" i="2" s="1"/>
  <c r="M1104" i="2" s="1"/>
  <c r="L1097" i="2"/>
  <c r="M1095" i="2"/>
  <c r="M1096" i="2" s="1"/>
  <c r="M1097" i="2" s="1"/>
  <c r="L1090" i="2"/>
  <c r="M1088" i="2"/>
  <c r="M1089" i="2" s="1"/>
  <c r="M1090" i="2" s="1"/>
  <c r="L1083" i="2"/>
  <c r="M1081" i="2"/>
  <c r="M1082" i="2" s="1"/>
  <c r="M1083" i="2" s="1"/>
  <c r="L1076" i="2"/>
  <c r="M1074" i="2"/>
  <c r="M1075" i="2" s="1"/>
  <c r="M1076" i="2" s="1"/>
  <c r="L1067" i="2"/>
  <c r="M1065" i="2"/>
  <c r="M1066" i="2" s="1"/>
  <c r="M1067" i="2" s="1"/>
  <c r="L1060" i="2"/>
  <c r="M1058" i="2"/>
  <c r="M1059" i="2" s="1"/>
  <c r="M1060" i="2" s="1"/>
  <c r="L1053" i="2"/>
  <c r="M1051" i="2"/>
  <c r="M1052" i="2" s="1"/>
  <c r="M1053" i="2" s="1"/>
  <c r="L1046" i="2"/>
  <c r="M1044" i="2"/>
  <c r="M1045" i="2" s="1"/>
  <c r="M1046" i="2" s="1"/>
  <c r="L1039" i="2"/>
  <c r="M1037" i="2"/>
  <c r="M1038" i="2" s="1"/>
  <c r="M1039" i="2" s="1"/>
  <c r="L1032" i="2"/>
  <c r="M1030" i="2"/>
  <c r="M1031" i="2" s="1"/>
  <c r="M1032" i="2" s="1"/>
  <c r="L1025" i="2"/>
  <c r="M1023" i="2"/>
  <c r="M1024" i="2" s="1"/>
  <c r="M1025" i="2" s="1"/>
  <c r="L1018" i="2"/>
  <c r="M1016" i="2"/>
  <c r="M1017" i="2" s="1"/>
  <c r="M1018" i="2" s="1"/>
  <c r="L1011" i="2"/>
  <c r="M1009" i="2"/>
  <c r="M1010" i="2" s="1"/>
  <c r="M1011" i="2" s="1"/>
  <c r="L1004" i="2"/>
  <c r="M1002" i="2"/>
  <c r="M1003" i="2" s="1"/>
  <c r="M1004" i="2" s="1"/>
  <c r="L997" i="2"/>
  <c r="M995" i="2"/>
  <c r="M996" i="2" s="1"/>
  <c r="M997" i="2" s="1"/>
  <c r="L990" i="2"/>
  <c r="M988" i="2"/>
  <c r="M989" i="2" s="1"/>
  <c r="M990" i="2" s="1"/>
  <c r="L983" i="2"/>
  <c r="M981" i="2"/>
  <c r="M982" i="2" s="1"/>
  <c r="M983" i="2" s="1"/>
  <c r="L976" i="2"/>
  <c r="M974" i="2"/>
  <c r="M975" i="2" s="1"/>
  <c r="M976" i="2" s="1"/>
  <c r="M967" i="2"/>
  <c r="L969" i="2"/>
  <c r="M968" i="2"/>
  <c r="M969" i="2" s="1"/>
  <c r="M960" i="2"/>
  <c r="M961" i="2" s="1"/>
  <c r="M962" i="2" s="1"/>
  <c r="L962" i="2"/>
  <c r="M953" i="2"/>
  <c r="M954" i="2" s="1"/>
  <c r="M955" i="2" s="1"/>
  <c r="L955" i="2"/>
  <c r="M946" i="2"/>
  <c r="L948" i="2"/>
  <c r="M947" i="2"/>
  <c r="M948" i="2" s="1"/>
  <c r="M939" i="2"/>
  <c r="L941" i="2"/>
  <c r="M940" i="2"/>
  <c r="M941" i="2" s="1"/>
  <c r="M930" i="2"/>
  <c r="M931" i="2" s="1"/>
  <c r="M932" i="2" s="1"/>
  <c r="L932" i="2"/>
  <c r="M923" i="2"/>
  <c r="M924" i="2" s="1"/>
  <c r="M925" i="2" s="1"/>
  <c r="L925" i="2"/>
  <c r="M916" i="2"/>
  <c r="L918" i="2"/>
  <c r="M917" i="2"/>
  <c r="M918" i="2" s="1"/>
  <c r="M909" i="2"/>
  <c r="L911" i="2"/>
  <c r="M910" i="2"/>
  <c r="M911" i="2" s="1"/>
  <c r="M902" i="2"/>
  <c r="M903" i="2" s="1"/>
  <c r="M904" i="2" s="1"/>
  <c r="L904" i="2"/>
  <c r="M895" i="2"/>
  <c r="M896" i="2" s="1"/>
  <c r="M897" i="2" s="1"/>
  <c r="L897" i="2"/>
  <c r="M888" i="2"/>
  <c r="L890" i="2"/>
  <c r="M889" i="2"/>
  <c r="M890" i="2" s="1"/>
  <c r="M881" i="2"/>
  <c r="L883" i="2"/>
  <c r="M882" i="2"/>
  <c r="M883" i="2" s="1"/>
  <c r="M874" i="2"/>
  <c r="M875" i="2" s="1"/>
  <c r="M876" i="2" s="1"/>
  <c r="L876" i="2"/>
  <c r="M867" i="2"/>
  <c r="M868" i="2" s="1"/>
  <c r="M869" i="2" s="1"/>
  <c r="L869" i="2"/>
  <c r="L862" i="2"/>
  <c r="M860" i="2"/>
  <c r="M861" i="2" s="1"/>
  <c r="M862" i="2" s="1"/>
  <c r="L855" i="2"/>
  <c r="M853" i="2"/>
  <c r="M854" i="2" s="1"/>
  <c r="M855" i="2" s="1"/>
  <c r="M846" i="2"/>
  <c r="L848" i="2"/>
  <c r="M847" i="2"/>
  <c r="M848" i="2" s="1"/>
  <c r="M839" i="2"/>
  <c r="L841" i="2"/>
  <c r="M840" i="2"/>
  <c r="M841" i="2" s="1"/>
  <c r="L834" i="2"/>
  <c r="M832" i="2"/>
  <c r="M833" i="2" s="1"/>
  <c r="M834" i="2" s="1"/>
  <c r="M825" i="2"/>
  <c r="L827" i="2"/>
  <c r="M826" i="2"/>
  <c r="M827" i="2" s="1"/>
  <c r="L820" i="2"/>
  <c r="M818" i="2"/>
  <c r="M819" i="2" s="1"/>
  <c r="M820" i="2" s="1"/>
  <c r="M811" i="2"/>
  <c r="M812" i="2" s="1"/>
  <c r="M813" i="2" s="1"/>
  <c r="L813" i="2"/>
  <c r="M804" i="2"/>
  <c r="L806" i="2"/>
  <c r="M805" i="2"/>
  <c r="M806" i="2" s="1"/>
  <c r="M797" i="2"/>
  <c r="M790" i="2"/>
  <c r="L799" i="2"/>
  <c r="M798" i="2"/>
  <c r="M799" i="2" s="1"/>
  <c r="L792" i="2"/>
  <c r="M791" i="2"/>
  <c r="M792" i="2" s="1"/>
  <c r="M779" i="2"/>
  <c r="M780" i="2" s="1"/>
  <c r="M781" i="2" s="1"/>
  <c r="L781" i="2"/>
  <c r="M763" i="2"/>
  <c r="M772" i="2"/>
  <c r="M773" i="2" s="1"/>
  <c r="M774" i="2" s="1"/>
  <c r="L774" i="2"/>
  <c r="L765" i="2"/>
  <c r="M764" i="2"/>
  <c r="M765" i="2" s="1"/>
  <c r="M752" i="2"/>
  <c r="M753" i="2" s="1"/>
  <c r="M754" i="2" s="1"/>
  <c r="L754" i="2"/>
  <c r="M741" i="2"/>
  <c r="M742" i="2" s="1"/>
  <c r="M743" i="2" s="1"/>
  <c r="L743" i="2"/>
  <c r="M731" i="2"/>
  <c r="L733" i="2"/>
  <c r="M732" i="2"/>
  <c r="M733" i="2" s="1"/>
  <c r="M723" i="2"/>
  <c r="M724" i="2" s="1"/>
  <c r="M725" i="2" s="1"/>
  <c r="L725" i="2"/>
  <c r="M715" i="2"/>
  <c r="M716" i="2" s="1"/>
  <c r="M717" i="2" s="1"/>
  <c r="L717" i="2"/>
  <c r="M702" i="2"/>
  <c r="M703" i="2" s="1"/>
  <c r="M704" i="2" s="1"/>
  <c r="L704" i="2"/>
  <c r="M692" i="2"/>
  <c r="M693" i="2" s="1"/>
  <c r="M694" i="2" s="1"/>
  <c r="L694" i="2"/>
  <c r="M683" i="2"/>
  <c r="M684" i="2" s="1"/>
  <c r="M685" i="2" s="1"/>
  <c r="L685" i="2"/>
  <c r="M669" i="2"/>
  <c r="M670" i="2" s="1"/>
  <c r="M671" i="2" s="1"/>
  <c r="L671" i="2"/>
  <c r="M655" i="2"/>
  <c r="M656" i="2" s="1"/>
  <c r="M657" i="2" s="1"/>
  <c r="L657" i="2"/>
  <c r="M637" i="2"/>
  <c r="M638" i="2" s="1"/>
  <c r="M639" i="2" s="1"/>
  <c r="L639" i="2"/>
  <c r="M616" i="2"/>
  <c r="M617" i="2" s="1"/>
  <c r="M618" i="2" s="1"/>
  <c r="L618" i="2"/>
  <c r="M608" i="2"/>
  <c r="M609" i="2" s="1"/>
  <c r="M610" i="2" s="1"/>
  <c r="L610" i="2"/>
  <c r="M598" i="2"/>
  <c r="M599" i="2" s="1"/>
  <c r="M600" i="2" s="1"/>
  <c r="L600" i="2"/>
  <c r="M588" i="2"/>
  <c r="M589" i="2" s="1"/>
  <c r="M590" i="2" s="1"/>
  <c r="M580" i="2"/>
  <c r="M581" i="2" s="1"/>
  <c r="M582" i="2" s="1"/>
  <c r="L590" i="2"/>
  <c r="L582" i="2"/>
  <c r="L571" i="2"/>
  <c r="M569" i="2"/>
  <c r="M570" i="2" s="1"/>
  <c r="M571" i="2" s="1"/>
  <c r="M552" i="2"/>
  <c r="M553" i="2" s="1"/>
  <c r="M554" i="2" s="1"/>
  <c r="L554" i="2"/>
  <c r="M545" i="2"/>
  <c r="M546" i="2" s="1"/>
  <c r="M547" i="2" s="1"/>
  <c r="L547" i="2"/>
  <c r="M535" i="2"/>
  <c r="M536" i="2" s="1"/>
  <c r="M537" i="2" s="1"/>
  <c r="L537" i="2"/>
  <c r="M508" i="2"/>
  <c r="M509" i="2" s="1"/>
  <c r="M510" i="2" s="1"/>
  <c r="L510" i="2"/>
  <c r="M501" i="2"/>
  <c r="M502" i="2" s="1"/>
  <c r="M503" i="2" s="1"/>
  <c r="L503" i="2"/>
  <c r="M494" i="2"/>
  <c r="M495" i="2" s="1"/>
  <c r="M496" i="2" s="1"/>
  <c r="L496" i="2"/>
  <c r="M485" i="2"/>
  <c r="M486" i="2" s="1"/>
  <c r="M487" i="2" s="1"/>
  <c r="L487" i="2"/>
  <c r="M478" i="2"/>
  <c r="M479" i="2" s="1"/>
  <c r="M480" i="2" s="1"/>
  <c r="L480" i="2"/>
  <c r="M471" i="2"/>
  <c r="M472" i="2" s="1"/>
  <c r="M473" i="2" s="1"/>
  <c r="L473" i="2"/>
  <c r="M463" i="2"/>
  <c r="M464" i="2" s="1"/>
  <c r="M465" i="2" s="1"/>
  <c r="L465" i="2"/>
  <c r="M456" i="2"/>
  <c r="M457" i="2" s="1"/>
  <c r="M458" i="2" s="1"/>
  <c r="L458" i="2"/>
  <c r="M447" i="2"/>
  <c r="M448" i="2" s="1"/>
  <c r="M449" i="2" s="1"/>
  <c r="L449" i="2"/>
  <c r="M433" i="2"/>
  <c r="M434" i="2" s="1"/>
  <c r="M435" i="2" s="1"/>
  <c r="L435" i="2"/>
  <c r="M412" i="2"/>
  <c r="M413" i="2" s="1"/>
  <c r="M414" i="2" s="1"/>
  <c r="L414" i="2"/>
  <c r="L393" i="2"/>
  <c r="M391" i="2"/>
  <c r="M392" i="2" s="1"/>
  <c r="M393" i="2" s="1"/>
  <c r="M384" i="2"/>
  <c r="M385" i="2" s="1"/>
  <c r="M386" i="2" s="1"/>
  <c r="L386" i="2"/>
  <c r="M377" i="2"/>
  <c r="M378" i="2" s="1"/>
  <c r="M379" i="2" s="1"/>
  <c r="L379" i="2"/>
  <c r="M370" i="2"/>
  <c r="M371" i="2" s="1"/>
  <c r="M372" i="2" s="1"/>
  <c r="L372" i="2"/>
  <c r="M363" i="2"/>
  <c r="M364" i="2" s="1"/>
  <c r="M365" i="2" s="1"/>
  <c r="L365" i="2"/>
  <c r="M354" i="2"/>
  <c r="M355" i="2" s="1"/>
  <c r="M356" i="2" s="1"/>
  <c r="L356" i="2"/>
  <c r="M347" i="2"/>
  <c r="M348" i="2" s="1"/>
  <c r="M349" i="2" s="1"/>
  <c r="L349" i="2"/>
  <c r="M336" i="2"/>
  <c r="M337" i="2" s="1"/>
  <c r="M338" i="2" s="1"/>
  <c r="L338" i="2"/>
  <c r="M325" i="2"/>
  <c r="L327" i="2"/>
  <c r="M326" i="2"/>
  <c r="M327" i="2" s="1"/>
  <c r="L320" i="2"/>
  <c r="M318" i="2"/>
  <c r="M319" i="2" s="1"/>
  <c r="M320" i="2" s="1"/>
  <c r="M311" i="2"/>
  <c r="M312" i="2" s="1"/>
  <c r="M313" i="2" s="1"/>
  <c r="L313" i="2"/>
  <c r="M304" i="2"/>
  <c r="M305" i="2" s="1"/>
  <c r="M306" i="2" s="1"/>
  <c r="L306" i="2"/>
  <c r="M296" i="2"/>
  <c r="M297" i="2" s="1"/>
  <c r="M298" i="2" s="1"/>
  <c r="L298" i="2"/>
  <c r="M289" i="2"/>
  <c r="M290" i="2" s="1"/>
  <c r="M291" i="2" s="1"/>
  <c r="L291" i="2"/>
  <c r="M281" i="2"/>
  <c r="M282" i="2" s="1"/>
  <c r="M283" i="2" s="1"/>
  <c r="L283" i="2"/>
  <c r="M268" i="2"/>
  <c r="M269" i="2" s="1"/>
  <c r="M270" i="2" s="1"/>
  <c r="L270" i="2"/>
  <c r="M258" i="2"/>
  <c r="M259" i="2" s="1"/>
  <c r="M260" i="2" s="1"/>
  <c r="L260" i="2"/>
  <c r="M251" i="2"/>
  <c r="M252" i="2" s="1"/>
  <c r="M253" i="2" s="1"/>
  <c r="L253" i="2"/>
  <c r="M244" i="2"/>
  <c r="M245" i="2" s="1"/>
  <c r="M246" i="2" s="1"/>
  <c r="L246" i="2"/>
  <c r="M237" i="2"/>
  <c r="M238" i="2" s="1"/>
  <c r="M239" i="2" s="1"/>
  <c r="L239" i="2"/>
  <c r="M230" i="2"/>
  <c r="M231" i="2" s="1"/>
  <c r="M232" i="2" s="1"/>
  <c r="L232" i="2"/>
  <c r="M220" i="2"/>
  <c r="M221" i="2" s="1"/>
  <c r="M222" i="2" s="1"/>
  <c r="L222" i="2"/>
  <c r="M212" i="2"/>
  <c r="M213" i="2" s="1"/>
  <c r="M214" i="2" s="1"/>
  <c r="L214" i="2"/>
  <c r="M204" i="2"/>
  <c r="M205" i="2" s="1"/>
  <c r="M206" i="2" s="1"/>
  <c r="L206" i="2"/>
  <c r="M196" i="2"/>
  <c r="M197" i="2" s="1"/>
  <c r="M198" i="2" s="1"/>
  <c r="L198" i="2"/>
  <c r="M167" i="2"/>
  <c r="M168" i="2" s="1"/>
  <c r="M169" i="2" s="1"/>
  <c r="M188" i="2"/>
  <c r="M189" i="2" s="1"/>
  <c r="M190" i="2" s="1"/>
  <c r="L190" i="2"/>
  <c r="M180" i="2"/>
  <c r="M181" i="2" s="1"/>
  <c r="M182" i="2" s="1"/>
  <c r="L182" i="2"/>
  <c r="L169" i="2"/>
  <c r="L159" i="2"/>
  <c r="M157" i="2"/>
  <c r="M158" i="2" s="1"/>
  <c r="M159" i="2" s="1"/>
  <c r="M148" i="2"/>
  <c r="M149" i="2" s="1"/>
  <c r="M150" i="2" s="1"/>
  <c r="L150" i="2"/>
  <c r="M139" i="2"/>
  <c r="M140" i="2" s="1"/>
  <c r="M141" i="2" s="1"/>
  <c r="L141" i="2"/>
  <c r="M130" i="2"/>
  <c r="M131" i="2" s="1"/>
  <c r="M132" i="2" s="1"/>
  <c r="L132" i="2"/>
  <c r="M121" i="2"/>
  <c r="M122" i="2" s="1"/>
  <c r="M123" i="2" s="1"/>
  <c r="L123" i="2"/>
  <c r="M112" i="2"/>
  <c r="M113" i="2" s="1"/>
  <c r="M114" i="2" s="1"/>
  <c r="L114" i="2"/>
  <c r="M104" i="2"/>
  <c r="M105" i="2" s="1"/>
  <c r="M106" i="2" s="1"/>
  <c r="L106" i="2"/>
  <c r="L99" i="2"/>
  <c r="M97" i="2"/>
  <c r="M98" i="2" s="1"/>
  <c r="M99" i="2" s="1"/>
  <c r="M90" i="2"/>
  <c r="M91" i="2" s="1"/>
  <c r="M92" i="2" s="1"/>
  <c r="L92" i="2"/>
  <c r="L84" i="2"/>
  <c r="M82" i="2"/>
  <c r="M83" i="2" s="1"/>
  <c r="M84" i="2" s="1"/>
  <c r="L77" i="2"/>
  <c r="M75" i="2"/>
  <c r="M76" i="2" s="1"/>
  <c r="M77" i="2" s="1"/>
  <c r="L70" i="2"/>
  <c r="M68" i="2"/>
  <c r="M69" i="2" s="1"/>
  <c r="M70" i="2" s="1"/>
  <c r="L63" i="2"/>
  <c r="M61" i="2"/>
  <c r="M62" i="2" s="1"/>
  <c r="M63" i="2" s="1"/>
  <c r="L54" i="2"/>
  <c r="M52" i="2"/>
  <c r="M53" i="2" s="1"/>
  <c r="M54" i="2" s="1"/>
  <c r="L47" i="2"/>
  <c r="M45" i="2"/>
  <c r="M46" i="2" s="1"/>
  <c r="M47" i="2" s="1"/>
  <c r="L40" i="2"/>
  <c r="M38" i="2"/>
  <c r="M39" i="2" s="1"/>
  <c r="M40" i="2" s="1"/>
  <c r="L33" i="2"/>
  <c r="M31" i="2"/>
  <c r="M32" i="2" s="1"/>
  <c r="M33" i="2" s="1"/>
  <c r="L26" i="2"/>
  <c r="M24" i="2"/>
  <c r="M25" i="2" s="1"/>
  <c r="M26" i="2" s="1"/>
  <c r="M17" i="2"/>
  <c r="I14" i="8" l="1"/>
  <c r="I61" i="8"/>
  <c r="I70" i="8"/>
  <c r="I79" i="8"/>
  <c r="I111" i="8"/>
  <c r="I254" i="8"/>
  <c r="I246" i="8"/>
  <c r="I223" i="8"/>
  <c r="I210" i="8"/>
  <c r="F249" i="8"/>
  <c r="F250" i="8"/>
  <c r="F251" i="8"/>
  <c r="F252" i="8"/>
  <c r="J252" i="8" s="1"/>
  <c r="F253" i="8"/>
  <c r="F248" i="8"/>
  <c r="J248" i="8" s="1"/>
  <c r="F229" i="8"/>
  <c r="F230" i="8"/>
  <c r="F231" i="8"/>
  <c r="F232" i="8"/>
  <c r="J232" i="8" s="1"/>
  <c r="F233" i="8"/>
  <c r="F234" i="8"/>
  <c r="F235" i="8"/>
  <c r="F236" i="8"/>
  <c r="J236" i="8" s="1"/>
  <c r="F237" i="8"/>
  <c r="F238" i="8"/>
  <c r="F239" i="8"/>
  <c r="F240" i="8"/>
  <c r="J240" i="8" s="1"/>
  <c r="F241" i="8"/>
  <c r="F242" i="8"/>
  <c r="F243" i="8"/>
  <c r="F244" i="8"/>
  <c r="J244" i="8" s="1"/>
  <c r="F245" i="8"/>
  <c r="F228" i="8"/>
  <c r="F225" i="8"/>
  <c r="F213" i="8"/>
  <c r="F214" i="8"/>
  <c r="F215" i="8"/>
  <c r="F216" i="8"/>
  <c r="J216" i="8" s="1"/>
  <c r="F217" i="8"/>
  <c r="F218" i="8"/>
  <c r="F219" i="8"/>
  <c r="F220" i="8"/>
  <c r="J220" i="8" s="1"/>
  <c r="F221" i="8"/>
  <c r="F222" i="8"/>
  <c r="F212" i="8"/>
  <c r="F205" i="8"/>
  <c r="F206" i="8"/>
  <c r="F207" i="8"/>
  <c r="F208" i="8"/>
  <c r="F209" i="8"/>
  <c r="F204" i="8"/>
  <c r="F167" i="8"/>
  <c r="F168" i="8"/>
  <c r="F169" i="8"/>
  <c r="F170" i="8"/>
  <c r="J170" i="8" s="1"/>
  <c r="F171" i="8"/>
  <c r="F172" i="8"/>
  <c r="F173" i="8"/>
  <c r="F174" i="8"/>
  <c r="J174" i="8" s="1"/>
  <c r="F175" i="8"/>
  <c r="F176" i="8"/>
  <c r="F177" i="8"/>
  <c r="F178" i="8"/>
  <c r="J178" i="8" s="1"/>
  <c r="F179" i="8"/>
  <c r="F180" i="8"/>
  <c r="F181" i="8"/>
  <c r="F182" i="8"/>
  <c r="J182" i="8" s="1"/>
  <c r="F183" i="8"/>
  <c r="F184" i="8"/>
  <c r="F185" i="8"/>
  <c r="F186" i="8"/>
  <c r="J186" i="8" s="1"/>
  <c r="F187" i="8"/>
  <c r="F188" i="8"/>
  <c r="F189" i="8"/>
  <c r="F190" i="8"/>
  <c r="J190" i="8" s="1"/>
  <c r="F191" i="8"/>
  <c r="F192" i="8"/>
  <c r="F193" i="8"/>
  <c r="F194" i="8"/>
  <c r="J194" i="8" s="1"/>
  <c r="F195" i="8"/>
  <c r="F196" i="8"/>
  <c r="F197" i="8"/>
  <c r="F198" i="8"/>
  <c r="J198" i="8" s="1"/>
  <c r="F199" i="8"/>
  <c r="F200" i="8"/>
  <c r="F201" i="8"/>
  <c r="F166" i="8"/>
  <c r="F159" i="8"/>
  <c r="F160" i="8"/>
  <c r="J160" i="8" s="1"/>
  <c r="F161" i="8"/>
  <c r="J161" i="8" s="1"/>
  <c r="F162" i="8"/>
  <c r="J162" i="8" s="1"/>
  <c r="F163" i="8"/>
  <c r="F158" i="8"/>
  <c r="F138" i="8"/>
  <c r="F139" i="8"/>
  <c r="F140" i="8"/>
  <c r="J140" i="8" s="1"/>
  <c r="F141" i="8"/>
  <c r="J141" i="8" s="1"/>
  <c r="F142" i="8"/>
  <c r="F143" i="8"/>
  <c r="F144" i="8"/>
  <c r="F145" i="8"/>
  <c r="J145" i="8" s="1"/>
  <c r="F146" i="8"/>
  <c r="F147" i="8"/>
  <c r="F148" i="8"/>
  <c r="F149" i="8"/>
  <c r="J149" i="8" s="1"/>
  <c r="F150" i="8"/>
  <c r="F151" i="8"/>
  <c r="F152" i="8"/>
  <c r="F153" i="8"/>
  <c r="J153" i="8" s="1"/>
  <c r="F154" i="8"/>
  <c r="F155" i="8"/>
  <c r="F137" i="8"/>
  <c r="F115" i="8"/>
  <c r="F116" i="8"/>
  <c r="F117" i="8"/>
  <c r="F118" i="8"/>
  <c r="J118" i="8" s="1"/>
  <c r="F119" i="8"/>
  <c r="F120" i="8"/>
  <c r="F121" i="8"/>
  <c r="F122" i="8"/>
  <c r="J122" i="8" s="1"/>
  <c r="F123" i="8"/>
  <c r="F124" i="8"/>
  <c r="F125" i="8"/>
  <c r="F126" i="8"/>
  <c r="J126" i="8" s="1"/>
  <c r="F127" i="8"/>
  <c r="F128" i="8"/>
  <c r="F129" i="8"/>
  <c r="F130" i="8"/>
  <c r="J130" i="8" s="1"/>
  <c r="F131" i="8"/>
  <c r="F132" i="8"/>
  <c r="F133" i="8"/>
  <c r="F134" i="8"/>
  <c r="J134" i="8" s="1"/>
  <c r="F114" i="8"/>
  <c r="F101" i="8"/>
  <c r="F102" i="8"/>
  <c r="F103" i="8"/>
  <c r="F104" i="8"/>
  <c r="J104" i="8" s="1"/>
  <c r="F105" i="8"/>
  <c r="F106" i="8"/>
  <c r="F107" i="8"/>
  <c r="F108" i="8"/>
  <c r="J108" i="8" s="1"/>
  <c r="F109" i="8"/>
  <c r="F110" i="8"/>
  <c r="F100" i="8"/>
  <c r="F91" i="8"/>
  <c r="F92" i="8"/>
  <c r="J92" i="8" s="1"/>
  <c r="F93" i="8"/>
  <c r="F94" i="8"/>
  <c r="J94" i="8" s="1"/>
  <c r="F95" i="8"/>
  <c r="F96" i="8"/>
  <c r="F97" i="8"/>
  <c r="F90" i="8"/>
  <c r="F82" i="8"/>
  <c r="F83" i="8"/>
  <c r="F84" i="8"/>
  <c r="F85" i="8"/>
  <c r="F86" i="8"/>
  <c r="F87" i="8"/>
  <c r="F81" i="8"/>
  <c r="F74" i="8"/>
  <c r="F75" i="8"/>
  <c r="F76" i="8"/>
  <c r="J76" i="8" s="1"/>
  <c r="F77" i="8"/>
  <c r="J77" i="8" s="1"/>
  <c r="F78" i="8"/>
  <c r="F73" i="8"/>
  <c r="F64" i="8"/>
  <c r="F65" i="8"/>
  <c r="F66" i="8"/>
  <c r="F67" i="8"/>
  <c r="J67" i="8" s="1"/>
  <c r="F68" i="8"/>
  <c r="F69" i="8"/>
  <c r="F63" i="8"/>
  <c r="F59" i="8"/>
  <c r="F60" i="8"/>
  <c r="F58" i="8"/>
  <c r="F50" i="8"/>
  <c r="F51" i="8"/>
  <c r="F52" i="8"/>
  <c r="F53" i="8"/>
  <c r="F54" i="8"/>
  <c r="F55" i="8"/>
  <c r="F49" i="8"/>
  <c r="F42" i="8"/>
  <c r="F43" i="8"/>
  <c r="F44" i="8"/>
  <c r="F45" i="8"/>
  <c r="J45" i="8" s="1"/>
  <c r="F46" i="8"/>
  <c r="F41" i="8"/>
  <c r="F34" i="8"/>
  <c r="F35" i="8"/>
  <c r="F36" i="8"/>
  <c r="F37" i="8"/>
  <c r="J37" i="8" s="1"/>
  <c r="F38" i="8"/>
  <c r="F33" i="8"/>
  <c r="F17" i="8"/>
  <c r="F18" i="8"/>
  <c r="J18" i="8" s="1"/>
  <c r="F19" i="8"/>
  <c r="F20" i="8"/>
  <c r="F21" i="8"/>
  <c r="F22" i="8"/>
  <c r="J22" i="8" s="1"/>
  <c r="F23" i="8"/>
  <c r="F24" i="8"/>
  <c r="F25" i="8"/>
  <c r="F26" i="8"/>
  <c r="J26" i="8" s="1"/>
  <c r="F27" i="8"/>
  <c r="F28" i="8"/>
  <c r="F29" i="8"/>
  <c r="J29" i="8" s="1"/>
  <c r="F16" i="8"/>
  <c r="F9" i="8"/>
  <c r="F10" i="8"/>
  <c r="F11" i="8"/>
  <c r="F12" i="8"/>
  <c r="J12" i="8" s="1"/>
  <c r="F13" i="8"/>
  <c r="F8" i="8"/>
  <c r="J10" i="8"/>
  <c r="J11" i="8"/>
  <c r="H254" i="8"/>
  <c r="I253" i="8"/>
  <c r="H253" i="8"/>
  <c r="J253" i="8"/>
  <c r="I252" i="8"/>
  <c r="H252" i="8"/>
  <c r="I251" i="8"/>
  <c r="H251" i="8"/>
  <c r="J251" i="8"/>
  <c r="I250" i="8"/>
  <c r="H250" i="8"/>
  <c r="J250" i="8"/>
  <c r="I249" i="8"/>
  <c r="H249" i="8"/>
  <c r="J249" i="8"/>
  <c r="I248" i="8"/>
  <c r="H248" i="8"/>
  <c r="H246" i="8"/>
  <c r="J245" i="8"/>
  <c r="I245" i="8"/>
  <c r="H245" i="8"/>
  <c r="I244" i="8"/>
  <c r="H244" i="8"/>
  <c r="J243" i="8"/>
  <c r="I243" i="8"/>
  <c r="H243" i="8"/>
  <c r="J242" i="8"/>
  <c r="I242" i="8"/>
  <c r="H242" i="8"/>
  <c r="J241" i="8"/>
  <c r="I241" i="8"/>
  <c r="H241" i="8"/>
  <c r="I240" i="8"/>
  <c r="H240" i="8"/>
  <c r="J239" i="8"/>
  <c r="I239" i="8"/>
  <c r="H239" i="8"/>
  <c r="J238" i="8"/>
  <c r="I238" i="8"/>
  <c r="H238" i="8"/>
  <c r="J237" i="8"/>
  <c r="I237" i="8"/>
  <c r="H237" i="8"/>
  <c r="I236" i="8"/>
  <c r="H236" i="8"/>
  <c r="J235" i="8"/>
  <c r="I235" i="8"/>
  <c r="H235" i="8"/>
  <c r="J234" i="8"/>
  <c r="I234" i="8"/>
  <c r="H234" i="8"/>
  <c r="J233" i="8"/>
  <c r="I233" i="8"/>
  <c r="H233" i="8"/>
  <c r="I232" i="8"/>
  <c r="H232" i="8"/>
  <c r="J231" i="8"/>
  <c r="I231" i="8"/>
  <c r="H231" i="8"/>
  <c r="J230" i="8"/>
  <c r="I230" i="8"/>
  <c r="H230" i="8"/>
  <c r="J229" i="8"/>
  <c r="I229" i="8"/>
  <c r="H229" i="8"/>
  <c r="J228" i="8"/>
  <c r="I228" i="8"/>
  <c r="H228" i="8"/>
  <c r="H226" i="8"/>
  <c r="J225" i="8"/>
  <c r="J226" i="8" s="1"/>
  <c r="I225" i="8"/>
  <c r="I226" i="8" s="1"/>
  <c r="H225" i="8"/>
  <c r="J222" i="8"/>
  <c r="I222" i="8"/>
  <c r="H222" i="8"/>
  <c r="J221" i="8"/>
  <c r="I221" i="8"/>
  <c r="H221" i="8"/>
  <c r="I220" i="8"/>
  <c r="H220" i="8"/>
  <c r="J219" i="8"/>
  <c r="I219" i="8"/>
  <c r="H219" i="8"/>
  <c r="J218" i="8"/>
  <c r="I218" i="8"/>
  <c r="H218" i="8"/>
  <c r="J217" i="8"/>
  <c r="I217" i="8"/>
  <c r="H217" i="8"/>
  <c r="I216" i="8"/>
  <c r="H216" i="8"/>
  <c r="J215" i="8"/>
  <c r="I215" i="8"/>
  <c r="H215" i="8"/>
  <c r="J214" i="8"/>
  <c r="I214" i="8"/>
  <c r="H214" i="8"/>
  <c r="J213" i="8"/>
  <c r="J223" i="8" s="1"/>
  <c r="I213" i="8"/>
  <c r="H213" i="8"/>
  <c r="J212" i="8"/>
  <c r="I212" i="8"/>
  <c r="H212" i="8"/>
  <c r="H223" i="8" s="1"/>
  <c r="H210" i="8"/>
  <c r="I209" i="8"/>
  <c r="H209" i="8"/>
  <c r="J209" i="8"/>
  <c r="I208" i="8"/>
  <c r="H208" i="8"/>
  <c r="J208" i="8"/>
  <c r="I207" i="8"/>
  <c r="H207" i="8"/>
  <c r="J207" i="8"/>
  <c r="I206" i="8"/>
  <c r="H206" i="8"/>
  <c r="J206" i="8"/>
  <c r="I205" i="8"/>
  <c r="H205" i="8"/>
  <c r="J205" i="8"/>
  <c r="I204" i="8"/>
  <c r="H204" i="8"/>
  <c r="J204" i="8"/>
  <c r="H202" i="8"/>
  <c r="J201" i="8"/>
  <c r="I201" i="8"/>
  <c r="H201" i="8"/>
  <c r="J200" i="8"/>
  <c r="I200" i="8"/>
  <c r="H200" i="8"/>
  <c r="J199" i="8"/>
  <c r="I199" i="8"/>
  <c r="H199" i="8"/>
  <c r="I198" i="8"/>
  <c r="H198" i="8"/>
  <c r="J197" i="8"/>
  <c r="I197" i="8"/>
  <c r="H197" i="8"/>
  <c r="J196" i="8"/>
  <c r="I196" i="8"/>
  <c r="H196" i="8"/>
  <c r="J195" i="8"/>
  <c r="I195" i="8"/>
  <c r="H195" i="8"/>
  <c r="I194" i="8"/>
  <c r="H194" i="8"/>
  <c r="J193" i="8"/>
  <c r="I193" i="8"/>
  <c r="H193" i="8"/>
  <c r="J192" i="8"/>
  <c r="I192" i="8"/>
  <c r="H192" i="8"/>
  <c r="J191" i="8"/>
  <c r="I191" i="8"/>
  <c r="H191" i="8"/>
  <c r="I190" i="8"/>
  <c r="H190" i="8"/>
  <c r="J189" i="8"/>
  <c r="I189" i="8"/>
  <c r="H189" i="8"/>
  <c r="J188" i="8"/>
  <c r="I188" i="8"/>
  <c r="H188" i="8"/>
  <c r="J187" i="8"/>
  <c r="I187" i="8"/>
  <c r="H187" i="8"/>
  <c r="I186" i="8"/>
  <c r="H186" i="8"/>
  <c r="J185" i="8"/>
  <c r="I185" i="8"/>
  <c r="H185" i="8"/>
  <c r="J184" i="8"/>
  <c r="I184" i="8"/>
  <c r="H184" i="8"/>
  <c r="J183" i="8"/>
  <c r="I183" i="8"/>
  <c r="H183" i="8"/>
  <c r="I182" i="8"/>
  <c r="H182" i="8"/>
  <c r="J181" i="8"/>
  <c r="I181" i="8"/>
  <c r="H181" i="8"/>
  <c r="J180" i="8"/>
  <c r="I180" i="8"/>
  <c r="H180" i="8"/>
  <c r="J179" i="8"/>
  <c r="I179" i="8"/>
  <c r="H179" i="8"/>
  <c r="I178" i="8"/>
  <c r="H178" i="8"/>
  <c r="J177" i="8"/>
  <c r="I177" i="8"/>
  <c r="H177" i="8"/>
  <c r="J176" i="8"/>
  <c r="I176" i="8"/>
  <c r="H176" i="8"/>
  <c r="J175" i="8"/>
  <c r="I175" i="8"/>
  <c r="H175" i="8"/>
  <c r="I174" i="8"/>
  <c r="H174" i="8"/>
  <c r="J173" i="8"/>
  <c r="I173" i="8"/>
  <c r="H173" i="8"/>
  <c r="J172" i="8"/>
  <c r="I172" i="8"/>
  <c r="H172" i="8"/>
  <c r="J171" i="8"/>
  <c r="I171" i="8"/>
  <c r="H171" i="8"/>
  <c r="I170" i="8"/>
  <c r="H170" i="8"/>
  <c r="J169" i="8"/>
  <c r="I169" i="8"/>
  <c r="H169" i="8"/>
  <c r="J168" i="8"/>
  <c r="I168" i="8"/>
  <c r="H168" i="8"/>
  <c r="J167" i="8"/>
  <c r="I167" i="8"/>
  <c r="H167" i="8"/>
  <c r="J166" i="8"/>
  <c r="I166" i="8"/>
  <c r="H166" i="8"/>
  <c r="J163" i="8"/>
  <c r="I163" i="8"/>
  <c r="H163" i="8"/>
  <c r="I162" i="8"/>
  <c r="H162" i="8"/>
  <c r="I161" i="8"/>
  <c r="H161" i="8"/>
  <c r="I160" i="8"/>
  <c r="H160" i="8"/>
  <c r="J159" i="8"/>
  <c r="I159" i="8"/>
  <c r="H159" i="8"/>
  <c r="J158" i="8"/>
  <c r="I158" i="8"/>
  <c r="I164" i="8" s="1"/>
  <c r="H158" i="8"/>
  <c r="H164" i="8" s="1"/>
  <c r="I155" i="8"/>
  <c r="H155" i="8"/>
  <c r="J155" i="8"/>
  <c r="I154" i="8"/>
  <c r="H154" i="8"/>
  <c r="J154" i="8"/>
  <c r="I153" i="8"/>
  <c r="H153" i="8"/>
  <c r="I152" i="8"/>
  <c r="H152" i="8"/>
  <c r="J152" i="8"/>
  <c r="I151" i="8"/>
  <c r="H151" i="8"/>
  <c r="J151" i="8"/>
  <c r="I150" i="8"/>
  <c r="H150" i="8"/>
  <c r="J150" i="8"/>
  <c r="I149" i="8"/>
  <c r="H149" i="8"/>
  <c r="I148" i="8"/>
  <c r="H148" i="8"/>
  <c r="J148" i="8"/>
  <c r="I147" i="8"/>
  <c r="H147" i="8"/>
  <c r="J147" i="8"/>
  <c r="I146" i="8"/>
  <c r="H146" i="8"/>
  <c r="J146" i="8"/>
  <c r="I145" i="8"/>
  <c r="H145" i="8"/>
  <c r="I144" i="8"/>
  <c r="H144" i="8"/>
  <c r="J144" i="8"/>
  <c r="I143" i="8"/>
  <c r="H143" i="8"/>
  <c r="J143" i="8"/>
  <c r="I142" i="8"/>
  <c r="H142" i="8"/>
  <c r="J142" i="8"/>
  <c r="I141" i="8"/>
  <c r="H141" i="8"/>
  <c r="I140" i="8"/>
  <c r="H140" i="8"/>
  <c r="I139" i="8"/>
  <c r="H139" i="8"/>
  <c r="J139" i="8"/>
  <c r="I138" i="8"/>
  <c r="H138" i="8"/>
  <c r="J138" i="8"/>
  <c r="I137" i="8"/>
  <c r="H137" i="8"/>
  <c r="H156" i="8" s="1"/>
  <c r="J137" i="8"/>
  <c r="H135" i="8"/>
  <c r="I134" i="8"/>
  <c r="H134" i="8"/>
  <c r="I133" i="8"/>
  <c r="H133" i="8"/>
  <c r="J133" i="8"/>
  <c r="I132" i="8"/>
  <c r="H132" i="8"/>
  <c r="J132" i="8"/>
  <c r="I131" i="8"/>
  <c r="H131" i="8"/>
  <c r="J131" i="8"/>
  <c r="I130" i="8"/>
  <c r="H130" i="8"/>
  <c r="I129" i="8"/>
  <c r="H129" i="8"/>
  <c r="J129" i="8"/>
  <c r="I128" i="8"/>
  <c r="H128" i="8"/>
  <c r="J128" i="8"/>
  <c r="I127" i="8"/>
  <c r="H127" i="8"/>
  <c r="J127" i="8"/>
  <c r="I126" i="8"/>
  <c r="H126" i="8"/>
  <c r="I125" i="8"/>
  <c r="H125" i="8"/>
  <c r="J125" i="8"/>
  <c r="I124" i="8"/>
  <c r="H124" i="8"/>
  <c r="J124" i="8"/>
  <c r="I123" i="8"/>
  <c r="H123" i="8"/>
  <c r="J123" i="8"/>
  <c r="I122" i="8"/>
  <c r="H122" i="8"/>
  <c r="I121" i="8"/>
  <c r="H121" i="8"/>
  <c r="J121" i="8"/>
  <c r="I120" i="8"/>
  <c r="H120" i="8"/>
  <c r="J120" i="8"/>
  <c r="I119" i="8"/>
  <c r="H119" i="8"/>
  <c r="J119" i="8"/>
  <c r="I118" i="8"/>
  <c r="H118" i="8"/>
  <c r="I117" i="8"/>
  <c r="H117" i="8"/>
  <c r="J117" i="8"/>
  <c r="I116" i="8"/>
  <c r="H116" i="8"/>
  <c r="J116" i="8"/>
  <c r="I115" i="8"/>
  <c r="H115" i="8"/>
  <c r="J115" i="8"/>
  <c r="I114" i="8"/>
  <c r="H114" i="8"/>
  <c r="J114" i="8"/>
  <c r="H111" i="8"/>
  <c r="J110" i="8"/>
  <c r="I110" i="8"/>
  <c r="H110" i="8"/>
  <c r="J109" i="8"/>
  <c r="I109" i="8"/>
  <c r="H109" i="8"/>
  <c r="I108" i="8"/>
  <c r="H108" i="8"/>
  <c r="J107" i="8"/>
  <c r="I107" i="8"/>
  <c r="H107" i="8"/>
  <c r="J106" i="8"/>
  <c r="I106" i="8"/>
  <c r="H106" i="8"/>
  <c r="J105" i="8"/>
  <c r="I105" i="8"/>
  <c r="H105" i="8"/>
  <c r="I104" i="8"/>
  <c r="H104" i="8"/>
  <c r="J103" i="8"/>
  <c r="I103" i="8"/>
  <c r="H103" i="8"/>
  <c r="J102" i="8"/>
  <c r="I102" i="8"/>
  <c r="H102" i="8"/>
  <c r="J101" i="8"/>
  <c r="I101" i="8"/>
  <c r="H101" i="8"/>
  <c r="J100" i="8"/>
  <c r="I100" i="8"/>
  <c r="H100" i="8"/>
  <c r="I97" i="8"/>
  <c r="H97" i="8"/>
  <c r="J97" i="8"/>
  <c r="I96" i="8"/>
  <c r="H96" i="8"/>
  <c r="J96" i="8"/>
  <c r="I95" i="8"/>
  <c r="H95" i="8"/>
  <c r="J95" i="8"/>
  <c r="I94" i="8"/>
  <c r="H94" i="8"/>
  <c r="I93" i="8"/>
  <c r="H93" i="8"/>
  <c r="J93" i="8"/>
  <c r="I92" i="8"/>
  <c r="I98" i="8" s="1"/>
  <c r="H92" i="8"/>
  <c r="I91" i="8"/>
  <c r="H91" i="8"/>
  <c r="J91" i="8"/>
  <c r="I90" i="8"/>
  <c r="H90" i="8"/>
  <c r="H98" i="8" s="1"/>
  <c r="J90" i="8"/>
  <c r="I87" i="8"/>
  <c r="H87" i="8"/>
  <c r="J87" i="8"/>
  <c r="H86" i="8"/>
  <c r="I85" i="8"/>
  <c r="H85" i="8"/>
  <c r="J85" i="8"/>
  <c r="I84" i="8"/>
  <c r="H84" i="8"/>
  <c r="J84" i="8"/>
  <c r="I83" i="8"/>
  <c r="H83" i="8"/>
  <c r="J83" i="8"/>
  <c r="I82" i="8"/>
  <c r="H82" i="8"/>
  <c r="J82" i="8"/>
  <c r="I81" i="8"/>
  <c r="I88" i="8" s="1"/>
  <c r="H81" i="8"/>
  <c r="H88" i="8" s="1"/>
  <c r="J81" i="8"/>
  <c r="J78" i="8"/>
  <c r="I78" i="8"/>
  <c r="H78" i="8"/>
  <c r="I77" i="8"/>
  <c r="H77" i="8"/>
  <c r="I76" i="8"/>
  <c r="H76" i="8"/>
  <c r="J75" i="8"/>
  <c r="I75" i="8"/>
  <c r="H75" i="8"/>
  <c r="J74" i="8"/>
  <c r="I74" i="8"/>
  <c r="H74" i="8"/>
  <c r="J73" i="8"/>
  <c r="I73" i="8"/>
  <c r="H73" i="8"/>
  <c r="H79" i="8" s="1"/>
  <c r="I69" i="8"/>
  <c r="H69" i="8"/>
  <c r="J69" i="8"/>
  <c r="I68" i="8"/>
  <c r="H68" i="8"/>
  <c r="J68" i="8"/>
  <c r="I67" i="8"/>
  <c r="H67" i="8"/>
  <c r="I66" i="8"/>
  <c r="H66" i="8"/>
  <c r="J66" i="8"/>
  <c r="I65" i="8"/>
  <c r="H65" i="8"/>
  <c r="J65" i="8"/>
  <c r="I64" i="8"/>
  <c r="H64" i="8"/>
  <c r="J64" i="8"/>
  <c r="I63" i="8"/>
  <c r="H63" i="8"/>
  <c r="H70" i="8" s="1"/>
  <c r="J63" i="8"/>
  <c r="H61" i="8"/>
  <c r="I60" i="8"/>
  <c r="H60" i="8"/>
  <c r="J60" i="8"/>
  <c r="I59" i="8"/>
  <c r="H59" i="8"/>
  <c r="J59" i="8"/>
  <c r="I58" i="8"/>
  <c r="H58" i="8"/>
  <c r="J58" i="8"/>
  <c r="H56" i="8"/>
  <c r="I55" i="8"/>
  <c r="H55" i="8"/>
  <c r="J55" i="8"/>
  <c r="I54" i="8"/>
  <c r="I56" i="8" s="1"/>
  <c r="H54" i="8"/>
  <c r="J54" i="8"/>
  <c r="I53" i="8"/>
  <c r="H53" i="8"/>
  <c r="J53" i="8"/>
  <c r="I52" i="8"/>
  <c r="H52" i="8"/>
  <c r="J52" i="8"/>
  <c r="I51" i="8"/>
  <c r="H51" i="8"/>
  <c r="J51" i="8"/>
  <c r="I50" i="8"/>
  <c r="H50" i="8"/>
  <c r="J50" i="8"/>
  <c r="I49" i="8"/>
  <c r="H49" i="8"/>
  <c r="J49" i="8"/>
  <c r="I46" i="8"/>
  <c r="H46" i="8"/>
  <c r="J46" i="8"/>
  <c r="I45" i="8"/>
  <c r="H45" i="8"/>
  <c r="I44" i="8"/>
  <c r="H44" i="8"/>
  <c r="J44" i="8"/>
  <c r="I43" i="8"/>
  <c r="H43" i="8"/>
  <c r="J43" i="8"/>
  <c r="I42" i="8"/>
  <c r="H42" i="8"/>
  <c r="J42" i="8"/>
  <c r="I41" i="8"/>
  <c r="I47" i="8" s="1"/>
  <c r="H41" i="8"/>
  <c r="H47" i="8" s="1"/>
  <c r="J41" i="8"/>
  <c r="I38" i="8"/>
  <c r="H38" i="8"/>
  <c r="J38" i="8"/>
  <c r="I37" i="8"/>
  <c r="H37" i="8"/>
  <c r="I36" i="8"/>
  <c r="H36" i="8"/>
  <c r="J36" i="8"/>
  <c r="I35" i="8"/>
  <c r="H35" i="8"/>
  <c r="J35" i="8"/>
  <c r="I34" i="8"/>
  <c r="H34" i="8"/>
  <c r="J34" i="8"/>
  <c r="I33" i="8"/>
  <c r="I39" i="8" s="1"/>
  <c r="H33" i="8"/>
  <c r="H39" i="8" s="1"/>
  <c r="J33" i="8"/>
  <c r="H30" i="8"/>
  <c r="I29" i="8"/>
  <c r="H29" i="8"/>
  <c r="I28" i="8"/>
  <c r="H28" i="8"/>
  <c r="J28" i="8"/>
  <c r="I27" i="8"/>
  <c r="H27" i="8"/>
  <c r="J27" i="8"/>
  <c r="I26" i="8"/>
  <c r="H26" i="8"/>
  <c r="I25" i="8"/>
  <c r="H25" i="8"/>
  <c r="J25" i="8"/>
  <c r="I24" i="8"/>
  <c r="H24" i="8"/>
  <c r="J24" i="8"/>
  <c r="I23" i="8"/>
  <c r="H23" i="8"/>
  <c r="J23" i="8"/>
  <c r="I22" i="8"/>
  <c r="H22" i="8"/>
  <c r="I21" i="8"/>
  <c r="H21" i="8"/>
  <c r="J21" i="8"/>
  <c r="I20" i="8"/>
  <c r="H20" i="8"/>
  <c r="J20" i="8"/>
  <c r="I19" i="8"/>
  <c r="H19" i="8"/>
  <c r="J19" i="8"/>
  <c r="I18" i="8"/>
  <c r="H18" i="8"/>
  <c r="I17" i="8"/>
  <c r="H17" i="8"/>
  <c r="J17" i="8"/>
  <c r="I16" i="8"/>
  <c r="H16" i="8"/>
  <c r="J16" i="8"/>
  <c r="H14" i="8"/>
  <c r="I13" i="8"/>
  <c r="H13" i="8"/>
  <c r="J13" i="8"/>
  <c r="I12" i="8"/>
  <c r="H12" i="8"/>
  <c r="I11" i="8"/>
  <c r="H11" i="8"/>
  <c r="I10" i="8"/>
  <c r="H10" i="8"/>
  <c r="I9" i="8"/>
  <c r="H9" i="8"/>
  <c r="J9" i="8"/>
  <c r="I8" i="8"/>
  <c r="H8" i="8"/>
  <c r="J8" i="8"/>
  <c r="I202" i="8" l="1"/>
  <c r="I156" i="8"/>
  <c r="I30" i="8"/>
  <c r="J135" i="8"/>
  <c r="I135" i="8"/>
  <c r="J246" i="8"/>
  <c r="J202" i="8"/>
  <c r="J164" i="8"/>
  <c r="J111" i="8"/>
  <c r="J79" i="8"/>
  <c r="J61" i="8"/>
  <c r="J14" i="8"/>
  <c r="J98" i="8"/>
  <c r="J56" i="8"/>
  <c r="J47" i="8"/>
  <c r="H255" i="8"/>
  <c r="I1" i="8" s="1"/>
  <c r="J254" i="8"/>
  <c r="J88" i="8"/>
  <c r="J30" i="8"/>
  <c r="J39" i="8"/>
  <c r="J70" i="8"/>
  <c r="J156" i="8"/>
  <c r="J210" i="8"/>
  <c r="F249" i="7"/>
  <c r="F250" i="7"/>
  <c r="F251" i="7"/>
  <c r="F252" i="7"/>
  <c r="F253" i="7"/>
  <c r="F24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28" i="7"/>
  <c r="F225" i="7"/>
  <c r="F213" i="7"/>
  <c r="F214" i="7"/>
  <c r="F215" i="7"/>
  <c r="F216" i="7"/>
  <c r="F217" i="7"/>
  <c r="F218" i="7"/>
  <c r="F219" i="7"/>
  <c r="F220" i="7"/>
  <c r="F221" i="7"/>
  <c r="F222" i="7"/>
  <c r="F212" i="7"/>
  <c r="F205" i="7"/>
  <c r="F206" i="7"/>
  <c r="F207" i="7"/>
  <c r="F208" i="7"/>
  <c r="F209" i="7"/>
  <c r="F204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166" i="7"/>
  <c r="F159" i="7"/>
  <c r="F160" i="7"/>
  <c r="F161" i="7"/>
  <c r="F162" i="7"/>
  <c r="F163" i="7"/>
  <c r="F158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37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14" i="7"/>
  <c r="F101" i="7"/>
  <c r="F102" i="7"/>
  <c r="F103" i="7"/>
  <c r="F104" i="7"/>
  <c r="F105" i="7"/>
  <c r="F106" i="7"/>
  <c r="F107" i="7"/>
  <c r="F108" i="7"/>
  <c r="F109" i="7"/>
  <c r="F110" i="7"/>
  <c r="F100" i="7"/>
  <c r="F91" i="7"/>
  <c r="F92" i="7"/>
  <c r="F93" i="7"/>
  <c r="F94" i="7"/>
  <c r="F95" i="7"/>
  <c r="F96" i="7"/>
  <c r="F97" i="7"/>
  <c r="F90" i="7"/>
  <c r="F81" i="7"/>
  <c r="F82" i="7"/>
  <c r="F83" i="7"/>
  <c r="F84" i="7"/>
  <c r="F85" i="7"/>
  <c r="F86" i="7"/>
  <c r="F87" i="7"/>
  <c r="F74" i="7"/>
  <c r="F75" i="7"/>
  <c r="F76" i="7"/>
  <c r="F77" i="7"/>
  <c r="F78" i="7"/>
  <c r="F73" i="7"/>
  <c r="F64" i="7"/>
  <c r="F65" i="7"/>
  <c r="F66" i="7"/>
  <c r="F67" i="7"/>
  <c r="F68" i="7"/>
  <c r="F69" i="7"/>
  <c r="F63" i="7"/>
  <c r="F59" i="7"/>
  <c r="F60" i="7"/>
  <c r="F58" i="7"/>
  <c r="F50" i="7"/>
  <c r="F51" i="7"/>
  <c r="F52" i="7"/>
  <c r="F53" i="7"/>
  <c r="F54" i="7"/>
  <c r="F55" i="7"/>
  <c r="F49" i="7"/>
  <c r="F42" i="7"/>
  <c r="F43" i="7"/>
  <c r="F44" i="7"/>
  <c r="F45" i="7"/>
  <c r="F46" i="7"/>
  <c r="F41" i="7"/>
  <c r="F34" i="7"/>
  <c r="F35" i="7"/>
  <c r="F36" i="7"/>
  <c r="F37" i="7"/>
  <c r="F38" i="7"/>
  <c r="F33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16" i="7"/>
  <c r="F9" i="7"/>
  <c r="F10" i="7"/>
  <c r="F11" i="7"/>
  <c r="F12" i="7"/>
  <c r="F13" i="7"/>
  <c r="F8" i="7"/>
  <c r="I98" i="1"/>
  <c r="F249" i="1"/>
  <c r="F250" i="1"/>
  <c r="F251" i="1"/>
  <c r="F252" i="1"/>
  <c r="F253" i="1"/>
  <c r="F24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28" i="1"/>
  <c r="F225" i="1"/>
  <c r="F213" i="1"/>
  <c r="F214" i="1"/>
  <c r="F215" i="1"/>
  <c r="F216" i="1"/>
  <c r="F217" i="1"/>
  <c r="F218" i="1"/>
  <c r="F219" i="1"/>
  <c r="F220" i="1"/>
  <c r="F221" i="1"/>
  <c r="F222" i="1"/>
  <c r="F212" i="1"/>
  <c r="F205" i="1"/>
  <c r="F206" i="1"/>
  <c r="F207" i="1"/>
  <c r="F208" i="1"/>
  <c r="F209" i="1"/>
  <c r="F204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166" i="1"/>
  <c r="F159" i="1"/>
  <c r="F160" i="1"/>
  <c r="F161" i="1"/>
  <c r="F162" i="1"/>
  <c r="F163" i="1"/>
  <c r="F158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37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14" i="1"/>
  <c r="F101" i="1"/>
  <c r="F102" i="1"/>
  <c r="F103" i="1"/>
  <c r="F104" i="1"/>
  <c r="F105" i="1"/>
  <c r="F106" i="1"/>
  <c r="F107" i="1"/>
  <c r="F108" i="1"/>
  <c r="F109" i="1"/>
  <c r="F110" i="1"/>
  <c r="F100" i="1"/>
  <c r="F91" i="1"/>
  <c r="F92" i="1"/>
  <c r="F93" i="1"/>
  <c r="F94" i="1"/>
  <c r="F95" i="1"/>
  <c r="F96" i="1"/>
  <c r="F97" i="1"/>
  <c r="F90" i="1"/>
  <c r="F82" i="1"/>
  <c r="F83" i="1"/>
  <c r="F84" i="1"/>
  <c r="F85" i="1"/>
  <c r="F86" i="1"/>
  <c r="F87" i="1"/>
  <c r="F81" i="1"/>
  <c r="F74" i="1"/>
  <c r="F75" i="1"/>
  <c r="F76" i="1"/>
  <c r="F77" i="1"/>
  <c r="F78" i="1"/>
  <c r="F73" i="1"/>
  <c r="F64" i="1"/>
  <c r="F65" i="1"/>
  <c r="F66" i="1"/>
  <c r="F67" i="1"/>
  <c r="F68" i="1"/>
  <c r="F69" i="1"/>
  <c r="F63" i="1"/>
  <c r="F59" i="1"/>
  <c r="F60" i="1"/>
  <c r="F58" i="1"/>
  <c r="F50" i="1"/>
  <c r="F51" i="1"/>
  <c r="F52" i="1"/>
  <c r="F53" i="1"/>
  <c r="F54" i="1"/>
  <c r="F55" i="1"/>
  <c r="F49" i="1"/>
  <c r="F42" i="1"/>
  <c r="F43" i="1"/>
  <c r="F44" i="1"/>
  <c r="F45" i="1"/>
  <c r="F46" i="1"/>
  <c r="F41" i="1"/>
  <c r="F34" i="1"/>
  <c r="F35" i="1"/>
  <c r="F36" i="1"/>
  <c r="F37" i="1"/>
  <c r="F38" i="1"/>
  <c r="F33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16" i="1"/>
  <c r="F10" i="1"/>
  <c r="F11" i="1"/>
  <c r="F12" i="1"/>
  <c r="F13" i="1"/>
  <c r="F9" i="1"/>
  <c r="F8" i="1"/>
  <c r="I255" i="8" l="1"/>
  <c r="I2" i="8" s="1"/>
  <c r="J2" i="8" s="1"/>
  <c r="J255" i="8"/>
  <c r="I3" i="8" s="1"/>
  <c r="J3" i="8" s="1"/>
  <c r="M18" i="2"/>
  <c r="M19" i="2" s="1"/>
  <c r="L19" i="2"/>
  <c r="I4" i="8" l="1"/>
  <c r="J4" i="8" s="1"/>
  <c r="J8" i="7"/>
  <c r="H8" i="7"/>
  <c r="I8" i="7"/>
  <c r="J9" i="7"/>
  <c r="H9" i="7"/>
  <c r="I9" i="7"/>
  <c r="J10" i="7"/>
  <c r="H10" i="7"/>
  <c r="I10" i="7"/>
  <c r="J11" i="7"/>
  <c r="H11" i="7"/>
  <c r="I11" i="7"/>
  <c r="J12" i="7"/>
  <c r="H12" i="7"/>
  <c r="I12" i="7"/>
  <c r="J13" i="7"/>
  <c r="H13" i="7"/>
  <c r="I13" i="7"/>
  <c r="J16" i="7"/>
  <c r="H16" i="7"/>
  <c r="I16" i="7"/>
  <c r="J17" i="7"/>
  <c r="H17" i="7"/>
  <c r="I17" i="7"/>
  <c r="J18" i="7"/>
  <c r="H18" i="7"/>
  <c r="I18" i="7"/>
  <c r="J19" i="7"/>
  <c r="H19" i="7"/>
  <c r="I19" i="7"/>
  <c r="J20" i="7"/>
  <c r="H20" i="7"/>
  <c r="I20" i="7"/>
  <c r="J21" i="7"/>
  <c r="H21" i="7"/>
  <c r="I21" i="7"/>
  <c r="J22" i="7"/>
  <c r="H22" i="7"/>
  <c r="I22" i="7"/>
  <c r="J23" i="7"/>
  <c r="H23" i="7"/>
  <c r="I23" i="7"/>
  <c r="J24" i="7"/>
  <c r="H24" i="7"/>
  <c r="I24" i="7"/>
  <c r="J25" i="7"/>
  <c r="H25" i="7"/>
  <c r="I25" i="7"/>
  <c r="J26" i="7"/>
  <c r="H26" i="7"/>
  <c r="I26" i="7"/>
  <c r="J27" i="7"/>
  <c r="H27" i="7"/>
  <c r="I27" i="7"/>
  <c r="J28" i="7"/>
  <c r="H28" i="7"/>
  <c r="I28" i="7"/>
  <c r="J29" i="7"/>
  <c r="H29" i="7"/>
  <c r="I29" i="7"/>
  <c r="J33" i="7"/>
  <c r="H33" i="7"/>
  <c r="I33" i="7"/>
  <c r="J34" i="7"/>
  <c r="H34" i="7"/>
  <c r="I34" i="7"/>
  <c r="J35" i="7"/>
  <c r="H35" i="7"/>
  <c r="I35" i="7"/>
  <c r="J36" i="7"/>
  <c r="H36" i="7"/>
  <c r="I36" i="7"/>
  <c r="J37" i="7"/>
  <c r="H37" i="7"/>
  <c r="I37" i="7"/>
  <c r="J38" i="7"/>
  <c r="H38" i="7"/>
  <c r="I38" i="7"/>
  <c r="J41" i="7"/>
  <c r="H41" i="7"/>
  <c r="I41" i="7"/>
  <c r="J42" i="7"/>
  <c r="H42" i="7"/>
  <c r="I42" i="7"/>
  <c r="J43" i="7"/>
  <c r="H43" i="7"/>
  <c r="I43" i="7"/>
  <c r="J44" i="7"/>
  <c r="H44" i="7"/>
  <c r="I44" i="7"/>
  <c r="J45" i="7"/>
  <c r="H45" i="7"/>
  <c r="I45" i="7"/>
  <c r="J46" i="7"/>
  <c r="H46" i="7"/>
  <c r="I46" i="7"/>
  <c r="J49" i="7"/>
  <c r="H49" i="7"/>
  <c r="I49" i="7"/>
  <c r="J50" i="7"/>
  <c r="H50" i="7"/>
  <c r="I50" i="7"/>
  <c r="J51" i="7"/>
  <c r="H51" i="7"/>
  <c r="I51" i="7"/>
  <c r="J52" i="7"/>
  <c r="H52" i="7"/>
  <c r="I52" i="7"/>
  <c r="J53" i="7"/>
  <c r="H53" i="7"/>
  <c r="I53" i="7"/>
  <c r="J54" i="7"/>
  <c r="H54" i="7"/>
  <c r="I54" i="7"/>
  <c r="J55" i="7"/>
  <c r="H55" i="7"/>
  <c r="I55" i="7"/>
  <c r="J58" i="7"/>
  <c r="H58" i="7"/>
  <c r="I58" i="7"/>
  <c r="J59" i="7"/>
  <c r="H59" i="7"/>
  <c r="I59" i="7"/>
  <c r="J60" i="7"/>
  <c r="H60" i="7"/>
  <c r="I60" i="7"/>
  <c r="J63" i="7"/>
  <c r="H63" i="7"/>
  <c r="I63" i="7"/>
  <c r="J64" i="7"/>
  <c r="H64" i="7"/>
  <c r="I64" i="7"/>
  <c r="J65" i="7"/>
  <c r="H65" i="7"/>
  <c r="I65" i="7"/>
  <c r="J66" i="7"/>
  <c r="H66" i="7"/>
  <c r="I66" i="7"/>
  <c r="J67" i="7"/>
  <c r="H67" i="7"/>
  <c r="I67" i="7"/>
  <c r="J68" i="7"/>
  <c r="H68" i="7"/>
  <c r="I68" i="7"/>
  <c r="J69" i="7"/>
  <c r="H69" i="7"/>
  <c r="I69" i="7"/>
  <c r="J73" i="7"/>
  <c r="H73" i="7"/>
  <c r="I73" i="7"/>
  <c r="J74" i="7"/>
  <c r="H74" i="7"/>
  <c r="I74" i="7"/>
  <c r="J75" i="7"/>
  <c r="H75" i="7"/>
  <c r="I75" i="7"/>
  <c r="J76" i="7"/>
  <c r="H76" i="7"/>
  <c r="I76" i="7"/>
  <c r="J77" i="7"/>
  <c r="H77" i="7"/>
  <c r="I77" i="7"/>
  <c r="J78" i="7"/>
  <c r="H78" i="7"/>
  <c r="I78" i="7"/>
  <c r="J81" i="7"/>
  <c r="H81" i="7"/>
  <c r="I81" i="7"/>
  <c r="J82" i="7"/>
  <c r="H82" i="7"/>
  <c r="I82" i="7"/>
  <c r="J83" i="7"/>
  <c r="H83" i="7"/>
  <c r="I83" i="7"/>
  <c r="J84" i="7"/>
  <c r="H84" i="7"/>
  <c r="I84" i="7"/>
  <c r="J85" i="7"/>
  <c r="H85" i="7"/>
  <c r="I85" i="7"/>
  <c r="H86" i="7"/>
  <c r="J87" i="7"/>
  <c r="H87" i="7"/>
  <c r="I87" i="7"/>
  <c r="J90" i="7"/>
  <c r="H90" i="7"/>
  <c r="I90" i="7"/>
  <c r="J91" i="7"/>
  <c r="H91" i="7"/>
  <c r="I91" i="7"/>
  <c r="J92" i="7"/>
  <c r="H92" i="7"/>
  <c r="I92" i="7"/>
  <c r="J93" i="7"/>
  <c r="H93" i="7"/>
  <c r="I93" i="7"/>
  <c r="J94" i="7"/>
  <c r="H94" i="7"/>
  <c r="I94" i="7"/>
  <c r="J95" i="7"/>
  <c r="H95" i="7"/>
  <c r="I95" i="7"/>
  <c r="J96" i="7"/>
  <c r="H96" i="7"/>
  <c r="I96" i="7"/>
  <c r="J97" i="7"/>
  <c r="J98" i="7" s="1"/>
  <c r="H97" i="7"/>
  <c r="I97" i="7"/>
  <c r="J100" i="7"/>
  <c r="H100" i="7"/>
  <c r="I100" i="7"/>
  <c r="J101" i="7"/>
  <c r="H101" i="7"/>
  <c r="I101" i="7"/>
  <c r="J102" i="7"/>
  <c r="H102" i="7"/>
  <c r="I102" i="7"/>
  <c r="J103" i="7"/>
  <c r="H103" i="7"/>
  <c r="I103" i="7"/>
  <c r="J104" i="7"/>
  <c r="H104" i="7"/>
  <c r="I104" i="7"/>
  <c r="J105" i="7"/>
  <c r="H105" i="7"/>
  <c r="I105" i="7"/>
  <c r="J106" i="7"/>
  <c r="H106" i="7"/>
  <c r="I106" i="7"/>
  <c r="J107" i="7"/>
  <c r="H107" i="7"/>
  <c r="I107" i="7"/>
  <c r="J108" i="7"/>
  <c r="H108" i="7"/>
  <c r="I108" i="7"/>
  <c r="J109" i="7"/>
  <c r="H109" i="7"/>
  <c r="I109" i="7"/>
  <c r="J110" i="7"/>
  <c r="H110" i="7"/>
  <c r="I110" i="7"/>
  <c r="J114" i="7"/>
  <c r="H114" i="7"/>
  <c r="I114" i="7"/>
  <c r="J115" i="7"/>
  <c r="H115" i="7"/>
  <c r="I115" i="7"/>
  <c r="J116" i="7"/>
  <c r="H116" i="7"/>
  <c r="I116" i="7"/>
  <c r="J117" i="7"/>
  <c r="H117" i="7"/>
  <c r="I117" i="7"/>
  <c r="J118" i="7"/>
  <c r="H118" i="7"/>
  <c r="I118" i="7"/>
  <c r="J119" i="7"/>
  <c r="H119" i="7"/>
  <c r="I119" i="7"/>
  <c r="J120" i="7"/>
  <c r="H120" i="7"/>
  <c r="I120" i="7"/>
  <c r="J121" i="7"/>
  <c r="H121" i="7"/>
  <c r="I121" i="7"/>
  <c r="J122" i="7"/>
  <c r="H122" i="7"/>
  <c r="I122" i="7"/>
  <c r="J123" i="7"/>
  <c r="H123" i="7"/>
  <c r="I123" i="7"/>
  <c r="J124" i="7"/>
  <c r="H124" i="7"/>
  <c r="I124" i="7"/>
  <c r="J125" i="7"/>
  <c r="H125" i="7"/>
  <c r="I125" i="7"/>
  <c r="J126" i="7"/>
  <c r="H126" i="7"/>
  <c r="I126" i="7"/>
  <c r="J127" i="7"/>
  <c r="H127" i="7"/>
  <c r="I127" i="7"/>
  <c r="J128" i="7"/>
  <c r="H128" i="7"/>
  <c r="I128" i="7"/>
  <c r="J129" i="7"/>
  <c r="H129" i="7"/>
  <c r="I129" i="7"/>
  <c r="J130" i="7"/>
  <c r="H130" i="7"/>
  <c r="I130" i="7"/>
  <c r="J131" i="7"/>
  <c r="H131" i="7"/>
  <c r="I131" i="7"/>
  <c r="J132" i="7"/>
  <c r="H132" i="7"/>
  <c r="I132" i="7"/>
  <c r="J133" i="7"/>
  <c r="H133" i="7"/>
  <c r="I133" i="7"/>
  <c r="J134" i="7"/>
  <c r="H134" i="7"/>
  <c r="I134" i="7"/>
  <c r="J137" i="7"/>
  <c r="H137" i="7"/>
  <c r="I137" i="7"/>
  <c r="J138" i="7"/>
  <c r="H138" i="7"/>
  <c r="I138" i="7"/>
  <c r="J139" i="7"/>
  <c r="H139" i="7"/>
  <c r="I139" i="7"/>
  <c r="J140" i="7"/>
  <c r="H140" i="7"/>
  <c r="I140" i="7"/>
  <c r="I156" i="7" s="1"/>
  <c r="J141" i="7"/>
  <c r="H141" i="7"/>
  <c r="I141" i="7"/>
  <c r="J142" i="7"/>
  <c r="H142" i="7"/>
  <c r="I142" i="7"/>
  <c r="J143" i="7"/>
  <c r="H143" i="7"/>
  <c r="I143" i="7"/>
  <c r="J144" i="7"/>
  <c r="H144" i="7"/>
  <c r="I144" i="7"/>
  <c r="J145" i="7"/>
  <c r="H145" i="7"/>
  <c r="I145" i="7"/>
  <c r="J146" i="7"/>
  <c r="H146" i="7"/>
  <c r="I146" i="7"/>
  <c r="J147" i="7"/>
  <c r="H147" i="7"/>
  <c r="I147" i="7"/>
  <c r="J148" i="7"/>
  <c r="H148" i="7"/>
  <c r="I148" i="7"/>
  <c r="J149" i="7"/>
  <c r="H149" i="7"/>
  <c r="I149" i="7"/>
  <c r="J150" i="7"/>
  <c r="H150" i="7"/>
  <c r="I150" i="7"/>
  <c r="J151" i="7"/>
  <c r="H151" i="7"/>
  <c r="I151" i="7"/>
  <c r="J152" i="7"/>
  <c r="H152" i="7"/>
  <c r="I152" i="7"/>
  <c r="J153" i="7"/>
  <c r="H153" i="7"/>
  <c r="I153" i="7"/>
  <c r="J154" i="7"/>
  <c r="H154" i="7"/>
  <c r="I154" i="7"/>
  <c r="J155" i="7"/>
  <c r="H155" i="7"/>
  <c r="I155" i="7"/>
  <c r="H158" i="7"/>
  <c r="I158" i="7"/>
  <c r="J158" i="7"/>
  <c r="H159" i="7"/>
  <c r="I159" i="7"/>
  <c r="J159" i="7"/>
  <c r="H160" i="7"/>
  <c r="I160" i="7"/>
  <c r="J160" i="7"/>
  <c r="H161" i="7"/>
  <c r="I161" i="7"/>
  <c r="J161" i="7"/>
  <c r="H162" i="7"/>
  <c r="I162" i="7"/>
  <c r="J162" i="7"/>
  <c r="H163" i="7"/>
  <c r="I163" i="7"/>
  <c r="J163" i="7"/>
  <c r="J166" i="7"/>
  <c r="H166" i="7"/>
  <c r="I166" i="7"/>
  <c r="J167" i="7"/>
  <c r="H167" i="7"/>
  <c r="I167" i="7"/>
  <c r="J168" i="7"/>
  <c r="H168" i="7"/>
  <c r="I168" i="7"/>
  <c r="J169" i="7"/>
  <c r="H169" i="7"/>
  <c r="I169" i="7"/>
  <c r="J170" i="7"/>
  <c r="H170" i="7"/>
  <c r="I170" i="7"/>
  <c r="J171" i="7"/>
  <c r="H171" i="7"/>
  <c r="I171" i="7"/>
  <c r="J172" i="7"/>
  <c r="H172" i="7"/>
  <c r="I172" i="7"/>
  <c r="J173" i="7"/>
  <c r="H173" i="7"/>
  <c r="I173" i="7"/>
  <c r="J174" i="7"/>
  <c r="H174" i="7"/>
  <c r="I174" i="7"/>
  <c r="J175" i="7"/>
  <c r="H175" i="7"/>
  <c r="I175" i="7"/>
  <c r="J176" i="7"/>
  <c r="H176" i="7"/>
  <c r="I176" i="7"/>
  <c r="J177" i="7"/>
  <c r="H177" i="7"/>
  <c r="I177" i="7"/>
  <c r="J178" i="7"/>
  <c r="H178" i="7"/>
  <c r="I178" i="7"/>
  <c r="J179" i="7"/>
  <c r="H179" i="7"/>
  <c r="I179" i="7"/>
  <c r="J180" i="7"/>
  <c r="H180" i="7"/>
  <c r="I180" i="7"/>
  <c r="J181" i="7"/>
  <c r="H181" i="7"/>
  <c r="I181" i="7"/>
  <c r="J182" i="7"/>
  <c r="H182" i="7"/>
  <c r="I182" i="7"/>
  <c r="J183" i="7"/>
  <c r="H183" i="7"/>
  <c r="I183" i="7"/>
  <c r="J184" i="7"/>
  <c r="H184" i="7"/>
  <c r="I184" i="7"/>
  <c r="J185" i="7"/>
  <c r="H185" i="7"/>
  <c r="I185" i="7"/>
  <c r="J186" i="7"/>
  <c r="H186" i="7"/>
  <c r="I186" i="7"/>
  <c r="J187" i="7"/>
  <c r="H187" i="7"/>
  <c r="I187" i="7"/>
  <c r="J188" i="7"/>
  <c r="H188" i="7"/>
  <c r="I188" i="7"/>
  <c r="J189" i="7"/>
  <c r="H189" i="7"/>
  <c r="I189" i="7"/>
  <c r="J190" i="7"/>
  <c r="H190" i="7"/>
  <c r="I190" i="7"/>
  <c r="J191" i="7"/>
  <c r="H191" i="7"/>
  <c r="I191" i="7"/>
  <c r="J192" i="7"/>
  <c r="H192" i="7"/>
  <c r="I192" i="7"/>
  <c r="J193" i="7"/>
  <c r="H193" i="7"/>
  <c r="I193" i="7"/>
  <c r="J194" i="7"/>
  <c r="H194" i="7"/>
  <c r="I194" i="7"/>
  <c r="J195" i="7"/>
  <c r="H195" i="7"/>
  <c r="I195" i="7"/>
  <c r="J196" i="7"/>
  <c r="H196" i="7"/>
  <c r="I196" i="7"/>
  <c r="J197" i="7"/>
  <c r="H197" i="7"/>
  <c r="I197" i="7"/>
  <c r="J198" i="7"/>
  <c r="H198" i="7"/>
  <c r="I198" i="7"/>
  <c r="J199" i="7"/>
  <c r="H199" i="7"/>
  <c r="I199" i="7"/>
  <c r="J200" i="7"/>
  <c r="H200" i="7"/>
  <c r="I200" i="7"/>
  <c r="J201" i="7"/>
  <c r="H201" i="7"/>
  <c r="I201" i="7"/>
  <c r="J204" i="7"/>
  <c r="H204" i="7"/>
  <c r="I204" i="7"/>
  <c r="J205" i="7"/>
  <c r="H205" i="7"/>
  <c r="I205" i="7"/>
  <c r="J206" i="7"/>
  <c r="H206" i="7"/>
  <c r="I206" i="7"/>
  <c r="J207" i="7"/>
  <c r="H207" i="7"/>
  <c r="I207" i="7"/>
  <c r="J208" i="7"/>
  <c r="H208" i="7"/>
  <c r="I208" i="7"/>
  <c r="J209" i="7"/>
  <c r="H209" i="7"/>
  <c r="I209" i="7"/>
  <c r="J212" i="7"/>
  <c r="H212" i="7"/>
  <c r="I212" i="7"/>
  <c r="J213" i="7"/>
  <c r="H213" i="7"/>
  <c r="I213" i="7"/>
  <c r="J214" i="7"/>
  <c r="H214" i="7"/>
  <c r="I214" i="7"/>
  <c r="J215" i="7"/>
  <c r="H215" i="7"/>
  <c r="I215" i="7"/>
  <c r="J216" i="7"/>
  <c r="H216" i="7"/>
  <c r="I216" i="7"/>
  <c r="J217" i="7"/>
  <c r="H217" i="7"/>
  <c r="I217" i="7"/>
  <c r="J218" i="7"/>
  <c r="H218" i="7"/>
  <c r="I218" i="7"/>
  <c r="J219" i="7"/>
  <c r="H219" i="7"/>
  <c r="I219" i="7"/>
  <c r="J220" i="7"/>
  <c r="H220" i="7"/>
  <c r="I220" i="7"/>
  <c r="J221" i="7"/>
  <c r="H221" i="7"/>
  <c r="I221" i="7"/>
  <c r="J222" i="7"/>
  <c r="H222" i="7"/>
  <c r="I222" i="7"/>
  <c r="J225" i="7"/>
  <c r="J226" i="7" s="1"/>
  <c r="H225" i="7"/>
  <c r="H226" i="7" s="1"/>
  <c r="I225" i="7"/>
  <c r="I226" i="7" s="1"/>
  <c r="J228" i="7"/>
  <c r="H228" i="7"/>
  <c r="I228" i="7"/>
  <c r="J229" i="7"/>
  <c r="H229" i="7"/>
  <c r="I229" i="7"/>
  <c r="J230" i="7"/>
  <c r="H230" i="7"/>
  <c r="I230" i="7"/>
  <c r="J231" i="7"/>
  <c r="H231" i="7"/>
  <c r="I231" i="7"/>
  <c r="J232" i="7"/>
  <c r="H232" i="7"/>
  <c r="I232" i="7"/>
  <c r="J233" i="7"/>
  <c r="H233" i="7"/>
  <c r="I233" i="7"/>
  <c r="J234" i="7"/>
  <c r="H234" i="7"/>
  <c r="I234" i="7"/>
  <c r="J235" i="7"/>
  <c r="H235" i="7"/>
  <c r="I235" i="7"/>
  <c r="J236" i="7"/>
  <c r="H236" i="7"/>
  <c r="I236" i="7"/>
  <c r="J237" i="7"/>
  <c r="H237" i="7"/>
  <c r="I237" i="7"/>
  <c r="J238" i="7"/>
  <c r="H238" i="7"/>
  <c r="I238" i="7"/>
  <c r="J239" i="7"/>
  <c r="H239" i="7"/>
  <c r="I239" i="7"/>
  <c r="J240" i="7"/>
  <c r="H240" i="7"/>
  <c r="I240" i="7"/>
  <c r="J241" i="7"/>
  <c r="H241" i="7"/>
  <c r="I241" i="7"/>
  <c r="J242" i="7"/>
  <c r="H242" i="7"/>
  <c r="I242" i="7"/>
  <c r="J243" i="7"/>
  <c r="H243" i="7"/>
  <c r="I243" i="7"/>
  <c r="J244" i="7"/>
  <c r="H244" i="7"/>
  <c r="I244" i="7"/>
  <c r="J245" i="7"/>
  <c r="H245" i="7"/>
  <c r="I245" i="7"/>
  <c r="J248" i="7"/>
  <c r="H248" i="7"/>
  <c r="I248" i="7"/>
  <c r="J249" i="7"/>
  <c r="H249" i="7"/>
  <c r="I249" i="7"/>
  <c r="J250" i="7"/>
  <c r="H250" i="7"/>
  <c r="I250" i="7"/>
  <c r="J251" i="7"/>
  <c r="H251" i="7"/>
  <c r="I251" i="7"/>
  <c r="J252" i="7"/>
  <c r="H252" i="7"/>
  <c r="I252" i="7"/>
  <c r="J253" i="7"/>
  <c r="H253" i="7"/>
  <c r="I253" i="7"/>
  <c r="I39" i="7" l="1"/>
  <c r="H88" i="7"/>
  <c r="H61" i="7"/>
  <c r="H210" i="7"/>
  <c r="J14" i="7"/>
  <c r="J164" i="7"/>
  <c r="H254" i="7"/>
  <c r="H30" i="7"/>
  <c r="I88" i="7"/>
  <c r="J56" i="7"/>
  <c r="I223" i="7"/>
  <c r="J210" i="7"/>
  <c r="H135" i="7"/>
  <c r="I70" i="7"/>
  <c r="I210" i="7"/>
  <c r="H111" i="7"/>
  <c r="H98" i="7"/>
  <c r="H79" i="7"/>
  <c r="H56" i="7"/>
  <c r="H202" i="7"/>
  <c r="I47" i="7"/>
  <c r="H39" i="7"/>
  <c r="I30" i="7"/>
  <c r="H164" i="7"/>
  <c r="H70" i="7"/>
  <c r="H47" i="7"/>
  <c r="H246" i="7"/>
  <c r="I202" i="7"/>
  <c r="I135" i="7"/>
  <c r="H14" i="7"/>
  <c r="I254" i="7"/>
  <c r="I246" i="7"/>
  <c r="I111" i="7"/>
  <c r="I79" i="7"/>
  <c r="I61" i="7"/>
  <c r="I56" i="7"/>
  <c r="I14" i="7"/>
  <c r="J202" i="7"/>
  <c r="J39" i="7"/>
  <c r="H156" i="7"/>
  <c r="I98" i="7"/>
  <c r="J70" i="7"/>
  <c r="J47" i="7"/>
  <c r="H223" i="7"/>
  <c r="J223" i="7"/>
  <c r="J254" i="7"/>
  <c r="I164" i="7"/>
  <c r="J156" i="7"/>
  <c r="J135" i="7"/>
  <c r="J88" i="7"/>
  <c r="J246" i="7"/>
  <c r="J111" i="7"/>
  <c r="J79" i="7"/>
  <c r="J61" i="7"/>
  <c r="J30" i="7"/>
  <c r="I255" i="7" l="1"/>
  <c r="I2" i="7" s="1"/>
  <c r="H255" i="7"/>
  <c r="I1" i="7" s="1"/>
  <c r="J2" i="7" s="1"/>
  <c r="J255" i="7"/>
  <c r="I3" i="7" s="1"/>
  <c r="J3" i="7" l="1"/>
  <c r="I4" i="7"/>
  <c r="J4" i="7" s="1"/>
  <c r="I253" i="1" l="1"/>
  <c r="H253" i="1"/>
  <c r="J253" i="1"/>
  <c r="I252" i="1"/>
  <c r="H252" i="1"/>
  <c r="J252" i="1"/>
  <c r="I251" i="1"/>
  <c r="H251" i="1"/>
  <c r="J251" i="1"/>
  <c r="I250" i="1"/>
  <c r="H250" i="1"/>
  <c r="J250" i="1"/>
  <c r="I249" i="1"/>
  <c r="H249" i="1"/>
  <c r="J249" i="1"/>
  <c r="I248" i="1"/>
  <c r="H248" i="1"/>
  <c r="J248" i="1"/>
  <c r="J254" i="1" s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I232" i="1"/>
  <c r="H232" i="1"/>
  <c r="J232" i="1"/>
  <c r="I231" i="1"/>
  <c r="H231" i="1"/>
  <c r="J231" i="1"/>
  <c r="I230" i="1"/>
  <c r="H230" i="1"/>
  <c r="J230" i="1"/>
  <c r="I229" i="1"/>
  <c r="H229" i="1"/>
  <c r="J229" i="1"/>
  <c r="I228" i="1"/>
  <c r="H228" i="1"/>
  <c r="J228" i="1"/>
  <c r="I225" i="1"/>
  <c r="I226" i="1" s="1"/>
  <c r="H225" i="1"/>
  <c r="H226" i="1" s="1"/>
  <c r="J225" i="1"/>
  <c r="J226" i="1" s="1"/>
  <c r="I216" i="1"/>
  <c r="I217" i="1"/>
  <c r="I218" i="1"/>
  <c r="I219" i="1"/>
  <c r="I220" i="1"/>
  <c r="I221" i="1"/>
  <c r="I222" i="1"/>
  <c r="H216" i="1"/>
  <c r="H217" i="1"/>
  <c r="H218" i="1"/>
  <c r="H219" i="1"/>
  <c r="H220" i="1"/>
  <c r="H221" i="1"/>
  <c r="H222" i="1"/>
  <c r="J214" i="1"/>
  <c r="J215" i="1"/>
  <c r="J216" i="1"/>
  <c r="J217" i="1"/>
  <c r="J218" i="1"/>
  <c r="J219" i="1"/>
  <c r="J220" i="1"/>
  <c r="J221" i="1"/>
  <c r="J222" i="1"/>
  <c r="I215" i="1"/>
  <c r="H215" i="1"/>
  <c r="I214" i="1"/>
  <c r="H214" i="1"/>
  <c r="I213" i="1"/>
  <c r="H213" i="1"/>
  <c r="J213" i="1"/>
  <c r="I212" i="1"/>
  <c r="H212" i="1"/>
  <c r="J212" i="1"/>
  <c r="I209" i="1"/>
  <c r="H209" i="1"/>
  <c r="J209" i="1"/>
  <c r="I208" i="1"/>
  <c r="H208" i="1"/>
  <c r="J208" i="1"/>
  <c r="I207" i="1"/>
  <c r="H207" i="1"/>
  <c r="J207" i="1"/>
  <c r="I206" i="1"/>
  <c r="H206" i="1"/>
  <c r="J206" i="1"/>
  <c r="I205" i="1"/>
  <c r="H205" i="1"/>
  <c r="J205" i="1"/>
  <c r="I204" i="1"/>
  <c r="H204" i="1"/>
  <c r="J204" i="1"/>
  <c r="J210" i="1" s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I169" i="1"/>
  <c r="H169" i="1"/>
  <c r="I168" i="1"/>
  <c r="H168" i="1"/>
  <c r="I167" i="1"/>
  <c r="H167" i="1"/>
  <c r="I166" i="1"/>
  <c r="H166" i="1"/>
  <c r="J166" i="1"/>
  <c r="J202" i="1" s="1"/>
  <c r="H163" i="1"/>
  <c r="I163" i="1"/>
  <c r="J163" i="1"/>
  <c r="I162" i="1"/>
  <c r="H162" i="1"/>
  <c r="J162" i="1"/>
  <c r="I161" i="1"/>
  <c r="H161" i="1"/>
  <c r="J161" i="1"/>
  <c r="I160" i="1"/>
  <c r="H160" i="1"/>
  <c r="J160" i="1"/>
  <c r="I159" i="1"/>
  <c r="H159" i="1"/>
  <c r="J159" i="1"/>
  <c r="I158" i="1"/>
  <c r="H158" i="1"/>
  <c r="J158" i="1"/>
  <c r="I155" i="1"/>
  <c r="H155" i="1"/>
  <c r="J155" i="1"/>
  <c r="I154" i="1"/>
  <c r="H154" i="1"/>
  <c r="J154" i="1"/>
  <c r="I153" i="1"/>
  <c r="H153" i="1"/>
  <c r="J153" i="1"/>
  <c r="I152" i="1"/>
  <c r="H152" i="1"/>
  <c r="J152" i="1"/>
  <c r="I151" i="1"/>
  <c r="H151" i="1"/>
  <c r="J151" i="1"/>
  <c r="I150" i="1"/>
  <c r="H150" i="1"/>
  <c r="J150" i="1"/>
  <c r="I149" i="1"/>
  <c r="H149" i="1"/>
  <c r="J149" i="1"/>
  <c r="I148" i="1"/>
  <c r="H148" i="1"/>
  <c r="J148" i="1"/>
  <c r="I147" i="1"/>
  <c r="H147" i="1"/>
  <c r="J147" i="1"/>
  <c r="I146" i="1"/>
  <c r="H146" i="1"/>
  <c r="J146" i="1"/>
  <c r="I145" i="1"/>
  <c r="H145" i="1"/>
  <c r="J145" i="1"/>
  <c r="I144" i="1"/>
  <c r="H144" i="1"/>
  <c r="J144" i="1"/>
  <c r="I143" i="1"/>
  <c r="H143" i="1"/>
  <c r="J143" i="1"/>
  <c r="I142" i="1"/>
  <c r="H142" i="1"/>
  <c r="J142" i="1"/>
  <c r="I141" i="1"/>
  <c r="H141" i="1"/>
  <c r="J141" i="1"/>
  <c r="I140" i="1"/>
  <c r="H140" i="1"/>
  <c r="J140" i="1"/>
  <c r="I139" i="1"/>
  <c r="H139" i="1"/>
  <c r="J139" i="1"/>
  <c r="I138" i="1"/>
  <c r="H138" i="1"/>
  <c r="J138" i="1"/>
  <c r="I137" i="1"/>
  <c r="H137" i="1"/>
  <c r="J137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J114" i="1"/>
  <c r="I107" i="1"/>
  <c r="I108" i="1"/>
  <c r="I109" i="1"/>
  <c r="I110" i="1"/>
  <c r="H107" i="1"/>
  <c r="H108" i="1"/>
  <c r="H109" i="1"/>
  <c r="H110" i="1"/>
  <c r="J103" i="1"/>
  <c r="J104" i="1"/>
  <c r="J105" i="1"/>
  <c r="J106" i="1"/>
  <c r="J107" i="1"/>
  <c r="J108" i="1"/>
  <c r="J109" i="1"/>
  <c r="J110" i="1"/>
  <c r="I106" i="1"/>
  <c r="H106" i="1"/>
  <c r="I105" i="1"/>
  <c r="H105" i="1"/>
  <c r="I104" i="1"/>
  <c r="H104" i="1"/>
  <c r="I103" i="1"/>
  <c r="H103" i="1"/>
  <c r="I102" i="1"/>
  <c r="H102" i="1"/>
  <c r="J102" i="1"/>
  <c r="I101" i="1"/>
  <c r="H101" i="1"/>
  <c r="J101" i="1"/>
  <c r="I100" i="1"/>
  <c r="H100" i="1"/>
  <c r="J100" i="1"/>
  <c r="I91" i="1"/>
  <c r="I92" i="1"/>
  <c r="I93" i="1"/>
  <c r="I94" i="1"/>
  <c r="I95" i="1"/>
  <c r="I96" i="1"/>
  <c r="I97" i="1"/>
  <c r="I90" i="1"/>
  <c r="H91" i="1"/>
  <c r="H92" i="1"/>
  <c r="H93" i="1"/>
  <c r="H94" i="1"/>
  <c r="H95" i="1"/>
  <c r="H96" i="1"/>
  <c r="H97" i="1"/>
  <c r="H90" i="1"/>
  <c r="J93" i="1"/>
  <c r="J94" i="1"/>
  <c r="J95" i="1"/>
  <c r="J96" i="1"/>
  <c r="J97" i="1"/>
  <c r="H86" i="1"/>
  <c r="I87" i="1"/>
  <c r="H87" i="1"/>
  <c r="J87" i="1"/>
  <c r="I85" i="1"/>
  <c r="H85" i="1"/>
  <c r="J85" i="1"/>
  <c r="I84" i="1"/>
  <c r="H84" i="1"/>
  <c r="J84" i="1"/>
  <c r="I83" i="1"/>
  <c r="H83" i="1"/>
  <c r="J83" i="1"/>
  <c r="I82" i="1"/>
  <c r="H82" i="1"/>
  <c r="J82" i="1"/>
  <c r="I81" i="1"/>
  <c r="H81" i="1"/>
  <c r="J81" i="1"/>
  <c r="I74" i="1"/>
  <c r="I75" i="1"/>
  <c r="I76" i="1"/>
  <c r="I77" i="1"/>
  <c r="I78" i="1"/>
  <c r="I73" i="1"/>
  <c r="H74" i="1"/>
  <c r="H75" i="1"/>
  <c r="H76" i="1"/>
  <c r="H77" i="1"/>
  <c r="H78" i="1"/>
  <c r="H73" i="1"/>
  <c r="J77" i="1"/>
  <c r="J78" i="1"/>
  <c r="J92" i="1"/>
  <c r="J91" i="1"/>
  <c r="J90" i="1"/>
  <c r="J98" i="1" s="1"/>
  <c r="I64" i="1"/>
  <c r="I65" i="1"/>
  <c r="I66" i="1"/>
  <c r="I67" i="1"/>
  <c r="I68" i="1"/>
  <c r="I69" i="1"/>
  <c r="I63" i="1"/>
  <c r="H64" i="1"/>
  <c r="H65" i="1"/>
  <c r="H66" i="1"/>
  <c r="H67" i="1"/>
  <c r="H68" i="1"/>
  <c r="H69" i="1"/>
  <c r="H63" i="1"/>
  <c r="I59" i="1"/>
  <c r="I60" i="1"/>
  <c r="I58" i="1"/>
  <c r="H59" i="1"/>
  <c r="H60" i="1"/>
  <c r="H58" i="1"/>
  <c r="I50" i="1"/>
  <c r="I51" i="1"/>
  <c r="I52" i="1"/>
  <c r="I53" i="1"/>
  <c r="I54" i="1"/>
  <c r="I55" i="1"/>
  <c r="I49" i="1"/>
  <c r="H50" i="1"/>
  <c r="H51" i="1"/>
  <c r="H52" i="1"/>
  <c r="H53" i="1"/>
  <c r="H54" i="1"/>
  <c r="H55" i="1"/>
  <c r="H49" i="1"/>
  <c r="I42" i="1"/>
  <c r="I43" i="1"/>
  <c r="I44" i="1"/>
  <c r="I45" i="1"/>
  <c r="I46" i="1"/>
  <c r="I41" i="1"/>
  <c r="H42" i="1"/>
  <c r="H43" i="1"/>
  <c r="H44" i="1"/>
  <c r="H45" i="1"/>
  <c r="H46" i="1"/>
  <c r="H41" i="1"/>
  <c r="J35" i="1"/>
  <c r="J36" i="1"/>
  <c r="J37" i="1"/>
  <c r="J38" i="1"/>
  <c r="I34" i="1"/>
  <c r="I35" i="1"/>
  <c r="I36" i="1"/>
  <c r="I37" i="1"/>
  <c r="I38" i="1"/>
  <c r="I33" i="1"/>
  <c r="H34" i="1"/>
  <c r="H35" i="1"/>
  <c r="H36" i="1"/>
  <c r="H37" i="1"/>
  <c r="H38" i="1"/>
  <c r="H33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16" i="1"/>
  <c r="J19" i="1"/>
  <c r="J20" i="1"/>
  <c r="J21" i="1"/>
  <c r="J22" i="1"/>
  <c r="J23" i="1"/>
  <c r="J24" i="1"/>
  <c r="J25" i="1"/>
  <c r="J26" i="1"/>
  <c r="J27" i="1"/>
  <c r="J28" i="1"/>
  <c r="J29" i="1"/>
  <c r="J11" i="1"/>
  <c r="J12" i="1"/>
  <c r="J13" i="1"/>
  <c r="I9" i="1"/>
  <c r="I10" i="1"/>
  <c r="I11" i="1"/>
  <c r="I12" i="1"/>
  <c r="I13" i="1"/>
  <c r="I8" i="1"/>
  <c r="H9" i="1"/>
  <c r="H10" i="1"/>
  <c r="H11" i="1"/>
  <c r="H12" i="1"/>
  <c r="H13" i="1"/>
  <c r="H8" i="1"/>
  <c r="J88" i="1" l="1"/>
  <c r="J111" i="1"/>
  <c r="J156" i="1"/>
  <c r="J135" i="1"/>
  <c r="J164" i="1"/>
  <c r="J223" i="1"/>
  <c r="J246" i="1"/>
  <c r="I39" i="1"/>
  <c r="I254" i="1"/>
  <c r="H254" i="1"/>
  <c r="I223" i="1"/>
  <c r="I246" i="1"/>
  <c r="H246" i="1"/>
  <c r="H202" i="1"/>
  <c r="H223" i="1"/>
  <c r="H210" i="1"/>
  <c r="I210" i="1"/>
  <c r="I202" i="1"/>
  <c r="I164" i="1"/>
  <c r="H164" i="1"/>
  <c r="H156" i="1"/>
  <c r="I156" i="1"/>
  <c r="H135" i="1"/>
  <c r="H88" i="1"/>
  <c r="I135" i="1"/>
  <c r="H98" i="1"/>
  <c r="I88" i="1"/>
  <c r="H111" i="1"/>
  <c r="I111" i="1"/>
  <c r="H79" i="1"/>
  <c r="I79" i="1"/>
  <c r="I70" i="1"/>
  <c r="H70" i="1"/>
  <c r="I61" i="1"/>
  <c r="H61" i="1"/>
  <c r="I56" i="1"/>
  <c r="H56" i="1"/>
  <c r="I47" i="1"/>
  <c r="H47" i="1"/>
  <c r="H39" i="1"/>
  <c r="H30" i="1"/>
  <c r="I30" i="1"/>
  <c r="I14" i="1"/>
  <c r="H14" i="1"/>
  <c r="I255" i="1" l="1"/>
  <c r="H255" i="1"/>
  <c r="J44" i="1" l="1"/>
  <c r="J76" i="1"/>
  <c r="J75" i="1"/>
  <c r="J74" i="1"/>
  <c r="J73" i="1"/>
  <c r="J69" i="1"/>
  <c r="J68" i="1"/>
  <c r="J67" i="1"/>
  <c r="J66" i="1"/>
  <c r="J65" i="1"/>
  <c r="J64" i="1"/>
  <c r="J63" i="1"/>
  <c r="J70" i="1" s="1"/>
  <c r="J60" i="1"/>
  <c r="J59" i="1"/>
  <c r="J58" i="1"/>
  <c r="J55" i="1"/>
  <c r="J54" i="1"/>
  <c r="J53" i="1"/>
  <c r="J52" i="1"/>
  <c r="J51" i="1"/>
  <c r="J50" i="1"/>
  <c r="J49" i="1"/>
  <c r="J43" i="1"/>
  <c r="J42" i="1"/>
  <c r="J41" i="1"/>
  <c r="J33" i="1"/>
  <c r="J18" i="1"/>
  <c r="J17" i="1"/>
  <c r="J16" i="1"/>
  <c r="J10" i="1"/>
  <c r="J9" i="1"/>
  <c r="J61" i="1" l="1"/>
  <c r="J56" i="1"/>
  <c r="J30" i="1"/>
  <c r="J79" i="1"/>
  <c r="J34" i="1"/>
  <c r="J39" i="1" s="1"/>
  <c r="J45" i="1" l="1"/>
  <c r="J46" i="1"/>
  <c r="I1" i="1"/>
  <c r="J47" i="1" l="1"/>
  <c r="I2" i="1"/>
  <c r="J2" i="1" s="1"/>
  <c r="J8" i="1"/>
  <c r="J14" i="1" s="1"/>
  <c r="J255" i="1" l="1"/>
  <c r="I3" i="1" s="1"/>
  <c r="J3" i="1" l="1"/>
  <c r="I4" i="1"/>
  <c r="J4" i="1" s="1"/>
</calcChain>
</file>

<file path=xl/sharedStrings.xml><?xml version="1.0" encoding="utf-8"?>
<sst xmlns="http://schemas.openxmlformats.org/spreadsheetml/2006/main" count="4909" uniqueCount="943">
  <si>
    <t>ITEM</t>
  </si>
  <si>
    <t>DESCRIÇÃO</t>
  </si>
  <si>
    <t>UNID.</t>
  </si>
  <si>
    <t>QUANTIDADE</t>
  </si>
  <si>
    <t>1.0</t>
  </si>
  <si>
    <t>SERVIÇOS PREIMINARES</t>
  </si>
  <si>
    <t>1.01</t>
  </si>
  <si>
    <t>UND</t>
  </si>
  <si>
    <t>1.02</t>
  </si>
  <si>
    <t>1.03</t>
  </si>
  <si>
    <t>2.0</t>
  </si>
  <si>
    <t>2.01</t>
  </si>
  <si>
    <t>2.02</t>
  </si>
  <si>
    <t>2.03</t>
  </si>
  <si>
    <t>3.0</t>
  </si>
  <si>
    <t>M</t>
  </si>
  <si>
    <t>KG</t>
  </si>
  <si>
    <t>4.0</t>
  </si>
  <si>
    <t>4.01</t>
  </si>
  <si>
    <t>4.02</t>
  </si>
  <si>
    <t>4.03</t>
  </si>
  <si>
    <t>5.0</t>
  </si>
  <si>
    <t>5.01</t>
  </si>
  <si>
    <t>5.02</t>
  </si>
  <si>
    <t>5.03</t>
  </si>
  <si>
    <t>5.04</t>
  </si>
  <si>
    <t>5.05</t>
  </si>
  <si>
    <t>5.06</t>
  </si>
  <si>
    <t>5.07</t>
  </si>
  <si>
    <t>6.0</t>
  </si>
  <si>
    <t>PREÇO R$</t>
  </si>
  <si>
    <t>UNITARIO</t>
  </si>
  <si>
    <t>CONTRATADA</t>
  </si>
  <si>
    <t>ACUMULADO</t>
  </si>
  <si>
    <t>CONTRATADO</t>
  </si>
  <si>
    <t>MEDIÇÃO</t>
  </si>
  <si>
    <t>RESUMO VALORES</t>
  </si>
  <si>
    <t>CONTRATUAL:</t>
  </si>
  <si>
    <t>Obra:</t>
  </si>
  <si>
    <t xml:space="preserve"> PERÍODO:</t>
  </si>
  <si>
    <t>ACUMULADO:</t>
  </si>
  <si>
    <t>SALDO:</t>
  </si>
  <si>
    <t>Local: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</si>
  <si>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</si>
  <si>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</si>
  <si>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</si>
  <si>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</si>
  <si>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</si>
  <si>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>m²</t>
  </si>
  <si>
    <t>m</t>
  </si>
  <si>
    <t>m³</t>
  </si>
  <si>
    <t xml:space="preserve">Medição: </t>
  </si>
  <si>
    <t xml:space="preserve">Período: </t>
  </si>
  <si>
    <t>1.04</t>
  </si>
  <si>
    <t>1.05</t>
  </si>
  <si>
    <t>1.06</t>
  </si>
  <si>
    <t>CONSTRUÇÃO DO CENTRO DE ATENÇÃO PSICOSSOCIAL INFATIL - CAPS I</t>
  </si>
  <si>
    <t>SOUSA/PB</t>
  </si>
  <si>
    <t>BDI:</t>
  </si>
  <si>
    <t>LOCAÇÃO DA OBRA - EXECUÇÃO DE GABARITO</t>
  </si>
  <si>
    <t>Placa de obra em chapa aço galvanizado, instalada</t>
  </si>
  <si>
    <t>Muro em alvenaria bloco cerâmico, e=0,09m, c/alv de pedra (35x60cm), pilares (9x20cm) a cada 3,0m, cintas inferior e superior (9x15cm) em concreto armado fck=15,0 Mpa, c/chapisco, reboco e pint. hidracor sobre alvenaria, c/cintas e pilares aparentes.</t>
  </si>
  <si>
    <t>LIMPEZA MECANIZADA DE CAMADA VEGETAL, VEGETAÇÃO E PEQUENAS ÁRVORES (DIÂMETRO DE TRONCO MENOR QUE 0,20 M), COM TRATOR DE ESTEIRAS.AF_05/2018</t>
  </si>
  <si>
    <t>Barracão para escritório de obra porte pequeno s=25,41m2 com materiais novos</t>
  </si>
  <si>
    <t>Instalação provisória de energia elétrica, aerea, trifasica, em poste galvanizado, exclusive fornecimento do medidor</t>
  </si>
  <si>
    <t>un</t>
  </si>
  <si>
    <t>SUBTOTAL =&gt;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</si>
  <si>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</si>
  <si>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</si>
  <si>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</si>
  <si>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</si>
  <si>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</si>
  <si>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</si>
  <si>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</si>
  <si>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</si>
  <si>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</si>
  <si>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</si>
  <si>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</si>
  <si>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ATERRO MANUAL DE VALAS COM SOLO ARGILO-ARENOSO E COMPACTAÇÃO MECANIZADA. AF_05/2016</t>
  </si>
  <si>
    <t>ARGILA, ARGILA VERMELHA OU ARGILA ARENOSA (RETIRADA NA JAZIDA, SEM TRANSPORTE)</t>
  </si>
  <si>
    <t>TRANSPORTE COM CAMINHÃO BASCULANTE DE 10 M³, EM VIA URBANA PAVIMENTADA, ADICIONAL PARA DMT EXCEDENTE A 30 KM (UNIDADE: M3XKM). AF_07/2020</t>
  </si>
  <si>
    <t>EXECUÇÃO E COMPACTAÇÃO DE ATERRO COM SOLO PREDOMINANTEMENTE ARGILOSO - EXCLUSIVE SOLO, ESCAVAÇÃO, CARGA E TRANSPORTE. AF_11/2019</t>
  </si>
  <si>
    <t>ESCAVAÇÃO MANUAL PARA BLOCO DE COROAMENTO OU SAPATA (INCLUINDO ESCAVAÇÃO PARA COLOCAÇÃO DE FÔRMAS). AF_06/2017</t>
  </si>
  <si>
    <t>REATERRO MANUAL DE VALAS COM COMPACTAÇÃO MECANIZADA. AF_04/2016</t>
  </si>
  <si>
    <t>LASTRO DE CONCRETO MAGRO, APLICADO EM PISOS, LAJES SOBRE SOLO OU RADIERS, ESPESSURA DE 5 CM. AF_07/2016</t>
  </si>
  <si>
    <t>ALVENARIA DE EMBASAMENTO EM TIJOLO CERÂMICO FURADO C/ ARGAMASSA CIMENTO E AREIA 1:4</t>
  </si>
  <si>
    <t>Forma plana para fundações, em compensado resinado 12mm, 07 usos</t>
  </si>
  <si>
    <t>ARMAÇÃO DE BLOCO, VIGA BALDRAME E SAPATA UTILIZANDO AÇO CA-60 DE 5 MM - MONTAGEM. AF_06/2017</t>
  </si>
  <si>
    <t>ARMAÇÃO DE BLOCO, VIGA BALDRAME OU SAPATA UTILIZANDO AÇO CA-50 DE 10 MM - MONTAGEM. AF_06/2017</t>
  </si>
  <si>
    <t>CONCRETO FCK = 25MPA, TRAÇO 1:2,3:2,7 (EM MASSA SECA DE CIMENTO/ AREIA MÉDIA/ BRITA 1) - PREPARO MECÂNICO COM BETONEIRA 400 L. AF_05/2021</t>
  </si>
  <si>
    <t>LANÇAMENTO COM USO DE BALDES, ADENSAMENTO E ACABAMENTO DE CONCRETO EM ESTRUTURAS. AF_12/2015</t>
  </si>
  <si>
    <t>Impermeabilização de alicerce e viga baldrame com 2 demãos de tinta asfáltica tipo Neutrol da Vedacit ou similar, exceto argamassa impermeabilização</t>
  </si>
  <si>
    <t>M3XKM</t>
  </si>
  <si>
    <t>INFRAESTRUTURA</t>
  </si>
  <si>
    <t>SUPERESTRUTURA</t>
  </si>
  <si>
    <t>3.1</t>
  </si>
  <si>
    <t>CONCRETO ARMADO (PILARES/VIGAS)</t>
  </si>
  <si>
    <t>3.1.01</t>
  </si>
  <si>
    <t>3.1.02</t>
  </si>
  <si>
    <t>3.2</t>
  </si>
  <si>
    <t>3.2.01</t>
  </si>
  <si>
    <t>3.2.02</t>
  </si>
  <si>
    <t>LAJE</t>
  </si>
  <si>
    <t>3.1.03</t>
  </si>
  <si>
    <t>3.1.04</t>
  </si>
  <si>
    <t>3.1.05</t>
  </si>
  <si>
    <t>3.1.06</t>
  </si>
  <si>
    <t>3.2.03</t>
  </si>
  <si>
    <t>3.2.04</t>
  </si>
  <si>
    <t>3.2.05</t>
  </si>
  <si>
    <t>3.2.06</t>
  </si>
  <si>
    <t>3.3</t>
  </si>
  <si>
    <t>3.3.01</t>
  </si>
  <si>
    <t>3.3.02</t>
  </si>
  <si>
    <t>3.3.03</t>
  </si>
  <si>
    <t>3.3.06</t>
  </si>
  <si>
    <t>VERGAS E CONTRA VERGAS</t>
  </si>
  <si>
    <t>3.3.04</t>
  </si>
  <si>
    <t>3.3.05</t>
  </si>
  <si>
    <t>3.3.07</t>
  </si>
  <si>
    <t>(COMPOSIÇÃO REPRESENTATIVA) EXECUÇÃO DE ESTRUTURAS DE CONCRETO ARMADO, PARA EDIFICAÇÃO HABITACIONAL UNIFAMILIAR TÉRREA (CASA EM EMPREENDIMENTOS), FCK = 25 MPA. AF_01/2017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</si>
  <si>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</si>
  <si>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10,0 MM - MONTAGEM. AF_12/2015</t>
  </si>
  <si>
    <t>Forma plana para estruturas, em compensado plastificado de 12mm, 07 usos, inclusive escoramento - Revisada 07.2015</t>
  </si>
  <si>
    <t>LAJE PRÉ-MOLDADA UNIDIRECIONAL, BIAPOIADA, PARA PISO, ENCHIMENTO EM CERÂMICA, VIGOTA CONVENCIONAL, ALTURA TOTAL DA LAJE (ENCHIMENTO+CAPA) = (8+4). AF_11/2020</t>
  </si>
  <si>
    <t>ARMAÇÃO DE LAJE DE UMA ESTRUTURA CONVENCIONAL DE CONCRETO ARMADO EM UMA EDIFICAÇÃO TÉRREA OU SOBRADO UTILIZANDO AÇO CA-50 DE 8,0 MM - MONTAGEM. AF_12/2015</t>
  </si>
  <si>
    <t>MONTAGEM E DESMONTAGEM DE FÔRMA DE LAJE MACIÇA, PÉ-DIREITO SIMPLES, EM CHAPA DE MADEIRA COMPENSADA RESINADA, 2 UTILIZAÇÕES. AF_09/2020</t>
  </si>
  <si>
    <t>IMPERMEABILIZAÇÃO DE SUPERFÍCIE COM MANTA ASFÁLTICA, DUAS CAMADAS, INCLUSIVE APLICAÇÃO DE PRIMER ASFÁLTICO, E=3MM E E=4MM. AF_06/2018</t>
  </si>
  <si>
    <t>VERGA PRÉ-MOLDADA PARA PORTAS COM ATÉ 1,5 M DE VÃO. AF_03/2016</t>
  </si>
  <si>
    <t>VERGA PRÉ-MOLDADA PARA JANELAS COM ATÉ 1,5 M DE VÃO. AF_03/2016</t>
  </si>
  <si>
    <t>VERGA PRÉ-MOLDADA PARA JANELAS COM MAIS DE 1,5 M DE VÃO. AF_03/2016</t>
  </si>
  <si>
    <t>CONTRAVERGA PRÉ-MOLDADA PARA VÃOS DE ATÉ 1,5 M DE COMPRIMENTO. AF_03/2016</t>
  </si>
  <si>
    <t>CONTRAVERGA PRÉ-MOLDADA PARA VÃOS DE MAIS DE 1,5 M DE COMPRIMENTO. AF_03/2016</t>
  </si>
  <si>
    <t>VERGA MOLDADA IN LOCO EM CONCRETO PARA JANELAS COM MAIS DE 1,5 M DE VÃO. AF_03/2016</t>
  </si>
  <si>
    <t>CONTRAVERGA MOLDADA IN LOCO EM CONCRETO PARA VÃOS DE MAIS DE 1,5 M DE COMPRIMENTO. AF_03/2016</t>
  </si>
  <si>
    <t>PAREDES E FECHAMENTOS</t>
  </si>
  <si>
    <t>ALVENARIA DE VEDAÇÃO DE BLOCOS CERÂMICOS FURADOS NA HORIZONTAL DE 9X19X19CM (ESPESSURA 9CM) DE PAREDES COM ÁREA LÍQUIDA MAIOR OU IGUAL A 6M² SEM VÃOS E ARGAMASSA DE ASSENTAMENTO COM PREPARO EM BETONEIRA. AF_06/2014</t>
  </si>
  <si>
    <t>Alvenaria de vedação de blocos cerâmicos furados 9x19x19 cm (espessura 19cm) e argamassa de assentamento com preparo em betoneira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</si>
  <si>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</si>
  <si>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COBERTURA</t>
  </si>
  <si>
    <t>FABRICAÇÃO E INSTALAÇÃO DE MEIA TESOURA DE MADEIRA NÃO APARELHADA, COM VÃO DE 6 M, PARA TELHA ONDULADA DE FIBROCIMENTO, ALUMÍNIO, PLÁSTICA OU TERMOACÚSTICA, INCLUSO IÇAMENTO. AF_07/2019</t>
  </si>
  <si>
    <t>TRAMA DE MADEIRA COMPOSTA POR TERÇAS PARA TELHADOS DE ATÉ 2 ÁGUAS PARA TELHA ONDULADA DE FIBROCIMENTO, METÁLICA, PLÁSTICA OU TERMOACÚSTICA, INCLUSO TRANSPORTE VERTICAL. AF_07/2019</t>
  </si>
  <si>
    <t>TELHAMENTO COM TELHA ONDULADA DE FIBROCIMENTO E = 6 MM, COM RECOBRIMENTO LATERAL DE 1 1/4 DE ONDA PARA TELHADO COM INCLINAÇÃO MÁXIMA DE 10°, COM ATÉ 2 ÁGUAS, INCLUSO IÇAMENTO. AF_07/2019</t>
  </si>
  <si>
    <t>Rufo de concreto armado fck=20mpa l=30cm e h=5cm</t>
  </si>
  <si>
    <t>CALHA EM CHAPA DE AÇO GALVANIZADO NÚMERO 24, DESENVOLVIMENTO DE 100 CM, INCLUSO TRANSPORTE VERTICAL. AF_07/2019</t>
  </si>
  <si>
    <t>FORRO EM PLACAS DE GESSO, PARA AMBIENTES COMERCIAIS. AF_05/2017_P</t>
  </si>
  <si>
    <t>ACABAMENTOS PARA FORRO (MOLDURA DE GESSO). AF_05/2017</t>
  </si>
  <si>
    <t>UN</t>
  </si>
  <si>
    <t>TOTAL GERAL =&gt;</t>
  </si>
  <si>
    <t>7.0</t>
  </si>
  <si>
    <t>7.01</t>
  </si>
  <si>
    <t>7.02</t>
  </si>
  <si>
    <t>7.03</t>
  </si>
  <si>
    <t>7.04</t>
  </si>
  <si>
    <t>7.05</t>
  </si>
  <si>
    <t>PAVIMENTAÇÃO</t>
  </si>
  <si>
    <t>6.1</t>
  </si>
  <si>
    <t>6.1.01</t>
  </si>
  <si>
    <t>6.1.02</t>
  </si>
  <si>
    <t>Area externa</t>
  </si>
  <si>
    <t>6.1.03</t>
  </si>
  <si>
    <t>6.1.04</t>
  </si>
  <si>
    <t>6.1.05</t>
  </si>
  <si>
    <t>6.1.06</t>
  </si>
  <si>
    <t>EXECUÇÃO DE PASSEIO EM PISO INTERTRAVADO, COM BLOCO RETANGULAR COR NATURAL DE 20 X 10 CM, ESPESSURA 6 CM. AF_12/2015</t>
  </si>
  <si>
    <t>PLANTIO DE GRAMA EM PLACAS. AF_05/2018</t>
  </si>
  <si>
    <t>EXECUÇÃO DE PASSEIO (CALÇADA) OU PISO DE CONCRETO COM CONCRETO MOLDADO IN LOCO, USINADO, ACABAMENTO CONVENCIONAL, ESPESSURA 6 CM, ARMADO. AF_07/2016</t>
  </si>
  <si>
    <t>Piso tátil direcional e/ou alerta, de concreto, na cor natural, p/deficientes visuais, dimensões 25x25cm, aplicado com argamassa industrializada ac-ii, rejuntado, exclusive regularização de base</t>
  </si>
  <si>
    <t>Rampa padrão para acesso de deficientes a passeio público, em concreto simples Fck=25MPa, desempolada, pintada em novacor, 02 demãos e piso tátil de alerta/direcional.</t>
  </si>
  <si>
    <t>Meio fio de concreto</t>
  </si>
  <si>
    <t>Area Interna</t>
  </si>
  <si>
    <t>6.2</t>
  </si>
  <si>
    <t>6.2.01</t>
  </si>
  <si>
    <t>6.2.02</t>
  </si>
  <si>
    <t>6.2.03</t>
  </si>
  <si>
    <t>6.2.04</t>
  </si>
  <si>
    <t>6.2.05</t>
  </si>
  <si>
    <t>6.2.06</t>
  </si>
  <si>
    <t>6.2.07</t>
  </si>
  <si>
    <t>CAMADA SEPARADORA PARA EXECUÇÃO DE RADIER, PISO DE CONCRETO OU LAJE SOBRE SOLO, EM LONA PLÁSTICA. AF_09/2021</t>
  </si>
  <si>
    <t>Fornecimento e instalação de tela aço soldada nervurada CA-60, Q-92, malha 15x15cm, ferro 4.2mm (1.48 kg/m2), painel 2,45x6,0m, Telcon ou similar</t>
  </si>
  <si>
    <t>CONTRAPISO EM ARGAMASSA TRAÇO 1:4 (CIMENTO E AREIA), PREPARO MECÂNICO COM BETONEIRA 400 L, APLICADO EM ÁREAS SECAS SOBRE LAJE, ADERIDO, ACABAMENTO NÃO REFORÇADO, ESPESSURA 2CM. AF_07/2021</t>
  </si>
  <si>
    <t>REVESTIMENTO CERÂMICO PARA PISO COM PLACAS TIPO ESMALTADA EXTRA DE DIMENSÕES 45X45 CM APLICADA EM AMBIENTES DE ÁREA ENTRE 5 M2 E 10 M2. AF_06/2014</t>
  </si>
  <si>
    <t>PISO EM PEDRA  ASSENTADO SOBRE ARGAMASSA 1:3 (CIMENTO E AREIA). AF_09/2020</t>
  </si>
  <si>
    <t>RODAPÉ CERÂMICO DE 7CM DE ALTURA COM PLACAS TIPO ESMALTADA EXTRA DE DIMENSÕES 45X45CM. AF_06/2014</t>
  </si>
  <si>
    <t>REVESTIMENTOS</t>
  </si>
  <si>
    <t>7.06</t>
  </si>
  <si>
    <t>7.07</t>
  </si>
  <si>
    <t>7.08</t>
  </si>
  <si>
    <t>CHAPISCO APLICADO EM ALVENARIAS E ESTRUTURAS DE CONCRETO INTERNAS, COM COLHER DE PEDREIRO.  ARGAMASSA TRAÇO 1:3 COM PREPARO EM BETONEIRA 400L. AF_06/2014</t>
  </si>
  <si>
    <t>CHAPISCO APLICADO NO TETO, COM ROLO PARA TEXTURA ACRÍLICA. ARGAMASSA TRAÇO 1:4 E EMULSÃO POLIMÉRICA (ADESIVO) COM PREPARO EM BETONEIRA 400L. AF_06/2014</t>
  </si>
  <si>
    <t>MASSA ÚNICA, PARA RECEBIMENTO DE PINTURA, EM ARGAMASSA TRAÇO 1:2:8, PREPARO MECÂNICO COM BETONEIRA 400L, APLICADA MANUALMENTE EM FACES INTERNAS DE PAREDES, ESPESSURA DE 20MM, COM EXECUÇÃO DE TALISCAS. AF_06/2014</t>
  </si>
  <si>
    <t>EMBOÇO OU MASSA ÚNICA EM ARGAMASSA TRAÇO 1:2:8, PREPARO MECÂNICO COM BETONEIRA 400 L, APLICADA MANUALMENTE EM PANOS DE FACHADA COM PRESENÇA DE VÃOS, ESPESSURA MAIOR OU IGUAL A 50 MM. AF_06/2014</t>
  </si>
  <si>
    <t>MASSA ÚNICA, PARA RECEBIMENTO DE PINTURA, EM ARGAMASSA TRAÇO 1:2:8, PREPARO MECÂNICO COM BETONEIRA 400L, APLICADA MANUALMENTE EM TETO, ESPESSURA DE 20MM, COM EXECUÇÃO DE TALISCAS. AF_03/2015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</si>
  <si>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</si>
  <si>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</si>
  <si>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Porcelanato imitação de madeira tipo réguas de 0.15x1.20 m</t>
  </si>
  <si>
    <t>8.0</t>
  </si>
  <si>
    <t>8.01</t>
  </si>
  <si>
    <t>PINTURA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</si>
  <si>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</si>
  <si>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</si>
  <si>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</si>
  <si>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</si>
  <si>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</si>
  <si>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</si>
  <si>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</si>
  <si>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</si>
  <si>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</si>
  <si>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8.11</t>
  </si>
  <si>
    <t>APLICAÇÃO DE FUNDO SELADOR ACRÍLICO EM PAREDES, UMA DEMÃO. AF_06/2014</t>
  </si>
  <si>
    <t>APLICAÇÃO DE FUNDO SELADOR ACRÍLICO EM TETO, UMA DEMÃO. AF_06/2014</t>
  </si>
  <si>
    <t>Emassamento de superfície, com aplicação de 02 demãos de massa acrílica, lixamento e retoques - Rev 01</t>
  </si>
  <si>
    <t>APLICAÇÃO E LIXAMENTO DE MASSA LÁTEX EM PAREDES, DUAS DEMÃOS. AF_06/2014</t>
  </si>
  <si>
    <t>APLICAÇÃO E LIXAMENTO DE MASSA LÁTEX EM TETO, UMA DEMÃO. AF_06/2014</t>
  </si>
  <si>
    <t>APLICAÇÃO MANUAL DE PINTURA COM TINTA LÁTEX ACRÍLICA EM TETO, DUAS DEMÃOS. AF_06/2014</t>
  </si>
  <si>
    <t>APLICAÇÃO MANUAL DE PINTURA COM TINTA LÁTEX ACRÍLICA EM PAREDES, DUAS DEMÃOS. AF_06/2014</t>
  </si>
  <si>
    <t>PINTURA FUNDO NIVELADOR ALQUÍDICO BRANCO EM MADEIRA. AF_01/2021</t>
  </si>
  <si>
    <t>PINTURA TINTA DE ACABAMENTO (PIGMENTADA) ESMALTE SINTÉTICO BRILHANTE EM MADEIRA, 2 DEMÃOS. AF_01/2021</t>
  </si>
  <si>
    <t>PINTURA DE PISO COM TINTA ACRÍLICA, APLICAÇÃO MECÂNICA, 2 DEMÃOS, INCLUSO FUNDO PREPARADOR. AF_05/2021</t>
  </si>
  <si>
    <t>PINTURA DE FAIXA DE PEDESTRE OU ZEBRADA COM TINTA ACRÍLICA, E  = 30 CM, APLICAÇÃO MANUAL. AF_05/2021</t>
  </si>
  <si>
    <t>9.0</t>
  </si>
  <si>
    <t>INSTALAÇÕES HIDROSSÁNITARIAS</t>
  </si>
  <si>
    <t>9.1</t>
  </si>
  <si>
    <t>9.1.01</t>
  </si>
  <si>
    <t>INSTALAÇÕES HIDRAULICAS</t>
  </si>
  <si>
    <t>9.1.02</t>
  </si>
  <si>
    <t>9.1.03</t>
  </si>
  <si>
    <t>9.1.04</t>
  </si>
  <si>
    <t>9.1.05</t>
  </si>
  <si>
    <t>9.1.06</t>
  </si>
  <si>
    <t>9.1.07</t>
  </si>
  <si>
    <t>9.1.08</t>
  </si>
  <si>
    <t>9.1.09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</si>
  <si>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</si>
  <si>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</si>
  <si>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</si>
  <si>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</si>
  <si>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</si>
  <si>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</si>
  <si>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</si>
  <si>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</si>
  <si>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</si>
  <si>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</si>
  <si>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</si>
  <si>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</si>
  <si>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TUBO, PVC, SOLDÁVEL, DN 25MM, INSTALADO EM RAMAL DE DISTRIBUIÇÃO DE ÁGUA - FORNECIMENTO E INSTALAÇÃO. AF_12/2014</t>
  </si>
  <si>
    <t>TUBO, PVC, SOLDÁVEL, DN 32MM, INSTALADO EM RAMAL DE DISTRIBUIÇÃO DE ÁGUA - FORNECIMENTO E INSTALAÇÃO. AF_12/2014</t>
  </si>
  <si>
    <t>TUBO, PVC, SOLDÁVEL, DN 50MM, INSTALADO EM PRUMADA DE ÁGUA - FORNECIMENTO E INSTALAÇÃO. AF_12/2014</t>
  </si>
  <si>
    <t>BUCHA DE REDUCAO DE PVC, SOLDAVEL, LONGA, COM 50 X 25 MM, PARA AGUA FRIA PREDIAL</t>
  </si>
  <si>
    <t>Caixa d´água em fibra de vidro  - instalada, sem estrutura de suporte cap. 3.000 litros</t>
  </si>
  <si>
    <t>CURVA 90 GRAUS, PVC, SOLDÁVEL, DN 50MM, INSTALADO EM PRUMADA DE ÁGUA - FORNECIMENTO E INSTALAÇÃO. AF_12/2014</t>
  </si>
  <si>
    <t>JOELHO 90 GRAUS, PVC, SOLDÁVEL, DN 25MM, INSTALADO EM PRUMADA DE ÁGUA - FORNECIMENTO E INSTALAÇÃO. AF_12/2014</t>
  </si>
  <si>
    <t>JOELHO 90 GRAUS, PVC, SOLDÁVEL, DN 32MM,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</si>
  <si>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</si>
  <si>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1/2 INSTALADO EM RAMAL OU SUB-RAMAL DE ÁGUA - FORNECIMENTO E INSTALAÇÃO. AF_12/2014</t>
  </si>
  <si>
    <t>LUVA, PVC, SOLDÁVEL, DN 25MM, INSTALADO EM PRUMADA DE ÁGUA - FORNECIMENTO E INSTALAÇÃO. AF_12/2014</t>
  </si>
  <si>
    <t>LUVA COM BUCHA DE LATÃO, PVC, SOLDÁVEL, DN 25MM X 3/4, INSTALADO EM PRUMADA DE ÁGUA - FORNECIMENTO E INSTALAÇÃO. AF_12/2014</t>
  </si>
  <si>
    <t>TE,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</si>
  <si>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</si>
  <si>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50MM, INSTALADO EM PRUMADA DE ÁGUA - FORNECIMENTO E INSTALAÇÃO. AF_12/2014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</si>
  <si>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</si>
  <si>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</si>
  <si>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ADAPTADOR CURTO COM BOLSA E ROSCA PARA REGISTRO, PVC, SOLDÁVEL, DN 25MM X 3/4, INSTALADO EM RAMAL OU SUB-RAMAL DE ÁGUA - FORNECIMENTO E INSTALAÇÃO. AF_12/2014</t>
  </si>
  <si>
    <t>HIDRÔMETRO DN 25 (¾ ), 5,0 M³/H FORNECIMENTO E INSTALAÇÃO. AF_11/2016</t>
  </si>
  <si>
    <t>KIT CAVALETE PARA MEDIÇÃO DE ÁGUA - ENTRADA PRINCIPAL, EM PVC SOLDÁVEL DN 25 (¾")   FORNECIMENTO E INSTALAÇÃO (EXCLUSIVE HIDRÔMETRO). AF_11/2016</t>
  </si>
  <si>
    <t>PONTO DE CONSUMO TERMINAL DE ÁGUA FRIA (SUBRAMAL) COM TUBULAÇÃO DE PVC, DN 25 MM, INSTALADO EM RAMAL DE ÁGUA, INCLUSOS RASGO E CHUMBAMENTO EM ALVENARIA. AF_12/2014</t>
  </si>
  <si>
    <t>9.2</t>
  </si>
  <si>
    <t>9.2.01</t>
  </si>
  <si>
    <t>9.2.02</t>
  </si>
  <si>
    <t>9.2.03</t>
  </si>
  <si>
    <t>9.2.04</t>
  </si>
  <si>
    <t>9.2.05</t>
  </si>
  <si>
    <t>9.2.06</t>
  </si>
  <si>
    <t>9.2.07</t>
  </si>
  <si>
    <t>9.2.08</t>
  </si>
  <si>
    <t>9.2.09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</si>
  <si>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</si>
  <si>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</si>
  <si>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</si>
  <si>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</si>
  <si>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</si>
  <si>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</si>
  <si>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</si>
  <si>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</si>
  <si>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9.2.18</t>
  </si>
  <si>
    <t>9.2.19</t>
  </si>
  <si>
    <t>TUBO PVC, SERIE NORMAL, ESGOTO PREDIAL, DN 40 MM, FORNECIDO E INSTALADO EM RAMAL DE DESCARGA OU RAMAL DE ESGOTO SANITÁRIO. AF_12/2014</t>
  </si>
  <si>
    <t>TUBO PVC, SERIE NORMAL, ESGOTO PREDIAL, DN 100 MM, FORNECIDO E INSTALADO EM PRUMADA DE ESGOTO SANITÁRIO OU VENTILAÇÃO. AF_12/2014</t>
  </si>
  <si>
    <t>TUBO PVC, SERIE NORMAL, ESGOTO PREDIAL, DN 50 MM, FORNECIDO E INSTALADO EM PRUMADA DE ESGOTO SANITÁRIO OU VENTILAÇÃO. AF_12/2014</t>
  </si>
  <si>
    <t>RALO SECO, PVC, DN 100 X 40 MM, JUNTA SOLDÁVEL, FORNECIDO E INSTALADO EM RAMAL DE DESCARGA OU EM RAMAL DE ESGOTO SANITÁRIO. AF_12/2014</t>
  </si>
  <si>
    <t>CAIXA SIFONADA, PVC, DN 100 X 100 X 50 MM, JUNTA ELÁSTICA, FORNECIDA E INSTALADA EM RAMAL DE DESCARGA OU EM RAMAL DE ESGOTO SANITÁRIO. AF_12/2014</t>
  </si>
  <si>
    <t>JOELHO 45 GRAUS, PVC, SERIE NORMAL, ESGOTO PREDIAL, DN 100 MM, JUNTA ELÁSTICA, FORNECIDO E INSTALADO EM PRUMADA DE ESGOTO SANITÁRIO OU VENTILAÇÃO.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</si>
  <si>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</si>
  <si>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PRUMADA DE ESGOTO SANITÁRIO OU VENTILAÇÃO.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</si>
  <si>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</si>
  <si>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</si>
  <si>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PRUMADA DE ESGOTO SANITÁRIO OU VENTILAÇÃO. AF_12/2014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</si>
  <si>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</si>
  <si>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</si>
  <si>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VENTILAÇÃO. AF_12/2014</t>
  </si>
  <si>
    <t>LUVA SIMPLES, PVC, SERIE NORMAL, ESGOTO PREDIAL, DN 50 MM, JUNTA ELÁSTICA, FORNECIDO E INSTALADO EM PRUMADA DE ESGOTO SANITÁRIO OU VENTILAÇÃO. AF_12/2014</t>
  </si>
  <si>
    <t>Tê sanitário em pvc rígido c/ anéis, para esgoto primário, diâm =100 x 50mm</t>
  </si>
  <si>
    <t>BUCHA DE REDUÇÃO LONGA, PVC, SERIE R, ÁGUA PLUVIAL, DN 50 X 40 MM, JUNTA ELÁSTICA, FORNECIDO E INSTALADO EM RAMAL DE ENCAMINHAMENTO. AF_12/2014</t>
  </si>
  <si>
    <t>CAIXA DE GORDURA DUPLA (CAPACIDADE: 126 L), RETANGULAR, EM ALVENARIA COM BLOCOS DE CONCRETO, DIMENSÕES INTERNAS = 0,4X0,7 M, ALTURA INTERNA = 0,8 M. AF_12/2020</t>
  </si>
  <si>
    <t>CAIXA ENTERRADA HIDRÁULICA RETANGULAR, EM ALVENARIA COM BLOCOS DE CONCRETO, DIMENSÕES INTERNAS: 0,6X0,6X0,6 M PARA REDE DE ESGOTO. AF_12/2020</t>
  </si>
  <si>
    <t>9.3</t>
  </si>
  <si>
    <t>9.3.01</t>
  </si>
  <si>
    <t>INSTALAÇÕES ÁGUA PLUVIAL</t>
  </si>
  <si>
    <t>9.3.02</t>
  </si>
  <si>
    <t>9.3.03</t>
  </si>
  <si>
    <t>9.3.04</t>
  </si>
  <si>
    <t>9.3.05</t>
  </si>
  <si>
    <t>9.3.06</t>
  </si>
  <si>
    <t>TUBO PVC, SÉRIE R, ÁGUA PLUVIAL, DN 40 MM, FORNECIDO E INSTALADO EM RAMAL DE ENCAMINHAMENTO. AF_12/2014</t>
  </si>
  <si>
    <t>TUBO PVC, SÉRIE R, ÁGUA PLUVIAL, DN 100 MM, FORNECIDO E INSTALADO EM CONDUTORES VERTICAIS DE ÁGUAS PLUVIAIS. AF_12/2014</t>
  </si>
  <si>
    <t>CURVA 90 GRAUS, PVC, SERIE R, ÁGUA PLUVIAL, DN 100 MM, JUNTA ELÁSTICA, FORNECIDO E INSTALADO EM CONDUTORES VERTICAIS DE ÁGUAS PLUVIAIS. AF_12/2014</t>
  </si>
  <si>
    <t>JOELHO 90 GRAUS, PVC, SERIE R, ÁGUA PLUVIAL, DN 100 MM, JUNTA ELÁSTICA, FORNECIDO E INSTALADO EM CONDUTORES VERTICAIS DE ÁGUAS PLUVIAIS. AF_12/2014</t>
  </si>
  <si>
    <t>LUVA SIMPLES, PVC, SERIE R, ÁGUA PLUVIAL, DN 100 MM, JUNTA ELÁSTICA, FORNECIDO E INSTALADO EM CONDUTORES VERTICAIS DE ÁGUAS PLUVIAIS. AF_12/2014</t>
  </si>
  <si>
    <t>CAIXA ENTERRADA HIDRÁULICA RETANGULAR EM ALVENARIA COM TIJOLOS CERÂMICOS MACIÇOS, DIMENSÕES INTERNAS: 0,8X0,8X0,6 M PARA REDE DE DRENAGEM. AF_12/2020</t>
  </si>
  <si>
    <t>10.0</t>
  </si>
  <si>
    <t>INSTALAÇÕES ELÉTRICAS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</si>
  <si>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</si>
  <si>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</si>
  <si>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</si>
  <si>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</si>
  <si>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</si>
  <si>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</si>
  <si>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</si>
  <si>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</si>
  <si>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</si>
  <si>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</si>
  <si>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</si>
  <si>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</si>
  <si>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</si>
  <si>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</si>
  <si>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</si>
  <si>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</si>
  <si>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</si>
  <si>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</si>
  <si>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</si>
  <si>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</si>
  <si>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</si>
  <si>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</si>
  <si>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</si>
  <si>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</si>
  <si>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</si>
  <si>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</si>
  <si>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</si>
  <si>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</si>
  <si>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</si>
  <si>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</si>
  <si>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</si>
  <si>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</si>
  <si>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</si>
  <si>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</si>
  <si>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</si>
  <si>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</si>
  <si>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ENTRADA DE ENERGIA ELÉTRICA, AÉREA, TRIFÁSICA, COM CAIXA DE SOBREPOR, CABO DE 10 MM2 E DISJUNTOR DIN 50A (NÃO INCLUSO O POSTE DE CONCRETO). AF_07/2020_P</t>
  </si>
  <si>
    <t>POSTE DE CONCRETO DUPLO T, TIPO D, 200 KG, H = 9 M (NBR 8451)</t>
  </si>
  <si>
    <t>DPS CLASSE II 275V - 40KA</t>
  </si>
  <si>
    <t>DISPOSITIVO DR, 4 POLOS, SENSIBILIDADE DE 30 MA, CORRENTE DE 63 A, TIPO AC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</si>
  <si>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</si>
  <si>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</si>
  <si>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</si>
  <si>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QUADRO DE DISTRIBUIÇÃO DE ENERGIA EM CHAPA DE AÇO GALVANIZADO, DE EMBUTIR, COM BARRAMENTO TRIFÁSICO, PARA 24 DISJUNTORES DIN 100A - FORNECIMENTO E INSTALAÇÃO. AF_10/2020</t>
  </si>
  <si>
    <t>CAIXA ENTERRADA ELÉTRICA RETANGULAR, EM ALVENARIA COM TIJOLOS CERÂMICOS MACIÇOS, FUNDO COM BRITA, DIMENSÕES INTERNAS: 0,4X0,4X0,4 M. AF_12/2020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</si>
  <si>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</si>
  <si>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 AF_12/2015</t>
  </si>
  <si>
    <t>CURVA 90 GRAUS PARA ELETRODUTO, PVC, ROSCÁVEL, DN 32 MM (1"), PARA CIRCUITOS TERMINAIS, INSTALADA EM PAREDE - FORNECIMENTO E INSTALAÇÃO. AF_12/2015</t>
  </si>
  <si>
    <t>Cabo de cobre isolado em EPR flexível unipolar  10mm²  - 0,6Kv/1Kv/90°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</si>
  <si>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</si>
  <si>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</si>
  <si>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CAIXA OCTOGONAL 3" X 3", PVC, INSTALADA EM LAJE - FORNECIMENTO E INSTALAÇÃO. AF_12/2015</t>
  </si>
  <si>
    <t>CAIXA RETANGULAR 4" X 2" ALTA (2,00 M DO PISO), PVC, INSTALADA EM PAREDE - FORNECIMENTO E INSTALAÇÃO. AF_12/2015</t>
  </si>
  <si>
    <t>CAIXA RETANGULAR 4" X 2" MÉDIA (1,30 M DO PISO), PVC, INSTALADA EM PAREDE - FORNECIMENTO E INSTALAÇÃO. AF_12/2015</t>
  </si>
  <si>
    <t>TOMADA MÉDIA DE EMBUTIR (1 MÓDULO), 2P+T 10 A,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</si>
  <si>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</si>
  <si>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</si>
  <si>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INTERRUPTOR SIMPLES (1 MÓDULO), 10A/250V, INCLUINDO SUPORTE E PLACA - FORNECIMENTO E INSTALAÇÃO. AF_12/2015</t>
  </si>
  <si>
    <t>INTERRUPTOR PARALELO (1 MÓDULO), 10A/250V, INCLUINDO SUPORTE E PLACA - FORNECIMENTO E INSTALAÇÃO. AF_12/2015</t>
  </si>
  <si>
    <t>Luminária de embutir Lar T8 Led com refletor com aletas, 2x18w da Aladin FE 209/232 Al ou similar com lâmpadas e reator bivolt</t>
  </si>
  <si>
    <t>Luminária tipo plafon (sobrepor), quadrada, 24x24cm, em aluminio pintado na cor branca, c/difusor em vidro, Aladin ou similar</t>
  </si>
  <si>
    <t>Refletor Slim LED 200W de potência, branco Frio, 6500k, Autovolt, marca G-light ou similar</t>
  </si>
  <si>
    <t>CABO CORDPLAST (CABO PP) 3 x 2,50 mm²</t>
  </si>
  <si>
    <t>ELETRODUTO FLEXÍVEL CORRUGADO, PEAD, DN 63 (2")  - FORNECIMENTO E INSTALAÇÃO. AF_04/2016</t>
  </si>
  <si>
    <t>ELETRODUTO FLEXÍVEL CORRUGADO, PVC, DN 25 MM (3/4"), PARA CIRCUITOS TERMINAIS, INSTALADO EM LAJE - FORNECIMENTO E INSTALAÇÃO. AF_12/2015</t>
  </si>
  <si>
    <t>ELETRODUTO FLEXÍVEL CORRUGADO, PVC, DN 20 MM (1/2"), PARA CIRCUITOS TERMINAIS, INSTALADO EM LAJE - FORNECIMENTO E INSTALAÇÃO. AF_12/2015</t>
  </si>
  <si>
    <t>HASTE DE ATERRAMENTO 5/8  PARA SPDA - FORNECIMENTO E INSTALAÇÃO. AF_12/2017</t>
  </si>
  <si>
    <t>Conector tipo cunha ou GTDU</t>
  </si>
  <si>
    <t>CORDOALHA DE COBRE NU 16 MM², NÃO ENTERRADA, COM ISOLADOR - FORNECIMENTO E INSTALAÇÃO. AF_12/2017</t>
  </si>
  <si>
    <t>CAIXA DE INSPEÇÃO PARA ATERRAMENTO, CIRCULAR, EM POLIETILENO, DIÂMETRO INTERNO = 0,3 M. AF_12/2020</t>
  </si>
  <si>
    <t>PONTO DE TOMADA RESIDENCIAL INCLUINDO TOMADA (2 MÓDULOS) 10A/250V, CAIXA ELÉTRICA, ELETRODUTO, CABO, RASGO, QUEBRA E CHUMBAMENTO. AF_01/2016</t>
  </si>
  <si>
    <t>Ponto seco de tomada p/ lógica, com eletroduto pvc rígido embutido, Ø 3/4"</t>
  </si>
  <si>
    <t>11.0</t>
  </si>
  <si>
    <t>DIVERSOS</t>
  </si>
  <si>
    <t>11.01</t>
  </si>
  <si>
    <t>11.02</t>
  </si>
  <si>
    <t>11.03</t>
  </si>
  <si>
    <t>11.04</t>
  </si>
  <si>
    <t>11.05</t>
  </si>
  <si>
    <t>11.06</t>
  </si>
  <si>
    <t>EXTINTOR DE INCÊNDIO PORTÁTIL COM CARGA DE PQS DE 4 KG, CLASSE BC - FORNECIMENTO E INSTALAÇÃO. AF_10/2020_P</t>
  </si>
  <si>
    <t>EXTINTOR DE INCÊNDIO PORTÁTIL COM CARGA DE ÁGUA PRESSURIZADA DE 10 L, CLASSE A - FORNECIMENTO E INSTALAÇÃO. AF_10/2020_P</t>
  </si>
  <si>
    <t>PLACA DE SINALIZACAO DE SEGURANCA CONTRA INCENDIO, FOTOLUMINESCENTE, RETANGULAR, *20 X 40* CM, EM PVC *2* MM ANTI-CHAMAS (SIMBOLOS, CORES E PICTOGRAMAS CONFORME NBR 16820)</t>
  </si>
  <si>
    <t>PLACA DE SINALIZACAO DE SEGURANCA CONTRA INCENDIO, FOTOLUMINESCENTE, QUADRADA, *20 X 20* CM, EM PVC *2* MM ANTI-CHAMAS (SIMBOLOS, CORES E PICTOGRAMAS CONFORME NBR 16820)</t>
  </si>
  <si>
    <t>Luminária de emergência, de sobrepor, tipo bloco autônomo, com autonomia de 1h, modelo LLE-LLEDDF, da KBR ou si</t>
  </si>
  <si>
    <t>Perfil Alumínio (Frisos)</t>
  </si>
  <si>
    <t>12.0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</si>
  <si>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</si>
  <si>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</si>
  <si>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</si>
  <si>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</si>
  <si>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</si>
  <si>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</si>
  <si>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</si>
  <si>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</si>
  <si>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</si>
  <si>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</si>
  <si>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</si>
  <si>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</si>
  <si>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</si>
  <si>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</si>
  <si>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</si>
  <si>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Kit de porta de madeira para pintura, semi-oca (leve ou média), padrão médio, 100x210cm, espessura de 3,5cm, itens inclusos: dobradiças, montagem e instalação do batente, fechadura com execução do furo - fornecimento e instalação.</t>
  </si>
  <si>
    <t>PORTA EM ALUMÍNIO DE ABRIR TIPO VENEZIANA COM GUARNIÇÃO, FIXAÇÃO COM PARAFUSOS - FORNECIMENTO E INSTALAÇÃO. AF_12/2019</t>
  </si>
  <si>
    <t>Portão em ferro, em gradil metálico, padrão belgo ou equivalente, de correr</t>
  </si>
  <si>
    <t>PORTÃO DE METALON E BARRA CHATA DE FERRO C/FECHADURA E DOBRADIÇA, INCLUS. PINTURA ESMALTE SINTÉTICO</t>
  </si>
  <si>
    <t>Janela em alumínio, cor N/P/B, tipo moldura-vidro, max-ar, exclusive vidro</t>
  </si>
  <si>
    <t>Instalação de vidro temperado e=8mm</t>
  </si>
  <si>
    <t>Instalação de vidro temperado refletivo e=8mm</t>
  </si>
  <si>
    <t>13.0</t>
  </si>
  <si>
    <t>FACHADA</t>
  </si>
  <si>
    <t>13.01</t>
  </si>
  <si>
    <t>Fornecimento e instalação de fachada em pele de vidro, linha Citta Due Alcoa, em vidro laminado 3+3 prata refletivo medindo 8,30x6,87m,c/06 modulos vertical e 11 modulos horizontal. e 05 janelas maxi mar (obra:Sup.Reg.Trabalho)</t>
  </si>
  <si>
    <t>14.0</t>
  </si>
  <si>
    <t>LOUÇAS E METAIS</t>
  </si>
  <si>
    <t>14.01</t>
  </si>
  <si>
    <t>14.02</t>
  </si>
  <si>
    <t>14.03</t>
  </si>
  <si>
    <t>14.04</t>
  </si>
  <si>
    <t>14.05</t>
  </si>
  <si>
    <t>14.06</t>
  </si>
  <si>
    <t>14.07</t>
  </si>
  <si>
    <t>14.08</t>
  </si>
  <si>
    <t>14.09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</si>
  <si>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</si>
  <si>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</si>
  <si>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</si>
  <si>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</si>
  <si>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</si>
  <si>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</si>
  <si>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</si>
  <si>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</si>
  <si>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</si>
  <si>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Pia de cozinha com bancada em granito cinza andorinha, e = 2cm, dim 2.00x0.60, com 01 cuba de aço inox, sifão cromado, válvula cromada, torneira em aço inox, inclusive rodopia 7 cm, assentada.</t>
  </si>
  <si>
    <t>Tampo de balcão em granito cinza andorinha, e=2cm</t>
  </si>
  <si>
    <t>Testeira em granito cinza andorinha, h=10cm, esp=2cm, aplicado com argamassa industrializada AC-I</t>
  </si>
  <si>
    <t>Rodopia em granito cinza andorinha, h = 10 cm, e= 2cm, aplicado com argamassa industrializada ac-i, com acabamento aboleado</t>
  </si>
  <si>
    <t>Peitoril granito cinza polido, esp = 2 cm</t>
  </si>
  <si>
    <t>ABERTURA PARA ENCAIXE DE CUBA OU LAVATORIO EM BANCADA DE MARMORE/ GRANITO OU OUTRO TIPO DE PEDRA NATURAL</t>
  </si>
  <si>
    <t>Cuba de embutir, circular, linha carrara L41, DECA ou similar, inclusive sifão cromado, válvula cromada para pia e engate cromado</t>
  </si>
  <si>
    <t>TORNEIRA CROMADA DE MESA, 1/2 OU 3/4, PARA LAVATÓRIO, PADRÃO MÉDIO - FORNECIMENTO E INSTALAÇÃO. AF_01/2020</t>
  </si>
  <si>
    <t>TORNEIRA PLÁSTICA 3/4 PARA TANQUE - FORNECIMENTO E INSTALAÇÃO. AF_01/2020</t>
  </si>
  <si>
    <t>BANCO ARTICULADO, EM ACO INOX, PARA PCD, FIXADO NA PAREDE - FORNECIMENTO E INSTALAÇÃO. AF_01/2020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</si>
  <si>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</si>
  <si>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</si>
  <si>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EM "L", EM ACO INOX POLIDO 80 X 80 CM, FIXADA NA PAREDE - FORNECIMENTO E INSTALACAO. AF_01/2020</t>
  </si>
  <si>
    <t>BARRA DE APOIO RETA, EM ACO INOX POLIDO, COMPRIMENTO 80 CM,  FIXADA NA PAREDE - FORNECIMENTO E INSTALAÇÃO. AF_01/2020</t>
  </si>
  <si>
    <t>PUXADOR PARA PCD, FIXADO NA PORTA - FORNECIMENTO E INSTALAÇÃO. AF_01/2020</t>
  </si>
  <si>
    <t>TOALHEIRO PLASTICO TIPO DISPENSER PARA PAPEL TOALHA INTERFOLHADO</t>
  </si>
  <si>
    <t>SABONETEIRA PLASTICA TIPO DISPENSER PARA SABONETE LIQUIDO COM RESERVATORIO 800 A 1500 ML, INCLUSO FIXAÇÃO. AF_01/2020</t>
  </si>
  <si>
    <t>PAPELEIRA DE PAREDE EM METAL CROMADO SEM TAMPA, INCLUSO FIXAÇÃO. AF_01/2020</t>
  </si>
  <si>
    <t>15.0</t>
  </si>
  <si>
    <t>15.01</t>
  </si>
  <si>
    <t>15.02</t>
  </si>
  <si>
    <t>15.03</t>
  </si>
  <si>
    <t>15.04</t>
  </si>
  <si>
    <t>15.05</t>
  </si>
  <si>
    <t>15.06</t>
  </si>
  <si>
    <t>PLANTIO DE PALMEIRA COM ALTURA DE MUDA MENOR OU IGUAL A 2,00 M. AF_05/2018</t>
  </si>
  <si>
    <t>Planta - Moreia (Dietes bicolor), fornecimento e plantio</t>
  </si>
  <si>
    <t>Placa em ACM</t>
  </si>
  <si>
    <t>Fita led 12V</t>
  </si>
  <si>
    <t>Fornecimento e instalação de fonte de alimentação  12V / 10A (ou similar)</t>
  </si>
  <si>
    <t>Limpeza geral</t>
  </si>
  <si>
    <t>PREFEITURA MUNICIPAL DE SOUSA</t>
  </si>
  <si>
    <t>Obra: CONSTRUÇÃO DO CENTRO DE ATENÇÃO PSICOSSOCIAL INFATIL - CAPS I, MUNICÍPIO DE SOUSA/PB</t>
  </si>
  <si>
    <t>Contratada: IWK CONSTRUÇÕES E PROJETOS EIRELI - ME</t>
  </si>
  <si>
    <t>Contrato: 260/2022</t>
  </si>
  <si>
    <t>Licitação: CR 13/2021</t>
  </si>
  <si>
    <t>Data: 24/03/2022</t>
  </si>
  <si>
    <t>Vez</t>
  </si>
  <si>
    <t>RELATÓRIO FOTOGRÁFICO</t>
  </si>
  <si>
    <r>
      <t xml:space="preserve">CONTRATADA: </t>
    </r>
    <r>
      <rPr>
        <sz val="12"/>
        <rFont val="Arial Narrow"/>
        <family val="2"/>
      </rPr>
      <t>IWK CONSTRUÇÕES E PROJETOS</t>
    </r>
  </si>
  <si>
    <r>
      <t xml:space="preserve">OBRA: </t>
    </r>
    <r>
      <rPr>
        <sz val="12"/>
        <rFont val="Arial Narrow"/>
        <family val="2"/>
      </rPr>
      <t>CONSTRUÇÃO DO CENTRO DE ATENÇÃO PSICOSSOCIAL INFATIL - CAPS I</t>
    </r>
  </si>
  <si>
    <r>
      <rPr>
        <b/>
        <sz val="12"/>
        <rFont val="Arial Narrow"/>
        <family val="2"/>
      </rPr>
      <t>LICITAÇÃO</t>
    </r>
    <r>
      <rPr>
        <sz val="12"/>
        <rFont val="Arial Narrow"/>
        <family val="2"/>
      </rPr>
      <t>:  CR 13/2021</t>
    </r>
  </si>
  <si>
    <r>
      <t xml:space="preserve">CONTRATO Nº: </t>
    </r>
    <r>
      <rPr>
        <sz val="12"/>
        <rFont val="Arial Narrow"/>
        <family val="2"/>
      </rPr>
      <t>260/2022</t>
    </r>
  </si>
  <si>
    <t>___________________________</t>
  </si>
  <si>
    <t>Igor Brasil Lins</t>
  </si>
  <si>
    <t>CPF:083.431.244-13</t>
  </si>
  <si>
    <t>BOLETIM DE MEDIÇÃO - 02</t>
  </si>
  <si>
    <t>Porta 60cm</t>
  </si>
  <si>
    <t>Porta 70cm</t>
  </si>
  <si>
    <t>Porta 80cm</t>
  </si>
  <si>
    <t>Porta 90cm</t>
  </si>
  <si>
    <t>Porta 100cm</t>
  </si>
  <si>
    <t>Wc/Despensa</t>
  </si>
  <si>
    <t>Coord./Med./Coz./Ref.</t>
  </si>
  <si>
    <t>PNE</t>
  </si>
  <si>
    <t>Atendimentos</t>
  </si>
  <si>
    <t>Sousa/PB, 07 de julho de 2022.</t>
  </si>
  <si>
    <t>30/05/2022 a 07/07/2022                                                Contrato: 260/2022</t>
  </si>
  <si>
    <t>Sousa/PB, 30 de Maio de 2022.</t>
  </si>
  <si>
    <t>22/03/2022 a 30/05/2022                                                Contrato: 260/2022</t>
  </si>
  <si>
    <t>BOLETIM DE MEDIÇÃO - 01</t>
  </si>
  <si>
    <t>Pilares de arranque</t>
  </si>
  <si>
    <t>m³/km</t>
  </si>
  <si>
    <t>SERVIÇOS PRELIMINARES</t>
  </si>
  <si>
    <t>Muro em alvenaria bloco cerâmico, e= 0,09m, c/ alv de pedra 0,35 x 0,60m, colunas (9x20cm) e cintamento (9x15cm) superior e inferior concreto armado fck = 15,0 Mpa cada 3,00m, chapisco e reboco</t>
  </si>
  <si>
    <t>Lixo</t>
  </si>
  <si>
    <t>Barrilete/Caixa d'água</t>
  </si>
  <si>
    <t>Laje maciça</t>
  </si>
  <si>
    <t>Lançamento com uso de baldes, adensamento e acabamento de concreto em estruturas.</t>
  </si>
  <si>
    <t>Impermeabilização de superfície com manta asfáltica, duas camadas, inclusive aplicação de primer asfáltico, e=3mm e e=4mm</t>
  </si>
  <si>
    <t>Mureta</t>
  </si>
  <si>
    <t>Parede Fachada</t>
  </si>
  <si>
    <t>Recepçao</t>
  </si>
  <si>
    <t>BOLETIM DE MEDIÇÃO - 03</t>
  </si>
  <si>
    <t>INSTALAÇÕES SANITÁRIAS</t>
  </si>
  <si>
    <t xml:space="preserve"> ESQUADRIAS / VIDROS</t>
  </si>
  <si>
    <t>SERVIÇOS FINAIS</t>
  </si>
  <si>
    <r>
      <t xml:space="preserve">MEDIÇÃO: </t>
    </r>
    <r>
      <rPr>
        <sz val="12"/>
        <rFont val="Arial Narrow"/>
        <family val="2"/>
      </rPr>
      <t>03</t>
    </r>
  </si>
  <si>
    <t>3ª</t>
  </si>
  <si>
    <t>Período: 07/07/2022 a 22/09/2022</t>
  </si>
  <si>
    <t>MEMÓRIA DE CÁLCULO - 03</t>
  </si>
  <si>
    <t>Item</t>
  </si>
  <si>
    <t>Descrição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</si>
  <si>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</si>
  <si>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</si>
  <si>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</si>
  <si>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</si>
  <si>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</si>
  <si>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</si>
  <si>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</si>
  <si>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</si>
  <si>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</si>
  <si>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</si>
  <si>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</si>
  <si>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1.1</t>
  </si>
  <si>
    <t>Locação de obra - execução de gabarito</t>
  </si>
  <si>
    <t>1.2</t>
  </si>
  <si>
    <t>Altura x Comprimento</t>
  </si>
  <si>
    <t>1.3</t>
  </si>
  <si>
    <t>1.4</t>
  </si>
  <si>
    <t>Limpeza mecanizada de camada vegetal, vegetação e pequenas árvores (diâmetro de tronco menor que 0,20 m), com trator de esteiras</t>
  </si>
  <si>
    <t>1.5</t>
  </si>
  <si>
    <t>1.6</t>
  </si>
  <si>
    <t>Instalação provisória de energia elétrica, aerea, trifasica, em poste galvanizado</t>
  </si>
  <si>
    <t>2.1</t>
  </si>
  <si>
    <t>Aterro manual de valas com solo argilo-arenoso e compactação mecanizada</t>
  </si>
  <si>
    <t>Area entre baldrames</t>
  </si>
  <si>
    <t>2.2</t>
  </si>
  <si>
    <t>Argila arenosa para compataçao (retirada na jazida, sem transporte)</t>
  </si>
  <si>
    <t>Estimativa</t>
  </si>
  <si>
    <t>2.3</t>
  </si>
  <si>
    <t>Transporte com caminhão basculante de 10 m³, em via urbana pavimentada, adicional para dmt excedente a 30 km (unidade: m3xkm)</t>
  </si>
  <si>
    <t>dtm de 20 km considerada</t>
  </si>
  <si>
    <t>2.4</t>
  </si>
  <si>
    <t>Execução e compactação de aterro com solo predominantemente argiloso - exclusive solo, escavação, carga e transporte</t>
  </si>
  <si>
    <t>2.5</t>
  </si>
  <si>
    <t>Escavação manual para bloco de coroamento ou sapata, com previsão de fôrma</t>
  </si>
  <si>
    <t>Anexo 1</t>
  </si>
  <si>
    <t>2.6</t>
  </si>
  <si>
    <t>Reaterro manual de valas com compactação mecanizada.</t>
  </si>
  <si>
    <t>2.7</t>
  </si>
  <si>
    <t>Lastro de concreto magro, aplicado em pisos, lajes sobre solo ou radiers, espessura de 5 cm</t>
  </si>
  <si>
    <t>2.8</t>
  </si>
  <si>
    <t>Alvenaria de embasamento em tijolo cerâmico furado c/ argamassa cimento e areia 1:4</t>
  </si>
  <si>
    <t>2.9</t>
  </si>
  <si>
    <t>Fundaçoes</t>
  </si>
  <si>
    <t>Baldrame</t>
  </si>
  <si>
    <t>Armação de bloco, viga baldrame e sapata utilizando aço ca-60 de 5 mm - montagem.</t>
  </si>
  <si>
    <t>Kg</t>
  </si>
  <si>
    <t>Armação de bloco, viga baldrame ou sapata utilizando aço ca-50 de 10mm - montagem</t>
  </si>
  <si>
    <t>Concreto fck = 25mpa, traço 1:2,3:2,7 (em massa seca de cimento/ areia média/ brita 1) - preparo mecânico com betoneira 400 l</t>
  </si>
  <si>
    <t>Fundações</t>
  </si>
  <si>
    <t>Lançamento com uso de baldes, adensamento e acabamento de concreto em estruturas</t>
  </si>
  <si>
    <t>3.1.1</t>
  </si>
  <si>
    <t>Execução de estruturas de concreto armado, fck = 25 mpa</t>
  </si>
  <si>
    <t>3.1.2</t>
  </si>
  <si>
    <t>Armação de pilar ou viga de uma estrutura convencional de concreto armado utilizando aço CA-60 de 5,0 mm</t>
  </si>
  <si>
    <t>Pilares</t>
  </si>
  <si>
    <t>Vigas</t>
  </si>
  <si>
    <t>3.1.3</t>
  </si>
  <si>
    <t>Armação de pilar ou viga de uma estrutura convencional de concreto armado utilizando aço CA-50 de 10,0 mm</t>
  </si>
  <si>
    <t>3.1.4</t>
  </si>
  <si>
    <t>3.1.5</t>
  </si>
  <si>
    <t>3.1.6</t>
  </si>
  <si>
    <t>3.2.1</t>
  </si>
  <si>
    <t>3.2.2</t>
  </si>
  <si>
    <t>3.2.3</t>
  </si>
  <si>
    <t>Montagem e desmontagem de fôrma de laje maciça, pé-direito simples, em chapa de madeira compensada resinada, 2 utilizações</t>
  </si>
  <si>
    <t>3.2.4</t>
  </si>
  <si>
    <t>3.2.5</t>
  </si>
  <si>
    <t>3.2.6</t>
  </si>
  <si>
    <t>3.3.1</t>
  </si>
  <si>
    <t>Verga pré-moldada para portas com até 1,5m de vão.</t>
  </si>
  <si>
    <t>3.3.2</t>
  </si>
  <si>
    <t>Verga pré-moldada para janelas com até 1,5 m de vão</t>
  </si>
  <si>
    <t>3.3.3</t>
  </si>
  <si>
    <t>Verga pré-moldada para janelas com mais de 1,5 m de vão</t>
  </si>
  <si>
    <t>3.3.4</t>
  </si>
  <si>
    <t>Contraverga pré-moldada para vãos de até 1,5 m de comprimento</t>
  </si>
  <si>
    <t>3.3.5</t>
  </si>
  <si>
    <t>Contraverga pré-moldada para vãos de mais de 1,5 m de comprimento</t>
  </si>
  <si>
    <t>3.3.6</t>
  </si>
  <si>
    <t>Verga moldada in loco em concreto para janelas com mais de 1,5 m de vão</t>
  </si>
  <si>
    <t>3.3.7</t>
  </si>
  <si>
    <t>Contraverga moldada in loco em concreto para vãos de mais de 1,5 m de comprimento</t>
  </si>
  <si>
    <t>4.1</t>
  </si>
  <si>
    <t>Alvenaria de vedação de blocos cerâmicos furados na horizontal de 9x19x19 cm (espessura 9cm) e argamassa de assentamento com preparo em betoneira</t>
  </si>
  <si>
    <t>Levantamento em software BIM</t>
  </si>
  <si>
    <t>4.2</t>
  </si>
  <si>
    <t>4.3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</si>
  <si>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</si>
  <si>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5.1</t>
  </si>
  <si>
    <t>5.2</t>
  </si>
  <si>
    <t>Area do telhado</t>
  </si>
  <si>
    <t>5.3</t>
  </si>
  <si>
    <t>5.4</t>
  </si>
  <si>
    <t>5.5</t>
  </si>
  <si>
    <t>Calha em chapa de aço galvanizado número 24, desenvolvimento de 100 cm, incluso transporte vertical</t>
  </si>
  <si>
    <t>5.6</t>
  </si>
  <si>
    <t>Forro em placas de gesso, para ambientes comerciais</t>
  </si>
  <si>
    <t>Coordenação/ADM</t>
  </si>
  <si>
    <t>Medicação</t>
  </si>
  <si>
    <t>Atendimento</t>
  </si>
  <si>
    <t>Despensa</t>
  </si>
  <si>
    <t>Wc</t>
  </si>
  <si>
    <t>Circulação em frente a medicação</t>
  </si>
  <si>
    <t>Circulação em frente aos atendimentos</t>
  </si>
  <si>
    <t>Cozinha</t>
  </si>
  <si>
    <t>Atividades</t>
  </si>
  <si>
    <t>Refeitório</t>
  </si>
  <si>
    <t>Circulação em frente aos WC's</t>
  </si>
  <si>
    <t>Wc M./Wc F.</t>
  </si>
  <si>
    <t>Recepção</t>
  </si>
  <si>
    <t>5.7</t>
  </si>
  <si>
    <t>Acabamentos para forro (moldura de gesso)</t>
  </si>
  <si>
    <t>6.1.1</t>
  </si>
  <si>
    <t>Execução de passeio em piso intertravado, com bloco retangular cor natural de 20 x 10 cm, espessura 6 cm (acabamento liso)</t>
  </si>
  <si>
    <t>Estacionamento/Calçada</t>
  </si>
  <si>
    <t>Calçada Interna</t>
  </si>
  <si>
    <t>Desconto do piso direcional</t>
  </si>
  <si>
    <t>Desconto do piso alerta</t>
  </si>
  <si>
    <t>6.1.2</t>
  </si>
  <si>
    <t>Plantio de grama em placas</t>
  </si>
  <si>
    <t>Vide em projeto arquitetônico</t>
  </si>
  <si>
    <t>Area interna</t>
  </si>
  <si>
    <t>6.1.3</t>
  </si>
  <si>
    <t>Execução de passeio (calçada) ou piso de concreto com concreto moldado in loco, usinado, acabamento convencional, espessura 6 cm, armado</t>
  </si>
  <si>
    <t>Entrada</t>
  </si>
  <si>
    <t>6.1.4</t>
  </si>
  <si>
    <t>Piso tátil direcional e/ou alerta, de concreto, na cor natural, p/deficientes visuais, dimensões 25x25cm, aplicado com argamassa industrializada ac-ii, rejuntado</t>
  </si>
  <si>
    <t>Alerta</t>
  </si>
  <si>
    <t>Direcional</t>
  </si>
  <si>
    <t>6.1.5</t>
  </si>
  <si>
    <t>6.1.6</t>
  </si>
  <si>
    <t>6.2.1</t>
  </si>
  <si>
    <t>Camada separadora para execução de radier, em lona plástica</t>
  </si>
  <si>
    <t>Levantamento no projeto</t>
  </si>
  <si>
    <t>6.2.2</t>
  </si>
  <si>
    <t>6.2.3</t>
  </si>
  <si>
    <t>Fornecimento e instalação de tela aço soldada nervurada CA-60, Q-92, malha 15x15cm, ferro 4.2mm (1.48 kg/m2), painel 2,45x6,0m</t>
  </si>
  <si>
    <t>Idem ao item 6.2.2</t>
  </si>
  <si>
    <t>6.2.4</t>
  </si>
  <si>
    <t>Soleira porta 60x210</t>
  </si>
  <si>
    <t>Soleira porta 70x210</t>
  </si>
  <si>
    <t>Soleira porta 80x210</t>
  </si>
  <si>
    <t>Soleira porta 90x210</t>
  </si>
  <si>
    <t>Soleira porta 100x210</t>
  </si>
  <si>
    <t>6.2.5</t>
  </si>
  <si>
    <t>Revestimento cerâmico para piso com placas tipo esmaltada imitação de pedra marmore de dimensões 45x45 cm, PEI 5</t>
  </si>
  <si>
    <t>Idem ao item 6.2.4</t>
  </si>
  <si>
    <t>6.2.6</t>
  </si>
  <si>
    <t>Piso em pedra de arenito cinza</t>
  </si>
  <si>
    <t>6.2.7</t>
  </si>
  <si>
    <t>Rodapé cerâmico de 7cm de altura com placas tipo esmaltada imitação de pedra marmore de dimensões 45x45 cm, PEI 5</t>
  </si>
  <si>
    <t>7.1</t>
  </si>
  <si>
    <t>Chapisco de aderência no traço 1:3</t>
  </si>
  <si>
    <t>7.2</t>
  </si>
  <si>
    <t>Chapisco aplicado no teto, com rolo para textura acrílica. argamassa traço 1:4 e emulsão polimérica (adesivo) com preparo em betoneira 400l</t>
  </si>
  <si>
    <t>Laje maciça marquise</t>
  </si>
  <si>
    <t>Laje lixo</t>
  </si>
  <si>
    <t>7.3</t>
  </si>
  <si>
    <t>Massa única espessura de 20mm aplicada manualmente em faces internas de paredes, com execução de taliscas.</t>
  </si>
  <si>
    <t>Levantamento em software BIM (7.1)</t>
  </si>
  <si>
    <t>Item 7.4</t>
  </si>
  <si>
    <t>Item 7.6</t>
  </si>
  <si>
    <t>7.4</t>
  </si>
  <si>
    <t>Emboço ou massa única, preparo mecânico com betoneira 400 l, aplicada manualmente, espessura maior ou igual a 50 mm, com o uso de tela soldada</t>
  </si>
  <si>
    <t>Fachada lateral direita</t>
  </si>
  <si>
    <t>Deduçoes Janela</t>
  </si>
  <si>
    <t>Fachada frontal</t>
  </si>
  <si>
    <t>7.5</t>
  </si>
  <si>
    <t>Massa única, para recebimento de pintura, preparo mecânico com betoneira 400l, aplicada manualmente em teto, espessura de 20mm, com execução de taliscas</t>
  </si>
  <si>
    <t>7.6</t>
  </si>
  <si>
    <t>Emboço, para recebimento de cerâmica, preparo mecânico com betoneira 400l, aplicado manualmente em faces internas de paredes, espessura de 20mm, com execução de taliscas</t>
  </si>
  <si>
    <t>Deduçoes porta (0,9x2,1)</t>
  </si>
  <si>
    <t>Janela</t>
  </si>
  <si>
    <t>Deduçoes porta (0,6x2,1)</t>
  </si>
  <si>
    <t>Deduçoes porta (0,8x2,1)</t>
  </si>
  <si>
    <t>Deduçoes porta (0,7x2,1)</t>
  </si>
  <si>
    <t>Abertura</t>
  </si>
  <si>
    <t>Fachada frontal pilar entrada</t>
  </si>
  <si>
    <t>Fachada frontal viga entrada</t>
  </si>
  <si>
    <t>7.7</t>
  </si>
  <si>
    <t>Revestimento cerâmico para paredes internas (do piso ao teto) na, cor branca. dimensões 33x45 cm, PEI 5.</t>
  </si>
  <si>
    <t>7.8</t>
  </si>
  <si>
    <t>Bancada recepção</t>
  </si>
  <si>
    <t>8.1</t>
  </si>
  <si>
    <t>Aplicação de fundo selador acrílico em paredes, uma demão</t>
  </si>
  <si>
    <t>Item 1.3</t>
  </si>
  <si>
    <t>Item 7.7</t>
  </si>
  <si>
    <t>Item 7.8</t>
  </si>
  <si>
    <t>8.2</t>
  </si>
  <si>
    <t>Aplicação de fundo selador acrílico em teto, uma demão</t>
  </si>
  <si>
    <t>Item 5.6</t>
  </si>
  <si>
    <t>8.3</t>
  </si>
  <si>
    <t>Emassamento de superfície, com aplicação de 02 demãos de massa acrílica, lixamento e retoques - rev 01</t>
  </si>
  <si>
    <t>8.4</t>
  </si>
  <si>
    <t>Aplicação e lixamento de massa látex em paredes, duas demãos</t>
  </si>
  <si>
    <t>8.5</t>
  </si>
  <si>
    <t>Aplicação e lixamento de massa látex em teto, uma demão</t>
  </si>
  <si>
    <t>8.6</t>
  </si>
  <si>
    <t>Aplicação manual de pintura com tinta látex acrílica em teto, duas demãos.</t>
  </si>
  <si>
    <t>Item 8.5</t>
  </si>
  <si>
    <t>8.7</t>
  </si>
  <si>
    <t>Aplicação manual de pintura com tinta látex acrílica em paredes, duas demãos.</t>
  </si>
  <si>
    <t>Item 8.4</t>
  </si>
  <si>
    <t>8.8</t>
  </si>
  <si>
    <t>Pintura fundo nivelador alquídico branco em madeira</t>
  </si>
  <si>
    <t>Porta 0,60x2,10</t>
  </si>
  <si>
    <t>Porta 0,70x2,10</t>
  </si>
  <si>
    <t>Porta 0,80x2,10</t>
  </si>
  <si>
    <t>Porta 0,90x2,10</t>
  </si>
  <si>
    <t>8.9</t>
  </si>
  <si>
    <t>Pintura tinta de acabamento (pigmentada) esmalte sintético brilhante em madeira, 2 demãos</t>
  </si>
  <si>
    <t>Pintura de piso com tinta acrílica, aplicação mecânica, 2 demãos, incluso fundo preparador</t>
  </si>
  <si>
    <t>Sinalizaçào de deficientes</t>
  </si>
  <si>
    <t>Pintura de faixa de pedestre ou zebrada com tinta acrílica, e  = 30 cm, aplicação manual</t>
  </si>
  <si>
    <t>9.1.1</t>
  </si>
  <si>
    <t>Tubo, pvc, soldável, dn 25mm, instalado em ramal de distribuição de água - fornecimento e instalação</t>
  </si>
  <si>
    <t>9.1.2</t>
  </si>
  <si>
    <t>Tubo, pvc, soldável, dn 32mm, instalado em ramal de distribuição de água - fornecimento e instalação</t>
  </si>
  <si>
    <t>9.1.3</t>
  </si>
  <si>
    <t>Tubo, pvc, soldável, dn 50mm, instalado em prumada de água - fornecimento e instalação</t>
  </si>
  <si>
    <t>9.1.4</t>
  </si>
  <si>
    <t>Bucha de reducao de pvc, soldavel, longa, com 50 x 25 mm, para agua fria predial</t>
  </si>
  <si>
    <t>9.1.5</t>
  </si>
  <si>
    <t>Caixa d´água em fibra de vidro - instalada, sem estrutura de suporte cap. 3.000 litros</t>
  </si>
  <si>
    <t>9.1.6</t>
  </si>
  <si>
    <t>Curva 90 graus, pvc, soldável, dn 50mm, instalado em prumada de água - fornecimento e instalação</t>
  </si>
  <si>
    <t>9.1.7</t>
  </si>
  <si>
    <t>Joelho 90 graus, pvc, soldável, dn 25mm, instalado em prumada de água - fornecimento e instalação</t>
  </si>
  <si>
    <t>9.1.8</t>
  </si>
  <si>
    <t>Joelho 90 graus, pvc, soldável, dn 32mm, instalado em prumada de água - fornecimento e instalação</t>
  </si>
  <si>
    <t>9.1.9</t>
  </si>
  <si>
    <t>Joelho 90 graus, pvc, soldável, dn 50mm, instalado em prumada de água - fornecimento e instalação</t>
  </si>
  <si>
    <t>Luva, pvc, soldável, dn 25mm, instalado em prumada de água - fornecimento e instalação</t>
  </si>
  <si>
    <t>Te, pvc, soldável, dn 32mm, instalado em prumada de água - fornecimento e instalação</t>
  </si>
  <si>
    <t>Te, pvc, soldável, dn 25mm, instalado em ramal de distribuição de água - fornecimento e instalação</t>
  </si>
  <si>
    <t>Te, pvc, soldável, dn 50mm, instalado em prumada de água - fornecimento e instalação</t>
  </si>
  <si>
    <t>Registro de gaveta bruto, latão, roscável, 3/4", com acabamento e canopla cromados. fornecido e instalado em ramal de água</t>
  </si>
  <si>
    <t>Registro de pressão bruto, latão, roscável, 3/4", com acabamento e canopla cromados. fornecido e instalado em ramal de água</t>
  </si>
  <si>
    <t>Hidrômetro dn 25 (¾ ), 5,0 m³/h fornecimento e instalação</t>
  </si>
  <si>
    <t>Kit cavalete para medição de água - entrada principal, em pvc soldável dn 25 (¾")   fornecimento e instalação (exclusive hidrômetro)</t>
  </si>
  <si>
    <t>Ponto de consumo terminal de água fria com tubulação de pvc, dn 25 mm</t>
  </si>
  <si>
    <t>9.2.1</t>
  </si>
  <si>
    <t>Tubo pvc, serie normal, esgoto predial, dn 40 mm, fornecido e instalado em ramal de descarga ou ramal de esgoto sanitário</t>
  </si>
  <si>
    <t>9.2.2</t>
  </si>
  <si>
    <t>Tubo pvc, serie normal, esgoto predial, dn 100 mm, fornecido e instalado em prumada de esgoto sanitário ou ventilação</t>
  </si>
  <si>
    <t>9.2.3</t>
  </si>
  <si>
    <t>Tubo pvc, serie normal, esgoto predial, dn 50 mm, fornecido e instalado em prumada de esgoto sanitário ou ventilação</t>
  </si>
  <si>
    <t>9.2.4</t>
  </si>
  <si>
    <t>Ralo seco, pvc, dn 100 x 40 mm, junta soldável, fornecido e instalado em ramal de descarga ou em ramal de esgoto sanitário</t>
  </si>
  <si>
    <t>9.2.5</t>
  </si>
  <si>
    <t>Caixa sifonada, pvc, dn 100 x 100 x 50 mm, junta elástica, fornecida e instalada em ramal de descarga ou em ramal de esgoto sanitário</t>
  </si>
  <si>
    <t>9.2.6</t>
  </si>
  <si>
    <t>Joelho 45 graus, pvc, serie normal, esgoto predial, dn 100 mm, junta elástica, fornecido e instalado em prumada de esgoto sanitário ou ventilação</t>
  </si>
  <si>
    <t>9.2.7</t>
  </si>
  <si>
    <t>9.2.8</t>
  </si>
  <si>
    <t>Joelho 45 graus, pvc, serie normal, esgoto predial, dn 50 mm, junta elástica, fornecido e instalado em prumada de esgoto sanitário ou ventilação</t>
  </si>
  <si>
    <t>9.2.9</t>
  </si>
  <si>
    <t>Joelho 90 graus, pvc, serie normal, esgoto predial, dn 40 mm, junta soldável, fornecido e instalado em ramal de descarga ou ramal de esgoto sanitário</t>
  </si>
  <si>
    <t>Joelho 90 graus, pvc, serie normal, esgoto predial, dn 50 mm, junta elástica, fornecido e instalado em prumada de esgoto sanitário ou ventilação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</si>
  <si>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</si>
  <si>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</si>
  <si>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</t>
  </si>
  <si>
    <t>Luva simples, pvc, serie normal, esgoto predial, dn 50 mm, junta elástica, fornecido e instalado em prumada de esgoto sanitário ou ventilação</t>
  </si>
  <si>
    <t>Bucha de redução longa, pvc, serie r, esgoto predial, dn 50 x 40 mm</t>
  </si>
  <si>
    <t>Caixa de gordura dupla (capacidade: 126 l), retangular, em alvenaria com blocos de concreto, dimensões internas = 0,4x0,7 m, altura interna = 0,8 m</t>
  </si>
  <si>
    <t>Caixa enterrada hidráulica retangular, em alvenaria com blocos de concreto, dimensões internas: 0,6x0,6x0,6 m para rede de esgoto</t>
  </si>
  <si>
    <t>9.3.1</t>
  </si>
  <si>
    <t>Tubo pvc, série r, água pluvial, dn 40 mm, fornecido e instalado em ramal de encaminhamento</t>
  </si>
  <si>
    <t>9.3.2</t>
  </si>
  <si>
    <t>Tubo pvc, série r, água pluvial, dn 100 mm, fornecido e instalado em condutores verticais de águas pluviais</t>
  </si>
  <si>
    <t>9.3.3</t>
  </si>
  <si>
    <t>Curva 90 graus, pvc, serie r, água pluvial, dn 100 mm, junta elástica, fornecido e instalado em condutores verticais de águas pluviais</t>
  </si>
  <si>
    <t>9.3.4</t>
  </si>
  <si>
    <t>Joelho 90 graus, pvc, serie r, água pluvial, dn 100 mm, junta elástica, fornecido e instalado em condutores verticais de águas pluviais</t>
  </si>
  <si>
    <t>9.3.5</t>
  </si>
  <si>
    <t>Luva simples, pvc, serie r, água pluvial, dn 100 mm, junta elástica, fornecido e instalado em condutores verticais de águas pluviais</t>
  </si>
  <si>
    <t>9.3.6</t>
  </si>
  <si>
    <t>Caixa enterrada hidráulica retangular em alvenaria com tijolos cerâmicos maciços, dimensões internas: 0,8x0,8x0,6 m para rede de drenagem</t>
  </si>
  <si>
    <t>10.1</t>
  </si>
  <si>
    <t>Padrão de medição energisa trifásico - categoria T2</t>
  </si>
  <si>
    <t>10.2</t>
  </si>
  <si>
    <t>Poste de concreto duplo T 7/150 (nbr 8451)</t>
  </si>
  <si>
    <t>10.3</t>
  </si>
  <si>
    <t>10.4</t>
  </si>
  <si>
    <t>Dispositivo DR, 4 polos, sensibilidade de 30 ma, corrente de 50 A, trifasico</t>
  </si>
  <si>
    <t>10.5</t>
  </si>
  <si>
    <t>Disjuntor monopolar tipo DIN, corrente nominal de 10A - classe C fornecimento e instalação</t>
  </si>
  <si>
    <t>10.6</t>
  </si>
  <si>
    <t>Disjuntor monopolar tipo DIN, corrente nominal de 16A - classe C - fornecimento e instalação</t>
  </si>
  <si>
    <t>10.7</t>
  </si>
  <si>
    <t>Disjuntor monopolar tipo DIN, corrente nominal de 25A - classe C - fornecimento e instalação</t>
  </si>
  <si>
    <t>10.8</t>
  </si>
  <si>
    <t>Quadro de distribuição de energia em chapa de aço galvanizado, de embutir, com barramento trifásico, para 24 disjuntores DIN 100A - fornecimento e instalação</t>
  </si>
  <si>
    <t>10.9</t>
  </si>
  <si>
    <t>Caixa enterrada elétrica retangular, em alvenaria com tijolos cerâmicos maciços, fundo com brita, dimensões internas: 0,4x0,4x0,4 m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</si>
  <si>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</si>
  <si>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</t>
  </si>
  <si>
    <t>Curva 90 graus para eletroduto, pvc, roscável, dn 32 mm (1"), para circuitos terminais, instalada em parede - fornecimento e instalação. af_12/2015</t>
  </si>
  <si>
    <t>Cabo de cobre flexivel 10mm² - ISOLAÇÃO XLPE HEPR 0,6/1KV 90°C</t>
  </si>
  <si>
    <t>Cabo de cobre flexível isolado, 1,5 mm², anti-chama 450/750 v, para circuitos terminais - fornecimento e instalação. af_12/2015</t>
  </si>
  <si>
    <t>Preto</t>
  </si>
  <si>
    <t>Azul</t>
  </si>
  <si>
    <t>Cabo de cobre flexível isolado, 2,5 mm², anti-chama 450/750 v, para circuitos terminais - fornecimento e instalação</t>
  </si>
  <si>
    <t>Caixa octogonal 3" x 3", pvc - fornecimento e instalação</t>
  </si>
  <si>
    <t>Caixa retangular 4" x 2" alta - fornecimento e instalação</t>
  </si>
  <si>
    <t>Caixa retangular 4" x 2" média (1,30 m do piso), pvc, instalada em parede - fornecimento e instalação</t>
  </si>
  <si>
    <t>Tomada 2P+T - 10A (média)</t>
  </si>
  <si>
    <t>Tomada 2P+T - 10A (baixa)</t>
  </si>
  <si>
    <t>Tomada 2P+T - 20A</t>
  </si>
  <si>
    <t>Interruptor simples (1 módulo), 10a/250v, incluindo suporte e placa - fornecimento e instalação. af_12/2015</t>
  </si>
  <si>
    <t>Interruptor paralelo (1 módulo), 10a/250v, incluindo suporte e placa - fornecimento e instalação</t>
  </si>
  <si>
    <t>Cabo cordplast (cabo pp) 3 x 2,50 mm²</t>
  </si>
  <si>
    <t>Ligaçao de refletores refletores</t>
  </si>
  <si>
    <t>Eletroduto corrugado flexivel - 2 polegadas</t>
  </si>
  <si>
    <t>Eletroduto corrugado flexivel - 3/4 polegadas</t>
  </si>
  <si>
    <t>Eletroduto corrugado flexivel - 1/2 polegada</t>
  </si>
  <si>
    <t>Haste de aterramento 5/8" x 2400mm</t>
  </si>
  <si>
    <t>Cabo de cobre nú 16 mm²</t>
  </si>
  <si>
    <t>Caixa de inspeção para aterramento com tampa - PVC</t>
  </si>
  <si>
    <t>11.1</t>
  </si>
  <si>
    <t>Extintor de incêndio portátil com carga de pqs de 4 kg, classe BC - fornecimento e instalação</t>
  </si>
  <si>
    <t>11.2</t>
  </si>
  <si>
    <t>Extintor de incêndio portátil com carga de água pressurizada de 10 l, classe a - fornecimento e instalação</t>
  </si>
  <si>
    <t>11.3</t>
  </si>
  <si>
    <t>Placa de sinalizacao de seguranca contra incendio, fotoluminescente, retangular, *20 x 40* cm, em pvc *2* mm anti-chamas (simbolos, cores e pictogramas conforme nbr 16820)</t>
  </si>
  <si>
    <t>11.4</t>
  </si>
  <si>
    <t>Placa de sinalizacao de seguranca contra incendio, fotoluminescente, quadrada, *20 x 20* cm, em pvc *2* mm anti-chamas (simbolos, cores e pictogramas conforme nbr 16820)</t>
  </si>
  <si>
    <t>11.5</t>
  </si>
  <si>
    <t>Luminária de emergência, de sobrepor, tipo bloco autônomo, com autonomia de 1h</t>
  </si>
  <si>
    <t>11.6</t>
  </si>
  <si>
    <t>ESQUADRIAS / VIDROS</t>
  </si>
  <si>
    <t>12.1</t>
  </si>
  <si>
    <t>Kit de porta de madeira para pintura, semi-oca (leve ou média), padrão médio, 60x210cm, espessura de 3,5cm, itens inclusos: dobradiças, montagem e instalação do batente, fechadura com execução do furo - fornecimento e instalação.</t>
  </si>
  <si>
    <t>12.2</t>
  </si>
  <si>
    <t>Kit de porta de madeira para pintura, semi-oca (leve ou média), padrão médio, 70x210cm, espessura de 3,5cm, itens inclusos: dobradiças, montagem e instalação do batente, fechadura com execução do furo - fornecimento e instalação.</t>
  </si>
  <si>
    <t>12.3</t>
  </si>
  <si>
    <t>Kit de porta de madeira para pintura, semi-oca (leve ou média), padrão médio, 80x210cm, espessura de 3,5cm, itens inclusos: dobradiças, montagem e instalação do batente, fechadura com execução do furo - fornecimento e instalação.</t>
  </si>
  <si>
    <t>Coz./Coord./Atendimentos</t>
  </si>
  <si>
    <t>12.4</t>
  </si>
  <si>
    <t>Kit de porta de madeira para pintura, semi-oca (leve ou média), padrão médio, 90x210cm, espessura de 3,5cm, itens inclusos: dobradiças, montagem e instalação do batente, fechadura com execução do furo - fornecimento e instalação.</t>
  </si>
  <si>
    <t>Medicaçao/PNE</t>
  </si>
  <si>
    <t>12.5</t>
  </si>
  <si>
    <t>Kit de porta de madeira para verniz, semi-oca (leve ou média), padrão médio, 100x210cm, espessura de 3,5cm, itens inclusos: dobradiças, montagem e instalação de batente, fechadura com execução do furo - fornecimento e instalação</t>
  </si>
  <si>
    <t>Refeitório/Atividades</t>
  </si>
  <si>
    <t>12.6</t>
  </si>
  <si>
    <t>Porta em alumínio, cor preta, de abrir tipo veneziana com guarnição, fixação com parafusos - fornecimento e instalação</t>
  </si>
  <si>
    <t>12.7</t>
  </si>
  <si>
    <t>Portão em ferro, em gradil metálico, padrão belgo</t>
  </si>
  <si>
    <t>12.8</t>
  </si>
  <si>
    <t>Portão de metalon e barra chata de ferro c/fechadura e dobradiça, inclus. pintura esmalte sintético</t>
  </si>
  <si>
    <t>12.9</t>
  </si>
  <si>
    <t>Janela em alumínio, cor preta, tipo moldura-vidro, maxim-ar, exclusive vidro</t>
  </si>
  <si>
    <t>13.1</t>
  </si>
  <si>
    <t>Fornecimento e instalação de fachada em pele de vidro, linha Citta Due Alcoa, em vidro laminado 3+3 prata refletivo</t>
  </si>
  <si>
    <t>14.1</t>
  </si>
  <si>
    <t>Pia de cozinha com bancada em granito cinza andorinha, e = 2cm, dim 2.00x0.60, com 01 cuba de aço inox, sifão cromado, válvula cromada, torneira em aço inox, assentada</t>
  </si>
  <si>
    <t>14.2</t>
  </si>
  <si>
    <t>Balcão em granito cinza andorinha, e=2cm</t>
  </si>
  <si>
    <t>14.3</t>
  </si>
  <si>
    <t>14.4</t>
  </si>
  <si>
    <t>14.5</t>
  </si>
  <si>
    <t>Atv/Circ</t>
  </si>
  <si>
    <t>14.6</t>
  </si>
  <si>
    <t>Abertura para encaixe de cuba ou lavatorio em bancada de marmore/ granito ou outro tipo de pedra natural</t>
  </si>
  <si>
    <t>14.7</t>
  </si>
  <si>
    <t>14.8</t>
  </si>
  <si>
    <t>14.9</t>
  </si>
  <si>
    <t>Torneira plástica 3/4 para tanque - fornecimento e instalação</t>
  </si>
  <si>
    <t>Banco articulado, em aco inox, para pcd, fixado na parede - fornecimento e instalação</t>
  </si>
  <si>
    <t>Vaso sanitário sifonado com caixa acoplada louça branca - padrão médio, incluso engate flexível em metal cromado, 1/2  x 40cm - fornecimento e instalação</t>
  </si>
  <si>
    <t>Chuveiro tipo ducha - fornecimento e instalação</t>
  </si>
  <si>
    <t>Barra de apoio em "L", em aco inox polido 80 x 80 cm, fixada na parede - fornecimento e instalacao</t>
  </si>
  <si>
    <t>Barra de apoio reta, em aco inox polido, comprimento 80 cm,  fixada na parede - fornecimento e instalação</t>
  </si>
  <si>
    <t>Puxador para pcd, fixado na porta - fornecimento e instalação</t>
  </si>
  <si>
    <t>Toalheiro plastico tipo dispenser para papel toalha interfolhado</t>
  </si>
  <si>
    <t>Saboneteira plastica tipo dispenser para sabonete liquido com reservatorio 800 a 1500 ml, incluso fixação</t>
  </si>
  <si>
    <t>Papeleira de parede em metal cromado sem tampa, incluso fixação</t>
  </si>
  <si>
    <t>15.1</t>
  </si>
  <si>
    <t>Plantio de palmeira com altura de muda menor ou igual a 2,00 m</t>
  </si>
  <si>
    <t>15.2</t>
  </si>
  <si>
    <t>15.3</t>
  </si>
  <si>
    <t>Considerando 4 letras de h=50cm por m²</t>
  </si>
  <si>
    <t>Considerando 16 letras de h=25cm por m²</t>
  </si>
  <si>
    <t>15.4</t>
  </si>
  <si>
    <t>15.5</t>
  </si>
  <si>
    <t>Fornecimento e instalação de fonte de alimentação 12V / 10A (ou similar)</t>
  </si>
  <si>
    <t>15.6</t>
  </si>
  <si>
    <r>
      <rPr>
        <sz val="10"/>
        <rFont val="Calibri"/>
        <family val="2"/>
        <scheme val="minor"/>
      </rPr>
      <t>Laje pré-moldada unidirecional, biapoiada, para piso, enchimento em cerâmica, vigota convencional, altura total da laje
(enchimento+capa) = (8+4)</t>
    </r>
  </si>
  <si>
    <r>
      <rPr>
        <sz val="10"/>
        <rFont val="Calibri"/>
        <family val="2"/>
        <scheme val="minor"/>
      </rPr>
      <t>Armação de laje de uma estrutura convencional de concreto armado em uma edificação térrea ou sobrado utilizando aço ca-50 de
8,0 mm - montagem.</t>
    </r>
  </si>
  <si>
    <r>
      <rPr>
        <sz val="10"/>
        <rFont val="Calibri"/>
        <family val="2"/>
        <scheme val="minor"/>
      </rPr>
      <t>Contrapiso em argamassa traço 1:4 (cimento e areia), preparo mecânico com betoneira 400 l, aplicado em áreas secas sobre laje,
aderido, espessura 2cm</t>
    </r>
  </si>
  <si>
    <r>
      <rPr>
        <sz val="10"/>
        <rFont val="Calibri"/>
        <family val="2"/>
        <scheme val="minor"/>
      </rPr>
      <t>Levantamento em software
BIM</t>
    </r>
  </si>
  <si>
    <r>
      <rPr>
        <sz val="10"/>
        <rFont val="Calibri"/>
        <family val="2"/>
        <scheme val="minor"/>
      </rPr>
      <t>Joelho 90 graus com bucha de latão, pvc, soldável, dn 25mm, x 1/2 instalado em ramal ou sub-ramal de água - fornecimento e instalação</t>
    </r>
  </si>
  <si>
    <r>
      <rPr>
        <sz val="10"/>
        <rFont val="Calibri"/>
        <family val="2"/>
        <scheme val="minor"/>
      </rPr>
      <t>Luva com bucha de latão, pvc, soldável, dn 25mm x 3/4,  instalado em prumada de água - fornecimento e instalação</t>
    </r>
  </si>
  <si>
    <r>
      <rPr>
        <sz val="10"/>
        <rFont val="Calibri"/>
        <family val="2"/>
        <scheme val="minor"/>
      </rPr>
      <t>Adaptador curto com bolsa e rosca para registro, pvc, soldável, dn 25mm x 3/4,  instalado em ramal ou sub-ramal de água - fornecimento e instalação</t>
    </r>
  </si>
  <si>
    <r>
      <rPr>
        <sz val="10"/>
        <rFont val="Calibri"/>
        <family val="2"/>
        <scheme val="minor"/>
      </rPr>
      <t>Joelho 45 graus, pvc, serie normal, esgoto predial, dn 40 mm, junta soldável, fornecido e instalado em ramal de descarga ou ramal
de esgoto sanitário</t>
    </r>
  </si>
  <si>
    <r>
      <rPr>
        <sz val="10"/>
        <rFont val="Calibri"/>
        <family val="2"/>
        <scheme val="minor"/>
      </rPr>
      <t>Joelho 90 graus, pvc, serie normal, esgoto predial, dn 100 mm, junta elástica, fornecido e instalado em ramal de descarga ou
ramal de esgoto sanitário</t>
    </r>
  </si>
  <si>
    <r>
      <rPr>
        <sz val="10"/>
        <rFont val="Calibri"/>
        <family val="2"/>
        <scheme val="minor"/>
      </rPr>
      <t>Ponto de tomada residencial incluindo tomada (2 módulos) 10a/250v, caixa elétrica, eletroduto, cabo, rasgo, quebra e
chumbamento</t>
    </r>
  </si>
  <si>
    <r>
      <rPr>
        <sz val="10"/>
        <rFont val="Calibri"/>
        <family val="2"/>
        <scheme val="minor"/>
      </rPr>
      <t>Torneira cromada de mesa, 1/2 ou 3/4 , para lavatório, padrão médio - fornecimento e instalação</t>
    </r>
  </si>
  <si>
    <t>Telhamento com telha ondulada de fibrocimento e = 6 mm, com recobrimento lateral de 1 1/4 de onda para telhado com inclinação máxima de 10°, com até 2 águas, incluso içamento</t>
  </si>
  <si>
    <t>Fabricação e instalação de meia tesoura de madeira não aparelhada, com vão de 6 m, para telha ondulada de fibrocimento, alumínio, plástica ou termoacústica, incluso içamento</t>
  </si>
  <si>
    <t>Trama de madeira composta por terças para telhados de até 2 águas para telha ondulada de fibrocimento, metálica, plástica ou termoacústica, incluso transporte vertical</t>
  </si>
  <si>
    <t>Subitração</t>
  </si>
  <si>
    <t>Sousa/PB, 24 de outubro de 2022.</t>
  </si>
  <si>
    <t>08/07/2022 a 24/10/2022                                                Contrato: 260/2022</t>
  </si>
  <si>
    <r>
      <t xml:space="preserve">DATA: </t>
    </r>
    <r>
      <rPr>
        <sz val="12"/>
        <rFont val="Arial Narrow"/>
        <family val="2"/>
      </rPr>
      <t>08/07/2022 a 24/09/2022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</si>
</sst>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.000_-;\-* #,##0.000_-;_-* &quot;-&quot;??_-;_-@_-"/>
    <numFmt numFmtId="165" formatCode="_(* #,##0.00_);_(* \(#,##0.00\);_(* &quot;-&quot;??_);_(@_)"/>
    <numFmt numFmtId="166" formatCode="m\.d\.yy;@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8"/>
      <name val="Arial"/>
    </font>
    <font>
      <b/>
      <sz val="11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rgb="FF002060"/>
      <name val="Arial"/>
      <family val="2"/>
    </font>
    <font>
      <sz val="10"/>
      <name val="Arial Narrow"/>
      <family val="2"/>
    </font>
    <font>
      <b/>
      <i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.5"/>
      <name val="Arial Narrow"/>
      <family val="2"/>
    </font>
    <font>
      <b/>
      <sz val="10"/>
      <name val="Arial Narrow"/>
      <family val="2"/>
    </font>
    <font>
      <u/>
      <sz val="18"/>
      <name val="Arial Narrow"/>
      <family val="2"/>
    </font>
    <font>
      <b/>
      <u/>
      <sz val="15"/>
      <name val="Arial Narrow"/>
      <family val="2"/>
    </font>
    <font>
      <sz val="11"/>
      <color rgb="FF000000"/>
      <name val="Calibri"/>
      <family val="2"/>
    </font>
    <font>
      <sz val="10"/>
      <color rgb="FF000000"/>
      <name val="Times New Roman"/>
      <charset val="204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BF6"/>
      </patternFill>
    </fill>
    <fill>
      <patternFill patternType="solid">
        <fgColor rgb="FFD6DBE4"/>
      </patternFill>
    </fill>
    <fill>
      <patternFill patternType="solid">
        <fgColor rgb="FFBCD6ED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19">
    <xf numFmtId="0" fontId="0" fillId="0" borderId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2" fontId="7" fillId="0" borderId="0"/>
    <xf numFmtId="0" fontId="3" fillId="0" borderId="0"/>
    <xf numFmtId="2" fontId="7" fillId="0" borderId="0"/>
    <xf numFmtId="0" fontId="7" fillId="0" borderId="0"/>
    <xf numFmtId="43" fontId="7" fillId="0" borderId="0" applyFont="0" applyFill="0" applyBorder="0" applyAlignment="0" applyProtection="0"/>
    <xf numFmtId="2" fontId="5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2" fontId="5" fillId="0" borderId="0"/>
    <xf numFmtId="165" fontId="5" fillId="0" borderId="0" applyFont="0" applyFill="0" applyBorder="0" applyAlignment="0" applyProtection="0"/>
    <xf numFmtId="2" fontId="5" fillId="0" borderId="0"/>
    <xf numFmtId="0" fontId="29" fillId="0" borderId="0"/>
  </cellStyleXfs>
  <cellXfs count="460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43" fontId="0" fillId="0" borderId="0" xfId="2" applyFont="1"/>
    <xf numFmtId="0" fontId="9" fillId="0" borderId="0" xfId="3" applyFont="1"/>
    <xf numFmtId="0" fontId="3" fillId="0" borderId="0" xfId="5" applyBorder="1"/>
    <xf numFmtId="0" fontId="6" fillId="3" borderId="0" xfId="4" applyNumberFormat="1" applyFont="1" applyFill="1" applyBorder="1" applyAlignment="1">
      <alignment horizontal="left" vertical="center"/>
    </xf>
    <xf numFmtId="0" fontId="6" fillId="0" borderId="0" xfId="4" applyNumberFormat="1" applyFont="1" applyBorder="1" applyAlignment="1">
      <alignment vertical="center"/>
    </xf>
    <xf numFmtId="0" fontId="3" fillId="0" borderId="7" xfId="5" applyBorder="1" applyAlignment="1">
      <alignment horizontal="center" vertical="center"/>
    </xf>
    <xf numFmtId="0" fontId="3" fillId="0" borderId="0" xfId="5" applyBorder="1" applyAlignment="1">
      <alignment horizontal="right" vertical="center"/>
    </xf>
    <xf numFmtId="0" fontId="3" fillId="0" borderId="0" xfId="5" applyBorder="1" applyAlignment="1">
      <alignment horizontal="right"/>
    </xf>
    <xf numFmtId="0" fontId="3" fillId="0" borderId="0" xfId="5" applyBorder="1" applyAlignment="1">
      <alignment horizontal="center" vertical="center"/>
    </xf>
    <xf numFmtId="43" fontId="3" fillId="0" borderId="0" xfId="5" applyNumberFormat="1" applyBorder="1" applyAlignment="1">
      <alignment horizontal="center" vertical="center"/>
    </xf>
    <xf numFmtId="43" fontId="0" fillId="0" borderId="0" xfId="0" applyNumberFormat="1"/>
    <xf numFmtId="0" fontId="6" fillId="0" borderId="0" xfId="4" applyNumberFormat="1" applyFont="1" applyBorder="1" applyAlignment="1">
      <alignment horizontal="left" vertical="top"/>
    </xf>
    <xf numFmtId="4" fontId="16" fillId="0" borderId="1" xfId="3" applyNumberFormat="1" applyFont="1" applyBorder="1" applyAlignment="1" applyProtection="1">
      <alignment horizontal="center" vertical="center" wrapText="1"/>
    </xf>
    <xf numFmtId="43" fontId="5" fillId="0" borderId="1" xfId="3" applyNumberFormat="1" applyFont="1" applyBorder="1" applyAlignment="1">
      <alignment horizontal="center" vertical="center"/>
    </xf>
    <xf numFmtId="4" fontId="16" fillId="0" borderId="0" xfId="3" applyNumberFormat="1" applyFont="1" applyBorder="1" applyAlignment="1" applyProtection="1">
      <alignment horizontal="right" vertical="center"/>
    </xf>
    <xf numFmtId="10" fontId="16" fillId="0" borderId="0" xfId="1" applyNumberFormat="1" applyFont="1" applyBorder="1" applyAlignment="1" applyProtection="1">
      <alignment horizontal="center" vertical="center" wrapText="1"/>
    </xf>
    <xf numFmtId="4" fontId="19" fillId="0" borderId="1" xfId="3" applyNumberFormat="1" applyFont="1" applyBorder="1" applyAlignment="1" applyProtection="1">
      <alignment horizontal="center" vertical="center" wrapText="1"/>
    </xf>
    <xf numFmtId="43" fontId="13" fillId="2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8" fillId="0" borderId="0" xfId="3" applyFont="1" applyBorder="1" applyAlignment="1" applyProtection="1">
      <alignment vertical="center" wrapText="1"/>
    </xf>
    <xf numFmtId="0" fontId="16" fillId="0" borderId="0" xfId="3" applyFont="1" applyBorder="1" applyAlignment="1" applyProtection="1">
      <alignment vertical="center" wrapText="1"/>
    </xf>
    <xf numFmtId="4" fontId="16" fillId="0" borderId="0" xfId="3" applyNumberFormat="1" applyFont="1" applyBorder="1" applyAlignment="1" applyProtection="1">
      <alignment horizontal="right" vertical="center" wrapText="1"/>
    </xf>
    <xf numFmtId="0" fontId="16" fillId="0" borderId="0" xfId="3" applyFont="1" applyBorder="1" applyAlignment="1" applyProtection="1">
      <alignment horizontal="left" vertical="center" wrapText="1"/>
    </xf>
    <xf numFmtId="0" fontId="15" fillId="0" borderId="0" xfId="3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2" applyFont="1" applyBorder="1" applyAlignment="1">
      <alignment vertical="center"/>
    </xf>
    <xf numFmtId="43" fontId="13" fillId="0" borderId="1" xfId="2" applyFont="1" applyBorder="1" applyAlignment="1">
      <alignment vertical="center"/>
    </xf>
    <xf numFmtId="43" fontId="5" fillId="0" borderId="1" xfId="2" applyFont="1" applyFill="1" applyBorder="1" applyAlignment="1">
      <alignment vertical="center"/>
    </xf>
    <xf numFmtId="43" fontId="13" fillId="5" borderId="1" xfId="2" applyFont="1" applyFill="1" applyBorder="1" applyAlignment="1">
      <alignment vertical="center"/>
    </xf>
    <xf numFmtId="0" fontId="20" fillId="0" borderId="0" xfId="10" applyFont="1" applyAlignment="1">
      <alignment vertical="center"/>
    </xf>
    <xf numFmtId="0" fontId="20" fillId="0" borderId="0" xfId="10" applyFont="1" applyAlignment="1">
      <alignment horizontal="center" vertical="center"/>
    </xf>
    <xf numFmtId="0" fontId="20" fillId="0" borderId="0" xfId="10" applyFont="1" applyAlignment="1">
      <alignment horizontal="left" vertical="center"/>
    </xf>
    <xf numFmtId="49" fontId="20" fillId="0" borderId="0" xfId="10" applyNumberFormat="1" applyFont="1" applyAlignment="1">
      <alignment horizontal="center" vertical="center"/>
    </xf>
    <xf numFmtId="0" fontId="20" fillId="0" borderId="0" xfId="10" applyFont="1" applyAlignment="1">
      <alignment vertical="top" wrapText="1"/>
    </xf>
    <xf numFmtId="0" fontId="25" fillId="0" borderId="0" xfId="10" applyFont="1" applyAlignment="1">
      <alignment horizontal="left" vertical="center"/>
    </xf>
    <xf numFmtId="0" fontId="25" fillId="0" borderId="0" xfId="10" applyFont="1" applyAlignment="1">
      <alignment vertical="center"/>
    </xf>
    <xf numFmtId="49" fontId="20" fillId="0" borderId="0" xfId="10" applyNumberFormat="1" applyFont="1" applyAlignment="1">
      <alignment horizontal="right" vertical="center"/>
    </xf>
    <xf numFmtId="4" fontId="20" fillId="0" borderId="0" xfId="10" applyNumberFormat="1" applyFont="1" applyAlignment="1">
      <alignment horizontal="left" vertical="center"/>
    </xf>
    <xf numFmtId="49" fontId="20" fillId="0" borderId="0" xfId="10" applyNumberFormat="1" applyFont="1" applyAlignment="1">
      <alignment horizontal="left" vertical="center"/>
    </xf>
    <xf numFmtId="0" fontId="23" fillId="0" borderId="0" xfId="10" applyFont="1" applyAlignment="1">
      <alignment vertical="center"/>
    </xf>
    <xf numFmtId="49" fontId="26" fillId="0" borderId="0" xfId="10" applyNumberFormat="1" applyFont="1" applyAlignment="1">
      <alignment vertical="center"/>
    </xf>
    <xf numFmtId="17" fontId="22" fillId="0" borderId="0" xfId="10" applyNumberFormat="1" applyFont="1" applyAlignment="1">
      <alignment horizontal="left" vertical="center"/>
    </xf>
    <xf numFmtId="49" fontId="23" fillId="0" borderId="0" xfId="10" applyNumberFormat="1" applyFont="1" applyAlignment="1">
      <alignment horizontal="left" vertical="center" indent="1"/>
    </xf>
    <xf numFmtId="14" fontId="24" fillId="0" borderId="0" xfId="10" applyNumberFormat="1" applyFont="1" applyAlignment="1">
      <alignment vertical="center"/>
    </xf>
    <xf numFmtId="14" fontId="22" fillId="0" borderId="0" xfId="10" applyNumberFormat="1" applyFont="1" applyAlignment="1">
      <alignment horizontal="right" vertical="top"/>
    </xf>
    <xf numFmtId="14" fontId="22" fillId="0" borderId="0" xfId="10" applyNumberFormat="1" applyFont="1" applyAlignment="1">
      <alignment vertical="top"/>
    </xf>
    <xf numFmtId="14" fontId="23" fillId="0" borderId="0" xfId="10" applyNumberFormat="1" applyFont="1" applyAlignment="1">
      <alignment vertical="top"/>
    </xf>
    <xf numFmtId="0" fontId="23" fillId="0" borderId="0" xfId="10" applyFont="1" applyAlignment="1">
      <alignment horizontal="left" vertical="center"/>
    </xf>
    <xf numFmtId="49" fontId="22" fillId="0" borderId="0" xfId="10" applyNumberFormat="1" applyFont="1" applyAlignment="1">
      <alignment vertical="center"/>
    </xf>
    <xf numFmtId="0" fontId="24" fillId="0" borderId="0" xfId="10" applyFont="1" applyAlignment="1">
      <alignment horizontal="left" vertical="center"/>
    </xf>
    <xf numFmtId="0" fontId="23" fillId="0" borderId="0" xfId="10" applyFont="1" applyAlignment="1">
      <alignment horizontal="right" vertical="center"/>
    </xf>
    <xf numFmtId="0" fontId="22" fillId="0" borderId="0" xfId="10" applyFont="1" applyAlignment="1">
      <alignment vertical="center"/>
    </xf>
    <xf numFmtId="0" fontId="22" fillId="0" borderId="0" xfId="10" applyFont="1" applyAlignment="1">
      <alignment horizontal="center" vertical="center"/>
    </xf>
    <xf numFmtId="0" fontId="24" fillId="0" borderId="0" xfId="10" applyFont="1" applyAlignment="1">
      <alignment vertical="center"/>
    </xf>
    <xf numFmtId="49" fontId="23" fillId="0" borderId="0" xfId="10" applyNumberFormat="1" applyFont="1" applyAlignment="1">
      <alignment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43" fontId="6" fillId="3" borderId="1" xfId="2" applyFont="1" applyFill="1" applyBorder="1" applyAlignment="1">
      <alignment vertical="center"/>
    </xf>
    <xf numFmtId="43" fontId="6" fillId="0" borderId="1" xfId="2" applyFont="1" applyBorder="1" applyAlignment="1">
      <alignment vertical="center"/>
    </xf>
    <xf numFmtId="43" fontId="13" fillId="2" borderId="1" xfId="2" applyFont="1" applyFill="1" applyBorder="1" applyAlignment="1">
      <alignment horizontal="center" vertical="top" wrapText="1"/>
    </xf>
    <xf numFmtId="4" fontId="16" fillId="0" borderId="15" xfId="3" applyNumberFormat="1" applyFont="1" applyBorder="1" applyAlignment="1" applyProtection="1">
      <alignment horizontal="center" vertical="center" wrapText="1"/>
    </xf>
    <xf numFmtId="43" fontId="5" fillId="0" borderId="15" xfId="3" applyNumberFormat="1" applyFont="1" applyBorder="1" applyAlignment="1">
      <alignment horizontal="center" vertical="center"/>
    </xf>
    <xf numFmtId="10" fontId="5" fillId="0" borderId="16" xfId="1" applyNumberFormat="1" applyFont="1" applyBorder="1" applyAlignment="1">
      <alignment horizontal="center" vertical="center"/>
    </xf>
    <xf numFmtId="0" fontId="17" fillId="0" borderId="17" xfId="3" applyFont="1" applyBorder="1" applyAlignment="1" applyProtection="1">
      <alignment vertical="center"/>
    </xf>
    <xf numFmtId="10" fontId="5" fillId="0" borderId="18" xfId="1" applyNumberFormat="1" applyFont="1" applyBorder="1" applyAlignment="1">
      <alignment horizontal="center" vertical="center"/>
    </xf>
    <xf numFmtId="0" fontId="15" fillId="0" borderId="17" xfId="3" applyFont="1" applyBorder="1" applyAlignment="1" applyProtection="1">
      <alignment vertical="center"/>
    </xf>
    <xf numFmtId="10" fontId="19" fillId="0" borderId="18" xfId="1" applyNumberFormat="1" applyFont="1" applyBorder="1" applyAlignment="1" applyProtection="1">
      <alignment horizontal="center" vertical="center" wrapText="1"/>
    </xf>
    <xf numFmtId="43" fontId="13" fillId="2" borderId="18" xfId="2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43" fontId="5" fillId="0" borderId="18" xfId="2" applyFont="1" applyBorder="1" applyAlignment="1">
      <alignment vertical="center"/>
    </xf>
    <xf numFmtId="43" fontId="13" fillId="0" borderId="18" xfId="2" applyFont="1" applyBorder="1" applyAlignment="1">
      <alignment vertical="center"/>
    </xf>
    <xf numFmtId="0" fontId="13" fillId="4" borderId="22" xfId="0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3" fillId="4" borderId="20" xfId="0" applyFont="1" applyFill="1" applyBorder="1" applyAlignment="1">
      <alignment horizontal="left" vertical="center" wrapText="1"/>
    </xf>
    <xf numFmtId="43" fontId="13" fillId="5" borderId="18" xfId="2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2" applyFont="1" applyBorder="1"/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0" fillId="0" borderId="0" xfId="0" applyFill="1"/>
    <xf numFmtId="0" fontId="13" fillId="0" borderId="22" xfId="0" applyFont="1" applyFill="1" applyBorder="1" applyAlignment="1">
      <alignment horizontal="center" vertical="center"/>
    </xf>
    <xf numFmtId="0" fontId="4" fillId="0" borderId="0" xfId="0" applyFont="1" applyFill="1"/>
    <xf numFmtId="0" fontId="13" fillId="0" borderId="22" xfId="0" applyFont="1" applyFill="1" applyBorder="1" applyAlignment="1">
      <alignment vertical="center"/>
    </xf>
    <xf numFmtId="0" fontId="3" fillId="0" borderId="24" xfId="5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0" fillId="0" borderId="9" xfId="0" applyBorder="1"/>
    <xf numFmtId="0" fontId="3" fillId="0" borderId="24" xfId="5" applyBorder="1" applyAlignment="1">
      <alignment horizontal="right"/>
    </xf>
    <xf numFmtId="43" fontId="0" fillId="0" borderId="0" xfId="11" applyFont="1"/>
    <xf numFmtId="43" fontId="0" fillId="0" borderId="0" xfId="11" applyFont="1" applyBorder="1"/>
    <xf numFmtId="0" fontId="28" fillId="0" borderId="0" xfId="0" applyFont="1" applyAlignment="1">
      <alignment horizontal="center" vertical="center"/>
    </xf>
    <xf numFmtId="43" fontId="0" fillId="0" borderId="26" xfId="11" applyFont="1" applyBorder="1"/>
    <xf numFmtId="43" fontId="0" fillId="0" borderId="27" xfId="11" applyFont="1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43" fontId="0" fillId="0" borderId="29" xfId="11" applyFont="1" applyBorder="1"/>
    <xf numFmtId="0" fontId="0" fillId="0" borderId="17" xfId="0" applyBorder="1"/>
    <xf numFmtId="0" fontId="28" fillId="0" borderId="0" xfId="0" applyFont="1" applyAlignment="1">
      <alignment horizontal="right" vertical="center"/>
    </xf>
    <xf numFmtId="43" fontId="13" fillId="5" borderId="18" xfId="11" applyFont="1" applyFill="1" applyBorder="1" applyAlignment="1">
      <alignment vertical="center"/>
    </xf>
    <xf numFmtId="43" fontId="13" fillId="5" borderId="1" xfId="11" applyFont="1" applyFill="1" applyBorder="1" applyAlignment="1">
      <alignment vertical="center"/>
    </xf>
    <xf numFmtId="43" fontId="13" fillId="0" borderId="18" xfId="11" applyFont="1" applyBorder="1" applyAlignment="1">
      <alignment vertical="center"/>
    </xf>
    <xf numFmtId="43" fontId="13" fillId="0" borderId="1" xfId="11" applyFont="1" applyBorder="1" applyAlignment="1">
      <alignment vertical="center"/>
    </xf>
    <xf numFmtId="43" fontId="5" fillId="0" borderId="18" xfId="11" applyFont="1" applyBorder="1" applyAlignment="1">
      <alignment vertical="center"/>
    </xf>
    <xf numFmtId="43" fontId="5" fillId="0" borderId="1" xfId="11" applyFont="1" applyBorder="1" applyAlignment="1">
      <alignment vertical="center"/>
    </xf>
    <xf numFmtId="43" fontId="6" fillId="0" borderId="1" xfId="11" applyFont="1" applyBorder="1" applyAlignment="1">
      <alignment vertical="center"/>
    </xf>
    <xf numFmtId="43" fontId="6" fillId="3" borderId="1" xfId="11" applyFont="1" applyFill="1" applyBorder="1" applyAlignment="1">
      <alignment vertical="center"/>
    </xf>
    <xf numFmtId="43" fontId="5" fillId="0" borderId="1" xfId="11" applyFont="1" applyFill="1" applyBorder="1" applyAlignment="1">
      <alignment vertical="center"/>
    </xf>
    <xf numFmtId="0" fontId="13" fillId="4" borderId="22" xfId="0" applyFont="1" applyFill="1" applyBorder="1" applyAlignment="1">
      <alignment horizontal="center" vertical="center"/>
    </xf>
    <xf numFmtId="43" fontId="13" fillId="2" borderId="18" xfId="11" applyFont="1" applyFill="1" applyBorder="1" applyAlignment="1">
      <alignment horizontal="center" vertical="center" wrapText="1"/>
    </xf>
    <xf numFmtId="43" fontId="13" fillId="2" borderId="1" xfId="11" applyFont="1" applyFill="1" applyBorder="1" applyAlignment="1">
      <alignment horizontal="center" vertical="center" wrapText="1"/>
    </xf>
    <xf numFmtId="43" fontId="13" fillId="2" borderId="1" xfId="11" applyFont="1" applyFill="1" applyBorder="1" applyAlignment="1">
      <alignment horizontal="center" vertical="top" wrapText="1"/>
    </xf>
    <xf numFmtId="0" fontId="9" fillId="0" borderId="0" xfId="12" applyFont="1"/>
    <xf numFmtId="10" fontId="19" fillId="0" borderId="18" xfId="13" applyNumberFormat="1" applyFont="1" applyBorder="1" applyAlignment="1" applyProtection="1">
      <alignment horizontal="center" vertical="center" wrapText="1"/>
    </xf>
    <xf numFmtId="4" fontId="19" fillId="0" borderId="1" xfId="12" applyNumberFormat="1" applyFont="1" applyBorder="1" applyAlignment="1">
      <alignment horizontal="center" vertical="center" wrapText="1"/>
    </xf>
    <xf numFmtId="4" fontId="16" fillId="0" borderId="1" xfId="12" applyNumberFormat="1" applyFont="1" applyBorder="1" applyAlignment="1">
      <alignment horizontal="center" vertical="center" wrapText="1"/>
    </xf>
    <xf numFmtId="4" fontId="16" fillId="0" borderId="0" xfId="12" applyNumberFormat="1" applyFont="1" applyAlignment="1">
      <alignment horizontal="right" vertical="center" wrapText="1"/>
    </xf>
    <xf numFmtId="0" fontId="15" fillId="0" borderId="0" xfId="12" applyFont="1" applyAlignment="1">
      <alignment horizontal="left" vertical="center" wrapText="1"/>
    </xf>
    <xf numFmtId="0" fontId="16" fillId="0" borderId="0" xfId="12" applyFont="1" applyAlignment="1">
      <alignment horizontal="left" vertical="center" wrapText="1"/>
    </xf>
    <xf numFmtId="0" fontId="15" fillId="0" borderId="17" xfId="12" applyFont="1" applyBorder="1" applyAlignment="1">
      <alignment vertical="center"/>
    </xf>
    <xf numFmtId="10" fontId="5" fillId="0" borderId="18" xfId="13" applyNumberFormat="1" applyFont="1" applyBorder="1" applyAlignment="1">
      <alignment horizontal="center" vertical="center"/>
    </xf>
    <xf numFmtId="43" fontId="5" fillId="0" borderId="1" xfId="12" applyNumberFormat="1" applyBorder="1" applyAlignment="1">
      <alignment horizontal="center" vertical="center"/>
    </xf>
    <xf numFmtId="10" fontId="16" fillId="0" borderId="0" xfId="13" applyNumberFormat="1" applyFont="1" applyBorder="1" applyAlignment="1" applyProtection="1">
      <alignment horizontal="center" vertical="center" wrapText="1"/>
    </xf>
    <xf numFmtId="4" fontId="16" fillId="0" borderId="0" xfId="12" applyNumberFormat="1" applyFont="1" applyAlignment="1">
      <alignment horizontal="right" vertical="center"/>
    </xf>
    <xf numFmtId="0" fontId="16" fillId="0" borderId="0" xfId="12" applyFont="1" applyAlignment="1">
      <alignment vertical="center" wrapText="1"/>
    </xf>
    <xf numFmtId="0" fontId="18" fillId="0" borderId="0" xfId="12" applyFont="1" applyAlignment="1">
      <alignment vertical="center" wrapText="1"/>
    </xf>
    <xf numFmtId="0" fontId="17" fillId="0" borderId="17" xfId="12" applyFont="1" applyBorder="1" applyAlignment="1">
      <alignment vertical="center"/>
    </xf>
    <xf numFmtId="164" fontId="5" fillId="0" borderId="1" xfId="12" applyNumberFormat="1" applyBorder="1" applyAlignment="1">
      <alignment horizontal="center" vertical="center"/>
    </xf>
    <xf numFmtId="10" fontId="5" fillId="0" borderId="16" xfId="13" applyNumberFormat="1" applyFont="1" applyBorder="1" applyAlignment="1">
      <alignment horizontal="center" vertical="center"/>
    </xf>
    <xf numFmtId="43" fontId="5" fillId="0" borderId="15" xfId="12" applyNumberFormat="1" applyBorder="1" applyAlignment="1">
      <alignment horizontal="center" vertical="center"/>
    </xf>
    <xf numFmtId="4" fontId="16" fillId="0" borderId="15" xfId="12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/>
    </xf>
    <xf numFmtId="0" fontId="6" fillId="3" borderId="0" xfId="4" applyNumberFormat="1" applyFont="1" applyFill="1" applyBorder="1" applyAlignment="1">
      <alignment horizontal="left" vertical="top"/>
    </xf>
    <xf numFmtId="0" fontId="8" fillId="3" borderId="0" xfId="4" applyNumberFormat="1" applyFont="1" applyFill="1" applyBorder="1" applyAlignment="1">
      <alignment horizontal="left" vertical="center"/>
    </xf>
    <xf numFmtId="43" fontId="13" fillId="0" borderId="18" xfId="2" applyNumberFormat="1" applyFont="1" applyBorder="1" applyAlignment="1">
      <alignment vertical="center"/>
    </xf>
    <xf numFmtId="43" fontId="13" fillId="0" borderId="1" xfId="2" applyNumberFormat="1" applyFont="1" applyBorder="1" applyAlignment="1">
      <alignment vertical="center"/>
    </xf>
    <xf numFmtId="0" fontId="30" fillId="0" borderId="40" xfId="18" applyFont="1" applyBorder="1" applyAlignment="1">
      <alignment horizontal="center" vertical="center" wrapText="1"/>
    </xf>
    <xf numFmtId="0" fontId="30" fillId="0" borderId="40" xfId="18" applyFont="1" applyBorder="1" applyAlignment="1">
      <alignment horizontal="right" vertical="center" wrapText="1"/>
    </xf>
    <xf numFmtId="0" fontId="30" fillId="0" borderId="40" xfId="18" applyFont="1" applyBorder="1" applyAlignment="1">
      <alignment horizontal="left" vertical="center" wrapText="1"/>
    </xf>
    <xf numFmtId="0" fontId="31" fillId="0" borderId="40" xfId="18" applyFont="1" applyBorder="1" applyAlignment="1">
      <alignment horizontal="left" vertical="center" wrapText="1"/>
    </xf>
    <xf numFmtId="0" fontId="31" fillId="0" borderId="40" xfId="18" applyFont="1" applyBorder="1" applyAlignment="1">
      <alignment horizontal="left" wrapText="1"/>
    </xf>
    <xf numFmtId="0" fontId="31" fillId="0" borderId="33" xfId="18" applyFont="1" applyBorder="1" applyAlignment="1">
      <alignment horizontal="left" vertical="center" wrapText="1"/>
    </xf>
    <xf numFmtId="0" fontId="31" fillId="0" borderId="33" xfId="18" applyFont="1" applyBorder="1" applyAlignment="1">
      <alignment horizontal="left" wrapText="1"/>
    </xf>
    <xf numFmtId="0" fontId="31" fillId="0" borderId="36" xfId="18" applyFont="1" applyBorder="1" applyAlignment="1">
      <alignment wrapText="1"/>
    </xf>
    <xf numFmtId="0" fontId="31" fillId="0" borderId="39" xfId="18" applyFont="1" applyBorder="1" applyAlignment="1">
      <alignment horizontal="left" vertical="center" wrapText="1"/>
    </xf>
    <xf numFmtId="0" fontId="31" fillId="0" borderId="38" xfId="18" applyFont="1" applyBorder="1" applyAlignment="1">
      <alignment horizontal="left" vertical="center" wrapText="1"/>
    </xf>
    <xf numFmtId="0" fontId="31" fillId="0" borderId="35" xfId="18" applyFont="1" applyBorder="1" applyAlignment="1">
      <alignment wrapText="1"/>
    </xf>
    <xf numFmtId="0" fontId="31" fillId="0" borderId="43" xfId="18" applyFont="1" applyBorder="1" applyAlignment="1">
      <alignment horizontal="left" vertical="center" wrapText="1"/>
    </xf>
    <xf numFmtId="0" fontId="31" fillId="0" borderId="0" xfId="18" applyFont="1" applyBorder="1" applyAlignment="1">
      <alignment horizontal="left" vertical="center" wrapText="1"/>
    </xf>
    <xf numFmtId="0" fontId="31" fillId="0" borderId="0" xfId="18" applyFont="1" applyBorder="1" applyAlignment="1">
      <alignment wrapText="1"/>
    </xf>
    <xf numFmtId="0" fontId="31" fillId="0" borderId="43" xfId="18" applyFont="1" applyBorder="1" applyAlignment="1">
      <alignment wrapText="1"/>
    </xf>
    <xf numFmtId="0" fontId="30" fillId="7" borderId="40" xfId="18" applyFont="1" applyFill="1" applyBorder="1" applyAlignment="1">
      <alignment horizontal="left" vertical="top" wrapText="1" indent="1"/>
    </xf>
    <xf numFmtId="2" fontId="33" fillId="6" borderId="40" xfId="18" applyNumberFormat="1" applyFont="1" applyFill="1" applyBorder="1" applyAlignment="1">
      <alignment horizontal="right" vertical="top" shrinkToFit="1"/>
    </xf>
    <xf numFmtId="0" fontId="30" fillId="6" borderId="40" xfId="18" applyFont="1" applyFill="1" applyBorder="1" applyAlignment="1">
      <alignment horizontal="center" vertical="top" wrapText="1"/>
    </xf>
    <xf numFmtId="2" fontId="31" fillId="0" borderId="40" xfId="18" applyNumberFormat="1" applyFont="1" applyBorder="1" applyAlignment="1">
      <alignment horizontal="center" vertical="top" shrinkToFit="1"/>
    </xf>
    <xf numFmtId="2" fontId="31" fillId="0" borderId="40" xfId="18" applyNumberFormat="1" applyFont="1" applyBorder="1" applyAlignment="1">
      <alignment horizontal="right" vertical="top" shrinkToFit="1"/>
    </xf>
    <xf numFmtId="2" fontId="31" fillId="0" borderId="0" xfId="18" applyNumberFormat="1" applyFont="1" applyBorder="1" applyAlignment="1">
      <alignment horizontal="center" vertical="top" shrinkToFit="1"/>
    </xf>
    <xf numFmtId="2" fontId="31" fillId="0" borderId="0" xfId="18" applyNumberFormat="1" applyFont="1" applyBorder="1" applyAlignment="1">
      <alignment horizontal="right" vertical="top" shrinkToFit="1"/>
    </xf>
    <xf numFmtId="2" fontId="5" fillId="0" borderId="0" xfId="15" applyFont="1" applyAlignment="1">
      <alignment horizontal="left"/>
    </xf>
    <xf numFmtId="2" fontId="5" fillId="0" borderId="0" xfId="15" applyFont="1" applyAlignment="1">
      <alignment horizontal="right"/>
    </xf>
    <xf numFmtId="2" fontId="5" fillId="0" borderId="0" xfId="15" applyFont="1" applyAlignment="1">
      <alignment horizontal="center"/>
    </xf>
    <xf numFmtId="2" fontId="5" fillId="0" borderId="0" xfId="15" applyFont="1" applyAlignment="1">
      <alignment vertical="center"/>
    </xf>
    <xf numFmtId="4" fontId="5" fillId="0" borderId="0" xfId="15" applyNumberFormat="1" applyFont="1" applyAlignment="1">
      <alignment horizontal="right" vertical="center"/>
    </xf>
    <xf numFmtId="2" fontId="34" fillId="0" borderId="11" xfId="15" applyFont="1" applyBorder="1" applyAlignment="1">
      <alignment horizontal="center" vertical="center"/>
    </xf>
    <xf numFmtId="2" fontId="6" fillId="0" borderId="0" xfId="15" applyFont="1"/>
    <xf numFmtId="2" fontId="6" fillId="0" borderId="0" xfId="15" applyFont="1" applyAlignment="1">
      <alignment horizontal="right"/>
    </xf>
    <xf numFmtId="2" fontId="6" fillId="0" borderId="0" xfId="15" applyFont="1" applyAlignment="1">
      <alignment horizontal="center"/>
    </xf>
    <xf numFmtId="2" fontId="6" fillId="0" borderId="0" xfId="15" applyFont="1" applyAlignment="1">
      <alignment vertical="center"/>
    </xf>
    <xf numFmtId="4" fontId="6" fillId="0" borderId="0" xfId="15" applyNumberFormat="1" applyFont="1" applyAlignment="1">
      <alignment horizontal="right" vertical="center"/>
    </xf>
    <xf numFmtId="2" fontId="35" fillId="0" borderId="11" xfId="15" applyFont="1" applyBorder="1" applyAlignment="1">
      <alignment horizontal="center" vertical="center"/>
    </xf>
    <xf numFmtId="2" fontId="5" fillId="0" borderId="0" xfId="15" applyFont="1"/>
    <xf numFmtId="2" fontId="33" fillId="6" borderId="40" xfId="18" applyNumberFormat="1" applyFont="1" applyFill="1" applyBorder="1" applyAlignment="1">
      <alignment horizontal="right" vertical="center" shrinkToFit="1"/>
    </xf>
    <xf numFmtId="0" fontId="30" fillId="6" borderId="40" xfId="18" applyFont="1" applyFill="1" applyBorder="1" applyAlignment="1">
      <alignment horizontal="center" vertical="center" wrapText="1"/>
    </xf>
    <xf numFmtId="4" fontId="33" fillId="6" borderId="40" xfId="18" applyNumberFormat="1" applyFont="1" applyFill="1" applyBorder="1" applyAlignment="1">
      <alignment horizontal="right" vertical="center" shrinkToFit="1"/>
    </xf>
    <xf numFmtId="4" fontId="31" fillId="0" borderId="40" xfId="18" applyNumberFormat="1" applyFont="1" applyBorder="1" applyAlignment="1">
      <alignment horizontal="right" vertical="top" shrinkToFit="1"/>
    </xf>
    <xf numFmtId="4" fontId="33" fillId="6" borderId="40" xfId="18" applyNumberFormat="1" applyFont="1" applyFill="1" applyBorder="1" applyAlignment="1">
      <alignment horizontal="right" vertical="top" shrinkToFit="1"/>
    </xf>
    <xf numFmtId="0" fontId="31" fillId="0" borderId="44" xfId="18" applyFont="1" applyBorder="1" applyAlignment="1">
      <alignment horizontal="left" vertical="center" wrapText="1"/>
    </xf>
    <xf numFmtId="2" fontId="34" fillId="0" borderId="45" xfId="15" applyFont="1" applyBorder="1" applyAlignment="1">
      <alignment horizontal="center" vertical="center"/>
    </xf>
    <xf numFmtId="0" fontId="31" fillId="0" borderId="42" xfId="18" applyFont="1" applyBorder="1" applyAlignment="1">
      <alignment horizontal="left" wrapText="1"/>
    </xf>
    <xf numFmtId="2" fontId="31" fillId="0" borderId="42" xfId="18" applyNumberFormat="1" applyFont="1" applyBorder="1" applyAlignment="1">
      <alignment horizontal="center" vertical="top" shrinkToFit="1"/>
    </xf>
    <xf numFmtId="2" fontId="31" fillId="0" borderId="42" xfId="18" applyNumberFormat="1" applyFont="1" applyBorder="1" applyAlignment="1">
      <alignment horizontal="right" vertical="top" shrinkToFit="1"/>
    </xf>
    <xf numFmtId="2" fontId="31" fillId="0" borderId="9" xfId="18" applyNumberFormat="1" applyFont="1" applyBorder="1" applyAlignment="1">
      <alignment horizontal="center" vertical="top" shrinkToFit="1"/>
    </xf>
    <xf numFmtId="2" fontId="31" fillId="0" borderId="9" xfId="18" applyNumberFormat="1" applyFont="1" applyBorder="1" applyAlignment="1">
      <alignment horizontal="right" vertical="top" shrinkToFit="1"/>
    </xf>
    <xf numFmtId="0" fontId="31" fillId="0" borderId="25" xfId="18" applyFont="1" applyBorder="1" applyAlignment="1">
      <alignment wrapText="1"/>
    </xf>
    <xf numFmtId="0" fontId="31" fillId="0" borderId="24" xfId="18" applyFont="1" applyBorder="1" applyAlignment="1">
      <alignment wrapText="1"/>
    </xf>
    <xf numFmtId="2" fontId="33" fillId="6" borderId="42" xfId="18" applyNumberFormat="1" applyFont="1" applyFill="1" applyBorder="1" applyAlignment="1">
      <alignment horizontal="right" vertical="top" shrinkToFit="1"/>
    </xf>
    <xf numFmtId="0" fontId="30" fillId="6" borderId="42" xfId="18" applyFont="1" applyFill="1" applyBorder="1" applyAlignment="1">
      <alignment horizontal="center" vertical="top" wrapText="1"/>
    </xf>
    <xf numFmtId="0" fontId="31" fillId="0" borderId="11" xfId="18" applyFont="1" applyBorder="1" applyAlignment="1">
      <alignment horizontal="left" vertical="center" wrapText="1"/>
    </xf>
    <xf numFmtId="2" fontId="31" fillId="0" borderId="1" xfId="18" applyNumberFormat="1" applyFont="1" applyBorder="1" applyAlignment="1">
      <alignment horizontal="center" vertical="top" shrinkToFit="1"/>
    </xf>
    <xf numFmtId="2" fontId="31" fillId="0" borderId="1" xfId="18" applyNumberFormat="1" applyFont="1" applyBorder="1" applyAlignment="1">
      <alignment horizontal="right" vertical="top" shrinkToFit="1"/>
    </xf>
    <xf numFmtId="0" fontId="31" fillId="0" borderId="1" xfId="18" applyFont="1" applyBorder="1" applyAlignment="1">
      <alignment horizontal="left" wrapText="1"/>
    </xf>
    <xf numFmtId="2" fontId="31" fillId="0" borderId="41" xfId="18" applyNumberFormat="1" applyFont="1" applyBorder="1" applyAlignment="1">
      <alignment horizontal="right" vertical="top" shrinkToFit="1"/>
    </xf>
    <xf numFmtId="2" fontId="33" fillId="6" borderId="1" xfId="18" applyNumberFormat="1" applyFont="1" applyFill="1" applyBorder="1" applyAlignment="1">
      <alignment horizontal="right" vertical="center" shrinkToFit="1"/>
    </xf>
    <xf numFmtId="0" fontId="32" fillId="0" borderId="39" xfId="18" applyFont="1" applyBorder="1" applyAlignment="1">
      <alignment horizontal="left" vertical="top" wrapText="1"/>
    </xf>
    <xf numFmtId="0" fontId="32" fillId="0" borderId="33" xfId="18" applyFont="1" applyBorder="1" applyAlignment="1">
      <alignment horizontal="left" vertical="top" wrapText="1"/>
    </xf>
    <xf numFmtId="0" fontId="31" fillId="8" borderId="40" xfId="18" applyFont="1" applyFill="1" applyBorder="1" applyAlignment="1">
      <alignment horizontal="left" wrapText="1"/>
    </xf>
    <xf numFmtId="0" fontId="31" fillId="0" borderId="41" xfId="18" applyFont="1" applyBorder="1" applyAlignment="1">
      <alignment horizontal="left" wrapText="1"/>
    </xf>
    <xf numFmtId="0" fontId="31" fillId="0" borderId="40" xfId="18" applyFont="1" applyBorder="1" applyAlignment="1">
      <alignment horizontal="left" vertical="top" wrapText="1"/>
    </xf>
    <xf numFmtId="0" fontId="31" fillId="0" borderId="42" xfId="18" applyFont="1" applyBorder="1" applyAlignment="1">
      <alignment horizontal="left" vertical="center" wrapText="1"/>
    </xf>
    <xf numFmtId="0" fontId="31" fillId="0" borderId="41" xfId="18" applyFont="1" applyBorder="1" applyAlignment="1">
      <alignment horizontal="left" vertical="center" wrapText="1"/>
    </xf>
    <xf numFmtId="0" fontId="32" fillId="0" borderId="40" xfId="18" applyFont="1" applyBorder="1" applyAlignment="1">
      <alignment horizontal="left" vertical="top" wrapText="1"/>
    </xf>
    <xf numFmtId="0" fontId="32" fillId="6" borderId="40" xfId="18" applyFont="1" applyFill="1" applyBorder="1" applyAlignment="1">
      <alignment horizontal="center" vertical="top" wrapText="1"/>
    </xf>
    <xf numFmtId="0" fontId="32" fillId="6" borderId="40" xfId="18" applyFont="1" applyFill="1" applyBorder="1" applyAlignment="1">
      <alignment horizontal="center" vertical="center" wrapText="1"/>
    </xf>
    <xf numFmtId="0" fontId="30" fillId="7" borderId="40" xfId="18" applyFont="1" applyFill="1" applyBorder="1" applyAlignment="1">
      <alignment horizontal="center" vertical="top" wrapText="1"/>
    </xf>
    <xf numFmtId="0" fontId="32" fillId="8" borderId="40" xfId="18" applyFont="1" applyFill="1" applyBorder="1" applyAlignment="1">
      <alignment horizontal="center" vertical="top" wrapText="1"/>
    </xf>
    <xf numFmtId="0" fontId="32" fillId="6" borderId="42" xfId="18" applyFont="1" applyFill="1" applyBorder="1" applyAlignment="1">
      <alignment horizontal="center" vertical="top" wrapText="1"/>
    </xf>
    <xf numFmtId="0" fontId="32" fillId="0" borderId="41" xfId="18" applyFont="1" applyBorder="1" applyAlignment="1">
      <alignment horizontal="left" vertical="top" wrapText="1"/>
    </xf>
    <xf numFmtId="0" fontId="32" fillId="0" borderId="42" xfId="18" applyFont="1" applyBorder="1" applyAlignment="1">
      <alignment horizontal="left" vertical="top" wrapText="1"/>
    </xf>
    <xf numFmtId="2" fontId="31" fillId="0" borderId="42" xfId="18" applyNumberFormat="1" applyFont="1" applyBorder="1" applyAlignment="1">
      <alignment horizontal="left" vertical="top" indent="3" shrinkToFit="1"/>
    </xf>
    <xf numFmtId="2" fontId="31" fillId="0" borderId="41" xfId="18" applyNumberFormat="1" applyFont="1" applyBorder="1" applyAlignment="1">
      <alignment horizontal="center" vertical="top" shrinkToFit="1"/>
    </xf>
    <xf numFmtId="166" fontId="31" fillId="6" borderId="40" xfId="18" applyNumberFormat="1" applyFont="1" applyFill="1" applyBorder="1" applyAlignment="1">
      <alignment horizontal="center" vertical="center" shrinkToFit="1"/>
    </xf>
    <xf numFmtId="2" fontId="31" fillId="0" borderId="40" xfId="18" applyNumberFormat="1" applyFont="1" applyBorder="1" applyAlignment="1">
      <alignment horizontal="center" vertical="center" shrinkToFit="1"/>
    </xf>
    <xf numFmtId="2" fontId="31" fillId="0" borderId="40" xfId="18" applyNumberFormat="1" applyFont="1" applyBorder="1" applyAlignment="1">
      <alignment horizontal="right" vertical="center" shrinkToFit="1"/>
    </xf>
    <xf numFmtId="0" fontId="3" fillId="0" borderId="25" xfId="5" applyBorder="1" applyAlignment="1">
      <alignment horizontal="center" vertical="center"/>
    </xf>
    <xf numFmtId="0" fontId="3" fillId="0" borderId="24" xfId="5" applyBorder="1"/>
    <xf numFmtId="0" fontId="3" fillId="0" borderId="24" xfId="5" applyBorder="1" applyAlignment="1">
      <alignment horizontal="right" vertical="center"/>
    </xf>
    <xf numFmtId="43" fontId="3" fillId="0" borderId="24" xfId="5" applyNumberFormat="1" applyBorder="1" applyAlignment="1">
      <alignment horizontal="center" vertical="center"/>
    </xf>
    <xf numFmtId="0" fontId="0" fillId="0" borderId="24" xfId="0" applyBorder="1"/>
    <xf numFmtId="0" fontId="0" fillId="0" borderId="11" xfId="0" applyBorder="1"/>
    <xf numFmtId="0" fontId="0" fillId="0" borderId="30" xfId="0" applyBorder="1"/>
    <xf numFmtId="0" fontId="30" fillId="6" borderId="1" xfId="18" applyFont="1" applyFill="1" applyBorder="1" applyAlignment="1">
      <alignment horizontal="center" vertical="center" wrapText="1"/>
    </xf>
    <xf numFmtId="0" fontId="32" fillId="6" borderId="1" xfId="18" applyFont="1" applyFill="1" applyBorder="1" applyAlignment="1">
      <alignment horizontal="center" vertical="center" wrapText="1"/>
    </xf>
    <xf numFmtId="0" fontId="31" fillId="9" borderId="43" xfId="18" applyFont="1" applyFill="1" applyBorder="1" applyAlignment="1">
      <alignment horizontal="left" vertical="center" wrapText="1"/>
    </xf>
    <xf numFmtId="0" fontId="31" fillId="9" borderId="0" xfId="18" applyFont="1" applyFill="1" applyBorder="1" applyAlignment="1">
      <alignment horizontal="left" vertical="center" wrapText="1"/>
    </xf>
    <xf numFmtId="2" fontId="6" fillId="9" borderId="0" xfId="15" applyFont="1" applyFill="1"/>
    <xf numFmtId="2" fontId="6" fillId="9" borderId="0" xfId="15" applyFont="1" applyFill="1" applyAlignment="1">
      <alignment horizontal="right"/>
    </xf>
    <xf numFmtId="2" fontId="6" fillId="9" borderId="0" xfId="15" applyFont="1" applyFill="1" applyAlignment="1">
      <alignment horizontal="center"/>
    </xf>
    <xf numFmtId="2" fontId="6" fillId="9" borderId="0" xfId="15" applyFont="1" applyFill="1" applyAlignment="1">
      <alignment vertical="center"/>
    </xf>
    <xf numFmtId="4" fontId="6" fillId="9" borderId="0" xfId="15" applyNumberFormat="1" applyFont="1" applyFill="1" applyAlignment="1">
      <alignment horizontal="right" vertical="center"/>
    </xf>
    <xf numFmtId="2" fontId="35" fillId="9" borderId="11" xfId="15" applyFont="1" applyFill="1" applyBorder="1" applyAlignment="1">
      <alignment horizontal="center" vertical="center"/>
    </xf>
    <xf numFmtId="2" fontId="5" fillId="9" borderId="0" xfId="15" applyFont="1" applyFill="1" applyAlignment="1">
      <alignment horizontal="left"/>
    </xf>
    <xf numFmtId="2" fontId="5" fillId="9" borderId="0" xfId="15" applyFont="1" applyFill="1" applyAlignment="1">
      <alignment horizontal="right"/>
    </xf>
    <xf numFmtId="2" fontId="5" fillId="9" borderId="0" xfId="15" applyFont="1" applyFill="1" applyAlignment="1">
      <alignment horizontal="center"/>
    </xf>
    <xf numFmtId="2" fontId="5" fillId="9" borderId="0" xfId="15" applyFont="1" applyFill="1" applyAlignment="1">
      <alignment vertical="center"/>
    </xf>
    <xf numFmtId="4" fontId="5" fillId="9" borderId="0" xfId="15" applyNumberFormat="1" applyFont="1" applyFill="1" applyAlignment="1">
      <alignment horizontal="right" vertical="center"/>
    </xf>
    <xf numFmtId="2" fontId="34" fillId="9" borderId="11" xfId="15" applyFont="1" applyFill="1" applyBorder="1" applyAlignment="1">
      <alignment horizontal="center" vertical="center"/>
    </xf>
    <xf numFmtId="0" fontId="31" fillId="9" borderId="43" xfId="18" applyFont="1" applyFill="1" applyBorder="1" applyAlignment="1">
      <alignment wrapText="1"/>
    </xf>
    <xf numFmtId="0" fontId="31" fillId="9" borderId="0" xfId="18" applyFont="1" applyFill="1" applyBorder="1" applyAlignment="1">
      <alignment wrapText="1"/>
    </xf>
    <xf numFmtId="2" fontId="5" fillId="9" borderId="0" xfId="15" applyFont="1" applyFill="1"/>
    <xf numFmtId="0" fontId="31" fillId="9" borderId="40" xfId="18" applyFont="1" applyFill="1" applyBorder="1" applyAlignment="1">
      <alignment horizontal="left" wrapText="1"/>
    </xf>
    <xf numFmtId="2" fontId="31" fillId="9" borderId="40" xfId="18" applyNumberFormat="1" applyFont="1" applyFill="1" applyBorder="1" applyAlignment="1">
      <alignment horizontal="center" vertical="top" shrinkToFit="1"/>
    </xf>
    <xf numFmtId="2" fontId="31" fillId="9" borderId="40" xfId="18" applyNumberFormat="1" applyFont="1" applyFill="1" applyBorder="1" applyAlignment="1">
      <alignment horizontal="right" vertical="top" shrinkToFit="1"/>
    </xf>
    <xf numFmtId="0" fontId="31" fillId="9" borderId="39" xfId="18" applyFont="1" applyFill="1" applyBorder="1" applyAlignment="1">
      <alignment horizontal="left" vertical="center" wrapText="1"/>
    </xf>
    <xf numFmtId="0" fontId="31" fillId="9" borderId="38" xfId="18" applyFont="1" applyFill="1" applyBorder="1" applyAlignment="1">
      <alignment horizontal="left" vertical="center" wrapText="1"/>
    </xf>
    <xf numFmtId="2" fontId="31" fillId="9" borderId="0" xfId="18" applyNumberFormat="1" applyFont="1" applyFill="1" applyBorder="1" applyAlignment="1">
      <alignment horizontal="center" vertical="top" shrinkToFit="1"/>
    </xf>
    <xf numFmtId="2" fontId="31" fillId="9" borderId="0" xfId="18" applyNumberFormat="1" applyFont="1" applyFill="1" applyBorder="1" applyAlignment="1">
      <alignment horizontal="right" vertical="top" shrinkToFit="1"/>
    </xf>
    <xf numFmtId="0" fontId="31" fillId="9" borderId="11" xfId="18" applyFont="1" applyFill="1" applyBorder="1" applyAlignment="1">
      <alignment horizontal="left" vertical="center" wrapText="1"/>
    </xf>
    <xf numFmtId="0" fontId="32" fillId="0" borderId="36" xfId="18" applyFont="1" applyBorder="1" applyAlignment="1">
      <alignment horizontal="left" vertical="top" wrapText="1"/>
    </xf>
    <xf numFmtId="4" fontId="31" fillId="0" borderId="41" xfId="18" applyNumberFormat="1" applyFont="1" applyBorder="1" applyAlignment="1">
      <alignment horizontal="right" vertical="top" shrinkToFit="1"/>
    </xf>
    <xf numFmtId="0" fontId="30" fillId="6" borderId="1" xfId="18" applyFont="1" applyFill="1" applyBorder="1" applyAlignment="1">
      <alignment horizontal="center" vertical="top" wrapText="1"/>
    </xf>
    <xf numFmtId="0" fontId="32" fillId="9" borderId="40" xfId="18" applyFont="1" applyFill="1" applyBorder="1" applyAlignment="1">
      <alignment horizontal="left" vertical="top" wrapText="1" indent="1"/>
    </xf>
    <xf numFmtId="2" fontId="33" fillId="9" borderId="40" xfId="18" applyNumberFormat="1" applyFont="1" applyFill="1" applyBorder="1" applyAlignment="1">
      <alignment horizontal="right" vertical="top" shrinkToFit="1"/>
    </xf>
    <xf numFmtId="0" fontId="30" fillId="9" borderId="40" xfId="18" applyFont="1" applyFill="1" applyBorder="1" applyAlignment="1">
      <alignment horizontal="center" vertical="top" wrapText="1"/>
    </xf>
    <xf numFmtId="0" fontId="32" fillId="9" borderId="40" xfId="18" applyFont="1" applyFill="1" applyBorder="1" applyAlignment="1">
      <alignment horizontal="left" vertical="center" wrapText="1" indent="1"/>
    </xf>
    <xf numFmtId="2" fontId="33" fillId="9" borderId="40" xfId="18" applyNumberFormat="1" applyFont="1" applyFill="1" applyBorder="1" applyAlignment="1">
      <alignment horizontal="right" vertical="center" shrinkToFit="1"/>
    </xf>
    <xf numFmtId="0" fontId="30" fillId="9" borderId="40" xfId="18" applyFont="1" applyFill="1" applyBorder="1" applyAlignment="1">
      <alignment horizontal="center" vertical="center" wrapText="1"/>
    </xf>
    <xf numFmtId="0" fontId="32" fillId="9" borderId="40" xfId="18" applyFont="1" applyFill="1" applyBorder="1" applyAlignment="1">
      <alignment horizontal="center" vertical="top" wrapText="1"/>
    </xf>
    <xf numFmtId="4" fontId="33" fillId="9" borderId="40" xfId="18" applyNumberFormat="1" applyFont="1" applyFill="1" applyBorder="1" applyAlignment="1">
      <alignment horizontal="right" vertical="top" shrinkToFit="1"/>
    </xf>
    <xf numFmtId="0" fontId="32" fillId="6" borderId="1" xfId="18" applyFont="1" applyFill="1" applyBorder="1" applyAlignment="1">
      <alignment horizontal="center" vertical="top" wrapText="1"/>
    </xf>
    <xf numFmtId="2" fontId="33" fillId="6" borderId="1" xfId="18" applyNumberFormat="1" applyFont="1" applyFill="1" applyBorder="1" applyAlignment="1">
      <alignment horizontal="right" vertical="top" shrinkToFit="1"/>
    </xf>
    <xf numFmtId="2" fontId="31" fillId="0" borderId="40" xfId="18" applyNumberFormat="1" applyFont="1" applyBorder="1" applyAlignment="1">
      <alignment horizontal="left" wrapText="1"/>
    </xf>
    <xf numFmtId="0" fontId="32" fillId="0" borderId="1" xfId="18" applyFont="1" applyBorder="1" applyAlignment="1">
      <alignment horizontal="left" vertical="top" wrapText="1"/>
    </xf>
    <xf numFmtId="0" fontId="30" fillId="7" borderId="1" xfId="18" applyFont="1" applyFill="1" applyBorder="1" applyAlignment="1">
      <alignment horizontal="center" vertical="top" wrapText="1"/>
    </xf>
    <xf numFmtId="0" fontId="32" fillId="9" borderId="40" xfId="18" applyFont="1" applyFill="1" applyBorder="1" applyAlignment="1">
      <alignment horizontal="center" vertical="center" wrapText="1"/>
    </xf>
    <xf numFmtId="4" fontId="33" fillId="9" borderId="40" xfId="18" applyNumberFormat="1" applyFont="1" applyFill="1" applyBorder="1" applyAlignment="1">
      <alignment horizontal="right" vertical="center" shrinkToFit="1"/>
    </xf>
    <xf numFmtId="166" fontId="31" fillId="9" borderId="1" xfId="18" applyNumberFormat="1" applyFont="1" applyFill="1" applyBorder="1" applyAlignment="1">
      <alignment horizontal="center" vertical="center" shrinkToFit="1"/>
    </xf>
    <xf numFmtId="2" fontId="33" fillId="9" borderId="1" xfId="18" applyNumberFormat="1" applyFont="1" applyFill="1" applyBorder="1" applyAlignment="1">
      <alignment horizontal="right" vertical="center" shrinkToFit="1"/>
    </xf>
    <xf numFmtId="0" fontId="30" fillId="9" borderId="1" xfId="18" applyFont="1" applyFill="1" applyBorder="1" applyAlignment="1">
      <alignment horizontal="center" vertical="center" wrapText="1"/>
    </xf>
    <xf numFmtId="0" fontId="31" fillId="9" borderId="41" xfId="18" applyFont="1" applyFill="1" applyBorder="1" applyAlignment="1">
      <alignment horizontal="left" wrapText="1"/>
    </xf>
    <xf numFmtId="2" fontId="31" fillId="9" borderId="41" xfId="18" applyNumberFormat="1" applyFont="1" applyFill="1" applyBorder="1" applyAlignment="1">
      <alignment horizontal="right" vertical="top" shrinkToFit="1"/>
    </xf>
    <xf numFmtId="166" fontId="31" fillId="9" borderId="40" xfId="18" applyNumberFormat="1" applyFont="1" applyFill="1" applyBorder="1" applyAlignment="1">
      <alignment horizontal="center" vertical="center" shrinkToFit="1"/>
    </xf>
    <xf numFmtId="166" fontId="31" fillId="9" borderId="40" xfId="18" applyNumberFormat="1" applyFont="1" applyFill="1" applyBorder="1" applyAlignment="1">
      <alignment horizontal="center" vertical="top" shrinkToFit="1"/>
    </xf>
    <xf numFmtId="0" fontId="32" fillId="9" borderId="1" xfId="18" applyFont="1" applyFill="1" applyBorder="1" applyAlignment="1">
      <alignment horizontal="center" vertical="center" wrapText="1"/>
    </xf>
    <xf numFmtId="0" fontId="32" fillId="9" borderId="1" xfId="18" applyFont="1" applyFill="1" applyBorder="1" applyAlignment="1">
      <alignment horizontal="center" vertical="top" wrapText="1"/>
    </xf>
    <xf numFmtId="2" fontId="33" fillId="9" borderId="1" xfId="18" applyNumberFormat="1" applyFont="1" applyFill="1" applyBorder="1" applyAlignment="1">
      <alignment horizontal="right" vertical="top" shrinkToFit="1"/>
    </xf>
    <xf numFmtId="0" fontId="30" fillId="9" borderId="1" xfId="18" applyFont="1" applyFill="1" applyBorder="1" applyAlignment="1">
      <alignment horizontal="center" vertical="top" wrapText="1"/>
    </xf>
    <xf numFmtId="0" fontId="31" fillId="0" borderId="8" xfId="18" applyFont="1" applyBorder="1" applyAlignment="1">
      <alignment horizontal="left" vertical="center" wrapText="1"/>
    </xf>
    <xf numFmtId="0" fontId="31" fillId="0" borderId="9" xfId="18" applyFont="1" applyBorder="1" applyAlignment="1">
      <alignment horizontal="left" vertical="center" wrapText="1"/>
    </xf>
    <xf numFmtId="0" fontId="31" fillId="0" borderId="10" xfId="18" applyFont="1" applyBorder="1" applyAlignment="1">
      <alignment horizontal="left" vertical="center" wrapText="1"/>
    </xf>
    <xf numFmtId="0" fontId="31" fillId="0" borderId="7" xfId="18" applyFont="1" applyBorder="1" applyAlignment="1">
      <alignment horizontal="left" vertical="center" wrapText="1"/>
    </xf>
    <xf numFmtId="2" fontId="5" fillId="0" borderId="0" xfId="15" applyFont="1" applyBorder="1" applyAlignment="1">
      <alignment horizontal="left"/>
    </xf>
    <xf numFmtId="2" fontId="5" fillId="0" borderId="0" xfId="15" applyFont="1" applyBorder="1" applyAlignment="1">
      <alignment horizontal="right"/>
    </xf>
    <xf numFmtId="2" fontId="5" fillId="0" borderId="0" xfId="15" applyFont="1" applyBorder="1" applyAlignment="1">
      <alignment horizontal="center"/>
    </xf>
    <xf numFmtId="2" fontId="5" fillId="0" borderId="0" xfId="15" applyFont="1" applyBorder="1" applyAlignment="1">
      <alignment vertical="center"/>
    </xf>
    <xf numFmtId="4" fontId="5" fillId="0" borderId="0" xfId="15" applyNumberFormat="1" applyFont="1" applyBorder="1" applyAlignment="1">
      <alignment horizontal="right" vertical="center"/>
    </xf>
    <xf numFmtId="2" fontId="6" fillId="0" borderId="0" xfId="15" applyFont="1" applyBorder="1"/>
    <xf numFmtId="2" fontId="6" fillId="0" borderId="0" xfId="15" applyFont="1" applyBorder="1" applyAlignment="1">
      <alignment horizontal="right"/>
    </xf>
    <xf numFmtId="2" fontId="6" fillId="0" borderId="0" xfId="15" applyFont="1" applyBorder="1" applyAlignment="1">
      <alignment horizontal="center"/>
    </xf>
    <xf numFmtId="2" fontId="6" fillId="0" borderId="0" xfId="15" applyFont="1" applyBorder="1" applyAlignment="1">
      <alignment vertical="center"/>
    </xf>
    <xf numFmtId="4" fontId="6" fillId="0" borderId="0" xfId="15" applyNumberFormat="1" applyFont="1" applyBorder="1" applyAlignment="1">
      <alignment horizontal="right" vertical="center"/>
    </xf>
    <xf numFmtId="0" fontId="31" fillId="0" borderId="7" xfId="18" applyFont="1" applyBorder="1" applyAlignment="1">
      <alignment wrapText="1"/>
    </xf>
    <xf numFmtId="2" fontId="5" fillId="0" borderId="0" xfId="15" applyFont="1" applyBorder="1"/>
    <xf numFmtId="2" fontId="5" fillId="0" borderId="24" xfId="15" applyFont="1" applyBorder="1"/>
    <xf numFmtId="2" fontId="5" fillId="0" borderId="24" xfId="15" applyFont="1" applyBorder="1" applyAlignment="1">
      <alignment horizontal="right"/>
    </xf>
    <xf numFmtId="2" fontId="5" fillId="0" borderId="24" xfId="15" applyFont="1" applyBorder="1" applyAlignment="1">
      <alignment horizontal="center"/>
    </xf>
    <xf numFmtId="2" fontId="5" fillId="0" borderId="24" xfId="15" applyFont="1" applyBorder="1" applyAlignment="1">
      <alignment vertical="center"/>
    </xf>
    <xf numFmtId="4" fontId="5" fillId="0" borderId="24" xfId="15" applyNumberFormat="1" applyFont="1" applyBorder="1" applyAlignment="1">
      <alignment horizontal="right" vertical="center"/>
    </xf>
    <xf numFmtId="2" fontId="34" fillId="0" borderId="30" xfId="15" applyFont="1" applyBorder="1" applyAlignment="1">
      <alignment horizontal="center" vertical="center"/>
    </xf>
    <xf numFmtId="2" fontId="33" fillId="9" borderId="42" xfId="18" applyNumberFormat="1" applyFont="1" applyFill="1" applyBorder="1" applyAlignment="1">
      <alignment horizontal="right" vertical="top" shrinkToFit="1"/>
    </xf>
    <xf numFmtId="0" fontId="30" fillId="9" borderId="42" xfId="18" applyFont="1" applyFill="1" applyBorder="1" applyAlignment="1">
      <alignment horizontal="center" vertical="top" wrapText="1"/>
    </xf>
    <xf numFmtId="0" fontId="32" fillId="9" borderId="41" xfId="18" applyFont="1" applyFill="1" applyBorder="1" applyAlignment="1">
      <alignment horizontal="left" vertical="center" wrapText="1" indent="1"/>
    </xf>
    <xf numFmtId="0" fontId="30" fillId="9" borderId="34" xfId="18" applyFont="1" applyFill="1" applyBorder="1" applyAlignment="1">
      <alignment horizontal="center" vertical="center" wrapText="1"/>
    </xf>
    <xf numFmtId="2" fontId="33" fillId="3" borderId="40" xfId="18" applyNumberFormat="1" applyFont="1" applyFill="1" applyBorder="1" applyAlignment="1">
      <alignment horizontal="right" vertical="top" shrinkToFit="1"/>
    </xf>
    <xf numFmtId="0" fontId="30" fillId="3" borderId="40" xfId="18" applyFont="1" applyFill="1" applyBorder="1" applyAlignment="1">
      <alignment horizontal="center" vertical="top" wrapText="1"/>
    </xf>
    <xf numFmtId="0" fontId="31" fillId="3" borderId="40" xfId="18" applyFont="1" applyFill="1" applyBorder="1" applyAlignment="1">
      <alignment horizontal="left" wrapText="1"/>
    </xf>
    <xf numFmtId="0" fontId="32" fillId="3" borderId="33" xfId="18" applyFont="1" applyFill="1" applyBorder="1" applyAlignment="1">
      <alignment horizontal="left" vertical="top" wrapText="1"/>
    </xf>
    <xf numFmtId="2" fontId="31" fillId="3" borderId="40" xfId="18" applyNumberFormat="1" applyFont="1" applyFill="1" applyBorder="1" applyAlignment="1">
      <alignment horizontal="center" vertical="top" shrinkToFit="1"/>
    </xf>
    <xf numFmtId="2" fontId="31" fillId="3" borderId="40" xfId="18" applyNumberFormat="1" applyFont="1" applyFill="1" applyBorder="1" applyAlignment="1">
      <alignment horizontal="right" vertical="top" shrinkToFit="1"/>
    </xf>
    <xf numFmtId="0" fontId="31" fillId="3" borderId="39" xfId="18" applyFont="1" applyFill="1" applyBorder="1" applyAlignment="1">
      <alignment horizontal="left" vertical="center" wrapText="1"/>
    </xf>
    <xf numFmtId="0" fontId="31" fillId="3" borderId="38" xfId="18" applyFont="1" applyFill="1" applyBorder="1" applyAlignment="1">
      <alignment horizontal="left" vertical="center" wrapText="1"/>
    </xf>
    <xf numFmtId="2" fontId="31" fillId="3" borderId="0" xfId="18" applyNumberFormat="1" applyFont="1" applyFill="1" applyBorder="1" applyAlignment="1">
      <alignment horizontal="center" vertical="top" shrinkToFit="1"/>
    </xf>
    <xf numFmtId="2" fontId="31" fillId="3" borderId="0" xfId="18" applyNumberFormat="1" applyFont="1" applyFill="1" applyBorder="1" applyAlignment="1">
      <alignment horizontal="right" vertical="top" shrinkToFit="1"/>
    </xf>
    <xf numFmtId="0" fontId="31" fillId="3" borderId="0" xfId="18" applyFont="1" applyFill="1" applyBorder="1" applyAlignment="1">
      <alignment horizontal="left" vertical="center" wrapText="1"/>
    </xf>
    <xf numFmtId="0" fontId="31" fillId="3" borderId="11" xfId="18" applyFont="1" applyFill="1" applyBorder="1" applyAlignment="1">
      <alignment horizontal="left" vertical="center" wrapText="1"/>
    </xf>
    <xf numFmtId="0" fontId="31" fillId="3" borderId="43" xfId="18" applyFont="1" applyFill="1" applyBorder="1" applyAlignment="1">
      <alignment horizontal="left" vertical="center" wrapText="1"/>
    </xf>
    <xf numFmtId="2" fontId="5" fillId="3" borderId="0" xfId="15" applyFont="1" applyFill="1" applyAlignment="1">
      <alignment horizontal="left"/>
    </xf>
    <xf numFmtId="2" fontId="5" fillId="3" borderId="0" xfId="15" applyFont="1" applyFill="1" applyAlignment="1">
      <alignment horizontal="right"/>
    </xf>
    <xf numFmtId="2" fontId="5" fillId="3" borderId="0" xfId="15" applyFont="1" applyFill="1" applyAlignment="1">
      <alignment horizontal="center"/>
    </xf>
    <xf numFmtId="2" fontId="5" fillId="3" borderId="0" xfId="15" applyFont="1" applyFill="1" applyAlignment="1">
      <alignment vertical="center"/>
    </xf>
    <xf numFmtId="4" fontId="5" fillId="3" borderId="0" xfId="15" applyNumberFormat="1" applyFont="1" applyFill="1" applyAlignment="1">
      <alignment horizontal="right" vertical="center"/>
    </xf>
    <xf numFmtId="2" fontId="34" fillId="3" borderId="11" xfId="15" applyFont="1" applyFill="1" applyBorder="1" applyAlignment="1">
      <alignment horizontal="center" vertical="center"/>
    </xf>
    <xf numFmtId="2" fontId="6" fillId="3" borderId="0" xfId="15" applyFont="1" applyFill="1"/>
    <xf numFmtId="2" fontId="6" fillId="3" borderId="0" xfId="15" applyFont="1" applyFill="1" applyAlignment="1">
      <alignment horizontal="right"/>
    </xf>
    <xf numFmtId="2" fontId="6" fillId="3" borderId="0" xfId="15" applyFont="1" applyFill="1" applyAlignment="1">
      <alignment horizontal="center"/>
    </xf>
    <xf numFmtId="2" fontId="6" fillId="3" borderId="0" xfId="15" applyFont="1" applyFill="1" applyAlignment="1">
      <alignment vertical="center"/>
    </xf>
    <xf numFmtId="4" fontId="6" fillId="3" borderId="0" xfId="15" applyNumberFormat="1" applyFont="1" applyFill="1" applyAlignment="1">
      <alignment horizontal="right" vertical="center"/>
    </xf>
    <xf numFmtId="2" fontId="35" fillId="3" borderId="11" xfId="15" applyFont="1" applyFill="1" applyBorder="1" applyAlignment="1">
      <alignment horizontal="center" vertical="center"/>
    </xf>
    <xf numFmtId="0" fontId="31" fillId="3" borderId="43" xfId="18" applyFont="1" applyFill="1" applyBorder="1" applyAlignment="1">
      <alignment wrapText="1"/>
    </xf>
    <xf numFmtId="0" fontId="31" fillId="3" borderId="0" xfId="18" applyFont="1" applyFill="1" applyBorder="1" applyAlignment="1">
      <alignment wrapText="1"/>
    </xf>
    <xf numFmtId="2" fontId="5" fillId="3" borderId="0" xfId="15" applyFont="1" applyFill="1"/>
    <xf numFmtId="0" fontId="31" fillId="3" borderId="36" xfId="18" applyFont="1" applyFill="1" applyBorder="1" applyAlignment="1">
      <alignment wrapText="1"/>
    </xf>
    <xf numFmtId="0" fontId="31" fillId="3" borderId="35" xfId="18" applyFont="1" applyFill="1" applyBorder="1" applyAlignment="1">
      <alignment wrapText="1"/>
    </xf>
    <xf numFmtId="2" fontId="34" fillId="3" borderId="45" xfId="15" applyFont="1" applyFill="1" applyBorder="1" applyAlignment="1">
      <alignment horizontal="center" vertical="center"/>
    </xf>
    <xf numFmtId="0" fontId="32" fillId="9" borderId="1" xfId="18" applyFont="1" applyFill="1" applyBorder="1" applyAlignment="1">
      <alignment horizontal="left" vertical="top" wrapText="1" indent="1"/>
    </xf>
    <xf numFmtId="4" fontId="33" fillId="9" borderId="1" xfId="18" applyNumberFormat="1" applyFont="1" applyFill="1" applyBorder="1" applyAlignment="1">
      <alignment horizontal="right" vertical="top" shrinkToFit="1"/>
    </xf>
    <xf numFmtId="0" fontId="32" fillId="10" borderId="40" xfId="18" applyFont="1" applyFill="1" applyBorder="1" applyAlignment="1">
      <alignment horizontal="left" vertical="top" wrapText="1"/>
    </xf>
    <xf numFmtId="2" fontId="31" fillId="10" borderId="40" xfId="18" applyNumberFormat="1" applyFont="1" applyFill="1" applyBorder="1" applyAlignment="1">
      <alignment horizontal="right" vertical="top" shrinkToFit="1"/>
    </xf>
    <xf numFmtId="0" fontId="31" fillId="10" borderId="40" xfId="18" applyFont="1" applyFill="1" applyBorder="1" applyAlignment="1">
      <alignment horizontal="left" wrapText="1"/>
    </xf>
    <xf numFmtId="0" fontId="32" fillId="3" borderId="40" xfId="18" applyFont="1" applyFill="1" applyBorder="1" applyAlignment="1">
      <alignment horizontal="center" vertical="top" wrapText="1"/>
    </xf>
    <xf numFmtId="0" fontId="32" fillId="3" borderId="40" xfId="18" applyFont="1" applyFill="1" applyBorder="1" applyAlignment="1">
      <alignment horizontal="left" vertical="top" wrapText="1"/>
    </xf>
    <xf numFmtId="0" fontId="31" fillId="3" borderId="40" xfId="18" applyFont="1" applyFill="1" applyBorder="1" applyAlignment="1">
      <alignment horizontal="left" vertical="center" wrapText="1"/>
    </xf>
    <xf numFmtId="4" fontId="31" fillId="3" borderId="40" xfId="18" applyNumberFormat="1" applyFont="1" applyFill="1" applyBorder="1" applyAlignment="1">
      <alignment horizontal="right" vertical="top" shrinkToFi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43" fontId="13" fillId="0" borderId="23" xfId="11" applyFont="1" applyBorder="1" applyAlignment="1">
      <alignment horizontal="right" vertical="center"/>
    </xf>
    <xf numFmtId="43" fontId="13" fillId="0" borderId="5" xfId="11" applyFont="1" applyBorder="1" applyAlignment="1">
      <alignment horizontal="right" vertical="center"/>
    </xf>
    <xf numFmtId="43" fontId="13" fillId="0" borderId="6" xfId="11" applyFont="1" applyBorder="1" applyAlignment="1">
      <alignment horizontal="right" vertical="center"/>
    </xf>
    <xf numFmtId="0" fontId="13" fillId="5" borderId="23" xfId="0" applyFont="1" applyFill="1" applyBorder="1" applyAlignment="1">
      <alignment horizontal="right" vertical="center"/>
    </xf>
    <xf numFmtId="0" fontId="13" fillId="5" borderId="5" xfId="0" applyFont="1" applyFill="1" applyBorder="1" applyAlignment="1">
      <alignment horizontal="right" vertical="center"/>
    </xf>
    <xf numFmtId="0" fontId="13" fillId="5" borderId="6" xfId="0" applyFont="1" applyFill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43" fontId="13" fillId="2" borderId="4" xfId="11" applyFont="1" applyFill="1" applyBorder="1" applyAlignment="1">
      <alignment horizontal="center" vertical="center" wrapText="1"/>
    </xf>
    <xf numFmtId="43" fontId="13" fillId="2" borderId="5" xfId="11" applyFont="1" applyFill="1" applyBorder="1" applyAlignment="1">
      <alignment horizontal="center" vertical="center" wrapText="1"/>
    </xf>
    <xf numFmtId="43" fontId="13" fillId="2" borderId="20" xfId="11" applyFont="1" applyFill="1" applyBorder="1" applyAlignment="1">
      <alignment horizontal="center" vertical="center" wrapText="1"/>
    </xf>
    <xf numFmtId="0" fontId="14" fillId="2" borderId="12" xfId="12" applyFont="1" applyFill="1" applyBorder="1" applyAlignment="1">
      <alignment horizontal="center" vertical="center"/>
    </xf>
    <xf numFmtId="0" fontId="14" fillId="2" borderId="13" xfId="12" applyFont="1" applyFill="1" applyBorder="1" applyAlignment="1">
      <alignment horizontal="center" vertical="center"/>
    </xf>
    <xf numFmtId="0" fontId="14" fillId="2" borderId="14" xfId="12" applyFont="1" applyFill="1" applyBorder="1" applyAlignment="1">
      <alignment horizontal="center" vertical="center"/>
    </xf>
    <xf numFmtId="0" fontId="15" fillId="0" borderId="15" xfId="12" applyFont="1" applyBorder="1" applyAlignment="1">
      <alignment horizontal="center" vertical="center" textRotation="90" wrapText="1"/>
    </xf>
    <xf numFmtId="0" fontId="15" fillId="0" borderId="1" xfId="12" applyFont="1" applyBorder="1" applyAlignment="1">
      <alignment horizontal="center" vertical="center" textRotation="90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43" fontId="13" fillId="2" borderId="6" xfId="1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43" fontId="13" fillId="2" borderId="4" xfId="2" applyFont="1" applyFill="1" applyBorder="1" applyAlignment="1">
      <alignment horizontal="center" vertical="center" wrapText="1"/>
    </xf>
    <xf numFmtId="43" fontId="13" fillId="2" borderId="5" xfId="2" applyFont="1" applyFill="1" applyBorder="1" applyAlignment="1">
      <alignment horizontal="center" vertical="center" wrapText="1"/>
    </xf>
    <xf numFmtId="43" fontId="13" fillId="2" borderId="20" xfId="2" applyFont="1" applyFill="1" applyBorder="1" applyAlignment="1">
      <alignment horizontal="center" vertical="center" wrapText="1"/>
    </xf>
    <xf numFmtId="0" fontId="14" fillId="2" borderId="12" xfId="3" applyFont="1" applyFill="1" applyBorder="1" applyAlignment="1" applyProtection="1">
      <alignment horizontal="center" vertical="center"/>
    </xf>
    <xf numFmtId="0" fontId="14" fillId="2" borderId="13" xfId="3" applyFont="1" applyFill="1" applyBorder="1" applyAlignment="1" applyProtection="1">
      <alignment horizontal="center" vertical="center"/>
    </xf>
    <xf numFmtId="0" fontId="14" fillId="2" borderId="14" xfId="3" applyFont="1" applyFill="1" applyBorder="1" applyAlignment="1" applyProtection="1">
      <alignment horizontal="center" vertical="center"/>
    </xf>
    <xf numFmtId="0" fontId="15" fillId="0" borderId="15" xfId="3" applyFont="1" applyBorder="1" applyAlignment="1" applyProtection="1">
      <alignment horizontal="center" vertical="center" textRotation="90" wrapText="1"/>
    </xf>
    <xf numFmtId="0" fontId="15" fillId="0" borderId="1" xfId="3" applyFont="1" applyBorder="1" applyAlignment="1" applyProtection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43" fontId="13" fillId="2" borderId="6" xfId="2" applyFont="1" applyFill="1" applyBorder="1" applyAlignment="1">
      <alignment horizontal="center" vertical="center" wrapText="1"/>
    </xf>
    <xf numFmtId="43" fontId="13" fillId="0" borderId="23" xfId="2" applyFont="1" applyBorder="1" applyAlignment="1">
      <alignment horizontal="right" vertical="center"/>
    </xf>
    <xf numFmtId="43" fontId="13" fillId="0" borderId="5" xfId="2" applyFont="1" applyBorder="1" applyAlignment="1">
      <alignment horizontal="right" vertical="center"/>
    </xf>
    <xf numFmtId="43" fontId="13" fillId="0" borderId="6" xfId="2" applyFont="1" applyBorder="1" applyAlignment="1">
      <alignment horizontal="right" vertical="center"/>
    </xf>
    <xf numFmtId="0" fontId="32" fillId="6" borderId="33" xfId="18" applyFont="1" applyFill="1" applyBorder="1" applyAlignment="1">
      <alignment horizontal="left" vertical="top" wrapText="1"/>
    </xf>
    <xf numFmtId="0" fontId="32" fillId="6" borderId="32" xfId="18" applyFont="1" applyFill="1" applyBorder="1" applyAlignment="1">
      <alignment horizontal="left" vertical="top" wrapText="1"/>
    </xf>
    <xf numFmtId="0" fontId="32" fillId="6" borderId="31" xfId="18" applyFont="1" applyFill="1" applyBorder="1" applyAlignment="1">
      <alignment horizontal="left" vertical="top" wrapText="1"/>
    </xf>
    <xf numFmtId="0" fontId="32" fillId="6" borderId="1" xfId="18" applyFont="1" applyFill="1" applyBorder="1" applyAlignment="1">
      <alignment horizontal="left" vertical="top" wrapText="1"/>
    </xf>
    <xf numFmtId="0" fontId="30" fillId="7" borderId="33" xfId="18" applyFont="1" applyFill="1" applyBorder="1" applyAlignment="1">
      <alignment horizontal="left" vertical="top" wrapText="1"/>
    </xf>
    <xf numFmtId="0" fontId="30" fillId="7" borderId="32" xfId="18" applyFont="1" applyFill="1" applyBorder="1" applyAlignment="1">
      <alignment horizontal="left" vertical="top" wrapText="1"/>
    </xf>
    <xf numFmtId="0" fontId="30" fillId="7" borderId="31" xfId="18" applyFont="1" applyFill="1" applyBorder="1" applyAlignment="1">
      <alignment horizontal="left" vertical="top" wrapText="1"/>
    </xf>
    <xf numFmtId="0" fontId="31" fillId="0" borderId="33" xfId="18" applyFont="1" applyBorder="1" applyAlignment="1">
      <alignment horizontal="left" wrapText="1"/>
    </xf>
    <xf numFmtId="0" fontId="31" fillId="0" borderId="32" xfId="18" applyFont="1" applyBorder="1" applyAlignment="1">
      <alignment horizontal="left" wrapText="1"/>
    </xf>
    <xf numFmtId="0" fontId="31" fillId="0" borderId="31" xfId="18" applyFont="1" applyBorder="1" applyAlignment="1">
      <alignment horizontal="left" wrapText="1"/>
    </xf>
    <xf numFmtId="0" fontId="31" fillId="6" borderId="33" xfId="18" applyFont="1" applyFill="1" applyBorder="1" applyAlignment="1">
      <alignment horizontal="left" vertical="top" wrapText="1"/>
    </xf>
    <xf numFmtId="0" fontId="31" fillId="6" borderId="32" xfId="18" applyFont="1" applyFill="1" applyBorder="1" applyAlignment="1">
      <alignment horizontal="left" vertical="top" wrapText="1"/>
    </xf>
    <xf numFmtId="0" fontId="31" fillId="6" borderId="31" xfId="18" applyFont="1" applyFill="1" applyBorder="1" applyAlignment="1">
      <alignment horizontal="left" vertical="top" wrapText="1"/>
    </xf>
    <xf numFmtId="0" fontId="32" fillId="6" borderId="33" xfId="18" applyFont="1" applyFill="1" applyBorder="1" applyAlignment="1">
      <alignment horizontal="left" vertical="center" wrapText="1"/>
    </xf>
    <xf numFmtId="0" fontId="32" fillId="6" borderId="32" xfId="18" applyFont="1" applyFill="1" applyBorder="1" applyAlignment="1">
      <alignment horizontal="left" vertical="center" wrapText="1"/>
    </xf>
    <xf numFmtId="0" fontId="32" fillId="6" borderId="31" xfId="18" applyFont="1" applyFill="1" applyBorder="1" applyAlignment="1">
      <alignment horizontal="left" vertical="center" wrapText="1"/>
    </xf>
    <xf numFmtId="0" fontId="32" fillId="9" borderId="33" xfId="18" applyFont="1" applyFill="1" applyBorder="1" applyAlignment="1">
      <alignment horizontal="left" vertical="top" wrapText="1"/>
    </xf>
    <xf numFmtId="0" fontId="32" fillId="9" borderId="32" xfId="18" applyFont="1" applyFill="1" applyBorder="1" applyAlignment="1">
      <alignment horizontal="left" vertical="top" wrapText="1"/>
    </xf>
    <xf numFmtId="0" fontId="32" fillId="9" borderId="31" xfId="18" applyFont="1" applyFill="1" applyBorder="1" applyAlignment="1">
      <alignment horizontal="left" vertical="top" wrapText="1"/>
    </xf>
    <xf numFmtId="0" fontId="32" fillId="9" borderId="1" xfId="18" applyFont="1" applyFill="1" applyBorder="1" applyAlignment="1">
      <alignment horizontal="left" vertical="top" wrapText="1"/>
    </xf>
    <xf numFmtId="0" fontId="32" fillId="8" borderId="33" xfId="18" applyFont="1" applyFill="1" applyBorder="1" applyAlignment="1">
      <alignment horizontal="left" vertical="top" wrapText="1"/>
    </xf>
    <xf numFmtId="0" fontId="32" fillId="8" borderId="32" xfId="18" applyFont="1" applyFill="1" applyBorder="1" applyAlignment="1">
      <alignment horizontal="left" vertical="top" wrapText="1"/>
    </xf>
    <xf numFmtId="0" fontId="32" fillId="8" borderId="31" xfId="18" applyFont="1" applyFill="1" applyBorder="1" applyAlignment="1">
      <alignment horizontal="left" vertical="top" wrapText="1"/>
    </xf>
    <xf numFmtId="0" fontId="32" fillId="9" borderId="33" xfId="18" applyFont="1" applyFill="1" applyBorder="1" applyAlignment="1">
      <alignment horizontal="left" vertical="center" wrapText="1"/>
    </xf>
    <xf numFmtId="0" fontId="32" fillId="9" borderId="32" xfId="18" applyFont="1" applyFill="1" applyBorder="1" applyAlignment="1">
      <alignment horizontal="left" vertical="center" wrapText="1"/>
    </xf>
    <xf numFmtId="0" fontId="32" fillId="9" borderId="31" xfId="18" applyFont="1" applyFill="1" applyBorder="1" applyAlignment="1">
      <alignment horizontal="left" vertical="center" wrapText="1"/>
    </xf>
    <xf numFmtId="0" fontId="31" fillId="9" borderId="33" xfId="18" applyFont="1" applyFill="1" applyBorder="1" applyAlignment="1">
      <alignment horizontal="left" vertical="top" wrapText="1"/>
    </xf>
    <xf numFmtId="0" fontId="31" fillId="9" borderId="32" xfId="18" applyFont="1" applyFill="1" applyBorder="1" applyAlignment="1">
      <alignment horizontal="left" vertical="top" wrapText="1"/>
    </xf>
    <xf numFmtId="0" fontId="31" fillId="9" borderId="31" xfId="18" applyFont="1" applyFill="1" applyBorder="1" applyAlignment="1">
      <alignment horizontal="left" vertical="top" wrapText="1"/>
    </xf>
    <xf numFmtId="0" fontId="31" fillId="9" borderId="1" xfId="18" applyFont="1" applyFill="1" applyBorder="1" applyAlignment="1">
      <alignment horizontal="left" vertical="top" wrapText="1"/>
    </xf>
    <xf numFmtId="0" fontId="31" fillId="9" borderId="33" xfId="18" applyFont="1" applyFill="1" applyBorder="1" applyAlignment="1">
      <alignment horizontal="left" vertical="center" wrapText="1"/>
    </xf>
    <xf numFmtId="0" fontId="31" fillId="9" borderId="32" xfId="18" applyFont="1" applyFill="1" applyBorder="1" applyAlignment="1">
      <alignment horizontal="left" vertical="center" wrapText="1"/>
    </xf>
    <xf numFmtId="0" fontId="31" fillId="9" borderId="31" xfId="18" applyFont="1" applyFill="1" applyBorder="1" applyAlignment="1">
      <alignment horizontal="left" vertical="center" wrapText="1"/>
    </xf>
    <xf numFmtId="0" fontId="32" fillId="6" borderId="1" xfId="18" applyFont="1" applyFill="1" applyBorder="1" applyAlignment="1">
      <alignment horizontal="left" vertical="center" wrapText="1"/>
    </xf>
    <xf numFmtId="0" fontId="30" fillId="7" borderId="1" xfId="18" applyFont="1" applyFill="1" applyBorder="1" applyAlignment="1">
      <alignment horizontal="left" vertical="top" wrapText="1"/>
    </xf>
    <xf numFmtId="0" fontId="31" fillId="0" borderId="36" xfId="18" applyFont="1" applyBorder="1" applyAlignment="1">
      <alignment horizontal="left" wrapText="1"/>
    </xf>
    <xf numFmtId="0" fontId="31" fillId="0" borderId="35" xfId="18" applyFont="1" applyBorder="1" applyAlignment="1">
      <alignment horizontal="left" wrapText="1"/>
    </xf>
    <xf numFmtId="0" fontId="31" fillId="0" borderId="34" xfId="18" applyFont="1" applyBorder="1" applyAlignment="1">
      <alignment horizontal="left" wrapText="1"/>
    </xf>
    <xf numFmtId="0" fontId="32" fillId="6" borderId="39" xfId="18" applyFont="1" applyFill="1" applyBorder="1" applyAlignment="1">
      <alignment horizontal="left" vertical="top" wrapText="1"/>
    </xf>
    <xf numFmtId="0" fontId="31" fillId="6" borderId="38" xfId="18" applyFont="1" applyFill="1" applyBorder="1" applyAlignment="1">
      <alignment horizontal="left" vertical="top" wrapText="1"/>
    </xf>
    <xf numFmtId="0" fontId="31" fillId="6" borderId="37" xfId="18" applyFont="1" applyFill="1" applyBorder="1" applyAlignment="1">
      <alignment horizontal="left" vertical="top" wrapText="1"/>
    </xf>
    <xf numFmtId="0" fontId="31" fillId="6" borderId="1" xfId="18" applyFont="1" applyFill="1" applyBorder="1" applyAlignment="1">
      <alignment horizontal="left" vertical="top" wrapText="1"/>
    </xf>
    <xf numFmtId="0" fontId="11" fillId="2" borderId="4" xfId="4" applyNumberFormat="1" applyFont="1" applyFill="1" applyBorder="1" applyAlignment="1">
      <alignment horizontal="center" vertical="center"/>
    </xf>
    <xf numFmtId="0" fontId="11" fillId="2" borderId="5" xfId="4" applyNumberFormat="1" applyFont="1" applyFill="1" applyBorder="1" applyAlignment="1">
      <alignment horizontal="center" vertical="center"/>
    </xf>
    <xf numFmtId="0" fontId="11" fillId="2" borderId="6" xfId="4" applyNumberFormat="1" applyFont="1" applyFill="1" applyBorder="1" applyAlignment="1">
      <alignment horizontal="center" vertical="center"/>
    </xf>
    <xf numFmtId="0" fontId="30" fillId="0" borderId="42" xfId="18" applyFont="1" applyBorder="1" applyAlignment="1">
      <alignment horizontal="left" vertical="center" wrapText="1"/>
    </xf>
    <xf numFmtId="0" fontId="30" fillId="0" borderId="41" xfId="18" applyFont="1" applyBorder="1" applyAlignment="1">
      <alignment horizontal="left" vertical="center" wrapText="1"/>
    </xf>
    <xf numFmtId="0" fontId="30" fillId="0" borderId="39" xfId="18" applyFont="1" applyBorder="1" applyAlignment="1">
      <alignment horizontal="left" vertical="center" wrapText="1"/>
    </xf>
    <xf numFmtId="0" fontId="30" fillId="0" borderId="36" xfId="18" applyFont="1" applyBorder="1" applyAlignment="1">
      <alignment horizontal="left" vertical="center" wrapText="1"/>
    </xf>
    <xf numFmtId="0" fontId="30" fillId="0" borderId="33" xfId="18" applyFont="1" applyBorder="1" applyAlignment="1">
      <alignment horizontal="center" vertical="center" wrapText="1"/>
    </xf>
    <xf numFmtId="0" fontId="30" fillId="0" borderId="32" xfId="18" applyFont="1" applyBorder="1" applyAlignment="1">
      <alignment horizontal="center" vertical="center" wrapText="1"/>
    </xf>
    <xf numFmtId="0" fontId="30" fillId="0" borderId="31" xfId="18" applyFont="1" applyBorder="1" applyAlignment="1">
      <alignment horizontal="center" vertical="center" wrapText="1"/>
    </xf>
    <xf numFmtId="0" fontId="30" fillId="0" borderId="33" xfId="18" applyFont="1" applyBorder="1" applyAlignment="1">
      <alignment horizontal="left" vertical="center" wrapText="1"/>
    </xf>
    <xf numFmtId="0" fontId="30" fillId="0" borderId="31" xfId="18" applyFont="1" applyBorder="1" applyAlignment="1">
      <alignment horizontal="left" vertical="center" wrapText="1"/>
    </xf>
    <xf numFmtId="0" fontId="32" fillId="9" borderId="38" xfId="18" applyFont="1" applyFill="1" applyBorder="1" applyAlignment="1">
      <alignment horizontal="left" vertical="top" wrapText="1"/>
    </xf>
    <xf numFmtId="0" fontId="32" fillId="9" borderId="37" xfId="18" applyFont="1" applyFill="1" applyBorder="1" applyAlignment="1">
      <alignment horizontal="left" vertical="top" wrapText="1"/>
    </xf>
    <xf numFmtId="0" fontId="32" fillId="9" borderId="47" xfId="18" applyFont="1" applyFill="1" applyBorder="1" applyAlignment="1">
      <alignment horizontal="left" vertical="top" wrapText="1"/>
    </xf>
    <xf numFmtId="0" fontId="32" fillId="9" borderId="46" xfId="18" applyFont="1" applyFill="1" applyBorder="1" applyAlignment="1">
      <alignment horizontal="left" vertical="top" wrapText="1"/>
    </xf>
    <xf numFmtId="0" fontId="6" fillId="0" borderId="0" xfId="4" applyNumberFormat="1" applyFont="1" applyBorder="1" applyAlignment="1">
      <alignment horizontal="left" vertical="top" wrapText="1"/>
    </xf>
    <xf numFmtId="0" fontId="6" fillId="0" borderId="0" xfId="4" applyNumberFormat="1" applyFont="1" applyBorder="1" applyAlignment="1">
      <alignment horizontal="left" vertical="top"/>
    </xf>
    <xf numFmtId="0" fontId="6" fillId="3" borderId="0" xfId="4" applyNumberFormat="1" applyFont="1" applyFill="1" applyBorder="1" applyAlignment="1">
      <alignment horizontal="left" vertical="top"/>
    </xf>
    <xf numFmtId="0" fontId="6" fillId="0" borderId="0" xfId="4" applyNumberFormat="1" applyFont="1" applyBorder="1" applyAlignment="1">
      <alignment horizontal="left" vertical="center"/>
    </xf>
    <xf numFmtId="0" fontId="8" fillId="3" borderId="0" xfId="4" applyNumberFormat="1" applyFont="1" applyFill="1" applyBorder="1" applyAlignment="1">
      <alignment horizontal="left" vertical="center"/>
    </xf>
    <xf numFmtId="0" fontId="32" fillId="3" borderId="33" xfId="18" applyFont="1" applyFill="1" applyBorder="1" applyAlignment="1">
      <alignment horizontal="left" vertical="top" wrapText="1"/>
    </xf>
    <xf numFmtId="0" fontId="32" fillId="3" borderId="32" xfId="18" applyFont="1" applyFill="1" applyBorder="1" applyAlignment="1">
      <alignment horizontal="left" vertical="top" wrapText="1"/>
    </xf>
    <xf numFmtId="0" fontId="32" fillId="3" borderId="31" xfId="18" applyFont="1" applyFill="1" applyBorder="1" applyAlignment="1">
      <alignment horizontal="left" vertical="top" wrapText="1"/>
    </xf>
    <xf numFmtId="0" fontId="23" fillId="0" borderId="0" xfId="10" applyFont="1" applyAlignment="1">
      <alignment horizontal="center" vertical="center" wrapText="1"/>
    </xf>
    <xf numFmtId="2" fontId="21" fillId="0" borderId="0" xfId="9" applyFont="1" applyAlignment="1">
      <alignment horizontal="center" vertical="top"/>
    </xf>
    <xf numFmtId="49" fontId="22" fillId="0" borderId="0" xfId="10" applyNumberFormat="1" applyFont="1" applyAlignment="1">
      <alignment horizontal="left" vertical="top" wrapText="1"/>
    </xf>
    <xf numFmtId="0" fontId="22" fillId="0" borderId="0" xfId="10" applyFont="1" applyAlignment="1">
      <alignment horizontal="left" vertical="center"/>
    </xf>
    <xf numFmtId="49" fontId="27" fillId="0" borderId="0" xfId="10" applyNumberFormat="1" applyFont="1" applyAlignment="1">
      <alignment horizontal="center" vertical="center"/>
    </xf>
  </cellXfs>
  <cellStyles count="19">
    <cellStyle name="Normal" xfId="0" builtinId="0"/>
    <cellStyle name="Normal 2" xfId="10"/>
    <cellStyle name="Normal 2 2 2" xfId="4"/>
    <cellStyle name="Normal 2 2 2 2" xfId="17"/>
    <cellStyle name="Normal 2 3" xfId="5"/>
    <cellStyle name="Normal 2 3 2" xfId="7"/>
    <cellStyle name="Normal 2 3 3" xfId="14"/>
    <cellStyle name="Normal 3" xfId="18"/>
    <cellStyle name="Normal 3 2" xfId="6"/>
    <cellStyle name="Normal 3 2 2" xfId="15"/>
    <cellStyle name="Normal 4" xfId="3"/>
    <cellStyle name="Normal 4 2" xfId="12"/>
    <cellStyle name="Normal_Med-03" xfId="9"/>
    <cellStyle name="Porcentagem" xfId="1" builtinId="5"/>
    <cellStyle name="Porcentagem 2" xfId="13"/>
    <cellStyle name="Vírgula 18" xfId="2"/>
    <cellStyle name="Vírgula 18 2" xfId="11"/>
    <cellStyle name="Vírgula 2" xfId="8"/>
    <cellStyle name="Vírgula 3" xfId="16"/>
  </cellStyles>
  <dxfs count="6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41" Type="http://schemas.openxmlformats.org/officeDocument/2006/relationships/externalLink" Target="externalLinks/externalLink3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1688</xdr:row>
      <xdr:rowOff>0</xdr:rowOff>
    </xdr:from>
    <xdr:ext cx="8058150" cy="188595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190500" y="169840275"/>
          <a:ext cx="8058150" cy="1885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Cajazeiras/PB, 22 de setembro de 2022.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663</xdr:row>
      <xdr:rowOff>62910</xdr:rowOff>
    </xdr:from>
    <xdr:ext cx="8096250" cy="2279771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/>
      </xdr:nvSpPr>
      <xdr:spPr>
        <a:xfrm>
          <a:off x="0" y="95408160"/>
          <a:ext cx="8096250" cy="2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Sousa/PB, 22 de setembro de 2022.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  <xdr:twoCellAnchor editAs="oneCell">
    <xdr:from>
      <xdr:col>2</xdr:col>
      <xdr:colOff>253016</xdr:colOff>
      <xdr:row>147</xdr:row>
      <xdr:rowOff>155575</xdr:rowOff>
    </xdr:from>
    <xdr:to>
      <xdr:col>19</xdr:col>
      <xdr:colOff>318103</xdr:colOff>
      <xdr:row>195</xdr:row>
      <xdr:rowOff>127000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41D97FC-4CAC-45B4-9281-6E6135FA4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016" y="23999825"/>
          <a:ext cx="5875337" cy="7591425"/>
        </a:xfrm>
        <a:prstGeom prst="rect">
          <a:avLst/>
        </a:prstGeom>
      </xdr:spPr>
    </xdr:pic>
    <xdr:clientData/>
  </xdr:twoCellAnchor>
  <xdr:twoCellAnchor editAs="oneCell">
    <xdr:from>
      <xdr:col>1</xdr:col>
      <xdr:colOff>308751</xdr:colOff>
      <xdr:row>347</xdr:row>
      <xdr:rowOff>146825</xdr:rowOff>
    </xdr:from>
    <xdr:to>
      <xdr:col>20</xdr:col>
      <xdr:colOff>279033</xdr:colOff>
      <xdr:row>400</xdr:row>
      <xdr:rowOff>63500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5D1C522E-341D-4859-ACC3-45E6F896B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251" y="55741075"/>
          <a:ext cx="6447282" cy="83304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310</xdr:row>
      <xdr:rowOff>1550</xdr:rowOff>
    </xdr:from>
    <xdr:to>
      <xdr:col>20</xdr:col>
      <xdr:colOff>40947</xdr:colOff>
      <xdr:row>338</xdr:row>
      <xdr:rowOff>63500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7F5D4531-CBEB-45A6-891C-022EE1E2E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49722050"/>
          <a:ext cx="6200447" cy="450695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31751</xdr:colOff>
      <xdr:row>76</xdr:row>
      <xdr:rowOff>78526</xdr:rowOff>
    </xdr:from>
    <xdr:to>
      <xdr:col>20</xdr:col>
      <xdr:colOff>158750</xdr:colOff>
      <xdr:row>105</xdr:row>
      <xdr:rowOff>49354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xmlns="" id="{4CEBDB96-3963-4347-9063-68D96D10E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1" y="12651526"/>
          <a:ext cx="6286499" cy="4574578"/>
        </a:xfrm>
        <a:prstGeom prst="rect">
          <a:avLst/>
        </a:prstGeom>
      </xdr:spPr>
    </xdr:pic>
    <xdr:clientData/>
  </xdr:twoCellAnchor>
  <xdr:twoCellAnchor editAs="oneCell">
    <xdr:from>
      <xdr:col>2</xdr:col>
      <xdr:colOff>63501</xdr:colOff>
      <xdr:row>108</xdr:row>
      <xdr:rowOff>133276</xdr:rowOff>
    </xdr:from>
    <xdr:to>
      <xdr:col>20</xdr:col>
      <xdr:colOff>158750</xdr:colOff>
      <xdr:row>137</xdr:row>
      <xdr:rowOff>78984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xmlns="" id="{8460D0A7-2CCF-4328-834A-CE98CE7DB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1" y="17786276"/>
          <a:ext cx="6254749" cy="4549458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278</xdr:row>
      <xdr:rowOff>51501</xdr:rowOff>
    </xdr:from>
    <xdr:to>
      <xdr:col>20</xdr:col>
      <xdr:colOff>49934</xdr:colOff>
      <xdr:row>306</xdr:row>
      <xdr:rowOff>127000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xmlns="" id="{540F318D-E871-4CBE-BA1E-1FEAAA3DB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44692001"/>
          <a:ext cx="6209433" cy="4520499"/>
        </a:xfrm>
        <a:prstGeom prst="rect">
          <a:avLst/>
        </a:prstGeom>
      </xdr:spPr>
    </xdr:pic>
    <xdr:clientData/>
  </xdr:twoCellAnchor>
  <xdr:twoCellAnchor editAs="oneCell">
    <xdr:from>
      <xdr:col>1</xdr:col>
      <xdr:colOff>315945</xdr:colOff>
      <xdr:row>443</xdr:row>
      <xdr:rowOff>59401</xdr:rowOff>
    </xdr:from>
    <xdr:to>
      <xdr:col>21</xdr:col>
      <xdr:colOff>116550</xdr:colOff>
      <xdr:row>473</xdr:row>
      <xdr:rowOff>63500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xmlns="" id="{0DA774B3-1678-4869-A70D-A17638FE5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570" y="70973026"/>
          <a:ext cx="6547480" cy="4766599"/>
        </a:xfrm>
        <a:prstGeom prst="rect">
          <a:avLst/>
        </a:prstGeom>
      </xdr:spPr>
    </xdr:pic>
    <xdr:clientData/>
  </xdr:twoCellAnchor>
  <xdr:twoCellAnchor editAs="oneCell">
    <xdr:from>
      <xdr:col>4</xdr:col>
      <xdr:colOff>85575</xdr:colOff>
      <xdr:row>616</xdr:row>
      <xdr:rowOff>79224</xdr:rowOff>
    </xdr:from>
    <xdr:to>
      <xdr:col>20</xdr:col>
      <xdr:colOff>190500</xdr:colOff>
      <xdr:row>660</xdr:row>
      <xdr:rowOff>97457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xmlns="" id="{8AB27E22-1E63-4CC7-996B-303BC24D5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1950" y="88709349"/>
          <a:ext cx="5677050" cy="630473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411</xdr:row>
      <xdr:rowOff>123052</xdr:rowOff>
    </xdr:from>
    <xdr:to>
      <xdr:col>21</xdr:col>
      <xdr:colOff>127000</xdr:colOff>
      <xdr:row>441</xdr:row>
      <xdr:rowOff>133627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xmlns="" id="{857C1F5C-7BAA-462A-935B-DB6C19532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65956677"/>
          <a:ext cx="6556375" cy="477307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12</xdr:row>
      <xdr:rowOff>150625</xdr:rowOff>
    </xdr:from>
    <xdr:to>
      <xdr:col>18</xdr:col>
      <xdr:colOff>663257</xdr:colOff>
      <xdr:row>64</xdr:row>
      <xdr:rowOff>31750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xmlns="" id="{F7864855-A317-4170-A1C1-3FBB5FAF9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2563625"/>
          <a:ext cx="5013007" cy="8136125"/>
        </a:xfrm>
        <a:prstGeom prst="rect">
          <a:avLst/>
        </a:prstGeom>
      </xdr:spPr>
    </xdr:pic>
    <xdr:clientData/>
  </xdr:twoCellAnchor>
  <xdr:twoCellAnchor editAs="oneCell">
    <xdr:from>
      <xdr:col>2</xdr:col>
      <xdr:colOff>205375</xdr:colOff>
      <xdr:row>216</xdr:row>
      <xdr:rowOff>106950</xdr:rowOff>
    </xdr:from>
    <xdr:to>
      <xdr:col>20</xdr:col>
      <xdr:colOff>170125</xdr:colOff>
      <xdr:row>266</xdr:row>
      <xdr:rowOff>95250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xmlns="" id="{E32D35D2-9341-4533-BAA6-1660239DF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375" y="34904950"/>
          <a:ext cx="6124250" cy="7925800"/>
        </a:xfrm>
        <a:prstGeom prst="rect">
          <a:avLst/>
        </a:prstGeom>
      </xdr:spPr>
    </xdr:pic>
    <xdr:clientData/>
  </xdr:twoCellAnchor>
  <xdr:twoCellAnchor editAs="oneCell">
    <xdr:from>
      <xdr:col>4</xdr:col>
      <xdr:colOff>48175</xdr:colOff>
      <xdr:row>547</xdr:row>
      <xdr:rowOff>54525</xdr:rowOff>
    </xdr:from>
    <xdr:to>
      <xdr:col>20</xdr:col>
      <xdr:colOff>25389</xdr:colOff>
      <xdr:row>604</xdr:row>
      <xdr:rowOff>95250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xmlns="" id="{0FFE968F-122F-4F98-B05C-ACBE349FF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550" y="78826275"/>
          <a:ext cx="5549339" cy="818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123202</xdr:colOff>
      <xdr:row>480</xdr:row>
      <xdr:rowOff>131499</xdr:rowOff>
    </xdr:from>
    <xdr:to>
      <xdr:col>19</xdr:col>
      <xdr:colOff>285750</xdr:colOff>
      <xdr:row>536</xdr:row>
      <xdr:rowOff>122664</xdr:rowOff>
    </xdr:to>
    <xdr:pic>
      <xdr:nvPicPr>
        <xdr:cNvPr id="45" name="Imagem 44">
          <a:extLst>
            <a:ext uri="{FF2B5EF4-FFF2-40B4-BE49-F238E27FC236}">
              <a16:creationId xmlns:a16="http://schemas.microsoft.com/office/drawing/2014/main" xmlns="" id="{589898EE-8D8E-4C0A-AB9E-2ACFB0E3A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577" y="69330624"/>
          <a:ext cx="5401298" cy="7992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deny/Desktop/Pasta1LICITA&#199;&#195;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icita&#231;&#245;es\CLIENTES\ATECEL\Licita&#231;&#245;es\Elementos\CGrandeZO_Colinas\Or&#231;amento\CGrande_Colinas%20do%20Sol_Or&#231;aBas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inistra&#231;&#227;o%20Loc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CeltaConst.Empreend.Caico%20RN\Composi&#231;&#242;esEEAugustoSeverolR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ervidor\Users\usuario\Desktop\Virg&#237;nia%20Prefeitura\Prefeitura%20Municipal%20de%20Patos\Ginasio%20de%20Santa%20Gertrudes\GIN&#193;SIO%20DE%20St&#170;%20GERTRUDES_ADITAMENTO_2013\Planilha%20Or&#231;ament&#225;ria%20Gin&#225;sio%20de%20Santa%20Gertrudes_ADITAMENTO_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HGMJusti&#231;aFederaCabedelo\PLANILHAComposi&#231;&#242;esTP05.2005Cabede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enciadeobras\torre&#227;o%20villarim\Users\Paulo%20Roberto\Documents\BETA%20-%20PROJETOS%20E%20CONSTRU&#199;&#213;ES%20LTDA\aditivos\modelo%20-%20planilha%20medi&#231;&#227;o%20pmjp%20-%20psf%20grot&#227;o%20-%20paulo%20remanejan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Planilha2"/>
      <sheetName val="Pasta1LICITAÇÃO"/>
    </sheetNames>
    <definedNames>
      <definedName name="BBBB" refersTo="#REF!"/>
      <definedName name="err" refersTo="#REF!"/>
      <definedName name="Extenso" refersTo="#REF!"/>
      <definedName name="MEMÓRIACAMPO2" refersTo="#REF!"/>
      <definedName name="módulo1.Extenso" refersTo="#REF!"/>
      <definedName name="QQ" refersTo="#REF!"/>
      <definedName name="QQ_2" refersTo="#REF!"/>
      <definedName name="qqe" refersTo="#REF!"/>
      <definedName name="RES" refersTo="#REF!"/>
      <definedName name="RESUMO." refersTo="#REF!"/>
      <definedName name="RESUMO1" refersTo="#REF!"/>
      <definedName name="vv" refersTo="#REF!"/>
      <definedName name="WEWRWR" refersTo="#REF!"/>
      <definedName name="WEWRWRE" refersTo="#REF!"/>
      <definedName name="XXX" refersTo="#REF!"/>
      <definedName name="XXXX" refersTo="#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/>
      <sheetData sheetId="2"/>
      <sheetData sheetId="3"/>
      <sheetData sheetId="4"/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REL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ção 06"/>
      <sheetName val="Quadro_1 "/>
      <sheetName val="Gráfico"/>
      <sheetName val="Mem 1"/>
      <sheetName val="Medição 01 "/>
      <sheetName val="Mem 2"/>
      <sheetName val="Medição 02"/>
      <sheetName val="Medição 02 _oculta_"/>
      <sheetName val="Mem 3"/>
      <sheetName val="Medição 03"/>
      <sheetName val="Medição 03 _oculta_"/>
      <sheetName val="Medição 04"/>
      <sheetName val="Mem 4"/>
      <sheetName val="Medição 04 _oculta_"/>
      <sheetName val="Controle de obra"/>
      <sheetName val="Medição 05"/>
      <sheetName val="M5"/>
      <sheetName val="Empenhos "/>
      <sheetName val="Cronograma"/>
      <sheetName val="pavimentação _2006_"/>
      <sheetName val="Drenagem _2006_"/>
      <sheetName val="REl Exe Fis Fin"/>
      <sheetName val="Memoria _2_"/>
      <sheetName val="Memoria"/>
      <sheetName val="Memoria TAPA BURACO"/>
      <sheetName val="Memoria TAPA BURACO _2_"/>
      <sheetName val="Rel Fis_fin"/>
      <sheetName val="Quadro_2"/>
      <sheetName val="Recuperano Cidade"/>
      <sheetName val="Med_01"/>
      <sheetName val="Reaj_Medicao "/>
      <sheetName val="BMED__ CEF_"/>
      <sheetName val="MMA _ Adquiridos_ produz_"/>
      <sheetName val="MEMORIA DE CALCULO"/>
      <sheetName val="PREÇOS"/>
      <sheetName val="Modelo Atestado"/>
      <sheetName val="Boletim mediçaõ_Caixa_ BM2"/>
      <sheetName val="Boletim Medição DNER"/>
      <sheetName val="Levantamento obras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IT275"/>
  <sheetViews>
    <sheetView showGridLines="0" view="pageBreakPreview" topLeftCell="A2" zoomScaleNormal="85" zoomScaleSheetLayoutView="100" workbookViewId="0">
      <selection activeCell="B4" sqref="B4"/>
    </sheetView>
  </sheetViews>
  <sheetFormatPr defaultRowHeight="12.75" x14ac:dyDescent="0.2"/>
  <cols>
    <col min="1" max="1" width="9.42578125" bestFit="1" customWidth="1"/>
    <col min="2" max="2" width="74.140625" bestFit="1" customWidth="1"/>
    <col min="3" max="3" width="6.28515625" style="2" bestFit="1" customWidth="1"/>
    <col min="4" max="4" width="15.42578125" style="94" customWidth="1"/>
    <col min="5" max="5" width="10.7109375" style="94" bestFit="1" customWidth="1"/>
    <col min="6" max="6" width="14.42578125" style="94" customWidth="1"/>
    <col min="7" max="7" width="22" style="94" customWidth="1"/>
    <col min="8" max="8" width="15.85546875" style="94" customWidth="1"/>
    <col min="9" max="9" width="14.7109375" style="94" bestFit="1" customWidth="1"/>
    <col min="10" max="10" width="15.28515625" style="94" customWidth="1"/>
    <col min="11" max="11" width="12.28515625" customWidth="1"/>
    <col min="12" max="12" width="20.28515625" customWidth="1"/>
    <col min="13" max="21" width="9.140625" customWidth="1"/>
  </cols>
  <sheetData>
    <row r="1" spans="1:254" ht="15.75" x14ac:dyDescent="0.2">
      <c r="A1" s="364" t="s">
        <v>515</v>
      </c>
      <c r="B1" s="365"/>
      <c r="C1" s="365"/>
      <c r="D1" s="365"/>
      <c r="E1" s="365"/>
      <c r="F1" s="366"/>
      <c r="G1" s="367" t="s">
        <v>36</v>
      </c>
      <c r="H1" s="136" t="s">
        <v>37</v>
      </c>
      <c r="I1" s="135">
        <f>H255</f>
        <v>699345.34000000008</v>
      </c>
      <c r="J1" s="134">
        <v>1</v>
      </c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</row>
    <row r="2" spans="1:254" ht="28.5" x14ac:dyDescent="0.2">
      <c r="A2" s="132" t="s">
        <v>38</v>
      </c>
      <c r="B2" s="131" t="s">
        <v>56</v>
      </c>
      <c r="C2" s="130"/>
      <c r="D2" s="122"/>
      <c r="E2" s="129" t="s">
        <v>58</v>
      </c>
      <c r="F2" s="128">
        <v>0.27350000000000002</v>
      </c>
      <c r="G2" s="368"/>
      <c r="H2" s="121" t="s">
        <v>39</v>
      </c>
      <c r="I2" s="133">
        <f>I255</f>
        <v>123420.12</v>
      </c>
      <c r="J2" s="126">
        <f>I2/I1</f>
        <v>0.17647950581897062</v>
      </c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  <c r="IT2" s="118"/>
    </row>
    <row r="3" spans="1:254" ht="15" x14ac:dyDescent="0.2">
      <c r="A3" s="132" t="s">
        <v>42</v>
      </c>
      <c r="B3" s="131" t="s">
        <v>57</v>
      </c>
      <c r="C3" s="130"/>
      <c r="D3" s="122"/>
      <c r="E3" s="129"/>
      <c r="F3" s="128"/>
      <c r="G3" s="368"/>
      <c r="H3" s="121" t="s">
        <v>40</v>
      </c>
      <c r="I3" s="127">
        <f>J255</f>
        <v>123420.12</v>
      </c>
      <c r="J3" s="126">
        <f>I3/I1</f>
        <v>0.17647950581897062</v>
      </c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</row>
    <row r="4" spans="1:254" ht="15" customHeight="1" x14ac:dyDescent="0.2">
      <c r="A4" s="125" t="s">
        <v>52</v>
      </c>
      <c r="B4" s="124" t="s">
        <v>514</v>
      </c>
      <c r="C4" s="123"/>
      <c r="D4" s="122"/>
      <c r="E4" s="122"/>
      <c r="F4" s="122"/>
      <c r="G4" s="368"/>
      <c r="H4" s="121" t="s">
        <v>41</v>
      </c>
      <c r="I4" s="120">
        <f>I1-I3</f>
        <v>575925.22000000009</v>
      </c>
      <c r="J4" s="119">
        <f>I4/I1</f>
        <v>0.82352049418102935</v>
      </c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</row>
    <row r="5" spans="1:254" s="84" customFormat="1" ht="15" x14ac:dyDescent="0.2">
      <c r="A5" s="369" t="s">
        <v>0</v>
      </c>
      <c r="B5" s="371" t="s">
        <v>1</v>
      </c>
      <c r="C5" s="371" t="s">
        <v>2</v>
      </c>
      <c r="D5" s="361" t="s">
        <v>3</v>
      </c>
      <c r="E5" s="362"/>
      <c r="F5" s="373"/>
      <c r="G5" s="361" t="s">
        <v>30</v>
      </c>
      <c r="H5" s="362"/>
      <c r="I5" s="362"/>
      <c r="J5" s="363"/>
    </row>
    <row r="6" spans="1:254" s="84" customFormat="1" ht="45" x14ac:dyDescent="0.2">
      <c r="A6" s="370"/>
      <c r="B6" s="372"/>
      <c r="C6" s="372"/>
      <c r="D6" s="117" t="s">
        <v>32</v>
      </c>
      <c r="E6" s="117" t="s">
        <v>35</v>
      </c>
      <c r="F6" s="117" t="s">
        <v>33</v>
      </c>
      <c r="G6" s="116" t="s">
        <v>31</v>
      </c>
      <c r="H6" s="117" t="s">
        <v>34</v>
      </c>
      <c r="I6" s="116" t="s">
        <v>35</v>
      </c>
      <c r="J6" s="115" t="s">
        <v>33</v>
      </c>
    </row>
    <row r="7" spans="1:254" s="86" customFormat="1" ht="15" x14ac:dyDescent="0.25">
      <c r="A7" s="114" t="s">
        <v>4</v>
      </c>
      <c r="B7" s="351" t="s">
        <v>5</v>
      </c>
      <c r="C7" s="352"/>
      <c r="D7" s="352"/>
      <c r="E7" s="352"/>
      <c r="F7" s="352"/>
      <c r="G7" s="352"/>
      <c r="H7" s="352"/>
      <c r="I7" s="352"/>
      <c r="J7" s="353"/>
    </row>
    <row r="8" spans="1:254" x14ac:dyDescent="0.2">
      <c r="A8" s="72" t="s">
        <v>6</v>
      </c>
      <c r="B8" s="21" t="s">
        <v>59</v>
      </c>
      <c r="C8" s="28" t="s">
        <v>48</v>
      </c>
      <c r="D8" s="110">
        <v>466.57</v>
      </c>
      <c r="E8" s="112">
        <v>466.57</v>
      </c>
      <c r="F8" s="110">
        <f>E8</f>
        <v>466.57</v>
      </c>
      <c r="G8" s="110">
        <v>7.38</v>
      </c>
      <c r="H8" s="110">
        <f t="shared" ref="H8:H13" si="0">TRUNC(G8*D8,2)</f>
        <v>3443.28</v>
      </c>
      <c r="I8" s="110">
        <f t="shared" ref="I8:I13" si="1">TRUNC(G8*E8,2)</f>
        <v>3443.28</v>
      </c>
      <c r="J8" s="109">
        <f t="shared" ref="J8:J13" si="2">TRUNC(G8*F8,2)</f>
        <v>3443.28</v>
      </c>
    </row>
    <row r="9" spans="1:254" x14ac:dyDescent="0.2">
      <c r="A9" s="72" t="s">
        <v>8</v>
      </c>
      <c r="B9" s="21" t="s">
        <v>60</v>
      </c>
      <c r="C9" s="28" t="s">
        <v>48</v>
      </c>
      <c r="D9" s="110">
        <v>6</v>
      </c>
      <c r="E9" s="112">
        <v>6</v>
      </c>
      <c r="F9" s="110">
        <f t="shared" ref="F9:F13" si="3">E9</f>
        <v>6</v>
      </c>
      <c r="G9" s="110">
        <v>362.31</v>
      </c>
      <c r="H9" s="110">
        <f t="shared" si="0"/>
        <v>2173.86</v>
      </c>
      <c r="I9" s="110">
        <f t="shared" si="1"/>
        <v>2173.86</v>
      </c>
      <c r="J9" s="109">
        <f t="shared" si="2"/>
        <v>2173.86</v>
      </c>
    </row>
    <row r="10" spans="1:254" ht="51" x14ac:dyDescent="0.2">
      <c r="A10" s="72" t="s">
        <v>9</v>
      </c>
      <c r="B10" s="21" t="s">
        <v>61</v>
      </c>
      <c r="C10" s="28" t="s">
        <v>48</v>
      </c>
      <c r="D10" s="110">
        <v>86.28</v>
      </c>
      <c r="E10" s="112"/>
      <c r="F10" s="110">
        <f t="shared" si="3"/>
        <v>0</v>
      </c>
      <c r="G10" s="110">
        <v>274.02999999999997</v>
      </c>
      <c r="H10" s="110">
        <f t="shared" si="0"/>
        <v>23643.3</v>
      </c>
      <c r="I10" s="110">
        <f t="shared" si="1"/>
        <v>0</v>
      </c>
      <c r="J10" s="109">
        <f t="shared" si="2"/>
        <v>0</v>
      </c>
    </row>
    <row r="11" spans="1:254" ht="38.25" x14ac:dyDescent="0.2">
      <c r="A11" s="72" t="s">
        <v>53</v>
      </c>
      <c r="B11" s="21" t="s">
        <v>62</v>
      </c>
      <c r="C11" s="28" t="s">
        <v>48</v>
      </c>
      <c r="D11" s="110">
        <v>1114.5</v>
      </c>
      <c r="E11" s="112">
        <v>1114.5</v>
      </c>
      <c r="F11" s="110">
        <f t="shared" si="3"/>
        <v>1114.5</v>
      </c>
      <c r="G11" s="110">
        <v>0.31</v>
      </c>
      <c r="H11" s="110">
        <f t="shared" si="0"/>
        <v>345.49</v>
      </c>
      <c r="I11" s="110">
        <f t="shared" si="1"/>
        <v>345.49</v>
      </c>
      <c r="J11" s="109">
        <f t="shared" si="2"/>
        <v>345.49</v>
      </c>
    </row>
    <row r="12" spans="1:254" x14ac:dyDescent="0.2">
      <c r="A12" s="72" t="s">
        <v>54</v>
      </c>
      <c r="B12" s="21" t="s">
        <v>63</v>
      </c>
      <c r="C12" s="28" t="s">
        <v>65</v>
      </c>
      <c r="D12" s="110">
        <v>1</v>
      </c>
      <c r="E12" s="112">
        <v>1</v>
      </c>
      <c r="F12" s="110">
        <f t="shared" si="3"/>
        <v>1</v>
      </c>
      <c r="G12" s="110">
        <v>15837.44</v>
      </c>
      <c r="H12" s="110">
        <f t="shared" si="0"/>
        <v>15837.44</v>
      </c>
      <c r="I12" s="110">
        <f t="shared" si="1"/>
        <v>15837.44</v>
      </c>
      <c r="J12" s="109">
        <f t="shared" si="2"/>
        <v>15837.44</v>
      </c>
    </row>
    <row r="13" spans="1:254" ht="25.5" x14ac:dyDescent="0.2">
      <c r="A13" s="72" t="s">
        <v>55</v>
      </c>
      <c r="B13" s="21" t="s">
        <v>64</v>
      </c>
      <c r="C13" s="28" t="s">
        <v>65</v>
      </c>
      <c r="D13" s="110">
        <v>1</v>
      </c>
      <c r="E13" s="112">
        <v>1</v>
      </c>
      <c r="F13" s="110">
        <f t="shared" si="3"/>
        <v>1</v>
      </c>
      <c r="G13" s="110">
        <v>2430.2800000000002</v>
      </c>
      <c r="H13" s="110">
        <f t="shared" si="0"/>
        <v>2430.2800000000002</v>
      </c>
      <c r="I13" s="110">
        <f t="shared" si="1"/>
        <v>2430.2800000000002</v>
      </c>
      <c r="J13" s="109">
        <f t="shared" si="2"/>
        <v>2430.2800000000002</v>
      </c>
    </row>
    <row r="14" spans="1:254" s="1" customFormat="1" ht="15" x14ac:dyDescent="0.25">
      <c r="A14" s="354" t="s">
        <v>66</v>
      </c>
      <c r="B14" s="355"/>
      <c r="C14" s="355"/>
      <c r="D14" s="355"/>
      <c r="E14" s="355"/>
      <c r="F14" s="355"/>
      <c r="G14" s="356"/>
      <c r="H14" s="108">
        <f>SUM(H8:H13)</f>
        <v>47873.65</v>
      </c>
      <c r="I14" s="108">
        <f>SUM(I8:I13)</f>
        <v>24230.35</v>
      </c>
      <c r="J14" s="107">
        <f>SUM(J8:J13)</f>
        <v>24230.35</v>
      </c>
    </row>
    <row r="15" spans="1:254" s="86" customFormat="1" ht="15" x14ac:dyDescent="0.25">
      <c r="A15" s="114" t="s">
        <v>10</v>
      </c>
      <c r="B15" s="351" t="s">
        <v>93</v>
      </c>
      <c r="C15" s="352"/>
      <c r="D15" s="352"/>
      <c r="E15" s="352"/>
      <c r="F15" s="352"/>
      <c r="G15" s="352"/>
      <c r="H15" s="352"/>
      <c r="I15" s="352"/>
      <c r="J15" s="353"/>
    </row>
    <row r="16" spans="1:254" ht="25.5" x14ac:dyDescent="0.2">
      <c r="A16" s="72" t="s">
        <v>11</v>
      </c>
      <c r="B16" s="22" t="s">
        <v>78</v>
      </c>
      <c r="C16" s="28" t="s">
        <v>50</v>
      </c>
      <c r="D16" s="110">
        <v>79.88</v>
      </c>
      <c r="E16" s="112"/>
      <c r="F16" s="110">
        <f>E16</f>
        <v>0</v>
      </c>
      <c r="G16" s="110">
        <v>40.94</v>
      </c>
      <c r="H16" s="110">
        <f t="shared" ref="H16:H29" si="4">TRUNC(G16*D16,2)</f>
        <v>3270.28</v>
      </c>
      <c r="I16" s="110">
        <f t="shared" ref="I16:I29" si="5">TRUNC(G16*E16,2)</f>
        <v>0</v>
      </c>
      <c r="J16" s="109">
        <f t="shared" ref="J16:J29" si="6">TRUNC(G16*F16,2)</f>
        <v>0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110">
        <v>417.94</v>
      </c>
      <c r="E17" s="112">
        <v>417.94</v>
      </c>
      <c r="F17" s="110">
        <f t="shared" ref="F17:F29" si="7">E17</f>
        <v>417.94</v>
      </c>
      <c r="G17" s="110">
        <v>10.93</v>
      </c>
      <c r="H17" s="110">
        <f t="shared" si="4"/>
        <v>4568.08</v>
      </c>
      <c r="I17" s="110">
        <f t="shared" si="5"/>
        <v>4568.08</v>
      </c>
      <c r="J17" s="109">
        <f t="shared" si="6"/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110">
        <v>8358.7999999999993</v>
      </c>
      <c r="E18" s="111">
        <v>8358.7999999999993</v>
      </c>
      <c r="F18" s="110">
        <f t="shared" si="7"/>
        <v>8358.7999999999993</v>
      </c>
      <c r="G18" s="110">
        <v>0.78</v>
      </c>
      <c r="H18" s="110">
        <f t="shared" si="4"/>
        <v>6519.86</v>
      </c>
      <c r="I18" s="110">
        <f t="shared" si="5"/>
        <v>6519.86</v>
      </c>
      <c r="J18" s="109">
        <f t="shared" si="6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110">
        <v>417.94</v>
      </c>
      <c r="E19" s="111"/>
      <c r="F19" s="110">
        <f t="shared" si="7"/>
        <v>0</v>
      </c>
      <c r="G19" s="110">
        <v>9.34</v>
      </c>
      <c r="H19" s="110">
        <f t="shared" si="4"/>
        <v>3903.55</v>
      </c>
      <c r="I19" s="110">
        <f t="shared" si="5"/>
        <v>0</v>
      </c>
      <c r="J19" s="109">
        <f t="shared" si="6"/>
        <v>0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110">
        <v>97.01</v>
      </c>
      <c r="E20" s="111">
        <v>97.01</v>
      </c>
      <c r="F20" s="110">
        <f t="shared" si="7"/>
        <v>97.01</v>
      </c>
      <c r="G20" s="110">
        <v>79.36</v>
      </c>
      <c r="H20" s="110">
        <f t="shared" si="4"/>
        <v>7698.71</v>
      </c>
      <c r="I20" s="110">
        <f t="shared" si="5"/>
        <v>7698.71</v>
      </c>
      <c r="J20" s="109">
        <f t="shared" si="6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110">
        <v>76.319999999999993</v>
      </c>
      <c r="E21" s="111">
        <v>76.319999999999993</v>
      </c>
      <c r="F21" s="110">
        <f t="shared" si="7"/>
        <v>76.319999999999993</v>
      </c>
      <c r="G21" s="110">
        <v>27.27</v>
      </c>
      <c r="H21" s="110">
        <f t="shared" si="4"/>
        <v>2081.2399999999998</v>
      </c>
      <c r="I21" s="110">
        <f t="shared" si="5"/>
        <v>2081.2399999999998</v>
      </c>
      <c r="J21" s="109">
        <f t="shared" si="6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110">
        <v>39.950000000000003</v>
      </c>
      <c r="E22" s="111">
        <v>39.950000000000003</v>
      </c>
      <c r="F22" s="110">
        <f t="shared" si="7"/>
        <v>39.950000000000003</v>
      </c>
      <c r="G22" s="110">
        <v>24.88</v>
      </c>
      <c r="H22" s="110">
        <f t="shared" si="4"/>
        <v>993.95</v>
      </c>
      <c r="I22" s="110">
        <f t="shared" si="5"/>
        <v>993.95</v>
      </c>
      <c r="J22" s="109">
        <f t="shared" si="6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110">
        <v>4.66</v>
      </c>
      <c r="E23" s="111">
        <v>4.66</v>
      </c>
      <c r="F23" s="110">
        <f t="shared" si="7"/>
        <v>4.66</v>
      </c>
      <c r="G23" s="110">
        <v>719.11</v>
      </c>
      <c r="H23" s="110">
        <f t="shared" si="4"/>
        <v>3351.05</v>
      </c>
      <c r="I23" s="110">
        <f t="shared" si="5"/>
        <v>3351.05</v>
      </c>
      <c r="J23" s="109">
        <f t="shared" si="6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110">
        <v>255.77</v>
      </c>
      <c r="E24" s="111">
        <v>255.77</v>
      </c>
      <c r="F24" s="110">
        <f t="shared" si="7"/>
        <v>255.77</v>
      </c>
      <c r="G24" s="110">
        <v>76.25</v>
      </c>
      <c r="H24" s="110">
        <f t="shared" si="4"/>
        <v>19502.46</v>
      </c>
      <c r="I24" s="110">
        <f t="shared" si="5"/>
        <v>19502.46</v>
      </c>
      <c r="J24" s="109">
        <f t="shared" si="6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110">
        <v>275.94</v>
      </c>
      <c r="E25" s="111">
        <v>275.94</v>
      </c>
      <c r="F25" s="110">
        <f t="shared" si="7"/>
        <v>275.94</v>
      </c>
      <c r="G25" s="110">
        <v>19.809999999999999</v>
      </c>
      <c r="H25" s="110">
        <f t="shared" si="4"/>
        <v>5466.37</v>
      </c>
      <c r="I25" s="110">
        <f t="shared" si="5"/>
        <v>5466.37</v>
      </c>
      <c r="J25" s="109">
        <f t="shared" si="6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110">
        <v>1464.24</v>
      </c>
      <c r="E26" s="111">
        <v>1464.24</v>
      </c>
      <c r="F26" s="110">
        <f t="shared" si="7"/>
        <v>1464.24</v>
      </c>
      <c r="G26" s="110">
        <v>16.170000000000002</v>
      </c>
      <c r="H26" s="110">
        <f t="shared" si="4"/>
        <v>23676.76</v>
      </c>
      <c r="I26" s="110">
        <f t="shared" si="5"/>
        <v>23676.76</v>
      </c>
      <c r="J26" s="109">
        <f t="shared" si="6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110">
        <v>27.67</v>
      </c>
      <c r="E27" s="111">
        <v>27.67</v>
      </c>
      <c r="F27" s="110">
        <f t="shared" si="7"/>
        <v>27.67</v>
      </c>
      <c r="G27" s="110">
        <v>387.8</v>
      </c>
      <c r="H27" s="110">
        <f t="shared" si="4"/>
        <v>10730.42</v>
      </c>
      <c r="I27" s="110">
        <f t="shared" si="5"/>
        <v>10730.42</v>
      </c>
      <c r="J27" s="109">
        <f t="shared" si="6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110">
        <v>27.67</v>
      </c>
      <c r="E28" s="111">
        <v>27.67</v>
      </c>
      <c r="F28" s="110">
        <f t="shared" si="7"/>
        <v>27.67</v>
      </c>
      <c r="G28" s="110">
        <v>178.92</v>
      </c>
      <c r="H28" s="110">
        <f t="shared" si="4"/>
        <v>4950.71</v>
      </c>
      <c r="I28" s="110">
        <f t="shared" si="5"/>
        <v>4950.71</v>
      </c>
      <c r="J28" s="109">
        <f t="shared" si="6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110">
        <v>275.35000000000002</v>
      </c>
      <c r="E29" s="111">
        <v>275.35000000000002</v>
      </c>
      <c r="F29" s="110">
        <f t="shared" si="7"/>
        <v>275.35000000000002</v>
      </c>
      <c r="G29" s="110">
        <v>22.7</v>
      </c>
      <c r="H29" s="110">
        <f t="shared" si="4"/>
        <v>6250.44</v>
      </c>
      <c r="I29" s="110">
        <f t="shared" si="5"/>
        <v>6250.44</v>
      </c>
      <c r="J29" s="109">
        <f t="shared" si="6"/>
        <v>6250.44</v>
      </c>
    </row>
    <row r="30" spans="1:10" s="1" customFormat="1" ht="15" x14ac:dyDescent="0.25">
      <c r="A30" s="354" t="s">
        <v>66</v>
      </c>
      <c r="B30" s="355"/>
      <c r="C30" s="355"/>
      <c r="D30" s="355"/>
      <c r="E30" s="355"/>
      <c r="F30" s="355"/>
      <c r="G30" s="356"/>
      <c r="H30" s="108">
        <f>SUM(H16:H29)</f>
        <v>102963.88</v>
      </c>
      <c r="I30" s="108">
        <f>SUM(I16:I29)</f>
        <v>95790.05</v>
      </c>
      <c r="J30" s="107">
        <f>SUM(J16:J29)</f>
        <v>95790.05</v>
      </c>
    </row>
    <row r="31" spans="1:10" s="86" customFormat="1" ht="15" x14ac:dyDescent="0.25">
      <c r="A31" s="75" t="s">
        <v>14</v>
      </c>
      <c r="B31" s="351" t="s">
        <v>94</v>
      </c>
      <c r="C31" s="352"/>
      <c r="D31" s="352"/>
      <c r="E31" s="352"/>
      <c r="F31" s="352"/>
      <c r="G31" s="352"/>
      <c r="H31" s="352"/>
      <c r="I31" s="352"/>
      <c r="J31" s="353"/>
    </row>
    <row r="32" spans="1:10" s="86" customFormat="1" ht="15" x14ac:dyDescent="0.25">
      <c r="A32" s="75" t="s">
        <v>95</v>
      </c>
      <c r="B32" s="351" t="s">
        <v>96</v>
      </c>
      <c r="C32" s="352"/>
      <c r="D32" s="352"/>
      <c r="E32" s="352"/>
      <c r="F32" s="352"/>
      <c r="G32" s="352"/>
      <c r="H32" s="352"/>
      <c r="I32" s="352"/>
      <c r="J32" s="353"/>
    </row>
    <row r="33" spans="1:13" ht="38.25" x14ac:dyDescent="0.2">
      <c r="A33" s="76" t="s">
        <v>97</v>
      </c>
      <c r="B33" s="22" t="s">
        <v>120</v>
      </c>
      <c r="C33" s="28" t="s">
        <v>50</v>
      </c>
      <c r="D33" s="110">
        <v>4.75</v>
      </c>
      <c r="E33" s="112"/>
      <c r="F33" s="110">
        <f>E33</f>
        <v>0</v>
      </c>
      <c r="G33" s="110">
        <v>2425.92</v>
      </c>
      <c r="H33" s="110">
        <f t="shared" ref="H33:H38" si="8">TRUNC(G33*D33,2)</f>
        <v>11523.12</v>
      </c>
      <c r="I33" s="110">
        <f t="shared" ref="I33:I38" si="9">TRUNC(G33*E33,2)</f>
        <v>0</v>
      </c>
      <c r="J33" s="109">
        <f t="shared" ref="J33:J38" si="10">TRUNC(G33*F33,2)</f>
        <v>0</v>
      </c>
    </row>
    <row r="34" spans="1:13" ht="38.25" x14ac:dyDescent="0.2">
      <c r="A34" s="76" t="s">
        <v>98</v>
      </c>
      <c r="B34" s="22" t="s">
        <v>121</v>
      </c>
      <c r="C34" s="28" t="s">
        <v>16</v>
      </c>
      <c r="D34" s="110">
        <v>434.99</v>
      </c>
      <c r="E34" s="112"/>
      <c r="F34" s="110">
        <f t="shared" ref="F34:F38" si="11">E34</f>
        <v>0</v>
      </c>
      <c r="G34" s="113">
        <v>19.86</v>
      </c>
      <c r="H34" s="110">
        <f t="shared" si="8"/>
        <v>8638.9</v>
      </c>
      <c r="I34" s="110">
        <f t="shared" si="9"/>
        <v>0</v>
      </c>
      <c r="J34" s="109">
        <f t="shared" si="10"/>
        <v>0</v>
      </c>
    </row>
    <row r="35" spans="1:13" ht="38.25" x14ac:dyDescent="0.2">
      <c r="A35" s="76" t="s">
        <v>103</v>
      </c>
      <c r="B35" s="22" t="s">
        <v>122</v>
      </c>
      <c r="C35" s="28" t="s">
        <v>16</v>
      </c>
      <c r="D35" s="110">
        <v>1260.2</v>
      </c>
      <c r="E35" s="111"/>
      <c r="F35" s="110">
        <f t="shared" si="11"/>
        <v>0</v>
      </c>
      <c r="G35" s="110">
        <v>16.12</v>
      </c>
      <c r="H35" s="110">
        <f t="shared" si="8"/>
        <v>20314.419999999998</v>
      </c>
      <c r="I35" s="110">
        <f t="shared" si="9"/>
        <v>0</v>
      </c>
      <c r="J35" s="109">
        <f t="shared" si="10"/>
        <v>0</v>
      </c>
    </row>
    <row r="36" spans="1:13" ht="25.5" x14ac:dyDescent="0.2">
      <c r="A36" s="76" t="s">
        <v>104</v>
      </c>
      <c r="B36" s="22" t="s">
        <v>123</v>
      </c>
      <c r="C36" s="28" t="s">
        <v>48</v>
      </c>
      <c r="D36" s="110">
        <v>358.9</v>
      </c>
      <c r="E36" s="111"/>
      <c r="F36" s="110">
        <f t="shared" si="11"/>
        <v>0</v>
      </c>
      <c r="G36" s="110">
        <v>57.07</v>
      </c>
      <c r="H36" s="110">
        <f t="shared" si="8"/>
        <v>20482.419999999998</v>
      </c>
      <c r="I36" s="110">
        <f t="shared" si="9"/>
        <v>0</v>
      </c>
      <c r="J36" s="109">
        <f t="shared" si="10"/>
        <v>0</v>
      </c>
    </row>
    <row r="37" spans="1:13" ht="38.25" x14ac:dyDescent="0.2">
      <c r="A37" s="76" t="s">
        <v>105</v>
      </c>
      <c r="B37" s="22" t="s">
        <v>89</v>
      </c>
      <c r="C37" s="28" t="s">
        <v>50</v>
      </c>
      <c r="D37" s="110">
        <v>24.57</v>
      </c>
      <c r="E37" s="111"/>
      <c r="F37" s="110">
        <f t="shared" si="11"/>
        <v>0</v>
      </c>
      <c r="G37" s="110">
        <v>387.8</v>
      </c>
      <c r="H37" s="110">
        <f t="shared" si="8"/>
        <v>9528.24</v>
      </c>
      <c r="I37" s="110">
        <f t="shared" si="9"/>
        <v>0</v>
      </c>
      <c r="J37" s="109">
        <f t="shared" si="10"/>
        <v>0</v>
      </c>
    </row>
    <row r="38" spans="1:13" ht="25.5" x14ac:dyDescent="0.2">
      <c r="A38" s="76" t="s">
        <v>106</v>
      </c>
      <c r="B38" s="22" t="s">
        <v>90</v>
      </c>
      <c r="C38" s="28" t="s">
        <v>50</v>
      </c>
      <c r="D38" s="110">
        <v>24.57</v>
      </c>
      <c r="E38" s="111"/>
      <c r="F38" s="110">
        <f t="shared" si="11"/>
        <v>0</v>
      </c>
      <c r="G38" s="110">
        <v>178.92</v>
      </c>
      <c r="H38" s="110">
        <f t="shared" si="8"/>
        <v>4396.0600000000004</v>
      </c>
      <c r="I38" s="110">
        <f t="shared" si="9"/>
        <v>0</v>
      </c>
      <c r="J38" s="109">
        <f t="shared" si="10"/>
        <v>0</v>
      </c>
    </row>
    <row r="39" spans="1:13" ht="15" x14ac:dyDescent="0.2">
      <c r="A39" s="354" t="s">
        <v>66</v>
      </c>
      <c r="B39" s="355"/>
      <c r="C39" s="355"/>
      <c r="D39" s="355"/>
      <c r="E39" s="355"/>
      <c r="F39" s="355"/>
      <c r="G39" s="356"/>
      <c r="H39" s="108">
        <f>SUM(H33:H38)</f>
        <v>74883.16</v>
      </c>
      <c r="I39" s="108">
        <f>SUM(I33:I38)</f>
        <v>0</v>
      </c>
      <c r="J39" s="107">
        <f>SUM(J33:J38)</f>
        <v>0</v>
      </c>
    </row>
    <row r="40" spans="1:13" ht="15" x14ac:dyDescent="0.2">
      <c r="A40" s="75" t="s">
        <v>99</v>
      </c>
      <c r="B40" s="351" t="s">
        <v>102</v>
      </c>
      <c r="C40" s="352"/>
      <c r="D40" s="352"/>
      <c r="E40" s="352"/>
      <c r="F40" s="352"/>
      <c r="G40" s="352"/>
      <c r="H40" s="352"/>
      <c r="I40" s="352"/>
      <c r="J40" s="353"/>
      <c r="L40" s="13"/>
      <c r="M40" s="13"/>
    </row>
    <row r="41" spans="1:13" ht="38.25" x14ac:dyDescent="0.2">
      <c r="A41" s="76" t="s">
        <v>100</v>
      </c>
      <c r="B41" s="22" t="s">
        <v>124</v>
      </c>
      <c r="C41" s="28" t="s">
        <v>48</v>
      </c>
      <c r="D41" s="110">
        <v>17.600000000000001</v>
      </c>
      <c r="E41" s="112"/>
      <c r="F41" s="110">
        <f>E41</f>
        <v>0</v>
      </c>
      <c r="G41" s="110">
        <v>163.41</v>
      </c>
      <c r="H41" s="110">
        <f t="shared" ref="H41:H46" si="12">TRUNC(G41*D41,2)</f>
        <v>2876.01</v>
      </c>
      <c r="I41" s="110">
        <f t="shared" ref="I41:I46" si="13">TRUNC(G41*E41,2)</f>
        <v>0</v>
      </c>
      <c r="J41" s="109">
        <f t="shared" ref="J41:J46" si="14">TRUNC(G41*F41,2)</f>
        <v>0</v>
      </c>
      <c r="L41" s="13"/>
      <c r="M41" s="13"/>
    </row>
    <row r="42" spans="1:13" ht="38.25" x14ac:dyDescent="0.2">
      <c r="A42" s="76" t="s">
        <v>101</v>
      </c>
      <c r="B42" s="22" t="s">
        <v>125</v>
      </c>
      <c r="C42" s="28" t="s">
        <v>16</v>
      </c>
      <c r="D42" s="110">
        <v>556.27</v>
      </c>
      <c r="E42" s="112"/>
      <c r="F42" s="110">
        <f t="shared" ref="F42:F46" si="15">E42</f>
        <v>0</v>
      </c>
      <c r="G42" s="110">
        <v>16.75</v>
      </c>
      <c r="H42" s="110">
        <f t="shared" si="12"/>
        <v>9317.52</v>
      </c>
      <c r="I42" s="110">
        <f t="shared" si="13"/>
        <v>0</v>
      </c>
      <c r="J42" s="109">
        <f t="shared" si="14"/>
        <v>0</v>
      </c>
      <c r="L42" s="13"/>
      <c r="M42" s="13"/>
    </row>
    <row r="43" spans="1:13" ht="38.25" x14ac:dyDescent="0.2">
      <c r="A43" s="76" t="s">
        <v>107</v>
      </c>
      <c r="B43" s="22" t="s">
        <v>126</v>
      </c>
      <c r="C43" s="28" t="s">
        <v>48</v>
      </c>
      <c r="D43" s="110">
        <v>27.5</v>
      </c>
      <c r="E43" s="112"/>
      <c r="F43" s="110">
        <f t="shared" si="15"/>
        <v>0</v>
      </c>
      <c r="G43" s="110">
        <v>39.119999999999997</v>
      </c>
      <c r="H43" s="110">
        <f t="shared" si="12"/>
        <v>1075.8</v>
      </c>
      <c r="I43" s="110">
        <f t="shared" si="13"/>
        <v>0</v>
      </c>
      <c r="J43" s="109">
        <f t="shared" si="14"/>
        <v>0</v>
      </c>
      <c r="L43" s="13"/>
      <c r="M43" s="13"/>
    </row>
    <row r="44" spans="1:13" ht="38.25" x14ac:dyDescent="0.2">
      <c r="A44" s="76" t="s">
        <v>108</v>
      </c>
      <c r="B44" s="22" t="s">
        <v>89</v>
      </c>
      <c r="C44" s="28" t="s">
        <v>50</v>
      </c>
      <c r="D44" s="110">
        <v>5.5</v>
      </c>
      <c r="E44" s="112"/>
      <c r="F44" s="110">
        <f t="shared" si="15"/>
        <v>0</v>
      </c>
      <c r="G44" s="110">
        <v>387.8</v>
      </c>
      <c r="H44" s="110">
        <f t="shared" si="12"/>
        <v>2132.9</v>
      </c>
      <c r="I44" s="110">
        <f t="shared" si="13"/>
        <v>0</v>
      </c>
      <c r="J44" s="109">
        <f t="shared" si="14"/>
        <v>0</v>
      </c>
      <c r="L44" s="13"/>
      <c r="M44" s="13"/>
    </row>
    <row r="45" spans="1:13" ht="25.5" x14ac:dyDescent="0.2">
      <c r="A45" s="76" t="s">
        <v>109</v>
      </c>
      <c r="B45" s="22" t="s">
        <v>90</v>
      </c>
      <c r="C45" s="28" t="s">
        <v>50</v>
      </c>
      <c r="D45" s="110">
        <v>5.5</v>
      </c>
      <c r="E45" s="112"/>
      <c r="F45" s="110">
        <f t="shared" si="15"/>
        <v>0</v>
      </c>
      <c r="G45" s="110">
        <v>178.92</v>
      </c>
      <c r="H45" s="110">
        <f t="shared" si="12"/>
        <v>984.06</v>
      </c>
      <c r="I45" s="110">
        <f t="shared" si="13"/>
        <v>0</v>
      </c>
      <c r="J45" s="109">
        <f t="shared" si="14"/>
        <v>0</v>
      </c>
      <c r="L45" s="13"/>
      <c r="M45" s="13"/>
    </row>
    <row r="46" spans="1:13" ht="38.25" x14ac:dyDescent="0.2">
      <c r="A46" s="76" t="s">
        <v>110</v>
      </c>
      <c r="B46" s="22" t="s">
        <v>127</v>
      </c>
      <c r="C46" s="28" t="s">
        <v>48</v>
      </c>
      <c r="D46" s="110">
        <v>41.45</v>
      </c>
      <c r="E46" s="112"/>
      <c r="F46" s="110">
        <f t="shared" si="15"/>
        <v>0</v>
      </c>
      <c r="G46" s="110">
        <v>178.65</v>
      </c>
      <c r="H46" s="110">
        <f t="shared" si="12"/>
        <v>7405.04</v>
      </c>
      <c r="I46" s="110">
        <f t="shared" si="13"/>
        <v>0</v>
      </c>
      <c r="J46" s="109">
        <f t="shared" si="14"/>
        <v>0</v>
      </c>
      <c r="L46" s="13"/>
      <c r="M46" s="13"/>
    </row>
    <row r="47" spans="1:13" ht="15" x14ac:dyDescent="0.2">
      <c r="A47" s="354" t="s">
        <v>66</v>
      </c>
      <c r="B47" s="355"/>
      <c r="C47" s="355"/>
      <c r="D47" s="355"/>
      <c r="E47" s="355"/>
      <c r="F47" s="355"/>
      <c r="G47" s="356"/>
      <c r="H47" s="108">
        <f>SUM(H41:H46)</f>
        <v>23791.33</v>
      </c>
      <c r="I47" s="108">
        <f>SUM(I41:I46)</f>
        <v>0</v>
      </c>
      <c r="J47" s="107">
        <f>SUM(J41:J46)</f>
        <v>0</v>
      </c>
      <c r="L47" s="13"/>
    </row>
    <row r="48" spans="1:13" ht="15" x14ac:dyDescent="0.2">
      <c r="A48" s="75" t="s">
        <v>111</v>
      </c>
      <c r="B48" s="351" t="s">
        <v>116</v>
      </c>
      <c r="C48" s="352"/>
      <c r="D48" s="352"/>
      <c r="E48" s="352"/>
      <c r="F48" s="352"/>
      <c r="G48" s="352"/>
      <c r="H48" s="352"/>
      <c r="I48" s="352"/>
      <c r="J48" s="353"/>
      <c r="L48" s="13"/>
    </row>
    <row r="49" spans="1:10" x14ac:dyDescent="0.2">
      <c r="A49" s="76" t="s">
        <v>112</v>
      </c>
      <c r="B49" s="22" t="s">
        <v>128</v>
      </c>
      <c r="C49" s="28" t="s">
        <v>15</v>
      </c>
      <c r="D49" s="110">
        <v>19</v>
      </c>
      <c r="E49" s="111"/>
      <c r="F49" s="110">
        <f>E49</f>
        <v>0</v>
      </c>
      <c r="G49" s="113">
        <v>32.409999999999997</v>
      </c>
      <c r="H49" s="110">
        <f t="shared" ref="H49:H55" si="16">TRUNC(G49*D49,2)</f>
        <v>615.79</v>
      </c>
      <c r="I49" s="110">
        <f t="shared" ref="I49:I55" si="17">TRUNC(G49*E49,2)</f>
        <v>0</v>
      </c>
      <c r="J49" s="109">
        <f t="shared" ref="J49:J55" si="18">TRUNC(G49*F49,2)</f>
        <v>0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110">
        <v>7.2</v>
      </c>
      <c r="E50" s="111"/>
      <c r="F50" s="110">
        <f t="shared" ref="F50:F55" si="19">E50</f>
        <v>0</v>
      </c>
      <c r="G50" s="113">
        <v>44.03</v>
      </c>
      <c r="H50" s="110">
        <f t="shared" si="16"/>
        <v>317.01</v>
      </c>
      <c r="I50" s="110">
        <f t="shared" si="17"/>
        <v>0</v>
      </c>
      <c r="J50" s="109">
        <f t="shared" si="18"/>
        <v>0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110">
        <v>12</v>
      </c>
      <c r="E51" s="111"/>
      <c r="F51" s="110">
        <f t="shared" si="19"/>
        <v>0</v>
      </c>
      <c r="G51" s="110">
        <v>56.89</v>
      </c>
      <c r="H51" s="110">
        <f t="shared" si="16"/>
        <v>682.68</v>
      </c>
      <c r="I51" s="110">
        <f t="shared" si="17"/>
        <v>0</v>
      </c>
      <c r="J51" s="109">
        <f t="shared" si="18"/>
        <v>0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110">
        <v>7.2</v>
      </c>
      <c r="E52" s="112"/>
      <c r="F52" s="110">
        <f t="shared" si="19"/>
        <v>0</v>
      </c>
      <c r="G52" s="110">
        <v>43.15</v>
      </c>
      <c r="H52" s="110">
        <f t="shared" si="16"/>
        <v>310.68</v>
      </c>
      <c r="I52" s="110">
        <f t="shared" si="17"/>
        <v>0</v>
      </c>
      <c r="J52" s="109">
        <f t="shared" si="18"/>
        <v>0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110">
        <v>12</v>
      </c>
      <c r="E53" s="112"/>
      <c r="F53" s="110">
        <f t="shared" si="19"/>
        <v>0</v>
      </c>
      <c r="G53" s="110">
        <v>52.06</v>
      </c>
      <c r="H53" s="110">
        <f t="shared" si="16"/>
        <v>624.72</v>
      </c>
      <c r="I53" s="110">
        <f t="shared" si="17"/>
        <v>0</v>
      </c>
      <c r="J53" s="109">
        <f t="shared" si="18"/>
        <v>0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110">
        <v>12.1</v>
      </c>
      <c r="E54" s="112"/>
      <c r="F54" s="110">
        <f t="shared" si="19"/>
        <v>0</v>
      </c>
      <c r="G54" s="110">
        <v>93.88</v>
      </c>
      <c r="H54" s="110">
        <f t="shared" si="16"/>
        <v>1135.94</v>
      </c>
      <c r="I54" s="110">
        <f t="shared" si="17"/>
        <v>0</v>
      </c>
      <c r="J54" s="109">
        <f t="shared" si="18"/>
        <v>0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110">
        <v>12.1</v>
      </c>
      <c r="E55" s="112"/>
      <c r="F55" s="110">
        <f t="shared" si="19"/>
        <v>0</v>
      </c>
      <c r="G55" s="110">
        <v>86.67</v>
      </c>
      <c r="H55" s="110">
        <f t="shared" si="16"/>
        <v>1048.7</v>
      </c>
      <c r="I55" s="110">
        <f t="shared" si="17"/>
        <v>0</v>
      </c>
      <c r="J55" s="109">
        <f t="shared" si="18"/>
        <v>0</v>
      </c>
    </row>
    <row r="56" spans="1:10" s="1" customFormat="1" ht="15" x14ac:dyDescent="0.25">
      <c r="A56" s="354" t="s">
        <v>66</v>
      </c>
      <c r="B56" s="355"/>
      <c r="C56" s="355"/>
      <c r="D56" s="355"/>
      <c r="E56" s="355"/>
      <c r="F56" s="355"/>
      <c r="G56" s="356"/>
      <c r="H56" s="108">
        <f>SUM(H49:H55)</f>
        <v>4735.5200000000004</v>
      </c>
      <c r="I56" s="108">
        <f>SUM(I49:I55)</f>
        <v>0</v>
      </c>
      <c r="J56" s="107">
        <f>SUM(J49:J55)</f>
        <v>0</v>
      </c>
    </row>
    <row r="57" spans="1:10" s="86" customFormat="1" ht="15" x14ac:dyDescent="0.25">
      <c r="A57" s="75" t="s">
        <v>17</v>
      </c>
      <c r="B57" s="351" t="s">
        <v>135</v>
      </c>
      <c r="C57" s="352"/>
      <c r="D57" s="352"/>
      <c r="E57" s="352"/>
      <c r="F57" s="352"/>
      <c r="G57" s="352"/>
      <c r="H57" s="352"/>
      <c r="I57" s="352"/>
      <c r="J57" s="353"/>
    </row>
    <row r="58" spans="1:10" ht="51" x14ac:dyDescent="0.2">
      <c r="A58" s="76" t="s">
        <v>18</v>
      </c>
      <c r="B58" s="22" t="s">
        <v>136</v>
      </c>
      <c r="C58" s="28" t="s">
        <v>48</v>
      </c>
      <c r="D58" s="110">
        <v>507.27</v>
      </c>
      <c r="E58" s="112">
        <v>50.727000000000004</v>
      </c>
      <c r="F58" s="110">
        <f>E58</f>
        <v>50.727000000000004</v>
      </c>
      <c r="G58" s="110">
        <v>67.02</v>
      </c>
      <c r="H58" s="110">
        <f>TRUNC(G58*D58,2)</f>
        <v>33997.230000000003</v>
      </c>
      <c r="I58" s="110">
        <f>TRUNC(G58*E58,2)</f>
        <v>3399.72</v>
      </c>
      <c r="J58" s="109">
        <f>TRUNC(G58*F58,2)</f>
        <v>3399.72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110">
        <v>30.95</v>
      </c>
      <c r="E59" s="111"/>
      <c r="F59" s="110">
        <f t="shared" ref="F59:F60" si="20">E59</f>
        <v>0</v>
      </c>
      <c r="G59" s="110">
        <v>76.58</v>
      </c>
      <c r="H59" s="110">
        <f>TRUNC(G59*D59,2)</f>
        <v>2370.15</v>
      </c>
      <c r="I59" s="110">
        <f>TRUNC(G59*E59,2)</f>
        <v>0</v>
      </c>
      <c r="J59" s="109">
        <f>TRUNC(G59*F59,2)</f>
        <v>0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110">
        <v>37.590000000000003</v>
      </c>
      <c r="E60" s="111"/>
      <c r="F60" s="110">
        <f t="shared" si="20"/>
        <v>0</v>
      </c>
      <c r="G60" s="110">
        <v>243.49</v>
      </c>
      <c r="H60" s="110">
        <f>TRUNC(G60*D60,2)</f>
        <v>9152.7800000000007</v>
      </c>
      <c r="I60" s="110">
        <f>TRUNC(G60*E60,2)</f>
        <v>0</v>
      </c>
      <c r="J60" s="109">
        <f>TRUNC(G60*F60,2)</f>
        <v>0</v>
      </c>
    </row>
    <row r="61" spans="1:10" s="1" customFormat="1" ht="15" x14ac:dyDescent="0.25">
      <c r="A61" s="354" t="s">
        <v>66</v>
      </c>
      <c r="B61" s="355"/>
      <c r="C61" s="355"/>
      <c r="D61" s="355"/>
      <c r="E61" s="355"/>
      <c r="F61" s="355"/>
      <c r="G61" s="356"/>
      <c r="H61" s="108">
        <f>SUM(H58:H60)</f>
        <v>45520.160000000003</v>
      </c>
      <c r="I61" s="108">
        <f>SUM(I58:I60)</f>
        <v>3399.72</v>
      </c>
      <c r="J61" s="107">
        <f>SUM(J58:J60)</f>
        <v>3399.72</v>
      </c>
    </row>
    <row r="62" spans="1:10" s="86" customFormat="1" ht="15" x14ac:dyDescent="0.25">
      <c r="A62" s="75" t="s">
        <v>21</v>
      </c>
      <c r="B62" s="351" t="s">
        <v>139</v>
      </c>
      <c r="C62" s="352"/>
      <c r="D62" s="352"/>
      <c r="E62" s="352"/>
      <c r="F62" s="352"/>
      <c r="G62" s="352"/>
      <c r="H62" s="352"/>
      <c r="I62" s="352"/>
      <c r="J62" s="353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110">
        <v>2</v>
      </c>
      <c r="E63" s="111"/>
      <c r="F63" s="110">
        <f>E63</f>
        <v>0</v>
      </c>
      <c r="G63" s="110">
        <v>1447.06</v>
      </c>
      <c r="H63" s="110">
        <f t="shared" ref="H63:H69" si="21">TRUNC(G63*D63,2)</f>
        <v>2894.12</v>
      </c>
      <c r="I63" s="110">
        <f t="shared" ref="I63:I69" si="22">TRUNC(G63*E63,2)</f>
        <v>0</v>
      </c>
      <c r="J63" s="109">
        <f t="shared" ref="J63:J69" si="23">TRUNC(G63*F63,2)</f>
        <v>0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110">
        <v>234.03</v>
      </c>
      <c r="E64" s="111"/>
      <c r="F64" s="110">
        <f t="shared" ref="F64:F69" si="24">E64</f>
        <v>0</v>
      </c>
      <c r="G64" s="110">
        <v>18.86</v>
      </c>
      <c r="H64" s="110">
        <f t="shared" si="21"/>
        <v>4413.8</v>
      </c>
      <c r="I64" s="110">
        <f t="shared" si="22"/>
        <v>0</v>
      </c>
      <c r="J64" s="109">
        <f t="shared" si="23"/>
        <v>0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110">
        <v>224.24</v>
      </c>
      <c r="E65" s="111"/>
      <c r="F65" s="110">
        <f t="shared" si="24"/>
        <v>0</v>
      </c>
      <c r="G65" s="110">
        <v>61.96</v>
      </c>
      <c r="H65" s="110">
        <f t="shared" si="21"/>
        <v>13893.91</v>
      </c>
      <c r="I65" s="110">
        <f t="shared" si="22"/>
        <v>0</v>
      </c>
      <c r="J65" s="109">
        <f t="shared" si="23"/>
        <v>0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110">
        <v>94.61</v>
      </c>
      <c r="E66" s="111"/>
      <c r="F66" s="110">
        <f t="shared" si="24"/>
        <v>0</v>
      </c>
      <c r="G66" s="110">
        <v>38.39</v>
      </c>
      <c r="H66" s="110">
        <f t="shared" si="21"/>
        <v>3632.07</v>
      </c>
      <c r="I66" s="110">
        <f t="shared" si="22"/>
        <v>0</v>
      </c>
      <c r="J66" s="109">
        <f t="shared" si="23"/>
        <v>0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110">
        <v>49.68</v>
      </c>
      <c r="E67" s="111"/>
      <c r="F67" s="110">
        <f t="shared" si="24"/>
        <v>0</v>
      </c>
      <c r="G67" s="110">
        <v>169.31</v>
      </c>
      <c r="H67" s="110">
        <f t="shared" si="21"/>
        <v>8411.32</v>
      </c>
      <c r="I67" s="110">
        <f t="shared" si="22"/>
        <v>0</v>
      </c>
      <c r="J67" s="109">
        <f t="shared" si="23"/>
        <v>0</v>
      </c>
    </row>
    <row r="68" spans="1:10" ht="25.5" x14ac:dyDescent="0.2">
      <c r="A68" s="76" t="s">
        <v>27</v>
      </c>
      <c r="B68" s="22" t="s">
        <v>145</v>
      </c>
      <c r="C68" s="28" t="s">
        <v>48</v>
      </c>
      <c r="D68" s="110">
        <v>231.99</v>
      </c>
      <c r="E68" s="111"/>
      <c r="F68" s="110">
        <f t="shared" si="24"/>
        <v>0</v>
      </c>
      <c r="G68" s="110">
        <v>34.46</v>
      </c>
      <c r="H68" s="110">
        <f t="shared" si="21"/>
        <v>7994.37</v>
      </c>
      <c r="I68" s="110">
        <f t="shared" si="22"/>
        <v>0</v>
      </c>
      <c r="J68" s="109">
        <f t="shared" si="23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110">
        <v>264.29000000000002</v>
      </c>
      <c r="E69" s="111"/>
      <c r="F69" s="110">
        <f t="shared" si="24"/>
        <v>0</v>
      </c>
      <c r="G69" s="110">
        <v>2.75</v>
      </c>
      <c r="H69" s="110">
        <f t="shared" si="21"/>
        <v>726.79</v>
      </c>
      <c r="I69" s="110">
        <f t="shared" si="22"/>
        <v>0</v>
      </c>
      <c r="J69" s="109">
        <f t="shared" si="23"/>
        <v>0</v>
      </c>
    </row>
    <row r="70" spans="1:10" s="1" customFormat="1" ht="15" x14ac:dyDescent="0.25">
      <c r="A70" s="354" t="s">
        <v>66</v>
      </c>
      <c r="B70" s="355"/>
      <c r="C70" s="355"/>
      <c r="D70" s="355"/>
      <c r="E70" s="355"/>
      <c r="F70" s="355"/>
      <c r="G70" s="356"/>
      <c r="H70" s="108">
        <f>SUM(H63:H69)</f>
        <v>41966.380000000005</v>
      </c>
      <c r="I70" s="108">
        <f>SUM(I63:I69)</f>
        <v>0</v>
      </c>
      <c r="J70" s="107">
        <f>SUM(J63:J69)</f>
        <v>0</v>
      </c>
    </row>
    <row r="71" spans="1:10" s="86" customFormat="1" ht="15" x14ac:dyDescent="0.25">
      <c r="A71" s="75" t="s">
        <v>29</v>
      </c>
      <c r="B71" s="351" t="s">
        <v>155</v>
      </c>
      <c r="C71" s="352"/>
      <c r="D71" s="352"/>
      <c r="E71" s="352"/>
      <c r="F71" s="352"/>
      <c r="G71" s="352"/>
      <c r="H71" s="352"/>
      <c r="I71" s="352"/>
      <c r="J71" s="353"/>
    </row>
    <row r="72" spans="1:10" s="86" customFormat="1" ht="15" x14ac:dyDescent="0.25">
      <c r="A72" s="75" t="s">
        <v>156</v>
      </c>
      <c r="B72" s="351" t="s">
        <v>159</v>
      </c>
      <c r="C72" s="352"/>
      <c r="D72" s="352"/>
      <c r="E72" s="352"/>
      <c r="F72" s="352"/>
      <c r="G72" s="352"/>
      <c r="H72" s="352"/>
      <c r="I72" s="352"/>
      <c r="J72" s="353"/>
    </row>
    <row r="73" spans="1:10" ht="25.5" x14ac:dyDescent="0.2">
      <c r="A73" s="76" t="s">
        <v>157</v>
      </c>
      <c r="B73" s="22" t="s">
        <v>164</v>
      </c>
      <c r="C73" s="28" t="s">
        <v>48</v>
      </c>
      <c r="D73" s="110">
        <v>499.03</v>
      </c>
      <c r="E73" s="111"/>
      <c r="F73" s="110">
        <f>E73</f>
        <v>0</v>
      </c>
      <c r="G73" s="110">
        <v>53.66</v>
      </c>
      <c r="H73" s="110">
        <f t="shared" ref="H73:H78" si="25">TRUNC(G73*D73,2)</f>
        <v>26777.94</v>
      </c>
      <c r="I73" s="110">
        <f t="shared" ref="I73:I78" si="26">TRUNC(G73*E73,2)</f>
        <v>0</v>
      </c>
      <c r="J73" s="109">
        <f t="shared" ref="J73:J78" si="27"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110">
        <v>134.54</v>
      </c>
      <c r="E74" s="111"/>
      <c r="F74" s="110">
        <f t="shared" ref="F74:F78" si="28">E74</f>
        <v>0</v>
      </c>
      <c r="G74" s="110">
        <v>14.05</v>
      </c>
      <c r="H74" s="110">
        <f t="shared" si="25"/>
        <v>1890.28</v>
      </c>
      <c r="I74" s="110">
        <f t="shared" si="26"/>
        <v>0</v>
      </c>
      <c r="J74" s="109">
        <f t="shared" si="27"/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110">
        <v>8.58</v>
      </c>
      <c r="E75" s="111"/>
      <c r="F75" s="110">
        <f t="shared" si="28"/>
        <v>0</v>
      </c>
      <c r="G75" s="110">
        <v>87.1</v>
      </c>
      <c r="H75" s="110">
        <f t="shared" si="25"/>
        <v>747.31</v>
      </c>
      <c r="I75" s="110">
        <f t="shared" si="26"/>
        <v>0</v>
      </c>
      <c r="J75" s="109">
        <f t="shared" si="27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110">
        <v>16.670000000000002</v>
      </c>
      <c r="E76" s="111"/>
      <c r="F76" s="110">
        <f t="shared" si="28"/>
        <v>0</v>
      </c>
      <c r="G76" s="110">
        <v>93.18</v>
      </c>
      <c r="H76" s="110">
        <f t="shared" si="25"/>
        <v>1553.31</v>
      </c>
      <c r="I76" s="110">
        <f t="shared" si="26"/>
        <v>0</v>
      </c>
      <c r="J76" s="109">
        <f t="shared" si="27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110">
        <v>3</v>
      </c>
      <c r="E77" s="111"/>
      <c r="F77" s="110">
        <f t="shared" si="28"/>
        <v>0</v>
      </c>
      <c r="G77" s="110">
        <v>336.61</v>
      </c>
      <c r="H77" s="110">
        <f t="shared" si="25"/>
        <v>1009.83</v>
      </c>
      <c r="I77" s="110">
        <f t="shared" si="26"/>
        <v>0</v>
      </c>
      <c r="J77" s="109">
        <f t="shared" si="27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110">
        <v>152.38999999999999</v>
      </c>
      <c r="E78" s="111"/>
      <c r="F78" s="110">
        <f t="shared" si="28"/>
        <v>0</v>
      </c>
      <c r="G78" s="110">
        <v>27.4</v>
      </c>
      <c r="H78" s="110">
        <f t="shared" si="25"/>
        <v>4175.4799999999996</v>
      </c>
      <c r="I78" s="110">
        <f t="shared" si="26"/>
        <v>0</v>
      </c>
      <c r="J78" s="109">
        <f t="shared" si="27"/>
        <v>0</v>
      </c>
    </row>
    <row r="79" spans="1:10" s="1" customFormat="1" ht="15" x14ac:dyDescent="0.25">
      <c r="A79" s="354" t="s">
        <v>66</v>
      </c>
      <c r="B79" s="355"/>
      <c r="C79" s="355"/>
      <c r="D79" s="355"/>
      <c r="E79" s="355"/>
      <c r="F79" s="355"/>
      <c r="G79" s="356"/>
      <c r="H79" s="108">
        <f>SUM(H73:H78)</f>
        <v>36154.15</v>
      </c>
      <c r="I79" s="108">
        <f>SUM(I73:I78)</f>
        <v>0</v>
      </c>
      <c r="J79" s="107">
        <f>SUM(J73:J78)</f>
        <v>0</v>
      </c>
    </row>
    <row r="80" spans="1:10" s="1" customFormat="1" ht="15" x14ac:dyDescent="0.25">
      <c r="A80" s="75" t="s">
        <v>171</v>
      </c>
      <c r="B80" s="351" t="s">
        <v>170</v>
      </c>
      <c r="C80" s="352"/>
      <c r="D80" s="352"/>
      <c r="E80" s="352"/>
      <c r="F80" s="352"/>
      <c r="G80" s="352"/>
      <c r="H80" s="352"/>
      <c r="I80" s="352"/>
      <c r="J80" s="353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110">
        <v>228.22</v>
      </c>
      <c r="E81" s="111"/>
      <c r="F81" s="110">
        <f>E81</f>
        <v>0</v>
      </c>
      <c r="G81" s="110">
        <v>2.33</v>
      </c>
      <c r="H81" s="110">
        <f t="shared" ref="H81:H87" si="29">TRUNC(G81*D81,2)</f>
        <v>531.75</v>
      </c>
      <c r="I81" s="110">
        <f>TRUNC(G81*E81,2)</f>
        <v>0</v>
      </c>
      <c r="J81" s="109">
        <f>TRUNC(G81*F81,2)</f>
        <v>0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110">
        <v>228.22</v>
      </c>
      <c r="E82" s="111"/>
      <c r="F82" s="110">
        <f t="shared" ref="F82:F87" si="30">E82</f>
        <v>0</v>
      </c>
      <c r="G82" s="110">
        <v>24.88</v>
      </c>
      <c r="H82" s="110">
        <f t="shared" si="29"/>
        <v>5678.11</v>
      </c>
      <c r="I82" s="110">
        <f>TRUNC(G82*E82,2)</f>
        <v>0</v>
      </c>
      <c r="J82" s="109">
        <f>TRUNC(G82*F82,2)</f>
        <v>0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110">
        <v>228.22</v>
      </c>
      <c r="E83" s="111"/>
      <c r="F83" s="110">
        <f t="shared" si="30"/>
        <v>0</v>
      </c>
      <c r="G83" s="110">
        <v>37.97</v>
      </c>
      <c r="H83" s="110">
        <f t="shared" si="29"/>
        <v>8665.51</v>
      </c>
      <c r="I83" s="110">
        <f>TRUNC(G83*E83,2)</f>
        <v>0</v>
      </c>
      <c r="J83" s="109">
        <f>TRUNC(G83*F83,2)</f>
        <v>0</v>
      </c>
    </row>
    <row r="84" spans="1:10" s="1" customFormat="1" ht="51" x14ac:dyDescent="0.25">
      <c r="A84" s="76" t="s">
        <v>175</v>
      </c>
      <c r="B84" s="22" t="s">
        <v>181</v>
      </c>
      <c r="C84" s="28" t="s">
        <v>48</v>
      </c>
      <c r="D84" s="110">
        <v>234.92</v>
      </c>
      <c r="E84" s="111"/>
      <c r="F84" s="110">
        <f t="shared" si="30"/>
        <v>0</v>
      </c>
      <c r="G84" s="110">
        <v>24.8</v>
      </c>
      <c r="H84" s="110">
        <f t="shared" si="29"/>
        <v>5826.01</v>
      </c>
      <c r="I84" s="110">
        <f>TRUNC(G84*E84,2)</f>
        <v>0</v>
      </c>
      <c r="J84" s="109">
        <f>TRUNC(G84*F84,2)</f>
        <v>0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110">
        <v>195.36</v>
      </c>
      <c r="E85" s="111"/>
      <c r="F85" s="110">
        <f t="shared" si="30"/>
        <v>0</v>
      </c>
      <c r="G85" s="110">
        <v>61.16</v>
      </c>
      <c r="H85" s="110">
        <f t="shared" si="29"/>
        <v>11948.21</v>
      </c>
      <c r="I85" s="110">
        <f>TRUNC(G85*E85,2)</f>
        <v>0</v>
      </c>
      <c r="J85" s="109">
        <f>TRUNC(G85*F85,2)</f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110">
        <v>37.32</v>
      </c>
      <c r="E86" s="111"/>
      <c r="F86" s="110">
        <f t="shared" si="30"/>
        <v>0</v>
      </c>
      <c r="G86" s="110">
        <v>277.92</v>
      </c>
      <c r="H86" s="110">
        <f t="shared" si="29"/>
        <v>10371.969999999999</v>
      </c>
      <c r="I86" s="110"/>
      <c r="J86" s="109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110">
        <v>168.1</v>
      </c>
      <c r="E87" s="111"/>
      <c r="F87" s="110">
        <f t="shared" si="30"/>
        <v>0</v>
      </c>
      <c r="G87" s="110">
        <v>8.7799999999999994</v>
      </c>
      <c r="H87" s="110">
        <f t="shared" si="29"/>
        <v>1475.91</v>
      </c>
      <c r="I87" s="110">
        <f>TRUNC(G87*E87,2)</f>
        <v>0</v>
      </c>
      <c r="J87" s="109">
        <f>TRUNC(G87*F87,2)</f>
        <v>0</v>
      </c>
    </row>
    <row r="88" spans="1:10" s="1" customFormat="1" ht="15" x14ac:dyDescent="0.25">
      <c r="A88" s="354" t="s">
        <v>66</v>
      </c>
      <c r="B88" s="355"/>
      <c r="C88" s="355"/>
      <c r="D88" s="355"/>
      <c r="E88" s="355"/>
      <c r="F88" s="355"/>
      <c r="G88" s="356"/>
      <c r="H88" s="108">
        <f>SUM(H81:H87)</f>
        <v>44497.47</v>
      </c>
      <c r="I88" s="108">
        <f>SUM(I81:I87)</f>
        <v>0</v>
      </c>
      <c r="J88" s="107">
        <f>SUM(J81:J87)</f>
        <v>0</v>
      </c>
    </row>
    <row r="89" spans="1:10" s="1" customFormat="1" ht="15" x14ac:dyDescent="0.25">
      <c r="A89" s="75" t="s">
        <v>149</v>
      </c>
      <c r="B89" s="351" t="s">
        <v>185</v>
      </c>
      <c r="C89" s="352"/>
      <c r="D89" s="352"/>
      <c r="E89" s="352"/>
      <c r="F89" s="352"/>
      <c r="G89" s="352"/>
      <c r="H89" s="352"/>
      <c r="I89" s="352"/>
      <c r="J89" s="353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110">
        <v>1282.27</v>
      </c>
      <c r="E90" s="111"/>
      <c r="F90" s="110">
        <f>E90</f>
        <v>0</v>
      </c>
      <c r="G90" s="110">
        <v>3.34</v>
      </c>
      <c r="H90" s="110">
        <f t="shared" ref="H90:H97" si="31">TRUNC(G90*D90,2)</f>
        <v>4282.78</v>
      </c>
      <c r="I90" s="110">
        <f t="shared" ref="I90:I97" si="32">TRUNC(G90*E90,2)</f>
        <v>0</v>
      </c>
      <c r="J90" s="109">
        <f t="shared" ref="J90:J97" si="33">TRUNC(G90*F90,2)</f>
        <v>0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110">
        <v>35.11</v>
      </c>
      <c r="E91" s="111"/>
      <c r="F91" s="110">
        <f t="shared" ref="F91:F97" si="34">E91</f>
        <v>0</v>
      </c>
      <c r="G91" s="110">
        <v>5.89</v>
      </c>
      <c r="H91" s="110">
        <f t="shared" si="31"/>
        <v>206.79</v>
      </c>
      <c r="I91" s="110">
        <f t="shared" si="32"/>
        <v>0</v>
      </c>
      <c r="J91" s="109">
        <f t="shared" si="33"/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110">
        <v>1164.1500000000001</v>
      </c>
      <c r="E92" s="111"/>
      <c r="F92" s="110">
        <f t="shared" si="34"/>
        <v>0</v>
      </c>
      <c r="G92" s="110">
        <v>29.26</v>
      </c>
      <c r="H92" s="110">
        <f t="shared" si="31"/>
        <v>34063.019999999997</v>
      </c>
      <c r="I92" s="110">
        <f t="shared" si="32"/>
        <v>0</v>
      </c>
      <c r="J92" s="109">
        <f t="shared" si="33"/>
        <v>0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110">
        <v>54.26</v>
      </c>
      <c r="E93" s="111"/>
      <c r="F93" s="110">
        <f t="shared" si="34"/>
        <v>0</v>
      </c>
      <c r="G93" s="110">
        <v>80.900000000000006</v>
      </c>
      <c r="H93" s="110">
        <f t="shared" si="31"/>
        <v>4389.63</v>
      </c>
      <c r="I93" s="110">
        <f t="shared" si="32"/>
        <v>0</v>
      </c>
      <c r="J93" s="109">
        <f t="shared" si="33"/>
        <v>0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110">
        <v>35.11</v>
      </c>
      <c r="E94" s="111"/>
      <c r="F94" s="110">
        <f t="shared" si="34"/>
        <v>0</v>
      </c>
      <c r="G94" s="110">
        <v>38.380000000000003</v>
      </c>
      <c r="H94" s="110">
        <f t="shared" si="31"/>
        <v>1347.52</v>
      </c>
      <c r="I94" s="110">
        <f t="shared" si="32"/>
        <v>0</v>
      </c>
      <c r="J94" s="109">
        <f t="shared" si="33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110">
        <v>80.66</v>
      </c>
      <c r="E95" s="111"/>
      <c r="F95" s="110">
        <f t="shared" si="34"/>
        <v>0</v>
      </c>
      <c r="G95" s="110">
        <v>28.14</v>
      </c>
      <c r="H95" s="110">
        <f t="shared" si="31"/>
        <v>2269.77</v>
      </c>
      <c r="I95" s="110">
        <f t="shared" si="32"/>
        <v>0</v>
      </c>
      <c r="J95" s="109">
        <f t="shared" si="33"/>
        <v>0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110">
        <v>62.14</v>
      </c>
      <c r="E96" s="111"/>
      <c r="F96" s="110">
        <f t="shared" si="34"/>
        <v>0</v>
      </c>
      <c r="G96" s="110">
        <v>70.569999999999993</v>
      </c>
      <c r="H96" s="110">
        <f t="shared" si="31"/>
        <v>4385.21</v>
      </c>
      <c r="I96" s="110">
        <f t="shared" si="32"/>
        <v>0</v>
      </c>
      <c r="J96" s="109">
        <f t="shared" si="33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110">
        <v>65.02</v>
      </c>
      <c r="E97" s="111"/>
      <c r="F97" s="110">
        <f t="shared" si="34"/>
        <v>0</v>
      </c>
      <c r="G97" s="110">
        <v>123.09</v>
      </c>
      <c r="H97" s="110">
        <f t="shared" si="31"/>
        <v>8003.31</v>
      </c>
      <c r="I97" s="110">
        <f t="shared" si="32"/>
        <v>0</v>
      </c>
      <c r="J97" s="109">
        <f t="shared" si="33"/>
        <v>0</v>
      </c>
    </row>
    <row r="98" spans="1:10" s="1" customFormat="1" ht="15" x14ac:dyDescent="0.25">
      <c r="A98" s="354" t="s">
        <v>66</v>
      </c>
      <c r="B98" s="355"/>
      <c r="C98" s="355"/>
      <c r="D98" s="355"/>
      <c r="E98" s="355"/>
      <c r="F98" s="355"/>
      <c r="G98" s="356"/>
      <c r="H98" s="108">
        <f>SUM(H90:H97)</f>
        <v>58948.029999999984</v>
      </c>
      <c r="I98" s="108">
        <f>SUM(I90:I97)</f>
        <v>0</v>
      </c>
      <c r="J98" s="107">
        <f>SUM(J90:J97)</f>
        <v>0</v>
      </c>
    </row>
    <row r="99" spans="1:10" s="1" customFormat="1" ht="15" x14ac:dyDescent="0.25">
      <c r="A99" s="75" t="s">
        <v>197</v>
      </c>
      <c r="B99" s="351" t="s">
        <v>199</v>
      </c>
      <c r="C99" s="352"/>
      <c r="D99" s="352"/>
      <c r="E99" s="352"/>
      <c r="F99" s="352"/>
      <c r="G99" s="352"/>
      <c r="H99" s="352"/>
      <c r="I99" s="352"/>
      <c r="J99" s="353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110">
        <v>1175.44</v>
      </c>
      <c r="E100" s="111"/>
      <c r="F100" s="110">
        <f>E100</f>
        <v>0</v>
      </c>
      <c r="G100" s="110">
        <v>2.39</v>
      </c>
      <c r="H100" s="110">
        <f t="shared" ref="H100:H110" si="35">TRUNC(G100*D100,2)</f>
        <v>2809.3</v>
      </c>
      <c r="I100" s="110">
        <f t="shared" ref="I100:I110" si="36">TRUNC(G100*E100,2)</f>
        <v>0</v>
      </c>
      <c r="J100" s="109">
        <f t="shared" ref="J100:J110" si="37"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110">
        <v>267.10000000000002</v>
      </c>
      <c r="E101" s="111"/>
      <c r="F101" s="110">
        <f t="shared" ref="F101:F110" si="38">E101</f>
        <v>0</v>
      </c>
      <c r="G101" s="110">
        <v>2.75</v>
      </c>
      <c r="H101" s="110">
        <f t="shared" si="35"/>
        <v>734.52</v>
      </c>
      <c r="I101" s="110">
        <f t="shared" si="36"/>
        <v>0</v>
      </c>
      <c r="J101" s="109">
        <f t="shared" si="37"/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110">
        <v>546.36</v>
      </c>
      <c r="E102" s="111"/>
      <c r="F102" s="110">
        <f t="shared" si="38"/>
        <v>0</v>
      </c>
      <c r="G102" s="110">
        <v>16.93</v>
      </c>
      <c r="H102" s="110">
        <f t="shared" si="35"/>
        <v>9249.8700000000008</v>
      </c>
      <c r="I102" s="110">
        <f t="shared" si="36"/>
        <v>0</v>
      </c>
      <c r="J102" s="109">
        <f t="shared" si="37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110">
        <v>585.87</v>
      </c>
      <c r="E103" s="111"/>
      <c r="F103" s="110">
        <f t="shared" si="38"/>
        <v>0</v>
      </c>
      <c r="G103" s="110">
        <v>12.84</v>
      </c>
      <c r="H103" s="110">
        <f t="shared" si="35"/>
        <v>7522.57</v>
      </c>
      <c r="I103" s="110">
        <f t="shared" si="36"/>
        <v>0</v>
      </c>
      <c r="J103" s="109">
        <f t="shared" si="37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110">
        <v>234.03</v>
      </c>
      <c r="E104" s="111"/>
      <c r="F104" s="110">
        <f t="shared" si="38"/>
        <v>0</v>
      </c>
      <c r="G104" s="110">
        <v>17.309999999999999</v>
      </c>
      <c r="H104" s="110">
        <f t="shared" si="35"/>
        <v>4051.05</v>
      </c>
      <c r="I104" s="110">
        <f t="shared" si="36"/>
        <v>0</v>
      </c>
      <c r="J104" s="109">
        <f t="shared" si="37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110">
        <v>267.10000000000002</v>
      </c>
      <c r="E105" s="111"/>
      <c r="F105" s="110">
        <f t="shared" si="38"/>
        <v>0</v>
      </c>
      <c r="G105" s="110">
        <v>13.2</v>
      </c>
      <c r="H105" s="110">
        <f t="shared" si="35"/>
        <v>3525.72</v>
      </c>
      <c r="I105" s="110">
        <f t="shared" si="36"/>
        <v>0</v>
      </c>
      <c r="J105" s="109">
        <f t="shared" si="37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110">
        <v>1136.8399999999999</v>
      </c>
      <c r="E106" s="111"/>
      <c r="F106" s="110">
        <f t="shared" si="38"/>
        <v>0</v>
      </c>
      <c r="G106" s="110">
        <v>11.55</v>
      </c>
      <c r="H106" s="110">
        <f t="shared" si="35"/>
        <v>13130.5</v>
      </c>
      <c r="I106" s="110">
        <f t="shared" si="36"/>
        <v>0</v>
      </c>
      <c r="J106" s="109">
        <f t="shared" si="37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110">
        <v>52.08</v>
      </c>
      <c r="E107" s="111"/>
      <c r="F107" s="110">
        <f t="shared" si="38"/>
        <v>0</v>
      </c>
      <c r="G107" s="110">
        <v>17.23</v>
      </c>
      <c r="H107" s="110">
        <f t="shared" si="35"/>
        <v>897.33</v>
      </c>
      <c r="I107" s="110">
        <f t="shared" si="36"/>
        <v>0</v>
      </c>
      <c r="J107" s="109">
        <f t="shared" si="37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110">
        <v>52.08</v>
      </c>
      <c r="E108" s="111"/>
      <c r="F108" s="110">
        <f t="shared" si="38"/>
        <v>0</v>
      </c>
      <c r="G108" s="110">
        <v>12.27</v>
      </c>
      <c r="H108" s="110">
        <f t="shared" si="35"/>
        <v>639.02</v>
      </c>
      <c r="I108" s="110">
        <f t="shared" si="36"/>
        <v>0</v>
      </c>
      <c r="J108" s="109">
        <f t="shared" si="37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110">
        <v>23.42</v>
      </c>
      <c r="E109" s="111"/>
      <c r="F109" s="110">
        <f t="shared" si="38"/>
        <v>0</v>
      </c>
      <c r="G109" s="110">
        <v>11.53</v>
      </c>
      <c r="H109" s="110">
        <f t="shared" si="35"/>
        <v>270.02999999999997</v>
      </c>
      <c r="I109" s="110">
        <f t="shared" si="36"/>
        <v>0</v>
      </c>
      <c r="J109" s="109">
        <f t="shared" si="37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110">
        <v>7.35</v>
      </c>
      <c r="E110" s="111"/>
      <c r="F110" s="110">
        <f t="shared" si="38"/>
        <v>0</v>
      </c>
      <c r="G110" s="110">
        <v>18.440000000000001</v>
      </c>
      <c r="H110" s="110">
        <f t="shared" si="35"/>
        <v>135.53</v>
      </c>
      <c r="I110" s="110">
        <f t="shared" si="36"/>
        <v>0</v>
      </c>
      <c r="J110" s="109">
        <f t="shared" si="37"/>
        <v>0</v>
      </c>
    </row>
    <row r="111" spans="1:10" s="1" customFormat="1" ht="15" x14ac:dyDescent="0.25">
      <c r="A111" s="354" t="s">
        <v>66</v>
      </c>
      <c r="B111" s="355"/>
      <c r="C111" s="355"/>
      <c r="D111" s="355"/>
      <c r="E111" s="355"/>
      <c r="F111" s="355"/>
      <c r="G111" s="356"/>
      <c r="H111" s="108">
        <f>SUM(H100:H110)</f>
        <v>42965.439999999995</v>
      </c>
      <c r="I111" s="108">
        <f>SUM(I100:I110)</f>
        <v>0</v>
      </c>
      <c r="J111" s="107">
        <f>SUM(J100:J110)</f>
        <v>0</v>
      </c>
    </row>
    <row r="112" spans="1:10" s="1" customFormat="1" ht="15" x14ac:dyDescent="0.25">
      <c r="A112" s="75" t="s">
        <v>221</v>
      </c>
      <c r="B112" s="351" t="s">
        <v>222</v>
      </c>
      <c r="C112" s="352"/>
      <c r="D112" s="352"/>
      <c r="E112" s="352"/>
      <c r="F112" s="352"/>
      <c r="G112" s="352"/>
      <c r="H112" s="352"/>
      <c r="I112" s="352"/>
      <c r="J112" s="353"/>
    </row>
    <row r="113" spans="1:10" s="1" customFormat="1" ht="15" x14ac:dyDescent="0.25">
      <c r="A113" s="75" t="s">
        <v>223</v>
      </c>
      <c r="B113" s="89" t="s">
        <v>225</v>
      </c>
      <c r="C113" s="90"/>
      <c r="D113" s="90"/>
      <c r="E113" s="90"/>
      <c r="F113" s="90"/>
      <c r="G113" s="90"/>
      <c r="H113" s="90"/>
      <c r="I113" s="90"/>
      <c r="J113" s="91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110">
        <v>40.380000000000003</v>
      </c>
      <c r="E114" s="111"/>
      <c r="F114" s="110">
        <f>E114</f>
        <v>0</v>
      </c>
      <c r="G114" s="110">
        <v>9.27</v>
      </c>
      <c r="H114" s="110">
        <f t="shared" ref="H114:H134" si="39">TRUNC(G114*D114,2)</f>
        <v>374.32</v>
      </c>
      <c r="I114" s="110">
        <f t="shared" ref="I114:I134" si="40">TRUNC(G114*E114,2)</f>
        <v>0</v>
      </c>
      <c r="J114" s="109">
        <f t="shared" ref="J114:J134" si="41">TRUNC(G114*F114,2)</f>
        <v>0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110">
        <v>3.68</v>
      </c>
      <c r="E115" s="111"/>
      <c r="F115" s="110">
        <f t="shared" ref="F115:F134" si="42">E115</f>
        <v>0</v>
      </c>
      <c r="G115" s="110">
        <v>16.27</v>
      </c>
      <c r="H115" s="110">
        <f t="shared" si="39"/>
        <v>59.87</v>
      </c>
      <c r="I115" s="110">
        <f t="shared" si="40"/>
        <v>0</v>
      </c>
      <c r="J115" s="109">
        <f t="shared" si="41"/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110">
        <v>24.49</v>
      </c>
      <c r="E116" s="111"/>
      <c r="F116" s="110">
        <f t="shared" si="42"/>
        <v>0</v>
      </c>
      <c r="G116" s="110">
        <v>19.71</v>
      </c>
      <c r="H116" s="110">
        <f t="shared" si="39"/>
        <v>482.69</v>
      </c>
      <c r="I116" s="110">
        <f t="shared" si="40"/>
        <v>0</v>
      </c>
      <c r="J116" s="109">
        <f t="shared" si="41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110">
        <v>4</v>
      </c>
      <c r="E117" s="111"/>
      <c r="F117" s="110">
        <f t="shared" si="42"/>
        <v>0</v>
      </c>
      <c r="G117" s="110">
        <v>5.25</v>
      </c>
      <c r="H117" s="110">
        <f t="shared" si="39"/>
        <v>21</v>
      </c>
      <c r="I117" s="110">
        <f t="shared" si="40"/>
        <v>0</v>
      </c>
      <c r="J117" s="109">
        <f t="shared" si="41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110">
        <v>1</v>
      </c>
      <c r="E118" s="111"/>
      <c r="F118" s="110">
        <f t="shared" si="42"/>
        <v>0</v>
      </c>
      <c r="G118" s="110">
        <v>1631.74</v>
      </c>
      <c r="H118" s="110">
        <f t="shared" si="39"/>
        <v>1631.74</v>
      </c>
      <c r="I118" s="110">
        <f t="shared" si="40"/>
        <v>0</v>
      </c>
      <c r="J118" s="109">
        <f t="shared" si="41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110">
        <v>2</v>
      </c>
      <c r="E119" s="111"/>
      <c r="F119" s="110">
        <f t="shared" si="42"/>
        <v>0</v>
      </c>
      <c r="G119" s="110">
        <v>25.18</v>
      </c>
      <c r="H119" s="110">
        <f t="shared" si="39"/>
        <v>50.36</v>
      </c>
      <c r="I119" s="110">
        <f t="shared" si="40"/>
        <v>0</v>
      </c>
      <c r="J119" s="109">
        <f t="shared" si="41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110">
        <v>10</v>
      </c>
      <c r="E120" s="111"/>
      <c r="F120" s="110">
        <f t="shared" si="42"/>
        <v>0</v>
      </c>
      <c r="G120" s="110">
        <v>3.93</v>
      </c>
      <c r="H120" s="110">
        <f t="shared" si="39"/>
        <v>39.299999999999997</v>
      </c>
      <c r="I120" s="110">
        <f t="shared" si="40"/>
        <v>0</v>
      </c>
      <c r="J120" s="109">
        <f t="shared" si="41"/>
        <v>0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110">
        <v>2</v>
      </c>
      <c r="E121" s="111"/>
      <c r="F121" s="110">
        <f t="shared" si="42"/>
        <v>0</v>
      </c>
      <c r="G121" s="110">
        <v>6.52</v>
      </c>
      <c r="H121" s="110">
        <f t="shared" si="39"/>
        <v>13.04</v>
      </c>
      <c r="I121" s="110">
        <f t="shared" si="40"/>
        <v>0</v>
      </c>
      <c r="J121" s="109">
        <f t="shared" si="41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110">
        <v>7</v>
      </c>
      <c r="E122" s="111"/>
      <c r="F122" s="110">
        <f t="shared" si="42"/>
        <v>0</v>
      </c>
      <c r="G122" s="110">
        <v>13.2</v>
      </c>
      <c r="H122" s="110">
        <f t="shared" si="39"/>
        <v>92.4</v>
      </c>
      <c r="I122" s="110">
        <f t="shared" si="40"/>
        <v>0</v>
      </c>
      <c r="J122" s="109">
        <f t="shared" si="41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110">
        <v>10</v>
      </c>
      <c r="E123" s="111"/>
      <c r="F123" s="110">
        <f t="shared" si="42"/>
        <v>0</v>
      </c>
      <c r="G123" s="110">
        <v>14.18</v>
      </c>
      <c r="H123" s="110">
        <f t="shared" si="39"/>
        <v>141.80000000000001</v>
      </c>
      <c r="I123" s="110">
        <f t="shared" si="40"/>
        <v>0</v>
      </c>
      <c r="J123" s="109">
        <f t="shared" si="41"/>
        <v>0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110">
        <v>4</v>
      </c>
      <c r="E124" s="111"/>
      <c r="F124" s="110">
        <f t="shared" si="42"/>
        <v>0</v>
      </c>
      <c r="G124" s="110">
        <v>3.24</v>
      </c>
      <c r="H124" s="110">
        <f t="shared" si="39"/>
        <v>12.96</v>
      </c>
      <c r="I124" s="110">
        <f t="shared" si="40"/>
        <v>0</v>
      </c>
      <c r="J124" s="109">
        <f t="shared" si="41"/>
        <v>0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110">
        <v>3</v>
      </c>
      <c r="E125" s="111"/>
      <c r="F125" s="110">
        <f t="shared" si="42"/>
        <v>0</v>
      </c>
      <c r="G125" s="110">
        <v>10.78</v>
      </c>
      <c r="H125" s="110">
        <f t="shared" si="39"/>
        <v>32.340000000000003</v>
      </c>
      <c r="I125" s="110">
        <f t="shared" si="40"/>
        <v>0</v>
      </c>
      <c r="J125" s="109">
        <f t="shared" si="41"/>
        <v>0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110">
        <v>1</v>
      </c>
      <c r="E126" s="111"/>
      <c r="F126" s="110">
        <f t="shared" si="42"/>
        <v>0</v>
      </c>
      <c r="G126" s="110">
        <v>10.49</v>
      </c>
      <c r="H126" s="110">
        <f t="shared" si="39"/>
        <v>10.49</v>
      </c>
      <c r="I126" s="110">
        <f t="shared" si="40"/>
        <v>0</v>
      </c>
      <c r="J126" s="109">
        <f t="shared" si="41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110">
        <v>6</v>
      </c>
      <c r="E127" s="111"/>
      <c r="F127" s="110">
        <f t="shared" si="42"/>
        <v>0</v>
      </c>
      <c r="G127" s="110">
        <v>7.29</v>
      </c>
      <c r="H127" s="110">
        <f t="shared" si="39"/>
        <v>43.74</v>
      </c>
      <c r="I127" s="110">
        <f t="shared" si="40"/>
        <v>0</v>
      </c>
      <c r="J127" s="109">
        <f t="shared" si="41"/>
        <v>0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110">
        <v>4</v>
      </c>
      <c r="E128" s="111"/>
      <c r="F128" s="110">
        <f t="shared" si="42"/>
        <v>0</v>
      </c>
      <c r="G128" s="110">
        <v>21.24</v>
      </c>
      <c r="H128" s="110">
        <f t="shared" si="39"/>
        <v>84.96</v>
      </c>
      <c r="I128" s="110">
        <f t="shared" si="40"/>
        <v>0</v>
      </c>
      <c r="J128" s="109">
        <f t="shared" si="41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110">
        <v>4</v>
      </c>
      <c r="E129" s="111"/>
      <c r="F129" s="110">
        <f t="shared" si="42"/>
        <v>0</v>
      </c>
      <c r="G129" s="110">
        <v>95.94</v>
      </c>
      <c r="H129" s="110">
        <f t="shared" si="39"/>
        <v>383.76</v>
      </c>
      <c r="I129" s="110">
        <f t="shared" si="40"/>
        <v>0</v>
      </c>
      <c r="J129" s="109">
        <f t="shared" si="41"/>
        <v>0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110">
        <v>3</v>
      </c>
      <c r="E130" s="111"/>
      <c r="F130" s="110">
        <f t="shared" si="42"/>
        <v>0</v>
      </c>
      <c r="G130" s="110">
        <v>90.97</v>
      </c>
      <c r="H130" s="110">
        <f t="shared" si="39"/>
        <v>272.91000000000003</v>
      </c>
      <c r="I130" s="110">
        <f t="shared" si="40"/>
        <v>0</v>
      </c>
      <c r="J130" s="109">
        <f t="shared" si="41"/>
        <v>0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110">
        <v>11</v>
      </c>
      <c r="E131" s="111"/>
      <c r="F131" s="110">
        <f t="shared" si="42"/>
        <v>0</v>
      </c>
      <c r="G131" s="110">
        <v>5.71</v>
      </c>
      <c r="H131" s="110">
        <f t="shared" si="39"/>
        <v>62.81</v>
      </c>
      <c r="I131" s="110">
        <f t="shared" si="40"/>
        <v>0</v>
      </c>
      <c r="J131" s="109">
        <f t="shared" si="41"/>
        <v>0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110">
        <v>1</v>
      </c>
      <c r="E132" s="111"/>
      <c r="F132" s="110">
        <f t="shared" si="42"/>
        <v>0</v>
      </c>
      <c r="G132" s="110">
        <v>150.82</v>
      </c>
      <c r="H132" s="110">
        <f t="shared" si="39"/>
        <v>150.82</v>
      </c>
      <c r="I132" s="110">
        <f t="shared" si="40"/>
        <v>0</v>
      </c>
      <c r="J132" s="109">
        <f t="shared" si="41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110">
        <v>1</v>
      </c>
      <c r="E133" s="111"/>
      <c r="F133" s="110">
        <f t="shared" si="42"/>
        <v>0</v>
      </c>
      <c r="G133" s="110">
        <v>171.31</v>
      </c>
      <c r="H133" s="110">
        <f t="shared" si="39"/>
        <v>171.31</v>
      </c>
      <c r="I133" s="110">
        <f t="shared" si="40"/>
        <v>0</v>
      </c>
      <c r="J133" s="109">
        <f t="shared" si="41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110">
        <v>3</v>
      </c>
      <c r="E134" s="111"/>
      <c r="F134" s="110">
        <f t="shared" si="42"/>
        <v>0</v>
      </c>
      <c r="G134" s="110">
        <v>120.43</v>
      </c>
      <c r="H134" s="110">
        <f t="shared" si="39"/>
        <v>361.29</v>
      </c>
      <c r="I134" s="110">
        <f t="shared" si="40"/>
        <v>0</v>
      </c>
      <c r="J134" s="109">
        <f t="shared" si="41"/>
        <v>0</v>
      </c>
    </row>
    <row r="135" spans="1:10" s="1" customFormat="1" ht="15" x14ac:dyDescent="0.25">
      <c r="A135" s="354" t="s">
        <v>66</v>
      </c>
      <c r="B135" s="355"/>
      <c r="C135" s="355"/>
      <c r="D135" s="355"/>
      <c r="E135" s="355"/>
      <c r="F135" s="355"/>
      <c r="G135" s="356"/>
      <c r="H135" s="108">
        <f>SUM(H114:H134)</f>
        <v>4493.9100000000008</v>
      </c>
      <c r="I135" s="108">
        <f>SUM(I114:I134)</f>
        <v>0</v>
      </c>
      <c r="J135" s="107">
        <f>SUM(J114:J134)</f>
        <v>0</v>
      </c>
    </row>
    <row r="136" spans="1:10" s="1" customFormat="1" ht="15" x14ac:dyDescent="0.25">
      <c r="A136" s="75" t="s">
        <v>267</v>
      </c>
      <c r="B136" s="89" t="s">
        <v>529</v>
      </c>
      <c r="C136" s="90"/>
      <c r="D136" s="90"/>
      <c r="E136" s="90"/>
      <c r="F136" s="90"/>
      <c r="G136" s="90"/>
      <c r="H136" s="90"/>
      <c r="I136" s="90"/>
      <c r="J136" s="91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110">
        <v>13.24</v>
      </c>
      <c r="E137" s="111"/>
      <c r="F137" s="110">
        <f>E137</f>
        <v>0</v>
      </c>
      <c r="G137" s="110">
        <v>17.940000000000001</v>
      </c>
      <c r="H137" s="110">
        <f t="shared" ref="H137:H155" si="43">TRUNC(G137*D137,2)</f>
        <v>237.52</v>
      </c>
      <c r="I137" s="110">
        <f t="shared" ref="I137:I155" si="44">TRUNC(G137*E137,2)</f>
        <v>0</v>
      </c>
      <c r="J137" s="109">
        <f t="shared" ref="J137:J155" si="45">TRUNC(G137*F137,2)</f>
        <v>0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110">
        <v>30.25</v>
      </c>
      <c r="E138" s="111"/>
      <c r="F138" s="110">
        <f t="shared" ref="F138:F155" si="46">E138</f>
        <v>0</v>
      </c>
      <c r="G138" s="110">
        <v>25.61</v>
      </c>
      <c r="H138" s="110">
        <f t="shared" si="43"/>
        <v>774.7</v>
      </c>
      <c r="I138" s="110">
        <f t="shared" si="44"/>
        <v>0</v>
      </c>
      <c r="J138" s="109">
        <f t="shared" si="45"/>
        <v>0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110">
        <v>23.37</v>
      </c>
      <c r="E139" s="111"/>
      <c r="F139" s="110">
        <f t="shared" si="46"/>
        <v>0</v>
      </c>
      <c r="G139" s="110">
        <v>13.32</v>
      </c>
      <c r="H139" s="110">
        <f t="shared" si="43"/>
        <v>311.27999999999997</v>
      </c>
      <c r="I139" s="110">
        <f t="shared" si="44"/>
        <v>0</v>
      </c>
      <c r="J139" s="109">
        <f t="shared" si="45"/>
        <v>0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110">
        <v>4</v>
      </c>
      <c r="E140" s="111"/>
      <c r="F140" s="110">
        <f t="shared" si="46"/>
        <v>0</v>
      </c>
      <c r="G140" s="110">
        <v>9.5</v>
      </c>
      <c r="H140" s="110">
        <f t="shared" si="43"/>
        <v>38</v>
      </c>
      <c r="I140" s="110">
        <f t="shared" si="44"/>
        <v>0</v>
      </c>
      <c r="J140" s="109">
        <f t="shared" si="45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110">
        <v>5</v>
      </c>
      <c r="E141" s="111"/>
      <c r="F141" s="110">
        <f t="shared" si="46"/>
        <v>0</v>
      </c>
      <c r="G141" s="110">
        <v>29.44</v>
      </c>
      <c r="H141" s="110">
        <f t="shared" si="43"/>
        <v>147.19999999999999</v>
      </c>
      <c r="I141" s="110">
        <f t="shared" si="44"/>
        <v>0</v>
      </c>
      <c r="J141" s="109">
        <f t="shared" si="45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110">
        <v>2</v>
      </c>
      <c r="E142" s="111"/>
      <c r="F142" s="110">
        <f t="shared" si="46"/>
        <v>0</v>
      </c>
      <c r="G142" s="110">
        <v>18.27</v>
      </c>
      <c r="H142" s="110">
        <f t="shared" si="43"/>
        <v>36.54</v>
      </c>
      <c r="I142" s="110">
        <f t="shared" si="44"/>
        <v>0</v>
      </c>
      <c r="J142" s="109">
        <f t="shared" si="45"/>
        <v>0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110">
        <v>3</v>
      </c>
      <c r="E143" s="111"/>
      <c r="F143" s="110">
        <f t="shared" si="46"/>
        <v>0</v>
      </c>
      <c r="G143" s="110">
        <v>6.27</v>
      </c>
      <c r="H143" s="110">
        <f t="shared" si="43"/>
        <v>18.809999999999999</v>
      </c>
      <c r="I143" s="110">
        <f t="shared" si="44"/>
        <v>0</v>
      </c>
      <c r="J143" s="109">
        <f t="shared" si="45"/>
        <v>0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110">
        <v>3</v>
      </c>
      <c r="E144" s="111"/>
      <c r="F144" s="110">
        <f t="shared" si="46"/>
        <v>0</v>
      </c>
      <c r="G144" s="110">
        <v>7.36</v>
      </c>
      <c r="H144" s="110">
        <f t="shared" si="43"/>
        <v>22.08</v>
      </c>
      <c r="I144" s="110">
        <f t="shared" si="44"/>
        <v>0</v>
      </c>
      <c r="J144" s="109">
        <f t="shared" si="45"/>
        <v>0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110">
        <v>3</v>
      </c>
      <c r="E145" s="111"/>
      <c r="F145" s="110">
        <f t="shared" si="46"/>
        <v>0</v>
      </c>
      <c r="G145" s="110">
        <v>23.25</v>
      </c>
      <c r="H145" s="110">
        <f t="shared" si="43"/>
        <v>69.75</v>
      </c>
      <c r="I145" s="110">
        <f t="shared" si="44"/>
        <v>0</v>
      </c>
      <c r="J145" s="109">
        <f t="shared" si="45"/>
        <v>0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110">
        <v>6</v>
      </c>
      <c r="E146" s="111"/>
      <c r="F146" s="110">
        <f t="shared" si="46"/>
        <v>0</v>
      </c>
      <c r="G146" s="110">
        <v>9.32</v>
      </c>
      <c r="H146" s="110">
        <f t="shared" si="43"/>
        <v>55.92</v>
      </c>
      <c r="I146" s="110">
        <f t="shared" si="44"/>
        <v>0</v>
      </c>
      <c r="J146" s="109">
        <f t="shared" si="45"/>
        <v>0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110">
        <v>8</v>
      </c>
      <c r="E147" s="111"/>
      <c r="F147" s="110">
        <f t="shared" si="46"/>
        <v>0</v>
      </c>
      <c r="G147" s="110">
        <v>6.63</v>
      </c>
      <c r="H147" s="110">
        <f t="shared" si="43"/>
        <v>53.04</v>
      </c>
      <c r="I147" s="110">
        <f t="shared" si="44"/>
        <v>0</v>
      </c>
      <c r="J147" s="109">
        <f t="shared" si="45"/>
        <v>0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110">
        <v>3</v>
      </c>
      <c r="E148" s="111"/>
      <c r="F148" s="110">
        <f t="shared" si="46"/>
        <v>0</v>
      </c>
      <c r="G148" s="110">
        <v>18.98</v>
      </c>
      <c r="H148" s="110">
        <f t="shared" si="43"/>
        <v>56.94</v>
      </c>
      <c r="I148" s="110">
        <f t="shared" si="44"/>
        <v>0</v>
      </c>
      <c r="J148" s="109">
        <f t="shared" si="45"/>
        <v>0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110">
        <v>3</v>
      </c>
      <c r="E149" s="111"/>
      <c r="F149" s="110">
        <f t="shared" si="46"/>
        <v>0</v>
      </c>
      <c r="G149" s="110">
        <v>8.15</v>
      </c>
      <c r="H149" s="110">
        <f t="shared" si="43"/>
        <v>24.45</v>
      </c>
      <c r="I149" s="110">
        <f t="shared" si="44"/>
        <v>0</v>
      </c>
      <c r="J149" s="109">
        <f t="shared" si="45"/>
        <v>0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110">
        <v>11</v>
      </c>
      <c r="E150" s="111"/>
      <c r="F150" s="110">
        <f t="shared" si="46"/>
        <v>0</v>
      </c>
      <c r="G150" s="110">
        <v>14.53</v>
      </c>
      <c r="H150" s="110">
        <f t="shared" si="43"/>
        <v>159.83000000000001</v>
      </c>
      <c r="I150" s="110">
        <f t="shared" si="44"/>
        <v>0</v>
      </c>
      <c r="J150" s="109">
        <f t="shared" si="45"/>
        <v>0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110">
        <v>9</v>
      </c>
      <c r="E151" s="111"/>
      <c r="F151" s="110">
        <f t="shared" si="46"/>
        <v>0</v>
      </c>
      <c r="G151" s="110">
        <v>6.69</v>
      </c>
      <c r="H151" s="110">
        <f t="shared" si="43"/>
        <v>60.21</v>
      </c>
      <c r="I151" s="110">
        <f t="shared" si="44"/>
        <v>0</v>
      </c>
      <c r="J151" s="109">
        <f t="shared" si="45"/>
        <v>0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110">
        <v>3</v>
      </c>
      <c r="E152" s="111"/>
      <c r="F152" s="110">
        <f t="shared" si="46"/>
        <v>0</v>
      </c>
      <c r="G152" s="110">
        <v>43.45</v>
      </c>
      <c r="H152" s="110">
        <f t="shared" si="43"/>
        <v>130.35</v>
      </c>
      <c r="I152" s="110">
        <f t="shared" si="44"/>
        <v>0</v>
      </c>
      <c r="J152" s="109">
        <f t="shared" si="45"/>
        <v>0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110">
        <v>1</v>
      </c>
      <c r="E153" s="111"/>
      <c r="F153" s="110">
        <f t="shared" si="46"/>
        <v>0</v>
      </c>
      <c r="G153" s="110">
        <v>12.28</v>
      </c>
      <c r="H153" s="110">
        <f t="shared" si="43"/>
        <v>12.28</v>
      </c>
      <c r="I153" s="110">
        <f t="shared" si="44"/>
        <v>0</v>
      </c>
      <c r="J153" s="109">
        <f t="shared" si="45"/>
        <v>0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110">
        <v>1</v>
      </c>
      <c r="E154" s="111"/>
      <c r="F154" s="110">
        <f t="shared" si="46"/>
        <v>0</v>
      </c>
      <c r="G154" s="110">
        <v>436.28</v>
      </c>
      <c r="H154" s="110">
        <f t="shared" si="43"/>
        <v>436.28</v>
      </c>
      <c r="I154" s="110">
        <f t="shared" si="44"/>
        <v>0</v>
      </c>
      <c r="J154" s="109">
        <f t="shared" si="45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110">
        <v>3</v>
      </c>
      <c r="E155" s="111"/>
      <c r="F155" s="110">
        <f t="shared" si="46"/>
        <v>0</v>
      </c>
      <c r="G155" s="110">
        <v>385.85</v>
      </c>
      <c r="H155" s="110">
        <f t="shared" si="43"/>
        <v>1157.55</v>
      </c>
      <c r="I155" s="110">
        <f t="shared" si="44"/>
        <v>0</v>
      </c>
      <c r="J155" s="109">
        <f t="shared" si="45"/>
        <v>0</v>
      </c>
    </row>
    <row r="156" spans="1:10" s="1" customFormat="1" ht="15" x14ac:dyDescent="0.25">
      <c r="A156" s="354" t="s">
        <v>66</v>
      </c>
      <c r="B156" s="355"/>
      <c r="C156" s="355"/>
      <c r="D156" s="355"/>
      <c r="E156" s="355"/>
      <c r="F156" s="355"/>
      <c r="G156" s="356"/>
      <c r="H156" s="108">
        <f>SUM(H137:H155)</f>
        <v>3802.7300000000005</v>
      </c>
      <c r="I156" s="108">
        <f>SUM(I137:I155)</f>
        <v>0</v>
      </c>
      <c r="J156" s="107">
        <f>SUM(J137:J155)</f>
        <v>0</v>
      </c>
    </row>
    <row r="157" spans="1:10" s="1" customFormat="1" ht="15" x14ac:dyDescent="0.25">
      <c r="A157" s="75" t="s">
        <v>306</v>
      </c>
      <c r="B157" s="89" t="s">
        <v>308</v>
      </c>
      <c r="C157" s="90"/>
      <c r="D157" s="90"/>
      <c r="E157" s="90"/>
      <c r="F157" s="90"/>
      <c r="G157" s="90"/>
      <c r="H157" s="90"/>
      <c r="I157" s="90"/>
      <c r="J157" s="91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110">
        <v>2.5</v>
      </c>
      <c r="E158" s="111"/>
      <c r="F158" s="110">
        <f>E158</f>
        <v>0</v>
      </c>
      <c r="G158" s="110">
        <v>21.58</v>
      </c>
      <c r="H158" s="110">
        <f t="shared" ref="H158:H163" si="47">TRUNC(G158*D158,2)</f>
        <v>53.95</v>
      </c>
      <c r="I158" s="110">
        <f t="shared" ref="I158:I163" si="48">TRUNC(G158*E158,2)</f>
        <v>0</v>
      </c>
      <c r="J158" s="109">
        <f t="shared" ref="J158:J163" si="49">TRUNC(G158*F158,2)</f>
        <v>0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110">
        <v>68.02</v>
      </c>
      <c r="E159" s="111"/>
      <c r="F159" s="110">
        <f t="shared" ref="F159:F163" si="50">E159</f>
        <v>0</v>
      </c>
      <c r="G159" s="110">
        <v>48.66</v>
      </c>
      <c r="H159" s="110">
        <f t="shared" si="47"/>
        <v>3309.85</v>
      </c>
      <c r="I159" s="110">
        <f t="shared" si="48"/>
        <v>0</v>
      </c>
      <c r="J159" s="109">
        <f t="shared" si="49"/>
        <v>0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110">
        <v>11</v>
      </c>
      <c r="E160" s="111"/>
      <c r="F160" s="110">
        <f t="shared" si="50"/>
        <v>0</v>
      </c>
      <c r="G160" s="110">
        <v>74.930000000000007</v>
      </c>
      <c r="H160" s="110">
        <f t="shared" si="47"/>
        <v>824.23</v>
      </c>
      <c r="I160" s="110">
        <f t="shared" si="48"/>
        <v>0</v>
      </c>
      <c r="J160" s="109">
        <f t="shared" si="49"/>
        <v>0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110">
        <v>4</v>
      </c>
      <c r="E161" s="111"/>
      <c r="F161" s="110">
        <f t="shared" si="50"/>
        <v>0</v>
      </c>
      <c r="G161" s="110">
        <v>44.22</v>
      </c>
      <c r="H161" s="110">
        <f t="shared" si="47"/>
        <v>176.88</v>
      </c>
      <c r="I161" s="110">
        <f t="shared" si="48"/>
        <v>0</v>
      </c>
      <c r="J161" s="109">
        <f t="shared" si="49"/>
        <v>0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110">
        <v>13</v>
      </c>
      <c r="E162" s="111"/>
      <c r="F162" s="110">
        <f t="shared" si="50"/>
        <v>0</v>
      </c>
      <c r="G162" s="110">
        <v>23.71</v>
      </c>
      <c r="H162" s="110">
        <f t="shared" si="47"/>
        <v>308.23</v>
      </c>
      <c r="I162" s="110">
        <f t="shared" si="48"/>
        <v>0</v>
      </c>
      <c r="J162" s="109">
        <f t="shared" si="49"/>
        <v>0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110">
        <v>3</v>
      </c>
      <c r="E163" s="111"/>
      <c r="F163" s="110">
        <f t="shared" si="50"/>
        <v>0</v>
      </c>
      <c r="G163" s="110">
        <v>712.52</v>
      </c>
      <c r="H163" s="110">
        <f t="shared" si="47"/>
        <v>2137.56</v>
      </c>
      <c r="I163" s="110">
        <f t="shared" si="48"/>
        <v>0</v>
      </c>
      <c r="J163" s="109">
        <f t="shared" si="49"/>
        <v>0</v>
      </c>
    </row>
    <row r="164" spans="1:10" s="1" customFormat="1" ht="15" x14ac:dyDescent="0.25">
      <c r="A164" s="354" t="s">
        <v>66</v>
      </c>
      <c r="B164" s="355"/>
      <c r="C164" s="355"/>
      <c r="D164" s="355"/>
      <c r="E164" s="355"/>
      <c r="F164" s="355"/>
      <c r="G164" s="356"/>
      <c r="H164" s="108">
        <f>SUM(H158:H163)</f>
        <v>6810.6999999999989</v>
      </c>
      <c r="I164" s="108">
        <f>SUM(I158:I163)</f>
        <v>0</v>
      </c>
      <c r="J164" s="107">
        <f>SUM(J158:J163)</f>
        <v>0</v>
      </c>
    </row>
    <row r="165" spans="1:10" s="1" customFormat="1" ht="15" x14ac:dyDescent="0.25">
      <c r="A165" s="75" t="s">
        <v>320</v>
      </c>
      <c r="B165" s="89" t="s">
        <v>321</v>
      </c>
      <c r="C165" s="90"/>
      <c r="D165" s="90"/>
      <c r="E165" s="90"/>
      <c r="F165" s="90"/>
      <c r="G165" s="90"/>
      <c r="H165" s="90"/>
      <c r="I165" s="90"/>
      <c r="J165" s="91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110">
        <v>1</v>
      </c>
      <c r="E166" s="111"/>
      <c r="F166" s="110">
        <f>E166</f>
        <v>0</v>
      </c>
      <c r="G166" s="110">
        <v>1562.31</v>
      </c>
      <c r="H166" s="110">
        <f t="shared" ref="H166:H201" si="51">TRUNC(G166*D166,2)</f>
        <v>1562.31</v>
      </c>
      <c r="I166" s="110">
        <f t="shared" ref="I166:I201" si="52">TRUNC(G166*E166,2)</f>
        <v>0</v>
      </c>
      <c r="J166" s="109">
        <f t="shared" ref="J166:J201" si="53"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110">
        <v>1</v>
      </c>
      <c r="E167" s="111"/>
      <c r="F167" s="110">
        <f t="shared" ref="F167:F201" si="54">E167</f>
        <v>0</v>
      </c>
      <c r="G167" s="110">
        <v>532.74</v>
      </c>
      <c r="H167" s="110">
        <f t="shared" si="51"/>
        <v>532.74</v>
      </c>
      <c r="I167" s="110">
        <f t="shared" si="52"/>
        <v>0</v>
      </c>
      <c r="J167" s="109">
        <f t="shared" si="53"/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110">
        <v>4</v>
      </c>
      <c r="E168" s="111"/>
      <c r="F168" s="110">
        <f t="shared" si="54"/>
        <v>0</v>
      </c>
      <c r="G168" s="110">
        <v>122.61</v>
      </c>
      <c r="H168" s="110">
        <f t="shared" si="51"/>
        <v>490.44</v>
      </c>
      <c r="I168" s="110">
        <f t="shared" si="52"/>
        <v>0</v>
      </c>
      <c r="J168" s="109">
        <f t="shared" si="53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110">
        <v>1</v>
      </c>
      <c r="E169" s="111"/>
      <c r="F169" s="110">
        <f t="shared" si="54"/>
        <v>0</v>
      </c>
      <c r="G169" s="110">
        <v>132.34</v>
      </c>
      <c r="H169" s="110">
        <f t="shared" si="51"/>
        <v>132.34</v>
      </c>
      <c r="I169" s="110">
        <f t="shared" si="52"/>
        <v>0</v>
      </c>
      <c r="J169" s="109">
        <f t="shared" si="53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110">
        <v>4</v>
      </c>
      <c r="E170" s="111"/>
      <c r="F170" s="110">
        <f t="shared" si="54"/>
        <v>0</v>
      </c>
      <c r="G170" s="110">
        <v>8.81</v>
      </c>
      <c r="H170" s="110">
        <f t="shared" si="51"/>
        <v>35.24</v>
      </c>
      <c r="I170" s="110">
        <f t="shared" si="52"/>
        <v>0</v>
      </c>
      <c r="J170" s="109">
        <f t="shared" si="53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110">
        <v>6</v>
      </c>
      <c r="E171" s="111"/>
      <c r="F171" s="110">
        <f t="shared" si="54"/>
        <v>0</v>
      </c>
      <c r="G171" s="110">
        <v>9.3000000000000007</v>
      </c>
      <c r="H171" s="110">
        <f t="shared" si="51"/>
        <v>55.8</v>
      </c>
      <c r="I171" s="110">
        <f t="shared" si="52"/>
        <v>0</v>
      </c>
      <c r="J171" s="109">
        <f t="shared" si="53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110">
        <v>8</v>
      </c>
      <c r="E172" s="111"/>
      <c r="F172" s="110">
        <f t="shared" si="54"/>
        <v>0</v>
      </c>
      <c r="G172" s="110">
        <v>10.220000000000001</v>
      </c>
      <c r="H172" s="110">
        <f t="shared" si="51"/>
        <v>81.760000000000005</v>
      </c>
      <c r="I172" s="110">
        <f t="shared" si="52"/>
        <v>0</v>
      </c>
      <c r="J172" s="109">
        <f t="shared" si="53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110">
        <v>1</v>
      </c>
      <c r="E173" s="111"/>
      <c r="F173" s="110">
        <f t="shared" si="54"/>
        <v>0</v>
      </c>
      <c r="G173" s="110">
        <v>587.96</v>
      </c>
      <c r="H173" s="110">
        <f t="shared" si="51"/>
        <v>587.96</v>
      </c>
      <c r="I173" s="110">
        <f t="shared" si="52"/>
        <v>0</v>
      </c>
      <c r="J173" s="109">
        <f t="shared" si="53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110">
        <v>1</v>
      </c>
      <c r="E174" s="111"/>
      <c r="F174" s="110">
        <f t="shared" si="54"/>
        <v>0</v>
      </c>
      <c r="G174" s="110">
        <v>243.72</v>
      </c>
      <c r="H174" s="110">
        <f t="shared" si="51"/>
        <v>243.72</v>
      </c>
      <c r="I174" s="110">
        <f t="shared" si="52"/>
        <v>0</v>
      </c>
      <c r="J174" s="109">
        <f t="shared" si="53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110">
        <v>45</v>
      </c>
      <c r="E175" s="111"/>
      <c r="F175" s="110">
        <f t="shared" si="54"/>
        <v>0</v>
      </c>
      <c r="G175" s="110">
        <v>11.63</v>
      </c>
      <c r="H175" s="110">
        <f t="shared" si="51"/>
        <v>523.35</v>
      </c>
      <c r="I175" s="110">
        <f t="shared" si="52"/>
        <v>0</v>
      </c>
      <c r="J175" s="109">
        <f t="shared" si="53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110">
        <v>8</v>
      </c>
      <c r="E176" s="111"/>
      <c r="F176" s="110">
        <f t="shared" si="54"/>
        <v>0</v>
      </c>
      <c r="G176" s="110">
        <v>6.71</v>
      </c>
      <c r="H176" s="110">
        <f t="shared" si="51"/>
        <v>53.68</v>
      </c>
      <c r="I176" s="110">
        <f t="shared" si="52"/>
        <v>0</v>
      </c>
      <c r="J176" s="109">
        <f t="shared" si="53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110">
        <v>2</v>
      </c>
      <c r="E177" s="111"/>
      <c r="F177" s="110">
        <f t="shared" si="54"/>
        <v>0</v>
      </c>
      <c r="G177" s="110">
        <v>13.88</v>
      </c>
      <c r="H177" s="110">
        <f t="shared" si="51"/>
        <v>27.76</v>
      </c>
      <c r="I177" s="110">
        <f t="shared" si="52"/>
        <v>0</v>
      </c>
      <c r="J177" s="109">
        <f t="shared" si="53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110">
        <v>60</v>
      </c>
      <c r="E178" s="111"/>
      <c r="F178" s="110">
        <f t="shared" si="54"/>
        <v>0</v>
      </c>
      <c r="G178" s="110">
        <v>18.13</v>
      </c>
      <c r="H178" s="110">
        <f t="shared" si="51"/>
        <v>1087.8</v>
      </c>
      <c r="I178" s="110">
        <f t="shared" si="52"/>
        <v>0</v>
      </c>
      <c r="J178" s="109">
        <f t="shared" si="53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110">
        <v>600</v>
      </c>
      <c r="E179" s="111"/>
      <c r="F179" s="110">
        <f t="shared" si="54"/>
        <v>0</v>
      </c>
      <c r="G179" s="110">
        <v>2.67</v>
      </c>
      <c r="H179" s="110">
        <f t="shared" si="51"/>
        <v>1602</v>
      </c>
      <c r="I179" s="110">
        <f t="shared" si="52"/>
        <v>0</v>
      </c>
      <c r="J179" s="109">
        <f t="shared" si="53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110">
        <v>1600</v>
      </c>
      <c r="E180" s="111"/>
      <c r="F180" s="110">
        <f t="shared" si="54"/>
        <v>0</v>
      </c>
      <c r="G180" s="110">
        <v>3.92</v>
      </c>
      <c r="H180" s="110">
        <f t="shared" si="51"/>
        <v>6272</v>
      </c>
      <c r="I180" s="110">
        <f t="shared" si="52"/>
        <v>0</v>
      </c>
      <c r="J180" s="109">
        <f t="shared" si="53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110">
        <v>46</v>
      </c>
      <c r="E181" s="111"/>
      <c r="F181" s="110">
        <f t="shared" si="54"/>
        <v>0</v>
      </c>
      <c r="G181" s="110">
        <v>8.82</v>
      </c>
      <c r="H181" s="110">
        <f t="shared" si="51"/>
        <v>405.72</v>
      </c>
      <c r="I181" s="110">
        <f t="shared" si="52"/>
        <v>0</v>
      </c>
      <c r="J181" s="109">
        <f t="shared" si="53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110">
        <v>17</v>
      </c>
      <c r="E182" s="111"/>
      <c r="F182" s="110">
        <f t="shared" si="54"/>
        <v>0</v>
      </c>
      <c r="G182" s="110">
        <v>22.65</v>
      </c>
      <c r="H182" s="110">
        <f t="shared" si="51"/>
        <v>385.05</v>
      </c>
      <c r="I182" s="110">
        <f t="shared" si="52"/>
        <v>0</v>
      </c>
      <c r="J182" s="109">
        <f t="shared" si="53"/>
        <v>0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110">
        <v>88</v>
      </c>
      <c r="E183" s="111"/>
      <c r="F183" s="110">
        <f t="shared" si="54"/>
        <v>0</v>
      </c>
      <c r="G183" s="110">
        <v>11.95</v>
      </c>
      <c r="H183" s="110">
        <f t="shared" si="51"/>
        <v>1051.5999999999999</v>
      </c>
      <c r="I183" s="110">
        <f t="shared" si="52"/>
        <v>0</v>
      </c>
      <c r="J183" s="109">
        <f t="shared" si="53"/>
        <v>0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110">
        <v>7</v>
      </c>
      <c r="E184" s="111"/>
      <c r="F184" s="110">
        <f t="shared" si="54"/>
        <v>0</v>
      </c>
      <c r="G184" s="110">
        <v>26.9</v>
      </c>
      <c r="H184" s="110">
        <f t="shared" si="51"/>
        <v>188.3</v>
      </c>
      <c r="I184" s="110">
        <f t="shared" si="52"/>
        <v>0</v>
      </c>
      <c r="J184" s="109">
        <f t="shared" si="53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110">
        <v>60</v>
      </c>
      <c r="E185" s="111"/>
      <c r="F185" s="110">
        <f t="shared" si="54"/>
        <v>0</v>
      </c>
      <c r="G185" s="110">
        <v>24.04</v>
      </c>
      <c r="H185" s="110">
        <f t="shared" si="51"/>
        <v>1442.4</v>
      </c>
      <c r="I185" s="110">
        <f t="shared" si="52"/>
        <v>0</v>
      </c>
      <c r="J185" s="109">
        <f t="shared" si="53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110">
        <v>17</v>
      </c>
      <c r="E186" s="111"/>
      <c r="F186" s="110">
        <f t="shared" si="54"/>
        <v>0</v>
      </c>
      <c r="G186" s="110">
        <v>36.46</v>
      </c>
      <c r="H186" s="110">
        <f t="shared" si="51"/>
        <v>619.82000000000005</v>
      </c>
      <c r="I186" s="110">
        <f t="shared" si="52"/>
        <v>0</v>
      </c>
      <c r="J186" s="109">
        <f t="shared" si="53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110">
        <v>17</v>
      </c>
      <c r="E187" s="111"/>
      <c r="F187" s="110">
        <f t="shared" si="54"/>
        <v>0</v>
      </c>
      <c r="G187" s="110">
        <v>22.73</v>
      </c>
      <c r="H187" s="110">
        <f t="shared" si="51"/>
        <v>386.41</v>
      </c>
      <c r="I187" s="110">
        <f t="shared" si="52"/>
        <v>0</v>
      </c>
      <c r="J187" s="109">
        <f t="shared" si="53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110">
        <v>4</v>
      </c>
      <c r="E188" s="111"/>
      <c r="F188" s="110">
        <f t="shared" si="54"/>
        <v>0</v>
      </c>
      <c r="G188" s="110">
        <v>28.02</v>
      </c>
      <c r="H188" s="110">
        <f t="shared" si="51"/>
        <v>112.08</v>
      </c>
      <c r="I188" s="110">
        <f t="shared" si="52"/>
        <v>0</v>
      </c>
      <c r="J188" s="109">
        <f t="shared" si="53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110">
        <v>41</v>
      </c>
      <c r="E189" s="111"/>
      <c r="F189" s="110">
        <f t="shared" si="54"/>
        <v>0</v>
      </c>
      <c r="G189" s="110">
        <v>168.38</v>
      </c>
      <c r="H189" s="110">
        <f t="shared" si="51"/>
        <v>6903.58</v>
      </c>
      <c r="I189" s="110">
        <f t="shared" si="52"/>
        <v>0</v>
      </c>
      <c r="J189" s="109">
        <f t="shared" si="53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110">
        <v>5</v>
      </c>
      <c r="E190" s="111"/>
      <c r="F190" s="110">
        <f t="shared" si="54"/>
        <v>0</v>
      </c>
      <c r="G190" s="110">
        <v>110.67</v>
      </c>
      <c r="H190" s="110">
        <f t="shared" si="51"/>
        <v>553.35</v>
      </c>
      <c r="I190" s="110">
        <f t="shared" si="52"/>
        <v>0</v>
      </c>
      <c r="J190" s="109">
        <f t="shared" si="53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110">
        <v>5</v>
      </c>
      <c r="E191" s="111"/>
      <c r="F191" s="110">
        <f t="shared" si="54"/>
        <v>0</v>
      </c>
      <c r="G191" s="110">
        <v>723.84</v>
      </c>
      <c r="H191" s="110">
        <f t="shared" si="51"/>
        <v>3619.2</v>
      </c>
      <c r="I191" s="110">
        <f t="shared" si="52"/>
        <v>0</v>
      </c>
      <c r="J191" s="109">
        <f t="shared" si="53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110">
        <v>50</v>
      </c>
      <c r="E192" s="111"/>
      <c r="F192" s="110">
        <f t="shared" si="54"/>
        <v>0</v>
      </c>
      <c r="G192" s="110">
        <v>9.32</v>
      </c>
      <c r="H192" s="110">
        <f t="shared" si="51"/>
        <v>466</v>
      </c>
      <c r="I192" s="110">
        <f t="shared" si="52"/>
        <v>0</v>
      </c>
      <c r="J192" s="109">
        <f t="shared" si="53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110">
        <v>60</v>
      </c>
      <c r="E193" s="111"/>
      <c r="F193" s="110">
        <f t="shared" si="54"/>
        <v>0</v>
      </c>
      <c r="G193" s="110">
        <v>10.72</v>
      </c>
      <c r="H193" s="110">
        <f t="shared" si="51"/>
        <v>643.20000000000005</v>
      </c>
      <c r="I193" s="110">
        <f t="shared" si="52"/>
        <v>0</v>
      </c>
      <c r="J193" s="109">
        <f t="shared" si="53"/>
        <v>0</v>
      </c>
    </row>
    <row r="194" spans="1:10" s="1" customFormat="1" ht="38.25" x14ac:dyDescent="0.25">
      <c r="A194" s="76" t="s">
        <v>350</v>
      </c>
      <c r="B194" s="22" t="s">
        <v>386</v>
      </c>
      <c r="C194" s="28" t="s">
        <v>15</v>
      </c>
      <c r="D194" s="110">
        <v>65</v>
      </c>
      <c r="E194" s="111"/>
      <c r="F194" s="110">
        <f t="shared" si="54"/>
        <v>0</v>
      </c>
      <c r="G194" s="110">
        <v>5.15</v>
      </c>
      <c r="H194" s="110">
        <f t="shared" si="51"/>
        <v>334.75</v>
      </c>
      <c r="I194" s="110">
        <f t="shared" si="52"/>
        <v>0</v>
      </c>
      <c r="J194" s="109">
        <f t="shared" si="53"/>
        <v>0</v>
      </c>
    </row>
    <row r="195" spans="1:10" s="1" customFormat="1" ht="38.25" x14ac:dyDescent="0.25">
      <c r="A195" s="76" t="s">
        <v>351</v>
      </c>
      <c r="B195" s="22" t="s">
        <v>387</v>
      </c>
      <c r="C195" s="28" t="s">
        <v>15</v>
      </c>
      <c r="D195" s="110">
        <v>30</v>
      </c>
      <c r="E195" s="111"/>
      <c r="F195" s="110">
        <f t="shared" si="54"/>
        <v>0</v>
      </c>
      <c r="G195" s="110">
        <v>4.4400000000000004</v>
      </c>
      <c r="H195" s="110">
        <f t="shared" si="51"/>
        <v>133.19999999999999</v>
      </c>
      <c r="I195" s="110">
        <f t="shared" si="52"/>
        <v>0</v>
      </c>
      <c r="J195" s="109">
        <f t="shared" si="53"/>
        <v>0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110">
        <v>2</v>
      </c>
      <c r="E196" s="111"/>
      <c r="F196" s="110">
        <f t="shared" si="54"/>
        <v>0</v>
      </c>
      <c r="G196" s="110">
        <v>59.47</v>
      </c>
      <c r="H196" s="110">
        <f t="shared" si="51"/>
        <v>118.94</v>
      </c>
      <c r="I196" s="110">
        <f t="shared" si="52"/>
        <v>0</v>
      </c>
      <c r="J196" s="109">
        <f t="shared" si="53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110">
        <v>2</v>
      </c>
      <c r="E197" s="111"/>
      <c r="F197" s="110">
        <f t="shared" si="54"/>
        <v>0</v>
      </c>
      <c r="G197" s="110">
        <v>25.27</v>
      </c>
      <c r="H197" s="110">
        <f t="shared" si="51"/>
        <v>50.54</v>
      </c>
      <c r="I197" s="110">
        <f t="shared" si="52"/>
        <v>0</v>
      </c>
      <c r="J197" s="109">
        <f t="shared" si="53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110">
        <v>15</v>
      </c>
      <c r="E198" s="111"/>
      <c r="F198" s="110">
        <f t="shared" si="54"/>
        <v>0</v>
      </c>
      <c r="G198" s="110">
        <v>31.79</v>
      </c>
      <c r="H198" s="110">
        <f t="shared" si="51"/>
        <v>476.85</v>
      </c>
      <c r="I198" s="110">
        <f t="shared" si="52"/>
        <v>0</v>
      </c>
      <c r="J198" s="109">
        <f t="shared" si="53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110">
        <v>2</v>
      </c>
      <c r="E199" s="111"/>
      <c r="F199" s="110">
        <f t="shared" si="54"/>
        <v>0</v>
      </c>
      <c r="G199" s="110">
        <v>38.29</v>
      </c>
      <c r="H199" s="110">
        <f t="shared" si="51"/>
        <v>76.58</v>
      </c>
      <c r="I199" s="110">
        <f t="shared" si="52"/>
        <v>0</v>
      </c>
      <c r="J199" s="109">
        <f t="shared" si="53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110">
        <v>2</v>
      </c>
      <c r="E200" s="111"/>
      <c r="F200" s="110">
        <f t="shared" si="54"/>
        <v>0</v>
      </c>
      <c r="G200" s="110">
        <v>171.24</v>
      </c>
      <c r="H200" s="110">
        <f t="shared" si="51"/>
        <v>342.48</v>
      </c>
      <c r="I200" s="110">
        <f t="shared" si="52"/>
        <v>0</v>
      </c>
      <c r="J200" s="109">
        <f t="shared" si="53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110">
        <v>8</v>
      </c>
      <c r="E201" s="111"/>
      <c r="F201" s="110">
        <f t="shared" si="54"/>
        <v>0</v>
      </c>
      <c r="G201" s="110">
        <v>153.25</v>
      </c>
      <c r="H201" s="110">
        <f t="shared" si="51"/>
        <v>1226</v>
      </c>
      <c r="I201" s="110">
        <f t="shared" si="52"/>
        <v>0</v>
      </c>
      <c r="J201" s="109">
        <f t="shared" si="53"/>
        <v>0</v>
      </c>
    </row>
    <row r="202" spans="1:10" s="1" customFormat="1" ht="15" x14ac:dyDescent="0.25">
      <c r="A202" s="354" t="s">
        <v>66</v>
      </c>
      <c r="B202" s="355"/>
      <c r="C202" s="355"/>
      <c r="D202" s="355"/>
      <c r="E202" s="355"/>
      <c r="F202" s="355"/>
      <c r="G202" s="356"/>
      <c r="H202" s="108">
        <f>SUM(H166:H201)</f>
        <v>32824.949999999997</v>
      </c>
      <c r="I202" s="108">
        <f>SUM(I166:I201)</f>
        <v>0</v>
      </c>
      <c r="J202" s="107">
        <f>SUM(J166:J201)</f>
        <v>0</v>
      </c>
    </row>
    <row r="203" spans="1:10" s="1" customFormat="1" ht="15" x14ac:dyDescent="0.25">
      <c r="A203" s="75" t="s">
        <v>394</v>
      </c>
      <c r="B203" s="89" t="s">
        <v>395</v>
      </c>
      <c r="C203" s="90"/>
      <c r="D203" s="90"/>
      <c r="E203" s="90"/>
      <c r="F203" s="90"/>
      <c r="G203" s="90"/>
      <c r="H203" s="90"/>
      <c r="I203" s="90"/>
      <c r="J203" s="91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110">
        <v>2</v>
      </c>
      <c r="E204" s="111"/>
      <c r="F204" s="110">
        <f>E204</f>
        <v>0</v>
      </c>
      <c r="G204" s="110">
        <v>227.4</v>
      </c>
      <c r="H204" s="110">
        <f t="shared" ref="H204:H209" si="55">TRUNC(G204*D204,2)</f>
        <v>454.8</v>
      </c>
      <c r="I204" s="110">
        <f t="shared" ref="I204:I209" si="56">TRUNC(G204*E204,2)</f>
        <v>0</v>
      </c>
      <c r="J204" s="109">
        <f t="shared" ref="J204:J209" si="57"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110">
        <v>3</v>
      </c>
      <c r="E205" s="111"/>
      <c r="F205" s="110">
        <f t="shared" ref="F205:F209" si="58">E205</f>
        <v>0</v>
      </c>
      <c r="G205" s="110">
        <v>234.54</v>
      </c>
      <c r="H205" s="110">
        <f t="shared" si="55"/>
        <v>703.62</v>
      </c>
      <c r="I205" s="110">
        <f t="shared" si="56"/>
        <v>0</v>
      </c>
      <c r="J205" s="109">
        <f t="shared" si="57"/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110">
        <v>7</v>
      </c>
      <c r="E206" s="111"/>
      <c r="F206" s="110">
        <f t="shared" si="58"/>
        <v>0</v>
      </c>
      <c r="G206" s="110">
        <v>28.78</v>
      </c>
      <c r="H206" s="110">
        <f t="shared" si="55"/>
        <v>201.46</v>
      </c>
      <c r="I206" s="110">
        <f t="shared" si="56"/>
        <v>0</v>
      </c>
      <c r="J206" s="109">
        <f t="shared" si="57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110">
        <v>5</v>
      </c>
      <c r="E207" s="111"/>
      <c r="F207" s="110">
        <f t="shared" si="58"/>
        <v>0</v>
      </c>
      <c r="G207" s="110">
        <v>17.86</v>
      </c>
      <c r="H207" s="110">
        <f t="shared" si="55"/>
        <v>89.3</v>
      </c>
      <c r="I207" s="110">
        <f t="shared" si="56"/>
        <v>0</v>
      </c>
      <c r="J207" s="109">
        <f t="shared" si="57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110">
        <v>4</v>
      </c>
      <c r="E208" s="111"/>
      <c r="F208" s="110">
        <f t="shared" si="58"/>
        <v>0</v>
      </c>
      <c r="G208" s="110">
        <v>155.55000000000001</v>
      </c>
      <c r="H208" s="110">
        <f t="shared" si="55"/>
        <v>622.20000000000005</v>
      </c>
      <c r="I208" s="110">
        <f t="shared" si="56"/>
        <v>0</v>
      </c>
      <c r="J208" s="109">
        <f t="shared" si="57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110">
        <v>4.95</v>
      </c>
      <c r="E209" s="111"/>
      <c r="F209" s="110">
        <f t="shared" si="58"/>
        <v>0</v>
      </c>
      <c r="G209" s="110">
        <v>33.49</v>
      </c>
      <c r="H209" s="110">
        <f t="shared" si="55"/>
        <v>165.77</v>
      </c>
      <c r="I209" s="110">
        <f t="shared" si="56"/>
        <v>0</v>
      </c>
      <c r="J209" s="109">
        <f t="shared" si="57"/>
        <v>0</v>
      </c>
    </row>
    <row r="210" spans="1:10" s="1" customFormat="1" ht="15" x14ac:dyDescent="0.25">
      <c r="A210" s="354" t="s">
        <v>66</v>
      </c>
      <c r="B210" s="355"/>
      <c r="C210" s="355"/>
      <c r="D210" s="355"/>
      <c r="E210" s="355"/>
      <c r="F210" s="355"/>
      <c r="G210" s="356"/>
      <c r="H210" s="108">
        <f>SUM(H204:H209)</f>
        <v>2237.15</v>
      </c>
      <c r="I210" s="108">
        <f>SUM(I204:I209)</f>
        <v>0</v>
      </c>
      <c r="J210" s="107">
        <f>SUM(J204:J209)</f>
        <v>0</v>
      </c>
    </row>
    <row r="211" spans="1:10" s="1" customFormat="1" ht="15" x14ac:dyDescent="0.25">
      <c r="A211" s="75" t="s">
        <v>408</v>
      </c>
      <c r="B211" s="89" t="s">
        <v>530</v>
      </c>
      <c r="C211" s="90"/>
      <c r="D211" s="90"/>
      <c r="E211" s="90"/>
      <c r="F211" s="90"/>
      <c r="G211" s="90"/>
      <c r="H211" s="90"/>
      <c r="I211" s="90"/>
      <c r="J211" s="91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110">
        <v>1</v>
      </c>
      <c r="E212" s="111"/>
      <c r="F212" s="110">
        <f>E212</f>
        <v>0</v>
      </c>
      <c r="G212" s="110">
        <v>871.68</v>
      </c>
      <c r="H212" s="110">
        <f t="shared" ref="H212:H222" si="59">TRUNC(G212*D212,2)</f>
        <v>871.68</v>
      </c>
      <c r="I212" s="110">
        <f t="shared" ref="I212:I222" si="60">TRUNC(G212*E212,2)</f>
        <v>0</v>
      </c>
      <c r="J212" s="109">
        <f t="shared" ref="J212:J222" si="61"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110">
        <v>1</v>
      </c>
      <c r="E213" s="111"/>
      <c r="F213" s="110">
        <f t="shared" ref="F213:F222" si="62">E213</f>
        <v>0</v>
      </c>
      <c r="G213" s="110">
        <v>879.19</v>
      </c>
      <c r="H213" s="110">
        <f t="shared" si="59"/>
        <v>879.19</v>
      </c>
      <c r="I213" s="110">
        <f t="shared" si="60"/>
        <v>0</v>
      </c>
      <c r="J213" s="109">
        <f t="shared" si="61"/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110">
        <v>8</v>
      </c>
      <c r="E214" s="111"/>
      <c r="F214" s="110">
        <f t="shared" si="62"/>
        <v>0</v>
      </c>
      <c r="G214" s="110">
        <v>919.03</v>
      </c>
      <c r="H214" s="110">
        <f t="shared" si="59"/>
        <v>7352.24</v>
      </c>
      <c r="I214" s="110">
        <f t="shared" si="60"/>
        <v>0</v>
      </c>
      <c r="J214" s="109">
        <f t="shared" si="61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110">
        <v>3</v>
      </c>
      <c r="E215" s="111"/>
      <c r="F215" s="110">
        <f t="shared" si="62"/>
        <v>0</v>
      </c>
      <c r="G215" s="110">
        <v>988.04</v>
      </c>
      <c r="H215" s="110">
        <f t="shared" si="59"/>
        <v>2964.12</v>
      </c>
      <c r="I215" s="110">
        <f t="shared" si="60"/>
        <v>0</v>
      </c>
      <c r="J215" s="109">
        <f t="shared" si="61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110">
        <v>2</v>
      </c>
      <c r="E216" s="111"/>
      <c r="F216" s="110">
        <f t="shared" si="62"/>
        <v>0</v>
      </c>
      <c r="G216" s="110">
        <v>1006.45</v>
      </c>
      <c r="H216" s="110">
        <f t="shared" si="59"/>
        <v>2012.9</v>
      </c>
      <c r="I216" s="110">
        <f t="shared" si="60"/>
        <v>0</v>
      </c>
      <c r="J216" s="109">
        <f t="shared" si="61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110">
        <v>3.09</v>
      </c>
      <c r="E217" s="111"/>
      <c r="F217" s="110">
        <f t="shared" si="62"/>
        <v>0</v>
      </c>
      <c r="G217" s="110">
        <v>792.25</v>
      </c>
      <c r="H217" s="110">
        <f t="shared" si="59"/>
        <v>2448.0500000000002</v>
      </c>
      <c r="I217" s="110">
        <f t="shared" si="60"/>
        <v>0</v>
      </c>
      <c r="J217" s="109">
        <f t="shared" si="61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110">
        <v>5.78</v>
      </c>
      <c r="E218" s="111"/>
      <c r="F218" s="110">
        <f t="shared" si="62"/>
        <v>0</v>
      </c>
      <c r="G218" s="110">
        <v>790.18</v>
      </c>
      <c r="H218" s="110">
        <f t="shared" si="59"/>
        <v>4567.24</v>
      </c>
      <c r="I218" s="110">
        <f t="shared" si="60"/>
        <v>0</v>
      </c>
      <c r="J218" s="109">
        <f t="shared" si="61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110">
        <v>2.9</v>
      </c>
      <c r="E219" s="111"/>
      <c r="F219" s="110">
        <f t="shared" si="62"/>
        <v>0</v>
      </c>
      <c r="G219" s="110">
        <v>403.61</v>
      </c>
      <c r="H219" s="110">
        <f t="shared" si="59"/>
        <v>1170.46</v>
      </c>
      <c r="I219" s="110">
        <f t="shared" si="60"/>
        <v>0</v>
      </c>
      <c r="J219" s="109">
        <f t="shared" si="61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110">
        <v>14.38</v>
      </c>
      <c r="E220" s="111"/>
      <c r="F220" s="110">
        <f t="shared" si="62"/>
        <v>0</v>
      </c>
      <c r="G220" s="110">
        <v>311.42</v>
      </c>
      <c r="H220" s="110">
        <f t="shared" si="59"/>
        <v>4478.21</v>
      </c>
      <c r="I220" s="110">
        <f t="shared" si="60"/>
        <v>0</v>
      </c>
      <c r="J220" s="109">
        <f t="shared" si="61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110">
        <v>8.4</v>
      </c>
      <c r="E221" s="111"/>
      <c r="F221" s="110">
        <f t="shared" si="62"/>
        <v>0</v>
      </c>
      <c r="G221" s="110">
        <v>356.28</v>
      </c>
      <c r="H221" s="110">
        <f t="shared" si="59"/>
        <v>2992.75</v>
      </c>
      <c r="I221" s="110">
        <f t="shared" si="60"/>
        <v>0</v>
      </c>
      <c r="J221" s="109">
        <f t="shared" si="61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110">
        <v>5.98</v>
      </c>
      <c r="E222" s="111"/>
      <c r="F222" s="110">
        <f t="shared" si="62"/>
        <v>0</v>
      </c>
      <c r="G222" s="110">
        <v>477.05</v>
      </c>
      <c r="H222" s="110">
        <f t="shared" si="59"/>
        <v>2852.75</v>
      </c>
      <c r="I222" s="110">
        <f t="shared" si="60"/>
        <v>0</v>
      </c>
      <c r="J222" s="109">
        <f t="shared" si="61"/>
        <v>0</v>
      </c>
    </row>
    <row r="223" spans="1:10" s="1" customFormat="1" ht="15" x14ac:dyDescent="0.25">
      <c r="A223" s="354" t="s">
        <v>66</v>
      </c>
      <c r="B223" s="355"/>
      <c r="C223" s="355"/>
      <c r="D223" s="355"/>
      <c r="E223" s="355"/>
      <c r="F223" s="355"/>
      <c r="G223" s="356"/>
      <c r="H223" s="108">
        <f>SUM(H212:H222)</f>
        <v>32589.589999999997</v>
      </c>
      <c r="I223" s="108">
        <f>SUM(I212:I222)</f>
        <v>0</v>
      </c>
      <c r="J223" s="107">
        <f>SUM(J212:J222)</f>
        <v>0</v>
      </c>
    </row>
    <row r="224" spans="1:10" s="1" customFormat="1" ht="15" x14ac:dyDescent="0.25">
      <c r="A224" s="75" t="s">
        <v>431</v>
      </c>
      <c r="B224" s="89" t="s">
        <v>432</v>
      </c>
      <c r="C224" s="90"/>
      <c r="D224" s="90"/>
      <c r="E224" s="90"/>
      <c r="F224" s="90"/>
      <c r="G224" s="90"/>
      <c r="H224" s="90"/>
      <c r="I224" s="90"/>
      <c r="J224" s="91"/>
    </row>
    <row r="225" spans="1:10" s="1" customFormat="1" ht="38.25" x14ac:dyDescent="0.25">
      <c r="A225" s="76" t="s">
        <v>433</v>
      </c>
      <c r="B225" s="22" t="s">
        <v>434</v>
      </c>
      <c r="C225" s="28" t="s">
        <v>48</v>
      </c>
      <c r="D225" s="110">
        <v>45.93</v>
      </c>
      <c r="E225" s="111"/>
      <c r="F225" s="110">
        <f>E225</f>
        <v>0</v>
      </c>
      <c r="G225" s="110">
        <v>1555.93</v>
      </c>
      <c r="H225" s="110">
        <f>TRUNC(G225*D225,2)</f>
        <v>71463.86</v>
      </c>
      <c r="I225" s="110">
        <f>TRUNC(G225*E225,2)</f>
        <v>0</v>
      </c>
      <c r="J225" s="109">
        <f>TRUNC(G225*F225,2)</f>
        <v>0</v>
      </c>
    </row>
    <row r="226" spans="1:10" s="1" customFormat="1" ht="15" x14ac:dyDescent="0.25">
      <c r="A226" s="354" t="s">
        <v>66</v>
      </c>
      <c r="B226" s="355"/>
      <c r="C226" s="355"/>
      <c r="D226" s="355"/>
      <c r="E226" s="355"/>
      <c r="F226" s="355"/>
      <c r="G226" s="356"/>
      <c r="H226" s="108">
        <f>SUM(H225:H225)</f>
        <v>71463.86</v>
      </c>
      <c r="I226" s="108">
        <f>SUM(I225:I225)</f>
        <v>0</v>
      </c>
      <c r="J226" s="107">
        <f>SUM(J225:J225)</f>
        <v>0</v>
      </c>
    </row>
    <row r="227" spans="1:10" s="1" customFormat="1" ht="15" x14ac:dyDescent="0.25">
      <c r="A227" s="75" t="s">
        <v>435</v>
      </c>
      <c r="B227" s="89" t="s">
        <v>436</v>
      </c>
      <c r="C227" s="90"/>
      <c r="D227" s="90"/>
      <c r="E227" s="90"/>
      <c r="F227" s="90"/>
      <c r="G227" s="90"/>
      <c r="H227" s="90"/>
      <c r="I227" s="90"/>
      <c r="J227" s="91"/>
    </row>
    <row r="228" spans="1:10" s="1" customFormat="1" ht="38.25" x14ac:dyDescent="0.25">
      <c r="A228" s="76" t="s">
        <v>437</v>
      </c>
      <c r="B228" s="22" t="s">
        <v>455</v>
      </c>
      <c r="C228" s="28" t="s">
        <v>65</v>
      </c>
      <c r="D228" s="110">
        <v>1</v>
      </c>
      <c r="E228" s="111"/>
      <c r="F228" s="110">
        <f>E228</f>
        <v>0</v>
      </c>
      <c r="G228" s="110">
        <v>1283.9100000000001</v>
      </c>
      <c r="H228" s="110">
        <f t="shared" ref="H228:H245" si="63">TRUNC(G228*D228,2)</f>
        <v>1283.9100000000001</v>
      </c>
      <c r="I228" s="110">
        <f t="shared" ref="I228:I245" si="64">TRUNC(G228*E228,2)</f>
        <v>0</v>
      </c>
      <c r="J228" s="109">
        <f t="shared" ref="J228:J245" si="65">TRUNC(G228*F228,2)</f>
        <v>0</v>
      </c>
    </row>
    <row r="229" spans="1:10" s="1" customFormat="1" ht="15" x14ac:dyDescent="0.25">
      <c r="A229" s="76" t="s">
        <v>438</v>
      </c>
      <c r="B229" s="22" t="s">
        <v>456</v>
      </c>
      <c r="C229" s="28" t="s">
        <v>48</v>
      </c>
      <c r="D229" s="110">
        <v>7.91</v>
      </c>
      <c r="E229" s="111"/>
      <c r="F229" s="110">
        <f t="shared" ref="F229:F245" si="66">E229</f>
        <v>0</v>
      </c>
      <c r="G229" s="110">
        <v>354.07</v>
      </c>
      <c r="H229" s="110">
        <f t="shared" si="63"/>
        <v>2800.69</v>
      </c>
      <c r="I229" s="110">
        <f t="shared" si="64"/>
        <v>0</v>
      </c>
      <c r="J229" s="109">
        <f t="shared" si="65"/>
        <v>0</v>
      </c>
    </row>
    <row r="230" spans="1:10" s="1" customFormat="1" ht="25.5" x14ac:dyDescent="0.25">
      <c r="A230" s="76" t="s">
        <v>439</v>
      </c>
      <c r="B230" s="22" t="s">
        <v>457</v>
      </c>
      <c r="C230" s="28" t="s">
        <v>49</v>
      </c>
      <c r="D230" s="110">
        <v>4.95</v>
      </c>
      <c r="E230" s="111"/>
      <c r="F230" s="110">
        <f t="shared" si="66"/>
        <v>0</v>
      </c>
      <c r="G230" s="110">
        <v>119.64</v>
      </c>
      <c r="H230" s="110">
        <f t="shared" si="63"/>
        <v>592.21</v>
      </c>
      <c r="I230" s="110">
        <f t="shared" si="64"/>
        <v>0</v>
      </c>
      <c r="J230" s="109">
        <f t="shared" si="65"/>
        <v>0</v>
      </c>
    </row>
    <row r="231" spans="1:10" s="1" customFormat="1" ht="25.5" x14ac:dyDescent="0.25">
      <c r="A231" s="76" t="s">
        <v>440</v>
      </c>
      <c r="B231" s="22" t="s">
        <v>458</v>
      </c>
      <c r="C231" s="28" t="s">
        <v>49</v>
      </c>
      <c r="D231" s="110">
        <v>5.95</v>
      </c>
      <c r="E231" s="111"/>
      <c r="F231" s="110">
        <f t="shared" si="66"/>
        <v>0</v>
      </c>
      <c r="G231" s="110">
        <v>63.02</v>
      </c>
      <c r="H231" s="110">
        <f t="shared" si="63"/>
        <v>374.96</v>
      </c>
      <c r="I231" s="110">
        <f t="shared" si="64"/>
        <v>0</v>
      </c>
      <c r="J231" s="109">
        <f t="shared" si="65"/>
        <v>0</v>
      </c>
    </row>
    <row r="232" spans="1:10" s="1" customFormat="1" ht="15" x14ac:dyDescent="0.25">
      <c r="A232" s="76" t="s">
        <v>441</v>
      </c>
      <c r="B232" s="22" t="s">
        <v>459</v>
      </c>
      <c r="C232" s="28" t="s">
        <v>48</v>
      </c>
      <c r="D232" s="110">
        <v>2.92</v>
      </c>
      <c r="E232" s="111"/>
      <c r="F232" s="110">
        <f t="shared" si="66"/>
        <v>0</v>
      </c>
      <c r="G232" s="110">
        <v>235.63</v>
      </c>
      <c r="H232" s="110">
        <f t="shared" si="63"/>
        <v>688.03</v>
      </c>
      <c r="I232" s="110">
        <f t="shared" si="64"/>
        <v>0</v>
      </c>
      <c r="J232" s="109">
        <f t="shared" si="65"/>
        <v>0</v>
      </c>
    </row>
    <row r="233" spans="1:10" s="1" customFormat="1" ht="25.5" x14ac:dyDescent="0.25">
      <c r="A233" s="76" t="s">
        <v>442</v>
      </c>
      <c r="B233" s="22" t="s">
        <v>460</v>
      </c>
      <c r="C233" s="28" t="s">
        <v>147</v>
      </c>
      <c r="D233" s="110">
        <v>3</v>
      </c>
      <c r="E233" s="111"/>
      <c r="F233" s="110">
        <f t="shared" si="66"/>
        <v>0</v>
      </c>
      <c r="G233" s="110">
        <v>95.11</v>
      </c>
      <c r="H233" s="110">
        <f t="shared" si="63"/>
        <v>285.33</v>
      </c>
      <c r="I233" s="110">
        <f t="shared" si="64"/>
        <v>0</v>
      </c>
      <c r="J233" s="109">
        <f t="shared" si="65"/>
        <v>0</v>
      </c>
    </row>
    <row r="234" spans="1:10" s="1" customFormat="1" ht="25.5" x14ac:dyDescent="0.25">
      <c r="A234" s="76" t="s">
        <v>443</v>
      </c>
      <c r="B234" s="22" t="s">
        <v>461</v>
      </c>
      <c r="C234" s="28" t="s">
        <v>65</v>
      </c>
      <c r="D234" s="110">
        <v>3</v>
      </c>
      <c r="E234" s="111"/>
      <c r="F234" s="110">
        <f t="shared" si="66"/>
        <v>0</v>
      </c>
      <c r="G234" s="110">
        <v>346.58</v>
      </c>
      <c r="H234" s="110">
        <f t="shared" si="63"/>
        <v>1039.74</v>
      </c>
      <c r="I234" s="110">
        <f t="shared" si="64"/>
        <v>0</v>
      </c>
      <c r="J234" s="109">
        <f t="shared" si="65"/>
        <v>0</v>
      </c>
    </row>
    <row r="235" spans="1:10" s="1" customFormat="1" ht="25.5" x14ac:dyDescent="0.25">
      <c r="A235" s="76" t="s">
        <v>444</v>
      </c>
      <c r="B235" s="22" t="s">
        <v>462</v>
      </c>
      <c r="C235" s="28" t="s">
        <v>147</v>
      </c>
      <c r="D235" s="110">
        <v>3</v>
      </c>
      <c r="E235" s="111"/>
      <c r="F235" s="110">
        <f t="shared" si="66"/>
        <v>0</v>
      </c>
      <c r="G235" s="110">
        <v>123.36</v>
      </c>
      <c r="H235" s="110">
        <f t="shared" si="63"/>
        <v>370.08</v>
      </c>
      <c r="I235" s="110">
        <f t="shared" si="64"/>
        <v>0</v>
      </c>
      <c r="J235" s="109">
        <f t="shared" si="65"/>
        <v>0</v>
      </c>
    </row>
    <row r="236" spans="1:10" s="1" customFormat="1" ht="25.5" x14ac:dyDescent="0.25">
      <c r="A236" s="76" t="s">
        <v>445</v>
      </c>
      <c r="B236" s="22" t="s">
        <v>463</v>
      </c>
      <c r="C236" s="28" t="s">
        <v>147</v>
      </c>
      <c r="D236" s="110">
        <v>3</v>
      </c>
      <c r="E236" s="111"/>
      <c r="F236" s="110">
        <f t="shared" si="66"/>
        <v>0</v>
      </c>
      <c r="G236" s="110">
        <v>25.36</v>
      </c>
      <c r="H236" s="110">
        <f t="shared" si="63"/>
        <v>76.08</v>
      </c>
      <c r="I236" s="110">
        <f t="shared" si="64"/>
        <v>0</v>
      </c>
      <c r="J236" s="109">
        <f t="shared" si="65"/>
        <v>0</v>
      </c>
    </row>
    <row r="237" spans="1:10" s="1" customFormat="1" ht="25.5" x14ac:dyDescent="0.25">
      <c r="A237" s="76" t="s">
        <v>446</v>
      </c>
      <c r="B237" s="22" t="s">
        <v>464</v>
      </c>
      <c r="C237" s="28" t="s">
        <v>147</v>
      </c>
      <c r="D237" s="110">
        <v>2</v>
      </c>
      <c r="E237" s="111"/>
      <c r="F237" s="110">
        <f t="shared" si="66"/>
        <v>0</v>
      </c>
      <c r="G237" s="110">
        <v>921.35</v>
      </c>
      <c r="H237" s="110">
        <f t="shared" si="63"/>
        <v>1842.7</v>
      </c>
      <c r="I237" s="110">
        <f t="shared" si="64"/>
        <v>0</v>
      </c>
      <c r="J237" s="109">
        <f t="shared" si="65"/>
        <v>0</v>
      </c>
    </row>
    <row r="238" spans="1:10" s="1" customFormat="1" ht="38.25" x14ac:dyDescent="0.25">
      <c r="A238" s="76" t="s">
        <v>447</v>
      </c>
      <c r="B238" s="22" t="s">
        <v>465</v>
      </c>
      <c r="C238" s="28" t="s">
        <v>147</v>
      </c>
      <c r="D238" s="110">
        <v>3</v>
      </c>
      <c r="E238" s="111"/>
      <c r="F238" s="110">
        <f t="shared" si="66"/>
        <v>0</v>
      </c>
      <c r="G238" s="110">
        <v>465.68</v>
      </c>
      <c r="H238" s="110">
        <f t="shared" si="63"/>
        <v>1397.04</v>
      </c>
      <c r="I238" s="110">
        <f t="shared" si="64"/>
        <v>0</v>
      </c>
      <c r="J238" s="109">
        <f t="shared" si="65"/>
        <v>0</v>
      </c>
    </row>
    <row r="239" spans="1:10" s="1" customFormat="1" ht="25.5" x14ac:dyDescent="0.25">
      <c r="A239" s="76" t="s">
        <v>448</v>
      </c>
      <c r="B239" s="22" t="s">
        <v>466</v>
      </c>
      <c r="C239" s="28" t="s">
        <v>147</v>
      </c>
      <c r="D239" s="110">
        <v>3</v>
      </c>
      <c r="E239" s="111"/>
      <c r="F239" s="110">
        <f t="shared" si="66"/>
        <v>0</v>
      </c>
      <c r="G239" s="110">
        <v>91.33</v>
      </c>
      <c r="H239" s="110">
        <f t="shared" si="63"/>
        <v>273.99</v>
      </c>
      <c r="I239" s="110">
        <f t="shared" si="64"/>
        <v>0</v>
      </c>
      <c r="J239" s="109">
        <f t="shared" si="65"/>
        <v>0</v>
      </c>
    </row>
    <row r="240" spans="1:10" s="1" customFormat="1" ht="25.5" x14ac:dyDescent="0.25">
      <c r="A240" s="76" t="s">
        <v>449</v>
      </c>
      <c r="B240" s="22" t="s">
        <v>467</v>
      </c>
      <c r="C240" s="28" t="s">
        <v>147</v>
      </c>
      <c r="D240" s="110">
        <v>2</v>
      </c>
      <c r="E240" s="111"/>
      <c r="F240" s="110">
        <f t="shared" si="66"/>
        <v>0</v>
      </c>
      <c r="G240" s="110">
        <v>562.45000000000005</v>
      </c>
      <c r="H240" s="110">
        <f t="shared" si="63"/>
        <v>1124.9000000000001</v>
      </c>
      <c r="I240" s="110">
        <f t="shared" si="64"/>
        <v>0</v>
      </c>
      <c r="J240" s="109">
        <f t="shared" si="65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110">
        <v>6</v>
      </c>
      <c r="E241" s="111"/>
      <c r="F241" s="110">
        <f t="shared" si="66"/>
        <v>0</v>
      </c>
      <c r="G241" s="110">
        <v>291.97000000000003</v>
      </c>
      <c r="H241" s="110">
        <f t="shared" si="63"/>
        <v>1751.82</v>
      </c>
      <c r="I241" s="110">
        <f t="shared" si="64"/>
        <v>0</v>
      </c>
      <c r="J241" s="109">
        <f t="shared" si="65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110">
        <v>2</v>
      </c>
      <c r="E242" s="111"/>
      <c r="F242" s="110">
        <f t="shared" si="66"/>
        <v>0</v>
      </c>
      <c r="G242" s="110">
        <v>264.36</v>
      </c>
      <c r="H242" s="110">
        <f t="shared" si="63"/>
        <v>528.72</v>
      </c>
      <c r="I242" s="110">
        <f t="shared" si="64"/>
        <v>0</v>
      </c>
      <c r="J242" s="109">
        <f t="shared" si="65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110">
        <v>3</v>
      </c>
      <c r="E243" s="111"/>
      <c r="F243" s="110">
        <f t="shared" si="66"/>
        <v>0</v>
      </c>
      <c r="G243" s="110">
        <v>93.24</v>
      </c>
      <c r="H243" s="110">
        <f t="shared" si="63"/>
        <v>279.72000000000003</v>
      </c>
      <c r="I243" s="110">
        <f t="shared" si="64"/>
        <v>0</v>
      </c>
      <c r="J243" s="109">
        <f t="shared" si="65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110">
        <v>3</v>
      </c>
      <c r="E244" s="111"/>
      <c r="F244" s="110">
        <f t="shared" si="66"/>
        <v>0</v>
      </c>
      <c r="G244" s="110">
        <v>98.04</v>
      </c>
      <c r="H244" s="110">
        <f t="shared" si="63"/>
        <v>294.12</v>
      </c>
      <c r="I244" s="110">
        <f t="shared" si="64"/>
        <v>0</v>
      </c>
      <c r="J244" s="109">
        <f t="shared" si="65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110">
        <v>3</v>
      </c>
      <c r="E245" s="111"/>
      <c r="F245" s="110">
        <f t="shared" si="66"/>
        <v>0</v>
      </c>
      <c r="G245" s="110">
        <v>27.71</v>
      </c>
      <c r="H245" s="110">
        <f t="shared" si="63"/>
        <v>83.13</v>
      </c>
      <c r="I245" s="110">
        <f t="shared" si="64"/>
        <v>0</v>
      </c>
      <c r="J245" s="109">
        <f t="shared" si="65"/>
        <v>0</v>
      </c>
    </row>
    <row r="246" spans="1:10" s="1" customFormat="1" ht="15" x14ac:dyDescent="0.25">
      <c r="A246" s="354" t="s">
        <v>66</v>
      </c>
      <c r="B246" s="355"/>
      <c r="C246" s="355"/>
      <c r="D246" s="355"/>
      <c r="E246" s="355"/>
      <c r="F246" s="355"/>
      <c r="G246" s="356"/>
      <c r="H246" s="108">
        <f>SUM(H228:H245)</f>
        <v>15087.169999999998</v>
      </c>
      <c r="I246" s="108">
        <f>SUM(I228:I245)</f>
        <v>0</v>
      </c>
      <c r="J246" s="107">
        <f>SUM(J228:J245)</f>
        <v>0</v>
      </c>
    </row>
    <row r="247" spans="1:10" s="1" customFormat="1" ht="15" x14ac:dyDescent="0.25">
      <c r="A247" s="75" t="s">
        <v>473</v>
      </c>
      <c r="B247" s="89" t="s">
        <v>531</v>
      </c>
      <c r="C247" s="90"/>
      <c r="D247" s="90"/>
      <c r="E247" s="90"/>
      <c r="F247" s="90"/>
      <c r="G247" s="90"/>
      <c r="H247" s="90"/>
      <c r="I247" s="90"/>
      <c r="J247" s="91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110">
        <v>2</v>
      </c>
      <c r="E248" s="111"/>
      <c r="F248" s="110">
        <f>E248</f>
        <v>0</v>
      </c>
      <c r="G248" s="110">
        <v>379.92</v>
      </c>
      <c r="H248" s="110">
        <f t="shared" ref="H248:H253" si="67">TRUNC(G248*D248,2)</f>
        <v>759.84</v>
      </c>
      <c r="I248" s="110">
        <f t="shared" ref="I248:I253" si="68">TRUNC(G248*E248,2)</f>
        <v>0</v>
      </c>
      <c r="J248" s="109">
        <f t="shared" ref="J248:J253" si="69"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110">
        <v>35</v>
      </c>
      <c r="E249" s="111"/>
      <c r="F249" s="110">
        <f t="shared" ref="F249:F253" si="70">E249</f>
        <v>0</v>
      </c>
      <c r="G249" s="110">
        <v>37.950000000000003</v>
      </c>
      <c r="H249" s="110">
        <f t="shared" si="67"/>
        <v>1328.25</v>
      </c>
      <c r="I249" s="110">
        <f t="shared" si="68"/>
        <v>0</v>
      </c>
      <c r="J249" s="109">
        <f t="shared" si="69"/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110">
        <v>6.7</v>
      </c>
      <c r="E250" s="111"/>
      <c r="F250" s="110">
        <f t="shared" si="70"/>
        <v>0</v>
      </c>
      <c r="G250" s="110">
        <v>282.16000000000003</v>
      </c>
      <c r="H250" s="110">
        <f t="shared" si="67"/>
        <v>1890.47</v>
      </c>
      <c r="I250" s="110">
        <f t="shared" si="68"/>
        <v>0</v>
      </c>
      <c r="J250" s="109">
        <f t="shared" si="69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110">
        <v>5</v>
      </c>
      <c r="E251" s="111"/>
      <c r="F251" s="110">
        <f t="shared" si="70"/>
        <v>0</v>
      </c>
      <c r="G251" s="110">
        <v>20.47</v>
      </c>
      <c r="H251" s="110">
        <f t="shared" si="67"/>
        <v>102.35</v>
      </c>
      <c r="I251" s="110">
        <f t="shared" si="68"/>
        <v>0</v>
      </c>
      <c r="J251" s="109">
        <f t="shared" si="69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110">
        <v>1</v>
      </c>
      <c r="E252" s="111"/>
      <c r="F252" s="110">
        <f t="shared" si="70"/>
        <v>0</v>
      </c>
      <c r="G252" s="110">
        <v>77.599999999999994</v>
      </c>
      <c r="H252" s="110">
        <f t="shared" si="67"/>
        <v>77.599999999999994</v>
      </c>
      <c r="I252" s="110">
        <f t="shared" si="68"/>
        <v>0</v>
      </c>
      <c r="J252" s="109">
        <f t="shared" si="69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110">
        <v>694.98</v>
      </c>
      <c r="E253" s="111"/>
      <c r="F253" s="110">
        <f t="shared" si="70"/>
        <v>0</v>
      </c>
      <c r="G253" s="110">
        <v>2.27</v>
      </c>
      <c r="H253" s="110">
        <f t="shared" si="67"/>
        <v>1577.6</v>
      </c>
      <c r="I253" s="110">
        <f t="shared" si="68"/>
        <v>0</v>
      </c>
      <c r="J253" s="109">
        <f t="shared" si="69"/>
        <v>0</v>
      </c>
    </row>
    <row r="254" spans="1:10" s="1" customFormat="1" ht="15" x14ac:dyDescent="0.25">
      <c r="A254" s="354" t="s">
        <v>66</v>
      </c>
      <c r="B254" s="355"/>
      <c r="C254" s="355"/>
      <c r="D254" s="355"/>
      <c r="E254" s="355"/>
      <c r="F254" s="355"/>
      <c r="G254" s="356"/>
      <c r="H254" s="108">
        <f>SUM(H248:H253)</f>
        <v>5736.1100000000006</v>
      </c>
      <c r="I254" s="108">
        <f>SUM(I248:I253)</f>
        <v>0</v>
      </c>
      <c r="J254" s="107">
        <f>SUM(J248:J253)</f>
        <v>0</v>
      </c>
    </row>
    <row r="255" spans="1:10" s="86" customFormat="1" ht="15" x14ac:dyDescent="0.25">
      <c r="A255" s="357" t="s">
        <v>148</v>
      </c>
      <c r="B255" s="358"/>
      <c r="C255" s="358"/>
      <c r="D255" s="358"/>
      <c r="E255" s="358"/>
      <c r="F255" s="358"/>
      <c r="G255" s="359"/>
      <c r="H255" s="106">
        <f>H254+H246+H226+H223+H210+H202+H164+H156+H135+H111+H98+H88+H79+H70+H61+H56+H47+H39+H30+H14</f>
        <v>699345.34000000008</v>
      </c>
      <c r="I255" s="106">
        <f>I70+I79+I61+I56+I30+I14</f>
        <v>123420.12</v>
      </c>
      <c r="J255" s="105">
        <f>J70+J79+J61+J56+J30+J14</f>
        <v>123420.12</v>
      </c>
    </row>
    <row r="256" spans="1:10" x14ac:dyDescent="0.2">
      <c r="A256" s="103"/>
      <c r="D256" s="95"/>
      <c r="E256" s="95"/>
      <c r="F256" s="95"/>
      <c r="G256" s="95"/>
      <c r="H256" s="95"/>
      <c r="I256" s="95"/>
      <c r="J256" s="102"/>
    </row>
    <row r="257" spans="1:10" ht="15" x14ac:dyDescent="0.2">
      <c r="A257" s="103"/>
      <c r="D257" s="95"/>
      <c r="E257" s="95"/>
      <c r="F257" s="95"/>
      <c r="G257" s="104" t="s">
        <v>513</v>
      </c>
      <c r="H257" s="95"/>
      <c r="I257" s="95"/>
      <c r="J257" s="102"/>
    </row>
    <row r="258" spans="1:10" x14ac:dyDescent="0.2">
      <c r="A258" s="103"/>
      <c r="D258" s="95"/>
      <c r="E258" s="95"/>
      <c r="F258" s="95"/>
      <c r="G258" s="95"/>
      <c r="H258" s="95"/>
      <c r="I258" s="95"/>
      <c r="J258" s="102"/>
    </row>
    <row r="259" spans="1:10" ht="15" customHeight="1" x14ac:dyDescent="0.2">
      <c r="A259" s="103"/>
      <c r="B259" s="360" t="s">
        <v>498</v>
      </c>
      <c r="C259" s="360"/>
      <c r="D259" s="360"/>
      <c r="E259" s="360"/>
      <c r="F259" s="360"/>
      <c r="G259" s="360"/>
      <c r="H259" s="95"/>
      <c r="I259" s="95"/>
      <c r="J259" s="102"/>
    </row>
    <row r="260" spans="1:10" ht="15" customHeight="1" x14ac:dyDescent="0.2">
      <c r="A260" s="103"/>
      <c r="B260" s="360" t="s">
        <v>499</v>
      </c>
      <c r="C260" s="360"/>
      <c r="D260" s="360"/>
      <c r="E260" s="360"/>
      <c r="F260" s="360"/>
      <c r="G260" s="360"/>
      <c r="H260" s="95"/>
      <c r="I260" s="95"/>
      <c r="J260" s="102"/>
    </row>
    <row r="261" spans="1:10" ht="15" customHeight="1" x14ac:dyDescent="0.2">
      <c r="A261" s="103"/>
      <c r="B261" s="360" t="s">
        <v>500</v>
      </c>
      <c r="C261" s="360"/>
      <c r="D261" s="360"/>
      <c r="E261" s="360"/>
      <c r="F261" s="360"/>
      <c r="G261" s="360"/>
      <c r="H261" s="95"/>
      <c r="I261" s="95"/>
      <c r="J261" s="102"/>
    </row>
    <row r="262" spans="1:10" ht="15" customHeight="1" x14ac:dyDescent="0.2">
      <c r="A262" s="103"/>
      <c r="C262"/>
      <c r="D262"/>
      <c r="E262"/>
      <c r="F262"/>
      <c r="G262" s="95"/>
      <c r="H262" s="95"/>
      <c r="I262" s="95"/>
      <c r="J262" s="102"/>
    </row>
    <row r="263" spans="1:10" ht="12.75" customHeight="1" x14ac:dyDescent="0.2">
      <c r="A263" s="103"/>
      <c r="D263" s="95"/>
      <c r="E263" s="95"/>
      <c r="F263" s="95"/>
      <c r="G263" s="95"/>
      <c r="H263" s="95"/>
      <c r="I263" s="95"/>
      <c r="J263" s="102"/>
    </row>
    <row r="264" spans="1:10" ht="12.75" customHeight="1" thickBot="1" x14ac:dyDescent="0.25">
      <c r="A264" s="101"/>
      <c r="B264" s="100"/>
      <c r="C264" s="99"/>
      <c r="D264" s="98"/>
      <c r="E264" s="98"/>
      <c r="F264" s="98"/>
      <c r="G264" s="98"/>
      <c r="H264" s="98"/>
      <c r="I264" s="98"/>
      <c r="J264" s="97"/>
    </row>
    <row r="265" spans="1:10" x14ac:dyDescent="0.2">
      <c r="D265" s="95"/>
      <c r="E265" s="95"/>
      <c r="F265" s="95"/>
      <c r="G265" s="95"/>
      <c r="H265" s="95"/>
      <c r="I265" s="95"/>
      <c r="J265" s="95"/>
    </row>
    <row r="266" spans="1:10" ht="15" customHeight="1" x14ac:dyDescent="0.2">
      <c r="B266" s="96"/>
      <c r="D266" s="95"/>
      <c r="E266" s="95"/>
      <c r="F266" s="95"/>
      <c r="G266" s="95"/>
      <c r="H266" s="95"/>
      <c r="I266" s="95"/>
      <c r="J266" s="95"/>
    </row>
    <row r="267" spans="1:10" ht="15" customHeight="1" x14ac:dyDescent="0.2">
      <c r="B267" s="96"/>
      <c r="D267" s="95"/>
      <c r="E267" s="95"/>
      <c r="F267" s="95"/>
      <c r="G267" s="95"/>
      <c r="H267" s="95"/>
      <c r="I267" s="95"/>
      <c r="J267" s="95"/>
    </row>
    <row r="268" spans="1:10" ht="15" customHeight="1" x14ac:dyDescent="0.2">
      <c r="B268" s="96"/>
      <c r="D268" s="95"/>
      <c r="E268" s="95"/>
      <c r="F268" s="95"/>
      <c r="G268" s="95"/>
      <c r="H268" s="95"/>
      <c r="I268" s="95"/>
      <c r="J268" s="95"/>
    </row>
    <row r="269" spans="1:10" x14ac:dyDescent="0.2">
      <c r="D269" s="95"/>
      <c r="E269" s="95"/>
      <c r="F269" s="95"/>
      <c r="G269" s="95"/>
      <c r="H269" s="95"/>
      <c r="I269" s="95"/>
      <c r="J269" s="95"/>
    </row>
    <row r="270" spans="1:10" x14ac:dyDescent="0.2">
      <c r="D270" s="95"/>
      <c r="E270" s="95"/>
      <c r="F270" s="95"/>
      <c r="G270" s="95"/>
      <c r="H270" s="95"/>
      <c r="I270" s="95"/>
      <c r="J270" s="95"/>
    </row>
    <row r="271" spans="1:10" x14ac:dyDescent="0.2">
      <c r="D271" s="95"/>
      <c r="E271" s="95"/>
      <c r="F271" s="95"/>
      <c r="G271" s="95"/>
      <c r="H271" s="95"/>
      <c r="I271" s="95"/>
      <c r="J271" s="95"/>
    </row>
    <row r="272" spans="1:10" x14ac:dyDescent="0.2">
      <c r="D272" s="95"/>
      <c r="E272" s="95"/>
      <c r="F272" s="95"/>
      <c r="G272" s="95"/>
      <c r="H272" s="95"/>
      <c r="I272" s="95"/>
      <c r="J272" s="95"/>
    </row>
    <row r="273" spans="4:10" x14ac:dyDescent="0.2">
      <c r="D273" s="95"/>
      <c r="E273" s="95"/>
      <c r="F273" s="95"/>
      <c r="G273" s="95"/>
      <c r="H273" s="95"/>
      <c r="I273" s="95"/>
      <c r="J273" s="95"/>
    </row>
    <row r="274" spans="4:10" x14ac:dyDescent="0.2">
      <c r="D274" s="95"/>
      <c r="E274" s="95"/>
      <c r="F274" s="95"/>
      <c r="G274" s="95"/>
      <c r="H274" s="95"/>
      <c r="I274" s="95"/>
      <c r="J274" s="95"/>
    </row>
    <row r="275" spans="4:10" x14ac:dyDescent="0.2">
      <c r="D275" s="95"/>
      <c r="E275" s="95"/>
      <c r="F275" s="95"/>
      <c r="G275" s="95"/>
      <c r="H275" s="95"/>
      <c r="I275" s="95"/>
      <c r="J275" s="95"/>
    </row>
  </sheetData>
  <mergeCells count="45">
    <mergeCell ref="A14:G14"/>
    <mergeCell ref="B7:J7"/>
    <mergeCell ref="B15:J15"/>
    <mergeCell ref="A30:G30"/>
    <mergeCell ref="B32:J32"/>
    <mergeCell ref="B31:J31"/>
    <mergeCell ref="G5:J5"/>
    <mergeCell ref="A1:F1"/>
    <mergeCell ref="G1:G4"/>
    <mergeCell ref="A5:A6"/>
    <mergeCell ref="B5:B6"/>
    <mergeCell ref="C5:C6"/>
    <mergeCell ref="D5:F5"/>
    <mergeCell ref="B40:J40"/>
    <mergeCell ref="B48:J48"/>
    <mergeCell ref="A56:G56"/>
    <mergeCell ref="A47:G47"/>
    <mergeCell ref="A39:G39"/>
    <mergeCell ref="B261:G261"/>
    <mergeCell ref="B260:G260"/>
    <mergeCell ref="B259:G259"/>
    <mergeCell ref="B89:J89"/>
    <mergeCell ref="A98:G98"/>
    <mergeCell ref="B99:J99"/>
    <mergeCell ref="A111:G111"/>
    <mergeCell ref="B112:J112"/>
    <mergeCell ref="A135:G135"/>
    <mergeCell ref="A210:G210"/>
    <mergeCell ref="A223:G223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A226:G226"/>
    <mergeCell ref="A246:G246"/>
    <mergeCell ref="A254:G254"/>
    <mergeCell ref="A156:G156"/>
    <mergeCell ref="A164:G164"/>
    <mergeCell ref="A202:G202"/>
  </mergeCells>
  <conditionalFormatting sqref="B68:C68 B8:C8 F6 F8:F13 F33:F38">
    <cfRule type="cellIs" dxfId="68" priority="24" stopIfTrue="1" operator="equal">
      <formula>0</formula>
    </cfRule>
  </conditionalFormatting>
  <conditionalFormatting sqref="E6 E8:E9">
    <cfRule type="cellIs" dxfId="67" priority="23" stopIfTrue="1" operator="equal">
      <formula>0</formula>
    </cfRule>
  </conditionalFormatting>
  <conditionalFormatting sqref="D8 D6">
    <cfRule type="cellIs" dxfId="66" priority="22" stopIfTrue="1" operator="equal">
      <formula>0</formula>
    </cfRule>
  </conditionalFormatting>
  <conditionalFormatting sqref="B5:C5">
    <cfRule type="cellIs" dxfId="65" priority="21" stopIfTrue="1" operator="equal">
      <formula>0</formula>
    </cfRule>
  </conditionalFormatting>
  <conditionalFormatting sqref="D5">
    <cfRule type="cellIs" dxfId="64" priority="20" stopIfTrue="1" operator="equal">
      <formula>0</formula>
    </cfRule>
  </conditionalFormatting>
  <conditionalFormatting sqref="J6">
    <cfRule type="cellIs" dxfId="63" priority="19" stopIfTrue="1" operator="equal">
      <formula>0</formula>
    </cfRule>
  </conditionalFormatting>
  <conditionalFormatting sqref="F73:F78">
    <cfRule type="cellIs" dxfId="62" priority="13" stopIfTrue="1" operator="equal">
      <formula>0</formula>
    </cfRule>
  </conditionalFormatting>
  <conditionalFormatting sqref="F16:F29">
    <cfRule type="cellIs" dxfId="61" priority="17" stopIfTrue="1" operator="equal">
      <formula>0</formula>
    </cfRule>
  </conditionalFormatting>
  <conditionalFormatting sqref="F41:F46 F49:F55">
    <cfRule type="cellIs" dxfId="60" priority="16" stopIfTrue="1" operator="equal">
      <formula>0</formula>
    </cfRule>
  </conditionalFormatting>
  <conditionalFormatting sqref="F58:F60">
    <cfRule type="cellIs" dxfId="59" priority="15" stopIfTrue="1" operator="equal">
      <formula>0</formula>
    </cfRule>
  </conditionalFormatting>
  <conditionalFormatting sqref="F63:F69">
    <cfRule type="cellIs" dxfId="58" priority="14" stopIfTrue="1" operator="equal">
      <formula>0</formula>
    </cfRule>
  </conditionalFormatting>
  <conditionalFormatting sqref="F90:F97">
    <cfRule type="cellIs" dxfId="57" priority="12" stopIfTrue="1" operator="equal">
      <formula>0</formula>
    </cfRule>
  </conditionalFormatting>
  <conditionalFormatting sqref="F81:F87">
    <cfRule type="cellIs" dxfId="56" priority="11" stopIfTrue="1" operator="equal">
      <formula>0</formula>
    </cfRule>
  </conditionalFormatting>
  <conditionalFormatting sqref="F100:F110">
    <cfRule type="cellIs" dxfId="55" priority="10" stopIfTrue="1" operator="equal">
      <formula>0</formula>
    </cfRule>
  </conditionalFormatting>
  <conditionalFormatting sqref="F114:F134">
    <cfRule type="cellIs" dxfId="54" priority="9" stopIfTrue="1" operator="equal">
      <formula>0</formula>
    </cfRule>
  </conditionalFormatting>
  <conditionalFormatting sqref="F137:F155">
    <cfRule type="cellIs" dxfId="53" priority="8" stopIfTrue="1" operator="equal">
      <formula>0</formula>
    </cfRule>
  </conditionalFormatting>
  <conditionalFormatting sqref="F158:F163">
    <cfRule type="cellIs" dxfId="52" priority="7" stopIfTrue="1" operator="equal">
      <formula>0</formula>
    </cfRule>
  </conditionalFormatting>
  <conditionalFormatting sqref="F166:F201">
    <cfRule type="cellIs" dxfId="51" priority="6" stopIfTrue="1" operator="equal">
      <formula>0</formula>
    </cfRule>
  </conditionalFormatting>
  <conditionalFormatting sqref="F204:F209">
    <cfRule type="cellIs" dxfId="50" priority="5" stopIfTrue="1" operator="equal">
      <formula>0</formula>
    </cfRule>
  </conditionalFormatting>
  <conditionalFormatting sqref="F212:F222">
    <cfRule type="cellIs" dxfId="49" priority="4" stopIfTrue="1" operator="equal">
      <formula>0</formula>
    </cfRule>
  </conditionalFormatting>
  <conditionalFormatting sqref="F225">
    <cfRule type="cellIs" dxfId="48" priority="3" stopIfTrue="1" operator="equal">
      <formula>0</formula>
    </cfRule>
  </conditionalFormatting>
  <conditionalFormatting sqref="F228:F245">
    <cfRule type="cellIs" dxfId="47" priority="2" stopIfTrue="1" operator="equal">
      <formula>0</formula>
    </cfRule>
  </conditionalFormatting>
  <conditionalFormatting sqref="F248:F253">
    <cfRule type="cellIs" dxfId="46" priority="1" stopIfTrue="1" operator="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scale="65" fitToHeight="0" orientation="landscape" r:id="rId1"/>
  <colBreaks count="1" manualBreakCount="1">
    <brk id="11" max="2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IR269"/>
  <sheetViews>
    <sheetView showGridLines="0" view="pageBreakPreview" topLeftCell="A2" zoomScaleNormal="85" zoomScaleSheetLayoutView="100" workbookViewId="0">
      <selection activeCell="I13" sqref="I13"/>
    </sheetView>
  </sheetViews>
  <sheetFormatPr defaultRowHeight="12.75" x14ac:dyDescent="0.2"/>
  <cols>
    <col min="1" max="1" width="8.28515625" customWidth="1"/>
    <col min="2" max="2" width="74.140625" bestFit="1" customWidth="1"/>
    <col min="3" max="3" width="6.28515625" style="2" bestFit="1" customWidth="1"/>
    <col min="4" max="4" width="15.140625" style="3" bestFit="1" customWidth="1"/>
    <col min="5" max="5" width="10.5703125" style="3" bestFit="1" customWidth="1"/>
    <col min="6" max="6" width="14.28515625" style="3" bestFit="1" customWidth="1"/>
    <col min="7" max="7" width="13.28515625" style="3" customWidth="1"/>
    <col min="8" max="8" width="15.85546875" style="3" customWidth="1"/>
    <col min="9" max="9" width="14.7109375" style="3" customWidth="1"/>
    <col min="10" max="10" width="14.85546875" style="3" bestFit="1" customWidth="1"/>
    <col min="11" max="19" width="9.140625" customWidth="1"/>
  </cols>
  <sheetData>
    <row r="1" spans="1:252" ht="15.75" x14ac:dyDescent="0.2">
      <c r="A1" s="378" t="s">
        <v>501</v>
      </c>
      <c r="B1" s="379"/>
      <c r="C1" s="379"/>
      <c r="D1" s="379"/>
      <c r="E1" s="379"/>
      <c r="F1" s="380"/>
      <c r="G1" s="381" t="s">
        <v>36</v>
      </c>
      <c r="H1" s="64" t="s">
        <v>37</v>
      </c>
      <c r="I1" s="65">
        <f>H255</f>
        <v>699345.34000000008</v>
      </c>
      <c r="J1" s="66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.5" x14ac:dyDescent="0.2">
      <c r="A2" s="67" t="s">
        <v>38</v>
      </c>
      <c r="B2" s="23" t="s">
        <v>56</v>
      </c>
      <c r="C2" s="24"/>
      <c r="D2" s="25"/>
      <c r="E2" s="17" t="s">
        <v>58</v>
      </c>
      <c r="F2" s="18">
        <v>0.27350000000000002</v>
      </c>
      <c r="G2" s="382"/>
      <c r="H2" s="15" t="s">
        <v>39</v>
      </c>
      <c r="I2" s="16">
        <f>I255</f>
        <v>103658.47</v>
      </c>
      <c r="J2" s="68">
        <f>I2/I1</f>
        <v>0.14822215016117787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5" x14ac:dyDescent="0.2">
      <c r="A3" s="67" t="s">
        <v>42</v>
      </c>
      <c r="B3" s="23" t="s">
        <v>57</v>
      </c>
      <c r="C3" s="24"/>
      <c r="D3" s="25"/>
      <c r="E3" s="17"/>
      <c r="F3" s="18"/>
      <c r="G3" s="382"/>
      <c r="H3" s="15" t="s">
        <v>40</v>
      </c>
      <c r="I3" s="16">
        <f>J255</f>
        <v>227078.59000000003</v>
      </c>
      <c r="J3" s="68">
        <f>I3/I1</f>
        <v>0.3247016559801485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2">
      <c r="A4" s="69" t="s">
        <v>52</v>
      </c>
      <c r="B4" s="26" t="s">
        <v>512</v>
      </c>
      <c r="C4" s="27"/>
      <c r="D4" s="25"/>
      <c r="E4" s="25"/>
      <c r="F4" s="25"/>
      <c r="G4" s="382"/>
      <c r="H4" s="15" t="s">
        <v>41</v>
      </c>
      <c r="I4" s="19">
        <f>I1-I3</f>
        <v>472266.75000000006</v>
      </c>
      <c r="J4" s="70">
        <f>I4/I1</f>
        <v>0.67529834401985145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84" customFormat="1" ht="15" x14ac:dyDescent="0.2">
      <c r="A5" s="383" t="s">
        <v>0</v>
      </c>
      <c r="B5" s="371" t="s">
        <v>1</v>
      </c>
      <c r="C5" s="371" t="s">
        <v>2</v>
      </c>
      <c r="D5" s="375" t="s">
        <v>3</v>
      </c>
      <c r="E5" s="376"/>
      <c r="F5" s="385"/>
      <c r="G5" s="375" t="s">
        <v>30</v>
      </c>
      <c r="H5" s="376"/>
      <c r="I5" s="376"/>
      <c r="J5" s="377"/>
    </row>
    <row r="6" spans="1:252" s="84" customFormat="1" ht="45" x14ac:dyDescent="0.2">
      <c r="A6" s="384"/>
      <c r="B6" s="372"/>
      <c r="C6" s="372"/>
      <c r="D6" s="63" t="s">
        <v>32</v>
      </c>
      <c r="E6" s="63" t="s">
        <v>35</v>
      </c>
      <c r="F6" s="63" t="s">
        <v>33</v>
      </c>
      <c r="G6" s="20" t="s">
        <v>31</v>
      </c>
      <c r="H6" s="63" t="s">
        <v>34</v>
      </c>
      <c r="I6" s="20" t="s">
        <v>35</v>
      </c>
      <c r="J6" s="71" t="s">
        <v>33</v>
      </c>
    </row>
    <row r="7" spans="1:252" s="86" customFormat="1" ht="15" x14ac:dyDescent="0.25">
      <c r="A7" s="85" t="s">
        <v>4</v>
      </c>
      <c r="B7" s="351" t="s">
        <v>5</v>
      </c>
      <c r="C7" s="352"/>
      <c r="D7" s="352"/>
      <c r="E7" s="352"/>
      <c r="F7" s="352"/>
      <c r="G7" s="352"/>
      <c r="H7" s="352"/>
      <c r="I7" s="352"/>
      <c r="J7" s="353"/>
    </row>
    <row r="8" spans="1:252" x14ac:dyDescent="0.2">
      <c r="A8" s="72" t="s">
        <v>6</v>
      </c>
      <c r="B8" s="21" t="s">
        <v>59</v>
      </c>
      <c r="C8" s="28" t="s">
        <v>48</v>
      </c>
      <c r="D8" s="29">
        <v>466.57</v>
      </c>
      <c r="E8" s="61"/>
      <c r="F8" s="29">
        <f>E8+'Boletim de Medição 01'!E8</f>
        <v>466.57</v>
      </c>
      <c r="G8" s="29">
        <v>7.38</v>
      </c>
      <c r="H8" s="29">
        <f>TRUNC(G8*D8,2)</f>
        <v>3443.28</v>
      </c>
      <c r="I8" s="29">
        <f>TRUNC(G8*E8,2)</f>
        <v>0</v>
      </c>
      <c r="J8" s="73">
        <f>TRUNC(G8*F8,2)</f>
        <v>3443.28</v>
      </c>
    </row>
    <row r="9" spans="1:252" x14ac:dyDescent="0.2">
      <c r="A9" s="72" t="s">
        <v>8</v>
      </c>
      <c r="B9" s="21" t="s">
        <v>60</v>
      </c>
      <c r="C9" s="28" t="s">
        <v>48</v>
      </c>
      <c r="D9" s="29">
        <v>6</v>
      </c>
      <c r="E9" s="61"/>
      <c r="F9" s="29">
        <f>E9+'Boletim de Medição 01'!E9</f>
        <v>6</v>
      </c>
      <c r="G9" s="29">
        <v>362.31</v>
      </c>
      <c r="H9" s="29">
        <f t="shared" ref="H9:H13" si="0">TRUNC(G9*D9,2)</f>
        <v>2173.86</v>
      </c>
      <c r="I9" s="29">
        <f t="shared" ref="I9:I13" si="1">TRUNC(G9*E9,2)</f>
        <v>0</v>
      </c>
      <c r="J9" s="73">
        <f t="shared" ref="J9:J13" si="2">TRUNC(G9*F9,2)</f>
        <v>2173.86</v>
      </c>
    </row>
    <row r="10" spans="1:252" ht="51" x14ac:dyDescent="0.2">
      <c r="A10" s="72" t="s">
        <v>9</v>
      </c>
      <c r="B10" s="21" t="s">
        <v>61</v>
      </c>
      <c r="C10" s="28" t="s">
        <v>48</v>
      </c>
      <c r="D10" s="29">
        <v>86.28</v>
      </c>
      <c r="E10" s="61">
        <v>86.28</v>
      </c>
      <c r="F10" s="29">
        <f>E10+'Boletim de Medição 01'!E10</f>
        <v>86.28</v>
      </c>
      <c r="G10" s="29">
        <v>274.02999999999997</v>
      </c>
      <c r="H10" s="29">
        <f t="shared" si="0"/>
        <v>23643.3</v>
      </c>
      <c r="I10" s="29">
        <f t="shared" si="1"/>
        <v>23643.3</v>
      </c>
      <c r="J10" s="73">
        <f t="shared" si="2"/>
        <v>23643.3</v>
      </c>
    </row>
    <row r="11" spans="1:252" ht="38.25" x14ac:dyDescent="0.2">
      <c r="A11" s="72" t="s">
        <v>53</v>
      </c>
      <c r="B11" s="21" t="s">
        <v>62</v>
      </c>
      <c r="C11" s="28" t="s">
        <v>48</v>
      </c>
      <c r="D11" s="29">
        <v>1114.5</v>
      </c>
      <c r="E11" s="61"/>
      <c r="F11" s="29">
        <f>E11+'Boletim de Medição 01'!E11</f>
        <v>1114.5</v>
      </c>
      <c r="G11" s="29">
        <v>0.31</v>
      </c>
      <c r="H11" s="29">
        <f t="shared" si="0"/>
        <v>345.49</v>
      </c>
      <c r="I11" s="29">
        <f t="shared" si="1"/>
        <v>0</v>
      </c>
      <c r="J11" s="73">
        <f t="shared" si="2"/>
        <v>345.49</v>
      </c>
    </row>
    <row r="12" spans="1:252" x14ac:dyDescent="0.2">
      <c r="A12" s="72" t="s">
        <v>54</v>
      </c>
      <c r="B12" s="21" t="s">
        <v>63</v>
      </c>
      <c r="C12" s="28" t="s">
        <v>65</v>
      </c>
      <c r="D12" s="29">
        <v>1</v>
      </c>
      <c r="E12" s="61"/>
      <c r="F12" s="29">
        <f>E12+'Boletim de Medição 01'!E12</f>
        <v>1</v>
      </c>
      <c r="G12" s="29">
        <v>15837.44</v>
      </c>
      <c r="H12" s="29">
        <f t="shared" si="0"/>
        <v>15837.44</v>
      </c>
      <c r="I12" s="29">
        <f t="shared" si="1"/>
        <v>0</v>
      </c>
      <c r="J12" s="73">
        <f t="shared" si="2"/>
        <v>15837.44</v>
      </c>
    </row>
    <row r="13" spans="1:252" ht="25.5" x14ac:dyDescent="0.2">
      <c r="A13" s="72" t="s">
        <v>55</v>
      </c>
      <c r="B13" s="21" t="s">
        <v>64</v>
      </c>
      <c r="C13" s="28" t="s">
        <v>65</v>
      </c>
      <c r="D13" s="29">
        <v>1</v>
      </c>
      <c r="E13" s="61"/>
      <c r="F13" s="29">
        <f>E13+'Boletim de Medição 01'!E13</f>
        <v>1</v>
      </c>
      <c r="G13" s="29">
        <v>2430.2800000000002</v>
      </c>
      <c r="H13" s="29">
        <f t="shared" si="0"/>
        <v>2430.2800000000002</v>
      </c>
      <c r="I13" s="29">
        <f t="shared" si="1"/>
        <v>0</v>
      </c>
      <c r="J13" s="73">
        <f t="shared" si="2"/>
        <v>2430.2800000000002</v>
      </c>
    </row>
    <row r="14" spans="1:252" s="1" customFormat="1" ht="15" x14ac:dyDescent="0.25">
      <c r="A14" s="386" t="s">
        <v>66</v>
      </c>
      <c r="B14" s="387"/>
      <c r="C14" s="387"/>
      <c r="D14" s="387"/>
      <c r="E14" s="387"/>
      <c r="F14" s="387"/>
      <c r="G14" s="388"/>
      <c r="H14" s="30">
        <f>SUM(H8:H13)</f>
        <v>47873.65</v>
      </c>
      <c r="I14" s="30">
        <f>SUM(I8:I13)</f>
        <v>23643.3</v>
      </c>
      <c r="J14" s="74">
        <f>TRUNC(SUM(J8:J13),2)</f>
        <v>47873.65</v>
      </c>
    </row>
    <row r="15" spans="1:252" s="86" customFormat="1" ht="15" x14ac:dyDescent="0.25">
      <c r="A15" s="85" t="s">
        <v>10</v>
      </c>
      <c r="B15" s="351" t="s">
        <v>93</v>
      </c>
      <c r="C15" s="352"/>
      <c r="D15" s="352"/>
      <c r="E15" s="352"/>
      <c r="F15" s="352"/>
      <c r="G15" s="352"/>
      <c r="H15" s="352"/>
      <c r="I15" s="352"/>
      <c r="J15" s="353"/>
    </row>
    <row r="16" spans="1:252" ht="25.5" x14ac:dyDescent="0.2">
      <c r="A16" s="72" t="s">
        <v>11</v>
      </c>
      <c r="B16" s="22" t="s">
        <v>78</v>
      </c>
      <c r="C16" s="28" t="s">
        <v>50</v>
      </c>
      <c r="D16" s="29">
        <v>79.88</v>
      </c>
      <c r="E16" s="61"/>
      <c r="F16" s="29">
        <f>E16+'Boletim de Medição 01'!E16</f>
        <v>0</v>
      </c>
      <c r="G16" s="29">
        <v>40.94</v>
      </c>
      <c r="H16" s="29">
        <f>TRUNC(G16*D16,2)</f>
        <v>3270.28</v>
      </c>
      <c r="I16" s="29">
        <f>TRUNC(G16*E16,2)</f>
        <v>0</v>
      </c>
      <c r="J16" s="73">
        <f>TRUNC(G16*F16,2)</f>
        <v>0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29">
        <v>417.94</v>
      </c>
      <c r="E17" s="61"/>
      <c r="F17" s="29">
        <f>E17+'Boletim de Medição 01'!E17</f>
        <v>417.94</v>
      </c>
      <c r="G17" s="29">
        <v>10.93</v>
      </c>
      <c r="H17" s="29">
        <f t="shared" ref="H17:H29" si="3">TRUNC(G17*D17,2)</f>
        <v>4568.08</v>
      </c>
      <c r="I17" s="29">
        <f t="shared" ref="I17:I29" si="4">TRUNC(G17*E17,2)</f>
        <v>0</v>
      </c>
      <c r="J17" s="73">
        <f t="shared" ref="J17:J29" si="5">TRUNC(G17*F17,2)</f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29">
        <v>8358.7999999999993</v>
      </c>
      <c r="E18" s="62"/>
      <c r="F18" s="29">
        <f>E18+'Boletim de Medição 01'!E18</f>
        <v>8358.7999999999993</v>
      </c>
      <c r="G18" s="29">
        <v>0.78</v>
      </c>
      <c r="H18" s="29">
        <f t="shared" si="3"/>
        <v>6519.86</v>
      </c>
      <c r="I18" s="29">
        <f t="shared" si="4"/>
        <v>0</v>
      </c>
      <c r="J18" s="73">
        <f t="shared" si="5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29">
        <v>417.94</v>
      </c>
      <c r="E19" s="62"/>
      <c r="F19" s="29">
        <f>E19+'Boletim de Medição 01'!E19</f>
        <v>0</v>
      </c>
      <c r="G19" s="29">
        <v>9.34</v>
      </c>
      <c r="H19" s="29">
        <f t="shared" si="3"/>
        <v>3903.55</v>
      </c>
      <c r="I19" s="29">
        <f t="shared" si="4"/>
        <v>0</v>
      </c>
      <c r="J19" s="73">
        <f t="shared" si="5"/>
        <v>0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29">
        <v>97.01</v>
      </c>
      <c r="E20" s="62"/>
      <c r="F20" s="29">
        <f>E20+'Boletim de Medição 01'!E20</f>
        <v>97.01</v>
      </c>
      <c r="G20" s="29">
        <v>79.36</v>
      </c>
      <c r="H20" s="29">
        <f t="shared" si="3"/>
        <v>7698.71</v>
      </c>
      <c r="I20" s="29">
        <f t="shared" si="4"/>
        <v>0</v>
      </c>
      <c r="J20" s="73">
        <f t="shared" si="5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29">
        <v>76.319999999999993</v>
      </c>
      <c r="E21" s="62"/>
      <c r="F21" s="29">
        <f>E21+'Boletim de Medição 01'!E21</f>
        <v>76.319999999999993</v>
      </c>
      <c r="G21" s="29">
        <v>27.27</v>
      </c>
      <c r="H21" s="29">
        <f t="shared" si="3"/>
        <v>2081.2399999999998</v>
      </c>
      <c r="I21" s="29">
        <f t="shared" si="4"/>
        <v>0</v>
      </c>
      <c r="J21" s="73">
        <f t="shared" si="5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29">
        <v>39.950000000000003</v>
      </c>
      <c r="E22" s="62"/>
      <c r="F22" s="29">
        <f>E22+'Boletim de Medição 01'!E22</f>
        <v>39.950000000000003</v>
      </c>
      <c r="G22" s="29">
        <v>24.88</v>
      </c>
      <c r="H22" s="29">
        <f t="shared" si="3"/>
        <v>993.95</v>
      </c>
      <c r="I22" s="29">
        <f t="shared" si="4"/>
        <v>0</v>
      </c>
      <c r="J22" s="73">
        <f t="shared" si="5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29">
        <v>4.66</v>
      </c>
      <c r="E23" s="62"/>
      <c r="F23" s="29">
        <f>E23+'Boletim de Medição 01'!E23</f>
        <v>4.66</v>
      </c>
      <c r="G23" s="29">
        <v>719.11</v>
      </c>
      <c r="H23" s="29">
        <f t="shared" si="3"/>
        <v>3351.05</v>
      </c>
      <c r="I23" s="29">
        <f t="shared" si="4"/>
        <v>0</v>
      </c>
      <c r="J23" s="73">
        <f t="shared" si="5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29">
        <v>255.77</v>
      </c>
      <c r="E24" s="62"/>
      <c r="F24" s="29">
        <f>E24+'Boletim de Medição 01'!E24</f>
        <v>255.77</v>
      </c>
      <c r="G24" s="29">
        <v>76.25</v>
      </c>
      <c r="H24" s="29">
        <f t="shared" si="3"/>
        <v>19502.46</v>
      </c>
      <c r="I24" s="29">
        <f t="shared" si="4"/>
        <v>0</v>
      </c>
      <c r="J24" s="73">
        <f t="shared" si="5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29">
        <v>275.94</v>
      </c>
      <c r="E25" s="62"/>
      <c r="F25" s="29">
        <f>E25+'Boletim de Medição 01'!E25</f>
        <v>275.94</v>
      </c>
      <c r="G25" s="29">
        <v>19.809999999999999</v>
      </c>
      <c r="H25" s="29">
        <f t="shared" si="3"/>
        <v>5466.37</v>
      </c>
      <c r="I25" s="29">
        <f t="shared" si="4"/>
        <v>0</v>
      </c>
      <c r="J25" s="73">
        <f t="shared" si="5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29">
        <v>1464.24</v>
      </c>
      <c r="E26" s="62"/>
      <c r="F26" s="29">
        <f>E26+'Boletim de Medição 01'!E26</f>
        <v>1464.24</v>
      </c>
      <c r="G26" s="29">
        <v>16.170000000000002</v>
      </c>
      <c r="H26" s="29">
        <f t="shared" si="3"/>
        <v>23676.76</v>
      </c>
      <c r="I26" s="29">
        <f t="shared" si="4"/>
        <v>0</v>
      </c>
      <c r="J26" s="73">
        <f t="shared" si="5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29">
        <v>27.67</v>
      </c>
      <c r="E27" s="62"/>
      <c r="F27" s="29">
        <f>E27+'Boletim de Medição 01'!E27</f>
        <v>27.67</v>
      </c>
      <c r="G27" s="29">
        <v>387.8</v>
      </c>
      <c r="H27" s="29">
        <f t="shared" si="3"/>
        <v>10730.42</v>
      </c>
      <c r="I27" s="29">
        <f t="shared" si="4"/>
        <v>0</v>
      </c>
      <c r="J27" s="73">
        <f t="shared" si="5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29">
        <v>27.67</v>
      </c>
      <c r="E28" s="62"/>
      <c r="F28" s="29">
        <f>E28+'Boletim de Medição 01'!E28</f>
        <v>27.67</v>
      </c>
      <c r="G28" s="29">
        <v>178.92</v>
      </c>
      <c r="H28" s="29">
        <f t="shared" si="3"/>
        <v>4950.71</v>
      </c>
      <c r="I28" s="29">
        <f t="shared" si="4"/>
        <v>0</v>
      </c>
      <c r="J28" s="73">
        <f t="shared" si="5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29">
        <v>275.35000000000002</v>
      </c>
      <c r="E29" s="62"/>
      <c r="F29" s="29">
        <f>E29+'Boletim de Medição 01'!E29</f>
        <v>275.35000000000002</v>
      </c>
      <c r="G29" s="29">
        <v>22.7</v>
      </c>
      <c r="H29" s="29">
        <f t="shared" si="3"/>
        <v>6250.44</v>
      </c>
      <c r="I29" s="29">
        <f t="shared" si="4"/>
        <v>0</v>
      </c>
      <c r="J29" s="73">
        <f t="shared" si="5"/>
        <v>6250.44</v>
      </c>
    </row>
    <row r="30" spans="1:10" s="1" customFormat="1" ht="15" x14ac:dyDescent="0.25">
      <c r="A30" s="386" t="s">
        <v>66</v>
      </c>
      <c r="B30" s="387"/>
      <c r="C30" s="387"/>
      <c r="D30" s="387"/>
      <c r="E30" s="387"/>
      <c r="F30" s="387"/>
      <c r="G30" s="388"/>
      <c r="H30" s="30">
        <f>SUM(H16:H29)</f>
        <v>102963.88</v>
      </c>
      <c r="I30" s="30">
        <f>SUM(I16:I29)</f>
        <v>0</v>
      </c>
      <c r="J30" s="143">
        <f>TRUNC(SUM(J16:J29),2)</f>
        <v>95790.05</v>
      </c>
    </row>
    <row r="31" spans="1:10" s="86" customFormat="1" ht="15" x14ac:dyDescent="0.25">
      <c r="A31" s="87" t="s">
        <v>14</v>
      </c>
      <c r="B31" s="351" t="s">
        <v>94</v>
      </c>
      <c r="C31" s="352"/>
      <c r="D31" s="352"/>
      <c r="E31" s="352"/>
      <c r="F31" s="352"/>
      <c r="G31" s="352"/>
      <c r="H31" s="352"/>
      <c r="I31" s="352"/>
      <c r="J31" s="353"/>
    </row>
    <row r="32" spans="1:10" s="86" customFormat="1" ht="15" x14ac:dyDescent="0.25">
      <c r="A32" s="87" t="s">
        <v>95</v>
      </c>
      <c r="B32" s="351" t="s">
        <v>96</v>
      </c>
      <c r="C32" s="352"/>
      <c r="D32" s="352"/>
      <c r="E32" s="352"/>
      <c r="F32" s="352"/>
      <c r="G32" s="352"/>
      <c r="H32" s="352"/>
      <c r="I32" s="352"/>
      <c r="J32" s="353"/>
    </row>
    <row r="33" spans="1:11" ht="38.25" x14ac:dyDescent="0.2">
      <c r="A33" s="76" t="s">
        <v>97</v>
      </c>
      <c r="B33" s="22" t="s">
        <v>120</v>
      </c>
      <c r="C33" s="28" t="s">
        <v>50</v>
      </c>
      <c r="D33" s="29">
        <v>4.75</v>
      </c>
      <c r="E33" s="61">
        <v>2.62</v>
      </c>
      <c r="F33" s="29">
        <f>E33+'Boletim de Medição 01'!E33</f>
        <v>2.62</v>
      </c>
      <c r="G33" s="29">
        <v>2425.92</v>
      </c>
      <c r="H33" s="29">
        <f>TRUNC(G33*D33,2)</f>
        <v>11523.12</v>
      </c>
      <c r="I33" s="29">
        <f>TRUNC(G33*E33,2)</f>
        <v>6355.91</v>
      </c>
      <c r="J33" s="73">
        <f>TRUNC(G33*F33,2)</f>
        <v>6355.91</v>
      </c>
    </row>
    <row r="34" spans="1:11" ht="38.25" x14ac:dyDescent="0.2">
      <c r="A34" s="76" t="s">
        <v>98</v>
      </c>
      <c r="B34" s="22" t="s">
        <v>121</v>
      </c>
      <c r="C34" s="28" t="s">
        <v>16</v>
      </c>
      <c r="D34" s="29">
        <v>434.99</v>
      </c>
      <c r="E34" s="61">
        <v>255.09</v>
      </c>
      <c r="F34" s="29">
        <f>E34+'Boletim de Medição 01'!E34</f>
        <v>255.09</v>
      </c>
      <c r="G34" s="31">
        <v>19.86</v>
      </c>
      <c r="H34" s="29">
        <f t="shared" ref="H34:H38" si="6">TRUNC(G34*D34,2)</f>
        <v>8638.9</v>
      </c>
      <c r="I34" s="29">
        <f t="shared" ref="I34:I38" si="7">TRUNC(G34*E34,2)</f>
        <v>5066.08</v>
      </c>
      <c r="J34" s="73">
        <f t="shared" ref="J34:J38" si="8">TRUNC(G34*F34,2)</f>
        <v>5066.08</v>
      </c>
    </row>
    <row r="35" spans="1:11" ht="38.25" x14ac:dyDescent="0.2">
      <c r="A35" s="76" t="s">
        <v>103</v>
      </c>
      <c r="B35" s="22" t="s">
        <v>122</v>
      </c>
      <c r="C35" s="28" t="s">
        <v>16</v>
      </c>
      <c r="D35" s="29">
        <v>1260.2</v>
      </c>
      <c r="E35" s="62">
        <v>602.5</v>
      </c>
      <c r="F35" s="29">
        <f>E35+'Boletim de Medição 01'!E35</f>
        <v>602.5</v>
      </c>
      <c r="G35" s="29">
        <v>16.12</v>
      </c>
      <c r="H35" s="29">
        <f t="shared" si="6"/>
        <v>20314.419999999998</v>
      </c>
      <c r="I35" s="29">
        <f t="shared" si="7"/>
        <v>9712.2999999999993</v>
      </c>
      <c r="J35" s="73">
        <f t="shared" si="8"/>
        <v>9712.2999999999993</v>
      </c>
    </row>
    <row r="36" spans="1:11" ht="25.5" x14ac:dyDescent="0.2">
      <c r="A36" s="76" t="s">
        <v>104</v>
      </c>
      <c r="B36" s="22" t="s">
        <v>123</v>
      </c>
      <c r="C36" s="28" t="s">
        <v>48</v>
      </c>
      <c r="D36" s="29">
        <v>358.9</v>
      </c>
      <c r="E36" s="62">
        <v>157.99</v>
      </c>
      <c r="F36" s="29">
        <f>E36+'Boletim de Medição 01'!E36</f>
        <v>157.99</v>
      </c>
      <c r="G36" s="29">
        <v>57.07</v>
      </c>
      <c r="H36" s="29">
        <f t="shared" si="6"/>
        <v>20482.419999999998</v>
      </c>
      <c r="I36" s="29">
        <f t="shared" si="7"/>
        <v>9016.48</v>
      </c>
      <c r="J36" s="73">
        <f t="shared" si="8"/>
        <v>9016.48</v>
      </c>
    </row>
    <row r="37" spans="1:11" ht="38.25" x14ac:dyDescent="0.2">
      <c r="A37" s="76" t="s">
        <v>105</v>
      </c>
      <c r="B37" s="22" t="s">
        <v>89</v>
      </c>
      <c r="C37" s="28" t="s">
        <v>50</v>
      </c>
      <c r="D37" s="29">
        <v>24.57</v>
      </c>
      <c r="E37" s="62">
        <v>6.88</v>
      </c>
      <c r="F37" s="29">
        <f>E37+'Boletim de Medição 01'!E37</f>
        <v>6.88</v>
      </c>
      <c r="G37" s="29">
        <v>387.8</v>
      </c>
      <c r="H37" s="29">
        <f t="shared" si="6"/>
        <v>9528.24</v>
      </c>
      <c r="I37" s="29">
        <f t="shared" si="7"/>
        <v>2668.06</v>
      </c>
      <c r="J37" s="73">
        <f t="shared" si="8"/>
        <v>2668.06</v>
      </c>
    </row>
    <row r="38" spans="1:11" ht="25.5" x14ac:dyDescent="0.2">
      <c r="A38" s="76" t="s">
        <v>106</v>
      </c>
      <c r="B38" s="22" t="s">
        <v>90</v>
      </c>
      <c r="C38" s="28" t="s">
        <v>50</v>
      </c>
      <c r="D38" s="29">
        <v>24.57</v>
      </c>
      <c r="E38" s="62">
        <v>6.88</v>
      </c>
      <c r="F38" s="29">
        <f>E38+'Boletim de Medição 01'!E38</f>
        <v>6.88</v>
      </c>
      <c r="G38" s="29">
        <v>178.92</v>
      </c>
      <c r="H38" s="29">
        <f t="shared" si="6"/>
        <v>4396.0600000000004</v>
      </c>
      <c r="I38" s="29">
        <f t="shared" si="7"/>
        <v>1230.96</v>
      </c>
      <c r="J38" s="73">
        <f t="shared" si="8"/>
        <v>1230.96</v>
      </c>
    </row>
    <row r="39" spans="1:11" ht="15" x14ac:dyDescent="0.2">
      <c r="A39" s="386" t="s">
        <v>66</v>
      </c>
      <c r="B39" s="387"/>
      <c r="C39" s="387"/>
      <c r="D39" s="387"/>
      <c r="E39" s="387"/>
      <c r="F39" s="387"/>
      <c r="G39" s="388"/>
      <c r="H39" s="30">
        <f>SUM(H33:H38)</f>
        <v>74883.16</v>
      </c>
      <c r="I39" s="144">
        <f>SUM(I33:I38)</f>
        <v>34049.79</v>
      </c>
      <c r="J39" s="143">
        <f>TRUNC(SUM(J33:J38),2)</f>
        <v>34049.79</v>
      </c>
    </row>
    <row r="40" spans="1:11" ht="15" x14ac:dyDescent="0.2">
      <c r="A40" s="75" t="s">
        <v>99</v>
      </c>
      <c r="B40" s="351" t="s">
        <v>102</v>
      </c>
      <c r="C40" s="352"/>
      <c r="D40" s="352"/>
      <c r="E40" s="352"/>
      <c r="F40" s="352"/>
      <c r="G40" s="352"/>
      <c r="H40" s="352"/>
      <c r="I40" s="352"/>
      <c r="J40" s="353"/>
      <c r="K40" s="13"/>
    </row>
    <row r="41" spans="1:11" ht="38.25" x14ac:dyDescent="0.2">
      <c r="A41" s="76" t="s">
        <v>100</v>
      </c>
      <c r="B41" s="22" t="s">
        <v>124</v>
      </c>
      <c r="C41" s="28" t="s">
        <v>48</v>
      </c>
      <c r="D41" s="29">
        <v>17.600000000000001</v>
      </c>
      <c r="E41" s="61"/>
      <c r="F41" s="29">
        <f>E41+'Boletim de Medição 01'!E41</f>
        <v>0</v>
      </c>
      <c r="G41" s="29">
        <v>163.41</v>
      </c>
      <c r="H41" s="29">
        <f>TRUNC(G41*D41,2)</f>
        <v>2876.01</v>
      </c>
      <c r="I41" s="29">
        <f>TRUNC(G41*E41,2)</f>
        <v>0</v>
      </c>
      <c r="J41" s="73">
        <f>TRUNC(G41*F41,2)</f>
        <v>0</v>
      </c>
      <c r="K41" s="13"/>
    </row>
    <row r="42" spans="1:11" ht="38.25" x14ac:dyDescent="0.2">
      <c r="A42" s="76" t="s">
        <v>101</v>
      </c>
      <c r="B42" s="22" t="s">
        <v>125</v>
      </c>
      <c r="C42" s="28" t="s">
        <v>16</v>
      </c>
      <c r="D42" s="29">
        <v>556.27</v>
      </c>
      <c r="E42" s="61"/>
      <c r="F42" s="29">
        <f>E42+'Boletim de Medição 01'!E42</f>
        <v>0</v>
      </c>
      <c r="G42" s="29">
        <v>16.75</v>
      </c>
      <c r="H42" s="29">
        <f t="shared" ref="H42:H46" si="9">TRUNC(G42*D42,2)</f>
        <v>9317.52</v>
      </c>
      <c r="I42" s="29">
        <f t="shared" ref="I42:I46" si="10">TRUNC(G42*E42,2)</f>
        <v>0</v>
      </c>
      <c r="J42" s="73">
        <f t="shared" ref="J42:J46" si="11">TRUNC(G42*F42,2)</f>
        <v>0</v>
      </c>
      <c r="K42" s="13"/>
    </row>
    <row r="43" spans="1:11" ht="38.25" x14ac:dyDescent="0.2">
      <c r="A43" s="76" t="s">
        <v>107</v>
      </c>
      <c r="B43" s="22" t="s">
        <v>126</v>
      </c>
      <c r="C43" s="28" t="s">
        <v>48</v>
      </c>
      <c r="D43" s="29">
        <v>27.5</v>
      </c>
      <c r="E43" s="61"/>
      <c r="F43" s="29">
        <f>E43+'Boletim de Medição 01'!E43</f>
        <v>0</v>
      </c>
      <c r="G43" s="29">
        <v>39.119999999999997</v>
      </c>
      <c r="H43" s="29">
        <f t="shared" si="9"/>
        <v>1075.8</v>
      </c>
      <c r="I43" s="29">
        <f t="shared" si="10"/>
        <v>0</v>
      </c>
      <c r="J43" s="73">
        <f t="shared" si="11"/>
        <v>0</v>
      </c>
      <c r="K43" s="13"/>
    </row>
    <row r="44" spans="1:11" ht="38.25" x14ac:dyDescent="0.2">
      <c r="A44" s="76" t="s">
        <v>108</v>
      </c>
      <c r="B44" s="22" t="s">
        <v>89</v>
      </c>
      <c r="C44" s="28" t="s">
        <v>50</v>
      </c>
      <c r="D44" s="29">
        <v>5.5</v>
      </c>
      <c r="E44" s="61"/>
      <c r="F44" s="29">
        <f>E44+'Boletim de Medição 01'!E44</f>
        <v>0</v>
      </c>
      <c r="G44" s="29">
        <v>387.8</v>
      </c>
      <c r="H44" s="29">
        <f t="shared" si="9"/>
        <v>2132.9</v>
      </c>
      <c r="I44" s="29">
        <f t="shared" si="10"/>
        <v>0</v>
      </c>
      <c r="J44" s="73">
        <f t="shared" si="11"/>
        <v>0</v>
      </c>
      <c r="K44" s="13"/>
    </row>
    <row r="45" spans="1:11" ht="25.5" x14ac:dyDescent="0.2">
      <c r="A45" s="76" t="s">
        <v>109</v>
      </c>
      <c r="B45" s="22" t="s">
        <v>90</v>
      </c>
      <c r="C45" s="28" t="s">
        <v>50</v>
      </c>
      <c r="D45" s="29">
        <v>5.5</v>
      </c>
      <c r="E45" s="61"/>
      <c r="F45" s="29">
        <f>E45+'Boletim de Medição 01'!E45</f>
        <v>0</v>
      </c>
      <c r="G45" s="29">
        <v>178.92</v>
      </c>
      <c r="H45" s="29">
        <f t="shared" si="9"/>
        <v>984.06</v>
      </c>
      <c r="I45" s="29">
        <f t="shared" si="10"/>
        <v>0</v>
      </c>
      <c r="J45" s="73">
        <f t="shared" si="11"/>
        <v>0</v>
      </c>
      <c r="K45" s="13"/>
    </row>
    <row r="46" spans="1:11" ht="38.25" x14ac:dyDescent="0.2">
      <c r="A46" s="76" t="s">
        <v>110</v>
      </c>
      <c r="B46" s="22" t="s">
        <v>127</v>
      </c>
      <c r="C46" s="28" t="s">
        <v>48</v>
      </c>
      <c r="D46" s="29">
        <v>41.45</v>
      </c>
      <c r="E46" s="61"/>
      <c r="F46" s="29">
        <f>E46+'Boletim de Medição 01'!E46</f>
        <v>0</v>
      </c>
      <c r="G46" s="29">
        <v>178.65</v>
      </c>
      <c r="H46" s="29">
        <f t="shared" si="9"/>
        <v>7405.04</v>
      </c>
      <c r="I46" s="29">
        <f t="shared" si="10"/>
        <v>0</v>
      </c>
      <c r="J46" s="73">
        <f t="shared" si="11"/>
        <v>0</v>
      </c>
      <c r="K46" s="13"/>
    </row>
    <row r="47" spans="1:11" ht="15" x14ac:dyDescent="0.2">
      <c r="A47" s="386" t="s">
        <v>66</v>
      </c>
      <c r="B47" s="387"/>
      <c r="C47" s="387"/>
      <c r="D47" s="387"/>
      <c r="E47" s="387"/>
      <c r="F47" s="387"/>
      <c r="G47" s="388"/>
      <c r="H47" s="30">
        <f>SUM(H41:H46)</f>
        <v>23791.33</v>
      </c>
      <c r="I47" s="30">
        <f>SUM(I41:I46)</f>
        <v>0</v>
      </c>
      <c r="J47" s="74">
        <f>TRUNC(SUM(J41:J46),2)</f>
        <v>0</v>
      </c>
    </row>
    <row r="48" spans="1:11" ht="15" x14ac:dyDescent="0.2">
      <c r="A48" s="75" t="s">
        <v>111</v>
      </c>
      <c r="B48" s="351" t="s">
        <v>116</v>
      </c>
      <c r="C48" s="352"/>
      <c r="D48" s="352"/>
      <c r="E48" s="352"/>
      <c r="F48" s="352"/>
      <c r="G48" s="352"/>
      <c r="H48" s="352"/>
      <c r="I48" s="352"/>
      <c r="J48" s="353"/>
    </row>
    <row r="49" spans="1:10" x14ac:dyDescent="0.2">
      <c r="A49" s="76" t="s">
        <v>112</v>
      </c>
      <c r="B49" s="22" t="s">
        <v>128</v>
      </c>
      <c r="C49" s="28" t="s">
        <v>15</v>
      </c>
      <c r="D49" s="29">
        <v>19</v>
      </c>
      <c r="E49" s="62">
        <v>19</v>
      </c>
      <c r="F49" s="29">
        <f>E49+'Boletim de Medição 01'!E49</f>
        <v>19</v>
      </c>
      <c r="G49" s="31">
        <v>32.409999999999997</v>
      </c>
      <c r="H49" s="29">
        <f>TRUNC(G49*D49,2)</f>
        <v>615.79</v>
      </c>
      <c r="I49" s="29">
        <f>TRUNC(G49*E49,2)</f>
        <v>615.79</v>
      </c>
      <c r="J49" s="73">
        <f>TRUNC(G49*F49,2)</f>
        <v>615.79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29">
        <v>7.2</v>
      </c>
      <c r="E50" s="62">
        <v>7.2</v>
      </c>
      <c r="F50" s="29">
        <f>E50+'Boletim de Medição 01'!E50</f>
        <v>7.2</v>
      </c>
      <c r="G50" s="31">
        <v>44.03</v>
      </c>
      <c r="H50" s="29">
        <f t="shared" ref="H50:H55" si="12">TRUNC(G50*D50,2)</f>
        <v>317.01</v>
      </c>
      <c r="I50" s="29">
        <f t="shared" ref="I50:I55" si="13">TRUNC(G50*E50,2)</f>
        <v>317.01</v>
      </c>
      <c r="J50" s="73">
        <f t="shared" ref="J50:J55" si="14">TRUNC(G50*F50,2)</f>
        <v>317.01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29">
        <v>12</v>
      </c>
      <c r="E51" s="62">
        <v>12</v>
      </c>
      <c r="F51" s="29">
        <f>E51+'Boletim de Medição 01'!E51</f>
        <v>12</v>
      </c>
      <c r="G51" s="29">
        <v>56.89</v>
      </c>
      <c r="H51" s="29">
        <f t="shared" si="12"/>
        <v>682.68</v>
      </c>
      <c r="I51" s="29">
        <f t="shared" si="13"/>
        <v>682.68</v>
      </c>
      <c r="J51" s="73">
        <f t="shared" si="14"/>
        <v>682.68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29">
        <v>7.2</v>
      </c>
      <c r="E52" s="61">
        <v>7.2</v>
      </c>
      <c r="F52" s="29">
        <f>E52+'Boletim de Medição 01'!E52</f>
        <v>7.2</v>
      </c>
      <c r="G52" s="29">
        <v>43.15</v>
      </c>
      <c r="H52" s="29">
        <f t="shared" si="12"/>
        <v>310.68</v>
      </c>
      <c r="I52" s="29">
        <f t="shared" si="13"/>
        <v>310.68</v>
      </c>
      <c r="J52" s="73">
        <f t="shared" si="14"/>
        <v>310.68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29">
        <v>12</v>
      </c>
      <c r="E53" s="61">
        <v>12</v>
      </c>
      <c r="F53" s="29">
        <f>E53+'Boletim de Medição 01'!E53</f>
        <v>12</v>
      </c>
      <c r="G53" s="29">
        <v>52.06</v>
      </c>
      <c r="H53" s="29">
        <f t="shared" si="12"/>
        <v>624.72</v>
      </c>
      <c r="I53" s="29">
        <f t="shared" si="13"/>
        <v>624.72</v>
      </c>
      <c r="J53" s="73">
        <f t="shared" si="14"/>
        <v>624.72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29">
        <v>12.1</v>
      </c>
      <c r="E54" s="61">
        <v>10</v>
      </c>
      <c r="F54" s="29">
        <f>E54+'Boletim de Medição 01'!E54</f>
        <v>10</v>
      </c>
      <c r="G54" s="29">
        <v>93.88</v>
      </c>
      <c r="H54" s="29">
        <f t="shared" si="12"/>
        <v>1135.94</v>
      </c>
      <c r="I54" s="29">
        <f t="shared" si="13"/>
        <v>938.8</v>
      </c>
      <c r="J54" s="73">
        <f t="shared" si="14"/>
        <v>938.8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29">
        <v>12.1</v>
      </c>
      <c r="E55" s="61">
        <v>12.1</v>
      </c>
      <c r="F55" s="29">
        <f>E55+'Boletim de Medição 01'!E55</f>
        <v>12.1</v>
      </c>
      <c r="G55" s="29">
        <v>86.67</v>
      </c>
      <c r="H55" s="29">
        <f t="shared" si="12"/>
        <v>1048.7</v>
      </c>
      <c r="I55" s="29">
        <f t="shared" si="13"/>
        <v>1048.7</v>
      </c>
      <c r="J55" s="73">
        <f t="shared" si="14"/>
        <v>1048.7</v>
      </c>
    </row>
    <row r="56" spans="1:10" s="1" customFormat="1" ht="15" x14ac:dyDescent="0.25">
      <c r="A56" s="386" t="s">
        <v>66</v>
      </c>
      <c r="B56" s="387"/>
      <c r="C56" s="387"/>
      <c r="D56" s="387"/>
      <c r="E56" s="387"/>
      <c r="F56" s="387"/>
      <c r="G56" s="388"/>
      <c r="H56" s="30">
        <f>SUM(H49:H55)</f>
        <v>4735.5200000000004</v>
      </c>
      <c r="I56" s="30">
        <f>SUM(I49:I55)</f>
        <v>4538.38</v>
      </c>
      <c r="J56" s="143">
        <f>TRUNC(SUM(J49:J55),2)</f>
        <v>4538.38</v>
      </c>
    </row>
    <row r="57" spans="1:10" s="86" customFormat="1" ht="15" x14ac:dyDescent="0.25">
      <c r="A57" s="87" t="s">
        <v>17</v>
      </c>
      <c r="B57" s="351" t="s">
        <v>135</v>
      </c>
      <c r="C57" s="352"/>
      <c r="D57" s="352"/>
      <c r="E57" s="352"/>
      <c r="F57" s="352"/>
      <c r="G57" s="352"/>
      <c r="H57" s="352"/>
      <c r="I57" s="352"/>
      <c r="J57" s="353"/>
    </row>
    <row r="58" spans="1:10" ht="51" x14ac:dyDescent="0.2">
      <c r="A58" s="76" t="s">
        <v>18</v>
      </c>
      <c r="B58" s="22" t="s">
        <v>136</v>
      </c>
      <c r="C58" s="28" t="s">
        <v>48</v>
      </c>
      <c r="D58" s="29">
        <v>507.27</v>
      </c>
      <c r="E58" s="61">
        <v>350</v>
      </c>
      <c r="F58" s="29">
        <f>E58+'Boletim de Medição 01'!E58</f>
        <v>400.72699999999998</v>
      </c>
      <c r="G58" s="29">
        <v>67.02</v>
      </c>
      <c r="H58" s="29">
        <f>TRUNC(G58*D58,2)</f>
        <v>33997.230000000003</v>
      </c>
      <c r="I58" s="29">
        <f>TRUNC(G58*E58,2)</f>
        <v>23457</v>
      </c>
      <c r="J58" s="73">
        <f>TRUNC(G58*F58,2)</f>
        <v>26856.720000000001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29">
        <v>30.95</v>
      </c>
      <c r="E59" s="62"/>
      <c r="F59" s="29">
        <f>E59+'Boletim de Medição 01'!E59</f>
        <v>0</v>
      </c>
      <c r="G59" s="29">
        <v>76.58</v>
      </c>
      <c r="H59" s="29">
        <f t="shared" ref="H59:H60" si="15">TRUNC(G59*D59,2)</f>
        <v>2370.15</v>
      </c>
      <c r="I59" s="29">
        <f t="shared" ref="I59:I60" si="16">TRUNC(G59*E59,2)</f>
        <v>0</v>
      </c>
      <c r="J59" s="73">
        <f t="shared" ref="J59:J60" si="17">TRUNC(G59*F59,2)</f>
        <v>0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29">
        <v>37.590000000000003</v>
      </c>
      <c r="E60" s="62"/>
      <c r="F60" s="29">
        <f>E60+'Boletim de Medição 01'!E60</f>
        <v>0</v>
      </c>
      <c r="G60" s="29">
        <v>243.49</v>
      </c>
      <c r="H60" s="29">
        <f t="shared" si="15"/>
        <v>9152.7800000000007</v>
      </c>
      <c r="I60" s="29">
        <f t="shared" si="16"/>
        <v>0</v>
      </c>
      <c r="J60" s="73">
        <f t="shared" si="17"/>
        <v>0</v>
      </c>
    </row>
    <row r="61" spans="1:10" s="1" customFormat="1" ht="15" x14ac:dyDescent="0.25">
      <c r="A61" s="386" t="s">
        <v>66</v>
      </c>
      <c r="B61" s="387"/>
      <c r="C61" s="387"/>
      <c r="D61" s="387"/>
      <c r="E61" s="387"/>
      <c r="F61" s="387"/>
      <c r="G61" s="388"/>
      <c r="H61" s="30">
        <f>SUM(H58:H60)</f>
        <v>45520.160000000003</v>
      </c>
      <c r="I61" s="30">
        <f>SUM(I58:I60)</f>
        <v>23457</v>
      </c>
      <c r="J61" s="143">
        <f>TRUNC(SUM(J58:J60),2)</f>
        <v>26856.720000000001</v>
      </c>
    </row>
    <row r="62" spans="1:10" s="86" customFormat="1" ht="15" x14ac:dyDescent="0.25">
      <c r="A62" s="87" t="s">
        <v>21</v>
      </c>
      <c r="B62" s="351" t="s">
        <v>139</v>
      </c>
      <c r="C62" s="352"/>
      <c r="D62" s="352"/>
      <c r="E62" s="352"/>
      <c r="F62" s="352"/>
      <c r="G62" s="352"/>
      <c r="H62" s="352"/>
      <c r="I62" s="352"/>
      <c r="J62" s="353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29">
        <v>2</v>
      </c>
      <c r="E63" s="62"/>
      <c r="F63" s="29">
        <f>E63+'Boletim de Medição 01'!E63</f>
        <v>0</v>
      </c>
      <c r="G63" s="29">
        <v>1447.06</v>
      </c>
      <c r="H63" s="29">
        <f>TRUNC(G63*D63,2)</f>
        <v>2894.12</v>
      </c>
      <c r="I63" s="29">
        <f>TRUNC(G63*E63,2)</f>
        <v>0</v>
      </c>
      <c r="J63" s="73">
        <f>TRUNC(G63*F63,2)</f>
        <v>0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29">
        <v>234.03</v>
      </c>
      <c r="E64" s="62"/>
      <c r="F64" s="29">
        <f>E64+'Boletim de Medição 01'!E64</f>
        <v>0</v>
      </c>
      <c r="G64" s="29">
        <v>18.86</v>
      </c>
      <c r="H64" s="29">
        <f t="shared" ref="H64:H69" si="18">TRUNC(G64*D64,2)</f>
        <v>4413.8</v>
      </c>
      <c r="I64" s="29">
        <f t="shared" ref="I64:I69" si="19">TRUNC(G64*E64,2)</f>
        <v>0</v>
      </c>
      <c r="J64" s="73">
        <f t="shared" ref="J64:J69" si="20">TRUNC(G64*F64,2)</f>
        <v>0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29">
        <v>224.24</v>
      </c>
      <c r="E65" s="62"/>
      <c r="F65" s="29">
        <f>E65+'Boletim de Medição 01'!E65</f>
        <v>0</v>
      </c>
      <c r="G65" s="29">
        <v>61.96</v>
      </c>
      <c r="H65" s="29">
        <f t="shared" si="18"/>
        <v>13893.91</v>
      </c>
      <c r="I65" s="29">
        <f t="shared" si="19"/>
        <v>0</v>
      </c>
      <c r="J65" s="73">
        <f t="shared" si="20"/>
        <v>0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29">
        <v>94.61</v>
      </c>
      <c r="E66" s="62"/>
      <c r="F66" s="29">
        <f>E66+'Boletim de Medição 01'!E66</f>
        <v>0</v>
      </c>
      <c r="G66" s="29">
        <v>38.39</v>
      </c>
      <c r="H66" s="29">
        <f t="shared" si="18"/>
        <v>3632.07</v>
      </c>
      <c r="I66" s="29">
        <f t="shared" si="19"/>
        <v>0</v>
      </c>
      <c r="J66" s="73">
        <f t="shared" si="20"/>
        <v>0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29">
        <v>49.68</v>
      </c>
      <c r="E67" s="62"/>
      <c r="F67" s="29">
        <f>E67+'Boletim de Medição 01'!E67</f>
        <v>0</v>
      </c>
      <c r="G67" s="29">
        <v>169.31</v>
      </c>
      <c r="H67" s="29">
        <f t="shared" si="18"/>
        <v>8411.32</v>
      </c>
      <c r="I67" s="29">
        <f t="shared" si="19"/>
        <v>0</v>
      </c>
      <c r="J67" s="73">
        <f t="shared" si="20"/>
        <v>0</v>
      </c>
    </row>
    <row r="68" spans="1:10" ht="25.5" x14ac:dyDescent="0.2">
      <c r="A68" s="76" t="s">
        <v>27</v>
      </c>
      <c r="B68" s="22" t="s">
        <v>145</v>
      </c>
      <c r="C68" s="28" t="s">
        <v>48</v>
      </c>
      <c r="D68" s="29">
        <v>231.99</v>
      </c>
      <c r="E68" s="62"/>
      <c r="F68" s="29">
        <f>E68+'Boletim de Medição 01'!E68</f>
        <v>0</v>
      </c>
      <c r="G68" s="29">
        <v>34.46</v>
      </c>
      <c r="H68" s="29">
        <f t="shared" si="18"/>
        <v>7994.37</v>
      </c>
      <c r="I68" s="29">
        <f t="shared" si="19"/>
        <v>0</v>
      </c>
      <c r="J68" s="73">
        <f t="shared" si="20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29">
        <v>264.29000000000002</v>
      </c>
      <c r="E69" s="62"/>
      <c r="F69" s="29">
        <f>E69+'Boletim de Medição 01'!E69</f>
        <v>0</v>
      </c>
      <c r="G69" s="29">
        <v>2.75</v>
      </c>
      <c r="H69" s="29">
        <f t="shared" si="18"/>
        <v>726.79</v>
      </c>
      <c r="I69" s="29">
        <f t="shared" si="19"/>
        <v>0</v>
      </c>
      <c r="J69" s="73">
        <f t="shared" si="20"/>
        <v>0</v>
      </c>
    </row>
    <row r="70" spans="1:10" s="1" customFormat="1" ht="15" x14ac:dyDescent="0.25">
      <c r="A70" s="386" t="s">
        <v>66</v>
      </c>
      <c r="B70" s="387"/>
      <c r="C70" s="387"/>
      <c r="D70" s="387"/>
      <c r="E70" s="387"/>
      <c r="F70" s="387"/>
      <c r="G70" s="388"/>
      <c r="H70" s="30">
        <f>SUM(H63:H69)</f>
        <v>41966.380000000005</v>
      </c>
      <c r="I70" s="30">
        <f>SUM(I63:I69)</f>
        <v>0</v>
      </c>
      <c r="J70" s="74">
        <f>TRUNC(SUM(J63:J69),2)</f>
        <v>0</v>
      </c>
    </row>
    <row r="71" spans="1:10" s="86" customFormat="1" ht="15" x14ac:dyDescent="0.25">
      <c r="A71" s="87" t="s">
        <v>29</v>
      </c>
      <c r="B71" s="351" t="s">
        <v>155</v>
      </c>
      <c r="C71" s="352"/>
      <c r="D71" s="352"/>
      <c r="E71" s="352"/>
      <c r="F71" s="352"/>
      <c r="G71" s="352"/>
      <c r="H71" s="352"/>
      <c r="I71" s="352"/>
      <c r="J71" s="353"/>
    </row>
    <row r="72" spans="1:10" s="86" customFormat="1" ht="15" x14ac:dyDescent="0.25">
      <c r="A72" s="87" t="s">
        <v>156</v>
      </c>
      <c r="B72" s="351" t="s">
        <v>159</v>
      </c>
      <c r="C72" s="352"/>
      <c r="D72" s="352"/>
      <c r="E72" s="352"/>
      <c r="F72" s="352"/>
      <c r="G72" s="352"/>
      <c r="H72" s="352"/>
      <c r="I72" s="352"/>
      <c r="J72" s="353"/>
    </row>
    <row r="73" spans="1:10" ht="25.5" x14ac:dyDescent="0.2">
      <c r="A73" s="76" t="s">
        <v>157</v>
      </c>
      <c r="B73" s="22" t="s">
        <v>164</v>
      </c>
      <c r="C73" s="28" t="s">
        <v>48</v>
      </c>
      <c r="D73" s="29">
        <v>499.03</v>
      </c>
      <c r="E73" s="62"/>
      <c r="F73" s="29">
        <f>E73+'Boletim de Medição 01'!E73</f>
        <v>0</v>
      </c>
      <c r="G73" s="29">
        <v>53.66</v>
      </c>
      <c r="H73" s="29">
        <f>TRUNC(G73*D73,2)</f>
        <v>26777.94</v>
      </c>
      <c r="I73" s="29">
        <f>TRUNC(G73*E73,2)</f>
        <v>0</v>
      </c>
      <c r="J73" s="73">
        <f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29">
        <v>134.54</v>
      </c>
      <c r="E74" s="62"/>
      <c r="F74" s="29">
        <f>E74+'Boletim de Medição 01'!E74</f>
        <v>0</v>
      </c>
      <c r="G74" s="29">
        <v>14.05</v>
      </c>
      <c r="H74" s="29">
        <f t="shared" ref="H74:H78" si="21">TRUNC(G74*D74,2)</f>
        <v>1890.28</v>
      </c>
      <c r="I74" s="29">
        <f t="shared" ref="I74:I78" si="22">TRUNC(G74*E74,2)</f>
        <v>0</v>
      </c>
      <c r="J74" s="73">
        <f t="shared" ref="J74:J78" si="23">TRUNC(G74*F74,2)</f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29">
        <v>8.58</v>
      </c>
      <c r="E75" s="62"/>
      <c r="F75" s="29">
        <f>E75+'Boletim de Medição 01'!E75</f>
        <v>0</v>
      </c>
      <c r="G75" s="29">
        <v>87.1</v>
      </c>
      <c r="H75" s="29">
        <f t="shared" si="21"/>
        <v>747.31</v>
      </c>
      <c r="I75" s="29">
        <f t="shared" si="22"/>
        <v>0</v>
      </c>
      <c r="J75" s="73">
        <f t="shared" si="23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29">
        <v>16.670000000000002</v>
      </c>
      <c r="E76" s="62"/>
      <c r="F76" s="29">
        <f>E76+'Boletim de Medição 01'!E76</f>
        <v>0</v>
      </c>
      <c r="G76" s="29">
        <v>93.18</v>
      </c>
      <c r="H76" s="29">
        <f t="shared" si="21"/>
        <v>1553.31</v>
      </c>
      <c r="I76" s="29">
        <f t="shared" si="22"/>
        <v>0</v>
      </c>
      <c r="J76" s="73">
        <f t="shared" si="23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29">
        <v>3</v>
      </c>
      <c r="E77" s="62"/>
      <c r="F77" s="29">
        <f>E77+'Boletim de Medição 01'!E77</f>
        <v>0</v>
      </c>
      <c r="G77" s="29">
        <v>336.61</v>
      </c>
      <c r="H77" s="29">
        <f t="shared" si="21"/>
        <v>1009.83</v>
      </c>
      <c r="I77" s="29">
        <f t="shared" si="22"/>
        <v>0</v>
      </c>
      <c r="J77" s="73">
        <f t="shared" si="23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29">
        <v>152.38999999999999</v>
      </c>
      <c r="E78" s="62"/>
      <c r="F78" s="29">
        <f>E78+'Boletim de Medição 01'!E78</f>
        <v>0</v>
      </c>
      <c r="G78" s="29">
        <v>27.4</v>
      </c>
      <c r="H78" s="29">
        <f t="shared" si="21"/>
        <v>4175.4799999999996</v>
      </c>
      <c r="I78" s="29">
        <f t="shared" si="22"/>
        <v>0</v>
      </c>
      <c r="J78" s="73">
        <f t="shared" si="23"/>
        <v>0</v>
      </c>
    </row>
    <row r="79" spans="1:10" s="1" customFormat="1" ht="15" x14ac:dyDescent="0.25">
      <c r="A79" s="386" t="s">
        <v>66</v>
      </c>
      <c r="B79" s="387"/>
      <c r="C79" s="387"/>
      <c r="D79" s="387"/>
      <c r="E79" s="387"/>
      <c r="F79" s="387"/>
      <c r="G79" s="388"/>
      <c r="H79" s="30">
        <f>SUM(H73:H78)</f>
        <v>36154.15</v>
      </c>
      <c r="I79" s="30">
        <f>SUM(I73:I78)</f>
        <v>0</v>
      </c>
      <c r="J79" s="74">
        <f>TRUNC(SUM(J73:J78),2)</f>
        <v>0</v>
      </c>
    </row>
    <row r="80" spans="1:10" s="1" customFormat="1" ht="15" x14ac:dyDescent="0.25">
      <c r="A80" s="75" t="s">
        <v>171</v>
      </c>
      <c r="B80" s="351" t="s">
        <v>170</v>
      </c>
      <c r="C80" s="352"/>
      <c r="D80" s="352"/>
      <c r="E80" s="352"/>
      <c r="F80" s="352"/>
      <c r="G80" s="352"/>
      <c r="H80" s="352"/>
      <c r="I80" s="352"/>
      <c r="J80" s="353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29">
        <v>228.22</v>
      </c>
      <c r="E81" s="62"/>
      <c r="F81" s="29">
        <f>E81+'Boletim de Medição 01'!E81</f>
        <v>0</v>
      </c>
      <c r="G81" s="29">
        <v>2.33</v>
      </c>
      <c r="H81" s="29">
        <f>TRUNC(G81*D81,2)</f>
        <v>531.75</v>
      </c>
      <c r="I81" s="29">
        <f>TRUNC(G81*E81,2)</f>
        <v>0</v>
      </c>
      <c r="J81" s="73">
        <f>TRUNC(G81*F81,2)</f>
        <v>0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29">
        <v>228.22</v>
      </c>
      <c r="E82" s="62"/>
      <c r="F82" s="29">
        <f>E82+'Boletim de Medição 01'!E82</f>
        <v>0</v>
      </c>
      <c r="G82" s="29">
        <v>24.88</v>
      </c>
      <c r="H82" s="29">
        <f t="shared" ref="H82:H87" si="24">TRUNC(G82*D82,2)</f>
        <v>5678.11</v>
      </c>
      <c r="I82" s="29">
        <f t="shared" ref="I82:I87" si="25">TRUNC(G82*E82,2)</f>
        <v>0</v>
      </c>
      <c r="J82" s="73">
        <f t="shared" ref="J82:J87" si="26">TRUNC(G82*F82,2)</f>
        <v>0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29">
        <v>228.22</v>
      </c>
      <c r="E83" s="62"/>
      <c r="F83" s="29">
        <f>E83+'Boletim de Medição 01'!E83</f>
        <v>0</v>
      </c>
      <c r="G83" s="29">
        <v>37.97</v>
      </c>
      <c r="H83" s="29">
        <f t="shared" si="24"/>
        <v>8665.51</v>
      </c>
      <c r="I83" s="29">
        <f t="shared" si="25"/>
        <v>0</v>
      </c>
      <c r="J83" s="73">
        <f t="shared" si="26"/>
        <v>0</v>
      </c>
    </row>
    <row r="84" spans="1:10" s="1" customFormat="1" ht="51" x14ac:dyDescent="0.25">
      <c r="A84" s="76" t="s">
        <v>175</v>
      </c>
      <c r="B84" s="22" t="s">
        <v>181</v>
      </c>
      <c r="C84" s="28" t="s">
        <v>48</v>
      </c>
      <c r="D84" s="29">
        <v>234.92</v>
      </c>
      <c r="E84" s="62"/>
      <c r="F84" s="29">
        <f>E84+'Boletim de Medição 01'!E84</f>
        <v>0</v>
      </c>
      <c r="G84" s="29">
        <v>24.8</v>
      </c>
      <c r="H84" s="29">
        <f t="shared" si="24"/>
        <v>5826.01</v>
      </c>
      <c r="I84" s="29">
        <f t="shared" si="25"/>
        <v>0</v>
      </c>
      <c r="J84" s="73">
        <f t="shared" si="26"/>
        <v>0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29">
        <v>195.36</v>
      </c>
      <c r="E85" s="62"/>
      <c r="F85" s="29">
        <f>E85+'Boletim de Medição 01'!E85</f>
        <v>0</v>
      </c>
      <c r="G85" s="29">
        <v>61.16</v>
      </c>
      <c r="H85" s="29">
        <f t="shared" si="24"/>
        <v>11948.21</v>
      </c>
      <c r="I85" s="29">
        <f t="shared" si="25"/>
        <v>0</v>
      </c>
      <c r="J85" s="73">
        <f t="shared" si="26"/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29">
        <v>37.32</v>
      </c>
      <c r="E86" s="62"/>
      <c r="F86" s="29">
        <f>E86+'Boletim de Medição 01'!E86</f>
        <v>0</v>
      </c>
      <c r="G86" s="29">
        <v>277.92</v>
      </c>
      <c r="H86" s="29">
        <f t="shared" si="24"/>
        <v>10371.969999999999</v>
      </c>
      <c r="I86" s="29"/>
      <c r="J86" s="73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29">
        <v>168.1</v>
      </c>
      <c r="E87" s="62"/>
      <c r="F87" s="29">
        <f>E87+'Boletim de Medição 01'!E87</f>
        <v>0</v>
      </c>
      <c r="G87" s="29">
        <v>8.7799999999999994</v>
      </c>
      <c r="H87" s="29">
        <f t="shared" si="24"/>
        <v>1475.91</v>
      </c>
      <c r="I87" s="29">
        <f t="shared" si="25"/>
        <v>0</v>
      </c>
      <c r="J87" s="73">
        <f t="shared" si="26"/>
        <v>0</v>
      </c>
    </row>
    <row r="88" spans="1:10" s="1" customFormat="1" ht="15" x14ac:dyDescent="0.25">
      <c r="A88" s="386" t="s">
        <v>66</v>
      </c>
      <c r="B88" s="387"/>
      <c r="C88" s="387"/>
      <c r="D88" s="387"/>
      <c r="E88" s="387"/>
      <c r="F88" s="387"/>
      <c r="G88" s="388"/>
      <c r="H88" s="30">
        <f>SUM(H81:H87)</f>
        <v>44497.47</v>
      </c>
      <c r="I88" s="30">
        <f>SUM(I81:I87)</f>
        <v>0</v>
      </c>
      <c r="J88" s="74">
        <f>TRUNC(SUM(J81:J87),2)</f>
        <v>0</v>
      </c>
    </row>
    <row r="89" spans="1:10" s="1" customFormat="1" ht="15" x14ac:dyDescent="0.25">
      <c r="A89" s="75" t="s">
        <v>149</v>
      </c>
      <c r="B89" s="351" t="s">
        <v>185</v>
      </c>
      <c r="C89" s="352"/>
      <c r="D89" s="352"/>
      <c r="E89" s="352"/>
      <c r="F89" s="352"/>
      <c r="G89" s="352"/>
      <c r="H89" s="352"/>
      <c r="I89" s="352"/>
      <c r="J89" s="353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29">
        <v>1282.27</v>
      </c>
      <c r="E90" s="62">
        <v>1000</v>
      </c>
      <c r="F90" s="29">
        <f>E90+'Boletim de Medição 01'!E90</f>
        <v>1000</v>
      </c>
      <c r="G90" s="29">
        <v>3.34</v>
      </c>
      <c r="H90" s="29">
        <f>TRUNC(G90*D90,2)</f>
        <v>4282.78</v>
      </c>
      <c r="I90" s="29">
        <f>TRUNC(G90*E90,2)</f>
        <v>3340</v>
      </c>
      <c r="J90" s="73">
        <f>TRUNC(G90*F90,2)</f>
        <v>3340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29">
        <v>35.11</v>
      </c>
      <c r="E91" s="62"/>
      <c r="F91" s="29">
        <f>E91+'Boletim de Medição 01'!E91</f>
        <v>0</v>
      </c>
      <c r="G91" s="29">
        <v>5.89</v>
      </c>
      <c r="H91" s="29">
        <f t="shared" ref="H91:H97" si="27">TRUNC(G91*D91,2)</f>
        <v>206.79</v>
      </c>
      <c r="I91" s="29">
        <f t="shared" ref="I91:I97" si="28">TRUNC(G91*E91,2)</f>
        <v>0</v>
      </c>
      <c r="J91" s="73">
        <f t="shared" ref="J91:J97" si="29">TRUNC(G91*F91,2)</f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29">
        <v>1164.1500000000001</v>
      </c>
      <c r="E92" s="62">
        <v>500</v>
      </c>
      <c r="F92" s="29">
        <f>E92+'Boletim de Medição 01'!E92</f>
        <v>500</v>
      </c>
      <c r="G92" s="29">
        <v>29.26</v>
      </c>
      <c r="H92" s="29">
        <f t="shared" si="27"/>
        <v>34063.019999999997</v>
      </c>
      <c r="I92" s="29">
        <f t="shared" si="28"/>
        <v>14630</v>
      </c>
      <c r="J92" s="73">
        <f t="shared" si="29"/>
        <v>14630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29">
        <v>54.26</v>
      </c>
      <c r="E93" s="62"/>
      <c r="F93" s="29">
        <f>E93+'Boletim de Medição 01'!E93</f>
        <v>0</v>
      </c>
      <c r="G93" s="29">
        <v>80.900000000000006</v>
      </c>
      <c r="H93" s="29">
        <f t="shared" si="27"/>
        <v>4389.63</v>
      </c>
      <c r="I93" s="29">
        <f t="shared" si="28"/>
        <v>0</v>
      </c>
      <c r="J93" s="73">
        <f t="shared" si="29"/>
        <v>0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29">
        <v>35.11</v>
      </c>
      <c r="E94" s="62"/>
      <c r="F94" s="29">
        <f>E94+'Boletim de Medição 01'!E94</f>
        <v>0</v>
      </c>
      <c r="G94" s="29">
        <v>38.380000000000003</v>
      </c>
      <c r="H94" s="29">
        <f t="shared" si="27"/>
        <v>1347.52</v>
      </c>
      <c r="I94" s="29">
        <f t="shared" si="28"/>
        <v>0</v>
      </c>
      <c r="J94" s="73">
        <f t="shared" si="29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29">
        <v>80.66</v>
      </c>
      <c r="E95" s="62"/>
      <c r="F95" s="29">
        <f>E95+'Boletim de Medição 01'!E95</f>
        <v>0</v>
      </c>
      <c r="G95" s="29">
        <v>28.14</v>
      </c>
      <c r="H95" s="29">
        <f t="shared" si="27"/>
        <v>2269.77</v>
      </c>
      <c r="I95" s="29">
        <f t="shared" si="28"/>
        <v>0</v>
      </c>
      <c r="J95" s="73">
        <f t="shared" si="29"/>
        <v>0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29">
        <v>62.14</v>
      </c>
      <c r="E96" s="62"/>
      <c r="F96" s="29">
        <f>E96+'Boletim de Medição 01'!E96</f>
        <v>0</v>
      </c>
      <c r="G96" s="29">
        <v>70.569999999999993</v>
      </c>
      <c r="H96" s="29">
        <f t="shared" si="27"/>
        <v>4385.21</v>
      </c>
      <c r="I96" s="29">
        <f t="shared" si="28"/>
        <v>0</v>
      </c>
      <c r="J96" s="73">
        <f t="shared" si="29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29">
        <v>65.02</v>
      </c>
      <c r="E97" s="62"/>
      <c r="F97" s="29">
        <f>E97+'Boletim de Medição 01'!E97</f>
        <v>0</v>
      </c>
      <c r="G97" s="29">
        <v>123.09</v>
      </c>
      <c r="H97" s="29">
        <f t="shared" si="27"/>
        <v>8003.31</v>
      </c>
      <c r="I97" s="29">
        <f t="shared" si="28"/>
        <v>0</v>
      </c>
      <c r="J97" s="73">
        <f t="shared" si="29"/>
        <v>0</v>
      </c>
    </row>
    <row r="98" spans="1:10" s="1" customFormat="1" ht="15" x14ac:dyDescent="0.25">
      <c r="A98" s="386" t="s">
        <v>66</v>
      </c>
      <c r="B98" s="387"/>
      <c r="C98" s="387"/>
      <c r="D98" s="387"/>
      <c r="E98" s="387"/>
      <c r="F98" s="387"/>
      <c r="G98" s="388"/>
      <c r="H98" s="30">
        <f>SUM(H90:H97)</f>
        <v>58948.029999999984</v>
      </c>
      <c r="I98" s="30">
        <f>SUM(I90:I97)</f>
        <v>17970</v>
      </c>
      <c r="J98" s="74">
        <f>TRUNC(SUM(J90:J97),2)</f>
        <v>17970</v>
      </c>
    </row>
    <row r="99" spans="1:10" s="1" customFormat="1" ht="15" x14ac:dyDescent="0.25">
      <c r="A99" s="75" t="s">
        <v>197</v>
      </c>
      <c r="B99" s="351" t="s">
        <v>199</v>
      </c>
      <c r="C99" s="352"/>
      <c r="D99" s="352"/>
      <c r="E99" s="352"/>
      <c r="F99" s="352"/>
      <c r="G99" s="352"/>
      <c r="H99" s="352"/>
      <c r="I99" s="352"/>
      <c r="J99" s="353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29">
        <v>1175.44</v>
      </c>
      <c r="E100" s="62"/>
      <c r="F100" s="29">
        <f>E100+'Boletim de Medição 01'!E100</f>
        <v>0</v>
      </c>
      <c r="G100" s="29">
        <v>2.39</v>
      </c>
      <c r="H100" s="29">
        <f>TRUNC(G100*D100,2)</f>
        <v>2809.3</v>
      </c>
      <c r="I100" s="29">
        <f>TRUNC(G100*E100,2)</f>
        <v>0</v>
      </c>
      <c r="J100" s="73">
        <f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29">
        <v>267.10000000000002</v>
      </c>
      <c r="E101" s="62"/>
      <c r="F101" s="29">
        <f>E101+'Boletim de Medição 01'!E101</f>
        <v>0</v>
      </c>
      <c r="G101" s="29">
        <v>2.75</v>
      </c>
      <c r="H101" s="29">
        <f t="shared" ref="H101:H110" si="30">TRUNC(G101*D101,2)</f>
        <v>734.52</v>
      </c>
      <c r="I101" s="29">
        <f t="shared" ref="I101:I110" si="31">TRUNC(G101*E101,2)</f>
        <v>0</v>
      </c>
      <c r="J101" s="73">
        <f t="shared" ref="J101:J110" si="32">TRUNC(G101*F101,2)</f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29">
        <v>546.36</v>
      </c>
      <c r="E102" s="62"/>
      <c r="F102" s="29">
        <f>E102+'Boletim de Medição 01'!E102</f>
        <v>0</v>
      </c>
      <c r="G102" s="29">
        <v>16.93</v>
      </c>
      <c r="H102" s="29">
        <f t="shared" si="30"/>
        <v>9249.8700000000008</v>
      </c>
      <c r="I102" s="29">
        <f t="shared" si="31"/>
        <v>0</v>
      </c>
      <c r="J102" s="73">
        <f t="shared" si="32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29">
        <v>585.87</v>
      </c>
      <c r="E103" s="62"/>
      <c r="F103" s="29">
        <f>E103+'Boletim de Medição 01'!E103</f>
        <v>0</v>
      </c>
      <c r="G103" s="29">
        <v>12.84</v>
      </c>
      <c r="H103" s="29">
        <f t="shared" si="30"/>
        <v>7522.57</v>
      </c>
      <c r="I103" s="29">
        <f t="shared" si="31"/>
        <v>0</v>
      </c>
      <c r="J103" s="73">
        <f t="shared" si="32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29">
        <v>234.03</v>
      </c>
      <c r="E104" s="62"/>
      <c r="F104" s="29">
        <f>E104+'Boletim de Medição 01'!E104</f>
        <v>0</v>
      </c>
      <c r="G104" s="29">
        <v>17.309999999999999</v>
      </c>
      <c r="H104" s="29">
        <f t="shared" si="30"/>
        <v>4051.05</v>
      </c>
      <c r="I104" s="29">
        <f t="shared" si="31"/>
        <v>0</v>
      </c>
      <c r="J104" s="73">
        <f t="shared" si="32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29">
        <v>267.10000000000002</v>
      </c>
      <c r="E105" s="62"/>
      <c r="F105" s="29">
        <f>E105+'Boletim de Medição 01'!E105</f>
        <v>0</v>
      </c>
      <c r="G105" s="29">
        <v>13.2</v>
      </c>
      <c r="H105" s="29">
        <f t="shared" si="30"/>
        <v>3525.72</v>
      </c>
      <c r="I105" s="29">
        <f t="shared" si="31"/>
        <v>0</v>
      </c>
      <c r="J105" s="73">
        <f t="shared" si="32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29">
        <v>1136.8399999999999</v>
      </c>
      <c r="E106" s="62"/>
      <c r="F106" s="29">
        <f>E106+'Boletim de Medição 01'!E106</f>
        <v>0</v>
      </c>
      <c r="G106" s="29">
        <v>11.55</v>
      </c>
      <c r="H106" s="29">
        <f t="shared" si="30"/>
        <v>13130.5</v>
      </c>
      <c r="I106" s="29">
        <f t="shared" si="31"/>
        <v>0</v>
      </c>
      <c r="J106" s="73">
        <f t="shared" si="32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29">
        <v>52.08</v>
      </c>
      <c r="E107" s="62"/>
      <c r="F107" s="29">
        <f>E107+'Boletim de Medição 01'!E107</f>
        <v>0</v>
      </c>
      <c r="G107" s="29">
        <v>17.23</v>
      </c>
      <c r="H107" s="29">
        <f t="shared" si="30"/>
        <v>897.33</v>
      </c>
      <c r="I107" s="29">
        <f t="shared" si="31"/>
        <v>0</v>
      </c>
      <c r="J107" s="73">
        <f t="shared" si="32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29">
        <v>52.08</v>
      </c>
      <c r="E108" s="62"/>
      <c r="F108" s="29">
        <f>E108+'Boletim de Medição 01'!E108</f>
        <v>0</v>
      </c>
      <c r="G108" s="29">
        <v>12.27</v>
      </c>
      <c r="H108" s="29">
        <f t="shared" si="30"/>
        <v>639.02</v>
      </c>
      <c r="I108" s="29">
        <f t="shared" si="31"/>
        <v>0</v>
      </c>
      <c r="J108" s="73">
        <f t="shared" si="32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29">
        <v>23.42</v>
      </c>
      <c r="E109" s="62"/>
      <c r="F109" s="29">
        <f>E109+'Boletim de Medição 01'!E109</f>
        <v>0</v>
      </c>
      <c r="G109" s="29">
        <v>11.53</v>
      </c>
      <c r="H109" s="29">
        <f t="shared" si="30"/>
        <v>270.02999999999997</v>
      </c>
      <c r="I109" s="29">
        <f t="shared" si="31"/>
        <v>0</v>
      </c>
      <c r="J109" s="73">
        <f t="shared" si="32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29">
        <v>7.35</v>
      </c>
      <c r="E110" s="62"/>
      <c r="F110" s="29">
        <f>E110+'Boletim de Medição 01'!E110</f>
        <v>0</v>
      </c>
      <c r="G110" s="29">
        <v>18.440000000000001</v>
      </c>
      <c r="H110" s="29">
        <f t="shared" si="30"/>
        <v>135.53</v>
      </c>
      <c r="I110" s="29">
        <f t="shared" si="31"/>
        <v>0</v>
      </c>
      <c r="J110" s="73">
        <f t="shared" si="32"/>
        <v>0</v>
      </c>
    </row>
    <row r="111" spans="1:10" s="1" customFormat="1" ht="15" x14ac:dyDescent="0.25">
      <c r="A111" s="386" t="s">
        <v>66</v>
      </c>
      <c r="B111" s="387"/>
      <c r="C111" s="387"/>
      <c r="D111" s="387"/>
      <c r="E111" s="387"/>
      <c r="F111" s="387"/>
      <c r="G111" s="388"/>
      <c r="H111" s="30">
        <f>SUM(H100:H110)</f>
        <v>42965.439999999995</v>
      </c>
      <c r="I111" s="30">
        <f>SUM(I100:I110)</f>
        <v>0</v>
      </c>
      <c r="J111" s="74">
        <f>TRUNC(SUM(J100:J110),2)</f>
        <v>0</v>
      </c>
    </row>
    <row r="112" spans="1:10" s="1" customFormat="1" ht="15" x14ac:dyDescent="0.25">
      <c r="A112" s="75" t="s">
        <v>221</v>
      </c>
      <c r="B112" s="351" t="s">
        <v>222</v>
      </c>
      <c r="C112" s="352"/>
      <c r="D112" s="352"/>
      <c r="E112" s="352"/>
      <c r="F112" s="352"/>
      <c r="G112" s="352"/>
      <c r="H112" s="352"/>
      <c r="I112" s="352"/>
      <c r="J112" s="353"/>
    </row>
    <row r="113" spans="1:10" s="1" customFormat="1" ht="15" x14ac:dyDescent="0.25">
      <c r="A113" s="75" t="s">
        <v>223</v>
      </c>
      <c r="B113" s="59" t="s">
        <v>225</v>
      </c>
      <c r="C113" s="60"/>
      <c r="D113" s="60"/>
      <c r="E113" s="60"/>
      <c r="F113" s="60"/>
      <c r="G113" s="60"/>
      <c r="H113" s="60"/>
      <c r="I113" s="60"/>
      <c r="J113" s="77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29">
        <v>40.380000000000003</v>
      </c>
      <c r="E114" s="62"/>
      <c r="F114" s="29">
        <f>E114+'Boletim de Medição 01'!E114</f>
        <v>0</v>
      </c>
      <c r="G114" s="29">
        <v>9.27</v>
      </c>
      <c r="H114" s="29">
        <f>TRUNC(G114*D114,2)</f>
        <v>374.32</v>
      </c>
      <c r="I114" s="29">
        <f>TRUNC(G114*E114,2)</f>
        <v>0</v>
      </c>
      <c r="J114" s="73">
        <f>TRUNC(G114*F114,2)</f>
        <v>0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29">
        <v>3.68</v>
      </c>
      <c r="E115" s="62"/>
      <c r="F115" s="29">
        <f>E115+'Boletim de Medição 01'!E115</f>
        <v>0</v>
      </c>
      <c r="G115" s="29">
        <v>16.27</v>
      </c>
      <c r="H115" s="29">
        <f t="shared" ref="H115:H134" si="33">TRUNC(G115*D115,2)</f>
        <v>59.87</v>
      </c>
      <c r="I115" s="29">
        <f t="shared" ref="I115:I134" si="34">TRUNC(G115*E115,2)</f>
        <v>0</v>
      </c>
      <c r="J115" s="73">
        <f t="shared" ref="J115:J134" si="35">TRUNC(G115*F115,2)</f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29">
        <v>24.49</v>
      </c>
      <c r="E116" s="62"/>
      <c r="F116" s="29">
        <f>E116+'Boletim de Medição 01'!E116</f>
        <v>0</v>
      </c>
      <c r="G116" s="29">
        <v>19.71</v>
      </c>
      <c r="H116" s="29">
        <f t="shared" si="33"/>
        <v>482.69</v>
      </c>
      <c r="I116" s="29">
        <f t="shared" si="34"/>
        <v>0</v>
      </c>
      <c r="J116" s="73">
        <f t="shared" si="35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29">
        <v>4</v>
      </c>
      <c r="E117" s="62"/>
      <c r="F117" s="29">
        <f>E117+'Boletim de Medição 01'!E117</f>
        <v>0</v>
      </c>
      <c r="G117" s="29">
        <v>5.25</v>
      </c>
      <c r="H117" s="29">
        <f t="shared" si="33"/>
        <v>21</v>
      </c>
      <c r="I117" s="29">
        <f t="shared" si="34"/>
        <v>0</v>
      </c>
      <c r="J117" s="73">
        <f t="shared" si="35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29">
        <v>1</v>
      </c>
      <c r="E118" s="62"/>
      <c r="F118" s="29">
        <f>E118+'Boletim de Medição 01'!E118</f>
        <v>0</v>
      </c>
      <c r="G118" s="29">
        <v>1631.74</v>
      </c>
      <c r="H118" s="29">
        <f t="shared" si="33"/>
        <v>1631.74</v>
      </c>
      <c r="I118" s="29">
        <f t="shared" si="34"/>
        <v>0</v>
      </c>
      <c r="J118" s="73">
        <f t="shared" si="35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29">
        <v>2</v>
      </c>
      <c r="E119" s="62"/>
      <c r="F119" s="29">
        <f>E119+'Boletim de Medição 01'!E119</f>
        <v>0</v>
      </c>
      <c r="G119" s="29">
        <v>25.18</v>
      </c>
      <c r="H119" s="29">
        <f t="shared" si="33"/>
        <v>50.36</v>
      </c>
      <c r="I119" s="29">
        <f t="shared" si="34"/>
        <v>0</v>
      </c>
      <c r="J119" s="73">
        <f t="shared" si="35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29">
        <v>10</v>
      </c>
      <c r="E120" s="62"/>
      <c r="F120" s="29">
        <f>E120+'Boletim de Medição 01'!E120</f>
        <v>0</v>
      </c>
      <c r="G120" s="29">
        <v>3.93</v>
      </c>
      <c r="H120" s="29">
        <f t="shared" si="33"/>
        <v>39.299999999999997</v>
      </c>
      <c r="I120" s="29">
        <f t="shared" si="34"/>
        <v>0</v>
      </c>
      <c r="J120" s="73">
        <f t="shared" si="35"/>
        <v>0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29">
        <v>2</v>
      </c>
      <c r="E121" s="62"/>
      <c r="F121" s="29">
        <f>E121+'Boletim de Medição 01'!E121</f>
        <v>0</v>
      </c>
      <c r="G121" s="29">
        <v>6.52</v>
      </c>
      <c r="H121" s="29">
        <f t="shared" si="33"/>
        <v>13.04</v>
      </c>
      <c r="I121" s="29">
        <f t="shared" si="34"/>
        <v>0</v>
      </c>
      <c r="J121" s="73">
        <f t="shared" si="35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29">
        <v>7</v>
      </c>
      <c r="E122" s="62"/>
      <c r="F122" s="29">
        <f>E122+'Boletim de Medição 01'!E122</f>
        <v>0</v>
      </c>
      <c r="G122" s="29">
        <v>13.2</v>
      </c>
      <c r="H122" s="29">
        <f t="shared" si="33"/>
        <v>92.4</v>
      </c>
      <c r="I122" s="29">
        <f t="shared" si="34"/>
        <v>0</v>
      </c>
      <c r="J122" s="73">
        <f t="shared" si="35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29">
        <v>10</v>
      </c>
      <c r="E123" s="62"/>
      <c r="F123" s="29">
        <f>E123+'Boletim de Medição 01'!E123</f>
        <v>0</v>
      </c>
      <c r="G123" s="29">
        <v>14.18</v>
      </c>
      <c r="H123" s="29">
        <f t="shared" si="33"/>
        <v>141.80000000000001</v>
      </c>
      <c r="I123" s="29">
        <f t="shared" si="34"/>
        <v>0</v>
      </c>
      <c r="J123" s="73">
        <f t="shared" si="35"/>
        <v>0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29">
        <v>4</v>
      </c>
      <c r="E124" s="62"/>
      <c r="F124" s="29">
        <f>E124+'Boletim de Medição 01'!E124</f>
        <v>0</v>
      </c>
      <c r="G124" s="29">
        <v>3.24</v>
      </c>
      <c r="H124" s="29">
        <f t="shared" si="33"/>
        <v>12.96</v>
      </c>
      <c r="I124" s="29">
        <f t="shared" si="34"/>
        <v>0</v>
      </c>
      <c r="J124" s="73">
        <f t="shared" si="35"/>
        <v>0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29">
        <v>3</v>
      </c>
      <c r="E125" s="62"/>
      <c r="F125" s="29">
        <f>E125+'Boletim de Medição 01'!E125</f>
        <v>0</v>
      </c>
      <c r="G125" s="29">
        <v>10.78</v>
      </c>
      <c r="H125" s="29">
        <f t="shared" si="33"/>
        <v>32.340000000000003</v>
      </c>
      <c r="I125" s="29">
        <f t="shared" si="34"/>
        <v>0</v>
      </c>
      <c r="J125" s="73">
        <f t="shared" si="35"/>
        <v>0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29">
        <v>1</v>
      </c>
      <c r="E126" s="62"/>
      <c r="F126" s="29">
        <f>E126+'Boletim de Medição 01'!E126</f>
        <v>0</v>
      </c>
      <c r="G126" s="29">
        <v>10.49</v>
      </c>
      <c r="H126" s="29">
        <f t="shared" si="33"/>
        <v>10.49</v>
      </c>
      <c r="I126" s="29">
        <f t="shared" si="34"/>
        <v>0</v>
      </c>
      <c r="J126" s="73">
        <f t="shared" si="35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29">
        <v>6</v>
      </c>
      <c r="E127" s="62"/>
      <c r="F127" s="29">
        <f>E127+'Boletim de Medição 01'!E127</f>
        <v>0</v>
      </c>
      <c r="G127" s="29">
        <v>7.29</v>
      </c>
      <c r="H127" s="29">
        <f t="shared" si="33"/>
        <v>43.74</v>
      </c>
      <c r="I127" s="29">
        <f t="shared" si="34"/>
        <v>0</v>
      </c>
      <c r="J127" s="73">
        <f t="shared" si="35"/>
        <v>0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29">
        <v>4</v>
      </c>
      <c r="E128" s="62"/>
      <c r="F128" s="29">
        <f>E128+'Boletim de Medição 01'!E128</f>
        <v>0</v>
      </c>
      <c r="G128" s="29">
        <v>21.24</v>
      </c>
      <c r="H128" s="29">
        <f t="shared" si="33"/>
        <v>84.96</v>
      </c>
      <c r="I128" s="29">
        <f t="shared" si="34"/>
        <v>0</v>
      </c>
      <c r="J128" s="73">
        <f t="shared" si="35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29">
        <v>4</v>
      </c>
      <c r="E129" s="62"/>
      <c r="F129" s="29">
        <f>E129+'Boletim de Medição 01'!E129</f>
        <v>0</v>
      </c>
      <c r="G129" s="29">
        <v>95.94</v>
      </c>
      <c r="H129" s="29">
        <f t="shared" si="33"/>
        <v>383.76</v>
      </c>
      <c r="I129" s="29">
        <f t="shared" si="34"/>
        <v>0</v>
      </c>
      <c r="J129" s="73">
        <f t="shared" si="35"/>
        <v>0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29">
        <v>3</v>
      </c>
      <c r="E130" s="62"/>
      <c r="F130" s="29">
        <f>E130+'Boletim de Medição 01'!E130</f>
        <v>0</v>
      </c>
      <c r="G130" s="29">
        <v>90.97</v>
      </c>
      <c r="H130" s="29">
        <f t="shared" si="33"/>
        <v>272.91000000000003</v>
      </c>
      <c r="I130" s="29">
        <f t="shared" si="34"/>
        <v>0</v>
      </c>
      <c r="J130" s="73">
        <f t="shared" si="35"/>
        <v>0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29">
        <v>11</v>
      </c>
      <c r="E131" s="62"/>
      <c r="F131" s="29">
        <f>E131+'Boletim de Medição 01'!E131</f>
        <v>0</v>
      </c>
      <c r="G131" s="29">
        <v>5.71</v>
      </c>
      <c r="H131" s="29">
        <f t="shared" si="33"/>
        <v>62.81</v>
      </c>
      <c r="I131" s="29">
        <f t="shared" si="34"/>
        <v>0</v>
      </c>
      <c r="J131" s="73">
        <f t="shared" si="35"/>
        <v>0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29">
        <v>1</v>
      </c>
      <c r="E132" s="62"/>
      <c r="F132" s="29">
        <f>E132+'Boletim de Medição 01'!E132</f>
        <v>0</v>
      </c>
      <c r="G132" s="29">
        <v>150.82</v>
      </c>
      <c r="H132" s="29">
        <f t="shared" si="33"/>
        <v>150.82</v>
      </c>
      <c r="I132" s="29">
        <f t="shared" si="34"/>
        <v>0</v>
      </c>
      <c r="J132" s="73">
        <f t="shared" si="35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29">
        <v>1</v>
      </c>
      <c r="E133" s="62"/>
      <c r="F133" s="29">
        <f>E133+'Boletim de Medição 01'!E133</f>
        <v>0</v>
      </c>
      <c r="G133" s="29">
        <v>171.31</v>
      </c>
      <c r="H133" s="29">
        <f t="shared" si="33"/>
        <v>171.31</v>
      </c>
      <c r="I133" s="29">
        <f t="shared" si="34"/>
        <v>0</v>
      </c>
      <c r="J133" s="73">
        <f t="shared" si="35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29">
        <v>3</v>
      </c>
      <c r="E134" s="62"/>
      <c r="F134" s="29">
        <f>E134+'Boletim de Medição 01'!E134</f>
        <v>0</v>
      </c>
      <c r="G134" s="29">
        <v>120.43</v>
      </c>
      <c r="H134" s="29">
        <f t="shared" si="33"/>
        <v>361.29</v>
      </c>
      <c r="I134" s="29">
        <f t="shared" si="34"/>
        <v>0</v>
      </c>
      <c r="J134" s="73">
        <f t="shared" si="35"/>
        <v>0</v>
      </c>
    </row>
    <row r="135" spans="1:10" s="1" customFormat="1" ht="15" x14ac:dyDescent="0.25">
      <c r="A135" s="386" t="s">
        <v>66</v>
      </c>
      <c r="B135" s="387"/>
      <c r="C135" s="387"/>
      <c r="D135" s="387"/>
      <c r="E135" s="387"/>
      <c r="F135" s="387"/>
      <c r="G135" s="388"/>
      <c r="H135" s="30">
        <f>SUM(H114:H134)</f>
        <v>4493.9100000000008</v>
      </c>
      <c r="I135" s="30">
        <f>SUM(I114:I134)</f>
        <v>0</v>
      </c>
      <c r="J135" s="74">
        <f>TRUNC(SUM(J114:J134),2)</f>
        <v>0</v>
      </c>
    </row>
    <row r="136" spans="1:10" s="1" customFormat="1" ht="15" x14ac:dyDescent="0.25">
      <c r="A136" s="75" t="s">
        <v>267</v>
      </c>
      <c r="B136" s="59" t="s">
        <v>529</v>
      </c>
      <c r="C136" s="60"/>
      <c r="D136" s="60"/>
      <c r="E136" s="60"/>
      <c r="F136" s="60"/>
      <c r="G136" s="60"/>
      <c r="H136" s="60"/>
      <c r="I136" s="60"/>
      <c r="J136" s="77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29">
        <v>13.24</v>
      </c>
      <c r="E137" s="62"/>
      <c r="F137" s="29">
        <f>E137+'Boletim de Medição 01'!E137</f>
        <v>0</v>
      </c>
      <c r="G137" s="29">
        <v>17.940000000000001</v>
      </c>
      <c r="H137" s="29">
        <f>TRUNC(G137*D137,2)</f>
        <v>237.52</v>
      </c>
      <c r="I137" s="29">
        <f>TRUNC(G137*E137,2)</f>
        <v>0</v>
      </c>
      <c r="J137" s="73">
        <f>TRUNC(G137*F137,2)</f>
        <v>0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29">
        <v>30.25</v>
      </c>
      <c r="E138" s="62"/>
      <c r="F138" s="29">
        <f>E138+'Boletim de Medição 01'!E138</f>
        <v>0</v>
      </c>
      <c r="G138" s="29">
        <v>25.61</v>
      </c>
      <c r="H138" s="29">
        <f t="shared" ref="H138:H155" si="36">TRUNC(G138*D138,2)</f>
        <v>774.7</v>
      </c>
      <c r="I138" s="29">
        <f t="shared" ref="I138:I155" si="37">TRUNC(G138*E138,2)</f>
        <v>0</v>
      </c>
      <c r="J138" s="73">
        <f t="shared" ref="J138:J155" si="38">TRUNC(G138*F138,2)</f>
        <v>0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29">
        <v>23.37</v>
      </c>
      <c r="E139" s="62"/>
      <c r="F139" s="29">
        <f>E139+'Boletim de Medição 01'!E139</f>
        <v>0</v>
      </c>
      <c r="G139" s="29">
        <v>13.32</v>
      </c>
      <c r="H139" s="29">
        <f t="shared" si="36"/>
        <v>311.27999999999997</v>
      </c>
      <c r="I139" s="29">
        <f t="shared" si="37"/>
        <v>0</v>
      </c>
      <c r="J139" s="73">
        <f t="shared" si="38"/>
        <v>0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29">
        <v>4</v>
      </c>
      <c r="E140" s="62"/>
      <c r="F140" s="29">
        <f>E140+'Boletim de Medição 01'!E140</f>
        <v>0</v>
      </c>
      <c r="G140" s="29">
        <v>9.5</v>
      </c>
      <c r="H140" s="29">
        <f t="shared" si="36"/>
        <v>38</v>
      </c>
      <c r="I140" s="29">
        <f t="shared" si="37"/>
        <v>0</v>
      </c>
      <c r="J140" s="73">
        <f t="shared" si="38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29">
        <v>5</v>
      </c>
      <c r="E141" s="62"/>
      <c r="F141" s="29">
        <f>E141+'Boletim de Medição 01'!E141</f>
        <v>0</v>
      </c>
      <c r="G141" s="29">
        <v>29.44</v>
      </c>
      <c r="H141" s="29">
        <f t="shared" si="36"/>
        <v>147.19999999999999</v>
      </c>
      <c r="I141" s="29">
        <f t="shared" si="37"/>
        <v>0</v>
      </c>
      <c r="J141" s="73">
        <f t="shared" si="38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29">
        <v>2</v>
      </c>
      <c r="E142" s="62"/>
      <c r="F142" s="29">
        <f>E142+'Boletim de Medição 01'!E142</f>
        <v>0</v>
      </c>
      <c r="G142" s="29">
        <v>18.27</v>
      </c>
      <c r="H142" s="29">
        <f t="shared" si="36"/>
        <v>36.54</v>
      </c>
      <c r="I142" s="29">
        <f t="shared" si="37"/>
        <v>0</v>
      </c>
      <c r="J142" s="73">
        <f t="shared" si="38"/>
        <v>0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29">
        <v>3</v>
      </c>
      <c r="E143" s="62"/>
      <c r="F143" s="29">
        <f>E143+'Boletim de Medição 01'!E143</f>
        <v>0</v>
      </c>
      <c r="G143" s="29">
        <v>6.27</v>
      </c>
      <c r="H143" s="29">
        <f t="shared" si="36"/>
        <v>18.809999999999999</v>
      </c>
      <c r="I143" s="29">
        <f t="shared" si="37"/>
        <v>0</v>
      </c>
      <c r="J143" s="73">
        <f t="shared" si="38"/>
        <v>0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29">
        <v>3</v>
      </c>
      <c r="E144" s="62"/>
      <c r="F144" s="29">
        <f>E144+'Boletim de Medição 01'!E144</f>
        <v>0</v>
      </c>
      <c r="G144" s="29">
        <v>7.36</v>
      </c>
      <c r="H144" s="29">
        <f t="shared" si="36"/>
        <v>22.08</v>
      </c>
      <c r="I144" s="29">
        <f t="shared" si="37"/>
        <v>0</v>
      </c>
      <c r="J144" s="73">
        <f t="shared" si="38"/>
        <v>0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29">
        <v>3</v>
      </c>
      <c r="E145" s="62"/>
      <c r="F145" s="29">
        <f>E145+'Boletim de Medição 01'!E145</f>
        <v>0</v>
      </c>
      <c r="G145" s="29">
        <v>23.25</v>
      </c>
      <c r="H145" s="29">
        <f t="shared" si="36"/>
        <v>69.75</v>
      </c>
      <c r="I145" s="29">
        <f t="shared" si="37"/>
        <v>0</v>
      </c>
      <c r="J145" s="73">
        <f t="shared" si="38"/>
        <v>0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29">
        <v>6</v>
      </c>
      <c r="E146" s="62"/>
      <c r="F146" s="29">
        <f>E146+'Boletim de Medição 01'!E146</f>
        <v>0</v>
      </c>
      <c r="G146" s="29">
        <v>9.32</v>
      </c>
      <c r="H146" s="29">
        <f t="shared" si="36"/>
        <v>55.92</v>
      </c>
      <c r="I146" s="29">
        <f t="shared" si="37"/>
        <v>0</v>
      </c>
      <c r="J146" s="73">
        <f t="shared" si="38"/>
        <v>0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29">
        <v>8</v>
      </c>
      <c r="E147" s="62"/>
      <c r="F147" s="29">
        <f>E147+'Boletim de Medição 01'!E147</f>
        <v>0</v>
      </c>
      <c r="G147" s="29">
        <v>6.63</v>
      </c>
      <c r="H147" s="29">
        <f t="shared" si="36"/>
        <v>53.04</v>
      </c>
      <c r="I147" s="29">
        <f t="shared" si="37"/>
        <v>0</v>
      </c>
      <c r="J147" s="73">
        <f t="shared" si="38"/>
        <v>0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29">
        <v>3</v>
      </c>
      <c r="E148" s="62"/>
      <c r="F148" s="29">
        <f>E148+'Boletim de Medição 01'!E148</f>
        <v>0</v>
      </c>
      <c r="G148" s="29">
        <v>18.98</v>
      </c>
      <c r="H148" s="29">
        <f t="shared" si="36"/>
        <v>56.94</v>
      </c>
      <c r="I148" s="29">
        <f t="shared" si="37"/>
        <v>0</v>
      </c>
      <c r="J148" s="73">
        <f t="shared" si="38"/>
        <v>0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29">
        <v>3</v>
      </c>
      <c r="E149" s="62"/>
      <c r="F149" s="29">
        <f>E149+'Boletim de Medição 01'!E149</f>
        <v>0</v>
      </c>
      <c r="G149" s="29">
        <v>8.15</v>
      </c>
      <c r="H149" s="29">
        <f t="shared" si="36"/>
        <v>24.45</v>
      </c>
      <c r="I149" s="29">
        <f t="shared" si="37"/>
        <v>0</v>
      </c>
      <c r="J149" s="73">
        <f t="shared" si="38"/>
        <v>0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29">
        <v>11</v>
      </c>
      <c r="E150" s="62"/>
      <c r="F150" s="29">
        <f>E150+'Boletim de Medição 01'!E150</f>
        <v>0</v>
      </c>
      <c r="G150" s="29">
        <v>14.53</v>
      </c>
      <c r="H150" s="29">
        <f t="shared" si="36"/>
        <v>159.83000000000001</v>
      </c>
      <c r="I150" s="29">
        <f t="shared" si="37"/>
        <v>0</v>
      </c>
      <c r="J150" s="73">
        <f t="shared" si="38"/>
        <v>0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29">
        <v>9</v>
      </c>
      <c r="E151" s="62"/>
      <c r="F151" s="29">
        <f>E151+'Boletim de Medição 01'!E151</f>
        <v>0</v>
      </c>
      <c r="G151" s="29">
        <v>6.69</v>
      </c>
      <c r="H151" s="29">
        <f t="shared" si="36"/>
        <v>60.21</v>
      </c>
      <c r="I151" s="29">
        <f t="shared" si="37"/>
        <v>0</v>
      </c>
      <c r="J151" s="73">
        <f t="shared" si="38"/>
        <v>0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29">
        <v>3</v>
      </c>
      <c r="E152" s="62"/>
      <c r="F152" s="29">
        <f>E152+'Boletim de Medição 01'!E152</f>
        <v>0</v>
      </c>
      <c r="G152" s="29">
        <v>43.45</v>
      </c>
      <c r="H152" s="29">
        <f t="shared" si="36"/>
        <v>130.35</v>
      </c>
      <c r="I152" s="29">
        <f t="shared" si="37"/>
        <v>0</v>
      </c>
      <c r="J152" s="73">
        <f t="shared" si="38"/>
        <v>0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29">
        <v>1</v>
      </c>
      <c r="E153" s="62"/>
      <c r="F153" s="29">
        <f>E153+'Boletim de Medição 01'!E153</f>
        <v>0</v>
      </c>
      <c r="G153" s="29">
        <v>12.28</v>
      </c>
      <c r="H153" s="29">
        <f t="shared" si="36"/>
        <v>12.28</v>
      </c>
      <c r="I153" s="29">
        <f t="shared" si="37"/>
        <v>0</v>
      </c>
      <c r="J153" s="73">
        <f t="shared" si="38"/>
        <v>0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29">
        <v>1</v>
      </c>
      <c r="E154" s="62"/>
      <c r="F154" s="29">
        <f>E154+'Boletim de Medição 01'!E154</f>
        <v>0</v>
      </c>
      <c r="G154" s="29">
        <v>436.28</v>
      </c>
      <c r="H154" s="29">
        <f t="shared" si="36"/>
        <v>436.28</v>
      </c>
      <c r="I154" s="29">
        <f t="shared" si="37"/>
        <v>0</v>
      </c>
      <c r="J154" s="73">
        <f t="shared" si="38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29">
        <v>3</v>
      </c>
      <c r="E155" s="62"/>
      <c r="F155" s="29">
        <f>E155+'Boletim de Medição 01'!E155</f>
        <v>0</v>
      </c>
      <c r="G155" s="29">
        <v>385.85</v>
      </c>
      <c r="H155" s="29">
        <f t="shared" si="36"/>
        <v>1157.55</v>
      </c>
      <c r="I155" s="29">
        <f t="shared" si="37"/>
        <v>0</v>
      </c>
      <c r="J155" s="73">
        <f t="shared" si="38"/>
        <v>0</v>
      </c>
    </row>
    <row r="156" spans="1:10" s="1" customFormat="1" ht="15" x14ac:dyDescent="0.25">
      <c r="A156" s="386" t="s">
        <v>66</v>
      </c>
      <c r="B156" s="387"/>
      <c r="C156" s="387"/>
      <c r="D156" s="387"/>
      <c r="E156" s="387"/>
      <c r="F156" s="387"/>
      <c r="G156" s="388"/>
      <c r="H156" s="30">
        <f>SUM(H137:H155)</f>
        <v>3802.7300000000005</v>
      </c>
      <c r="I156" s="30">
        <f>SUM(I137:I155)</f>
        <v>0</v>
      </c>
      <c r="J156" s="74">
        <f>TRUNC(SUM(J137:J155),2)</f>
        <v>0</v>
      </c>
    </row>
    <row r="157" spans="1:10" s="1" customFormat="1" ht="15" x14ac:dyDescent="0.25">
      <c r="A157" s="75" t="s">
        <v>306</v>
      </c>
      <c r="B157" s="59" t="s">
        <v>308</v>
      </c>
      <c r="C157" s="60"/>
      <c r="D157" s="60"/>
      <c r="E157" s="60"/>
      <c r="F157" s="60"/>
      <c r="G157" s="60"/>
      <c r="H157" s="60"/>
      <c r="I157" s="60"/>
      <c r="J157" s="77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29">
        <v>2.5</v>
      </c>
      <c r="E158" s="62"/>
      <c r="F158" s="29">
        <f>E158+'Boletim de Medição 01'!E158</f>
        <v>0</v>
      </c>
      <c r="G158" s="29">
        <v>21.58</v>
      </c>
      <c r="H158" s="29">
        <f>TRUNC(G158*D158,2)</f>
        <v>53.95</v>
      </c>
      <c r="I158" s="29">
        <f>TRUNC(G158*E158,2)</f>
        <v>0</v>
      </c>
      <c r="J158" s="73">
        <f>TRUNC(G158*F158,2)</f>
        <v>0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29">
        <v>68.02</v>
      </c>
      <c r="E159" s="62"/>
      <c r="F159" s="29">
        <f>E159+'Boletim de Medição 01'!E159</f>
        <v>0</v>
      </c>
      <c r="G159" s="29">
        <v>48.66</v>
      </c>
      <c r="H159" s="29">
        <f t="shared" ref="H159:H162" si="39">TRUNC(G159*D159,2)</f>
        <v>3309.85</v>
      </c>
      <c r="I159" s="29">
        <f t="shared" ref="I159:I163" si="40">TRUNC(G159*E159,2)</f>
        <v>0</v>
      </c>
      <c r="J159" s="73">
        <f t="shared" ref="J159:J163" si="41">TRUNC(G159*F159,2)</f>
        <v>0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29">
        <v>11</v>
      </c>
      <c r="E160" s="62"/>
      <c r="F160" s="29">
        <f>E160+'Boletim de Medição 01'!E160</f>
        <v>0</v>
      </c>
      <c r="G160" s="29">
        <v>74.930000000000007</v>
      </c>
      <c r="H160" s="29">
        <f t="shared" si="39"/>
        <v>824.23</v>
      </c>
      <c r="I160" s="29">
        <f t="shared" si="40"/>
        <v>0</v>
      </c>
      <c r="J160" s="73">
        <f t="shared" si="41"/>
        <v>0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29">
        <v>4</v>
      </c>
      <c r="E161" s="62"/>
      <c r="F161" s="29">
        <f>E161+'Boletim de Medição 01'!E161</f>
        <v>0</v>
      </c>
      <c r="G161" s="29">
        <v>44.22</v>
      </c>
      <c r="H161" s="29">
        <f t="shared" si="39"/>
        <v>176.88</v>
      </c>
      <c r="I161" s="29">
        <f t="shared" si="40"/>
        <v>0</v>
      </c>
      <c r="J161" s="73">
        <f t="shared" si="41"/>
        <v>0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29">
        <v>13</v>
      </c>
      <c r="E162" s="62"/>
      <c r="F162" s="29">
        <f>E162+'Boletim de Medição 01'!E162</f>
        <v>0</v>
      </c>
      <c r="G162" s="29">
        <v>23.71</v>
      </c>
      <c r="H162" s="29">
        <f t="shared" si="39"/>
        <v>308.23</v>
      </c>
      <c r="I162" s="29">
        <f t="shared" si="40"/>
        <v>0</v>
      </c>
      <c r="J162" s="73">
        <f t="shared" si="41"/>
        <v>0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29">
        <v>3</v>
      </c>
      <c r="E163" s="62"/>
      <c r="F163" s="29">
        <f>E163+'Boletim de Medição 01'!E163</f>
        <v>0</v>
      </c>
      <c r="G163" s="29">
        <v>712.52</v>
      </c>
      <c r="H163" s="29">
        <f>TRUNC(G163*D163,2)</f>
        <v>2137.56</v>
      </c>
      <c r="I163" s="29">
        <f t="shared" si="40"/>
        <v>0</v>
      </c>
      <c r="J163" s="73">
        <f t="shared" si="41"/>
        <v>0</v>
      </c>
    </row>
    <row r="164" spans="1:10" s="1" customFormat="1" ht="15" x14ac:dyDescent="0.25">
      <c r="A164" s="386" t="s">
        <v>66</v>
      </c>
      <c r="B164" s="387"/>
      <c r="C164" s="387"/>
      <c r="D164" s="387"/>
      <c r="E164" s="387"/>
      <c r="F164" s="387"/>
      <c r="G164" s="388"/>
      <c r="H164" s="30">
        <f>SUM(H158:H163)</f>
        <v>6810.6999999999989</v>
      </c>
      <c r="I164" s="30">
        <f>SUM(I158:I163)</f>
        <v>0</v>
      </c>
      <c r="J164" s="74">
        <f>TRUNC(SUM(J158:J163),2)</f>
        <v>0</v>
      </c>
    </row>
    <row r="165" spans="1:10" s="1" customFormat="1" ht="15" x14ac:dyDescent="0.25">
      <c r="A165" s="75" t="s">
        <v>320</v>
      </c>
      <c r="B165" s="59" t="s">
        <v>321</v>
      </c>
      <c r="C165" s="60"/>
      <c r="D165" s="60"/>
      <c r="E165" s="60"/>
      <c r="F165" s="60"/>
      <c r="G165" s="60"/>
      <c r="H165" s="60"/>
      <c r="I165" s="60"/>
      <c r="J165" s="77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29">
        <v>1</v>
      </c>
      <c r="E166" s="62"/>
      <c r="F166" s="29">
        <f>E166+'Boletim de Medição 01'!E166</f>
        <v>0</v>
      </c>
      <c r="G166" s="29">
        <v>1562.31</v>
      </c>
      <c r="H166" s="29">
        <f>TRUNC(G166*D166,2)</f>
        <v>1562.31</v>
      </c>
      <c r="I166" s="29">
        <f>TRUNC(G166*E166,2)</f>
        <v>0</v>
      </c>
      <c r="J166" s="73">
        <f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29">
        <v>1</v>
      </c>
      <c r="E167" s="62"/>
      <c r="F167" s="29">
        <f>E167+'Boletim de Medição 01'!E167</f>
        <v>0</v>
      </c>
      <c r="G167" s="29">
        <v>532.74</v>
      </c>
      <c r="H167" s="29">
        <f t="shared" ref="H167:H201" si="42">TRUNC(G167*D167,2)</f>
        <v>532.74</v>
      </c>
      <c r="I167" s="29">
        <f t="shared" ref="I167:I201" si="43">TRUNC(G167*E167,2)</f>
        <v>0</v>
      </c>
      <c r="J167" s="73">
        <f t="shared" ref="J167:J201" si="44">TRUNC(G167*F167,2)</f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29">
        <v>4</v>
      </c>
      <c r="E168" s="62"/>
      <c r="F168" s="29">
        <f>E168+'Boletim de Medição 01'!E168</f>
        <v>0</v>
      </c>
      <c r="G168" s="29">
        <v>122.61</v>
      </c>
      <c r="H168" s="29">
        <f t="shared" si="42"/>
        <v>490.44</v>
      </c>
      <c r="I168" s="29">
        <f t="shared" si="43"/>
        <v>0</v>
      </c>
      <c r="J168" s="73">
        <f t="shared" si="44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29">
        <v>1</v>
      </c>
      <c r="E169" s="62"/>
      <c r="F169" s="29">
        <f>E169+'Boletim de Medição 01'!E169</f>
        <v>0</v>
      </c>
      <c r="G169" s="29">
        <v>132.34</v>
      </c>
      <c r="H169" s="29">
        <f t="shared" si="42"/>
        <v>132.34</v>
      </c>
      <c r="I169" s="29">
        <f t="shared" si="43"/>
        <v>0</v>
      </c>
      <c r="J169" s="73">
        <f t="shared" si="44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29">
        <v>4</v>
      </c>
      <c r="E170" s="62"/>
      <c r="F170" s="29">
        <f>E170+'Boletim de Medição 01'!E170</f>
        <v>0</v>
      </c>
      <c r="G170" s="29">
        <v>8.81</v>
      </c>
      <c r="H170" s="29">
        <f t="shared" si="42"/>
        <v>35.24</v>
      </c>
      <c r="I170" s="29">
        <f t="shared" si="43"/>
        <v>0</v>
      </c>
      <c r="J170" s="73">
        <f t="shared" si="44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29">
        <v>6</v>
      </c>
      <c r="E171" s="62"/>
      <c r="F171" s="29">
        <f>E171+'Boletim de Medição 01'!E171</f>
        <v>0</v>
      </c>
      <c r="G171" s="29">
        <v>9.3000000000000007</v>
      </c>
      <c r="H171" s="29">
        <f t="shared" si="42"/>
        <v>55.8</v>
      </c>
      <c r="I171" s="29">
        <f t="shared" si="43"/>
        <v>0</v>
      </c>
      <c r="J171" s="73">
        <f t="shared" si="44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29">
        <v>8</v>
      </c>
      <c r="E172" s="62"/>
      <c r="F172" s="29">
        <f>E172+'Boletim de Medição 01'!E172</f>
        <v>0</v>
      </c>
      <c r="G172" s="29">
        <v>10.220000000000001</v>
      </c>
      <c r="H172" s="29">
        <f t="shared" si="42"/>
        <v>81.760000000000005</v>
      </c>
      <c r="I172" s="29">
        <f t="shared" si="43"/>
        <v>0</v>
      </c>
      <c r="J172" s="73">
        <f t="shared" si="44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29">
        <v>1</v>
      </c>
      <c r="E173" s="62"/>
      <c r="F173" s="29">
        <f>E173+'Boletim de Medição 01'!E173</f>
        <v>0</v>
      </c>
      <c r="G173" s="29">
        <v>587.96</v>
      </c>
      <c r="H173" s="29">
        <f t="shared" si="42"/>
        <v>587.96</v>
      </c>
      <c r="I173" s="29">
        <f t="shared" si="43"/>
        <v>0</v>
      </c>
      <c r="J173" s="73">
        <f t="shared" si="44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29">
        <v>1</v>
      </c>
      <c r="E174" s="62"/>
      <c r="F174" s="29">
        <f>E174+'Boletim de Medição 01'!E174</f>
        <v>0</v>
      </c>
      <c r="G174" s="29">
        <v>243.72</v>
      </c>
      <c r="H174" s="29">
        <f t="shared" si="42"/>
        <v>243.72</v>
      </c>
      <c r="I174" s="29">
        <f t="shared" si="43"/>
        <v>0</v>
      </c>
      <c r="J174" s="73">
        <f t="shared" si="44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29">
        <v>45</v>
      </c>
      <c r="E175" s="62"/>
      <c r="F175" s="29">
        <f>E175+'Boletim de Medição 01'!E175</f>
        <v>0</v>
      </c>
      <c r="G175" s="29">
        <v>11.63</v>
      </c>
      <c r="H175" s="29">
        <f t="shared" si="42"/>
        <v>523.35</v>
      </c>
      <c r="I175" s="29">
        <f t="shared" si="43"/>
        <v>0</v>
      </c>
      <c r="J175" s="73">
        <f t="shared" si="44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29">
        <v>8</v>
      </c>
      <c r="E176" s="62"/>
      <c r="F176" s="29">
        <f>E176+'Boletim de Medição 01'!E176</f>
        <v>0</v>
      </c>
      <c r="G176" s="29">
        <v>6.71</v>
      </c>
      <c r="H176" s="29">
        <f t="shared" si="42"/>
        <v>53.68</v>
      </c>
      <c r="I176" s="29">
        <f t="shared" si="43"/>
        <v>0</v>
      </c>
      <c r="J176" s="73">
        <f t="shared" si="44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29">
        <v>2</v>
      </c>
      <c r="E177" s="62"/>
      <c r="F177" s="29">
        <f>E177+'Boletim de Medição 01'!E177</f>
        <v>0</v>
      </c>
      <c r="G177" s="29">
        <v>13.88</v>
      </c>
      <c r="H177" s="29">
        <f t="shared" si="42"/>
        <v>27.76</v>
      </c>
      <c r="I177" s="29">
        <f t="shared" si="43"/>
        <v>0</v>
      </c>
      <c r="J177" s="73">
        <f t="shared" si="44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29">
        <v>60</v>
      </c>
      <c r="E178" s="62"/>
      <c r="F178" s="29">
        <f>E178+'Boletim de Medição 01'!E178</f>
        <v>0</v>
      </c>
      <c r="G178" s="29">
        <v>18.13</v>
      </c>
      <c r="H178" s="29">
        <f t="shared" si="42"/>
        <v>1087.8</v>
      </c>
      <c r="I178" s="29">
        <f t="shared" si="43"/>
        <v>0</v>
      </c>
      <c r="J178" s="73">
        <f t="shared" si="44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29">
        <v>600</v>
      </c>
      <c r="E179" s="62"/>
      <c r="F179" s="29">
        <f>E179+'Boletim de Medição 01'!E179</f>
        <v>0</v>
      </c>
      <c r="G179" s="29">
        <v>2.67</v>
      </c>
      <c r="H179" s="29">
        <f t="shared" si="42"/>
        <v>1602</v>
      </c>
      <c r="I179" s="29">
        <f t="shared" si="43"/>
        <v>0</v>
      </c>
      <c r="J179" s="73">
        <f t="shared" si="44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29">
        <v>1600</v>
      </c>
      <c r="E180" s="62"/>
      <c r="F180" s="29">
        <f>E180+'Boletim de Medição 01'!E180</f>
        <v>0</v>
      </c>
      <c r="G180" s="29">
        <v>3.92</v>
      </c>
      <c r="H180" s="29">
        <f t="shared" si="42"/>
        <v>6272</v>
      </c>
      <c r="I180" s="29">
        <f t="shared" si="43"/>
        <v>0</v>
      </c>
      <c r="J180" s="73">
        <f t="shared" si="44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29">
        <v>46</v>
      </c>
      <c r="E181" s="62"/>
      <c r="F181" s="29">
        <f>E181+'Boletim de Medição 01'!E181</f>
        <v>0</v>
      </c>
      <c r="G181" s="29">
        <v>8.82</v>
      </c>
      <c r="H181" s="29">
        <f t="shared" si="42"/>
        <v>405.72</v>
      </c>
      <c r="I181" s="29">
        <f t="shared" si="43"/>
        <v>0</v>
      </c>
      <c r="J181" s="73">
        <f t="shared" si="44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29">
        <v>17</v>
      </c>
      <c r="E182" s="62"/>
      <c r="F182" s="29">
        <f>E182+'Boletim de Medição 01'!E182</f>
        <v>0</v>
      </c>
      <c r="G182" s="29">
        <v>22.65</v>
      </c>
      <c r="H182" s="29">
        <f t="shared" si="42"/>
        <v>385.05</v>
      </c>
      <c r="I182" s="29">
        <f t="shared" si="43"/>
        <v>0</v>
      </c>
      <c r="J182" s="73">
        <f t="shared" si="44"/>
        <v>0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29">
        <v>88</v>
      </c>
      <c r="E183" s="62"/>
      <c r="F183" s="29">
        <f>E183+'Boletim de Medição 01'!E183</f>
        <v>0</v>
      </c>
      <c r="G183" s="29">
        <v>11.95</v>
      </c>
      <c r="H183" s="29">
        <f t="shared" si="42"/>
        <v>1051.5999999999999</v>
      </c>
      <c r="I183" s="29">
        <f t="shared" si="43"/>
        <v>0</v>
      </c>
      <c r="J183" s="73">
        <f t="shared" si="44"/>
        <v>0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29">
        <v>7</v>
      </c>
      <c r="E184" s="62"/>
      <c r="F184" s="29">
        <f>E184+'Boletim de Medição 01'!E184</f>
        <v>0</v>
      </c>
      <c r="G184" s="29">
        <v>26.9</v>
      </c>
      <c r="H184" s="29">
        <f t="shared" si="42"/>
        <v>188.3</v>
      </c>
      <c r="I184" s="29">
        <f t="shared" si="43"/>
        <v>0</v>
      </c>
      <c r="J184" s="73">
        <f t="shared" si="44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29">
        <v>60</v>
      </c>
      <c r="E185" s="62"/>
      <c r="F185" s="29">
        <f>E185+'Boletim de Medição 01'!E185</f>
        <v>0</v>
      </c>
      <c r="G185" s="29">
        <v>24.04</v>
      </c>
      <c r="H185" s="29">
        <f t="shared" si="42"/>
        <v>1442.4</v>
      </c>
      <c r="I185" s="29">
        <f t="shared" si="43"/>
        <v>0</v>
      </c>
      <c r="J185" s="73">
        <f t="shared" si="44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29">
        <v>17</v>
      </c>
      <c r="E186" s="62"/>
      <c r="F186" s="29">
        <f>E186+'Boletim de Medição 01'!E186</f>
        <v>0</v>
      </c>
      <c r="G186" s="29">
        <v>36.46</v>
      </c>
      <c r="H186" s="29">
        <f t="shared" si="42"/>
        <v>619.82000000000005</v>
      </c>
      <c r="I186" s="29">
        <f t="shared" si="43"/>
        <v>0</v>
      </c>
      <c r="J186" s="73">
        <f t="shared" si="44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29">
        <v>17</v>
      </c>
      <c r="E187" s="62"/>
      <c r="F187" s="29">
        <f>E187+'Boletim de Medição 01'!E187</f>
        <v>0</v>
      </c>
      <c r="G187" s="29">
        <v>22.73</v>
      </c>
      <c r="H187" s="29">
        <f t="shared" si="42"/>
        <v>386.41</v>
      </c>
      <c r="I187" s="29">
        <f t="shared" si="43"/>
        <v>0</v>
      </c>
      <c r="J187" s="73">
        <f t="shared" si="44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29">
        <v>4</v>
      </c>
      <c r="E188" s="62"/>
      <c r="F188" s="29">
        <f>E188+'Boletim de Medição 01'!E188</f>
        <v>0</v>
      </c>
      <c r="G188" s="29">
        <v>28.02</v>
      </c>
      <c r="H188" s="29">
        <f t="shared" si="42"/>
        <v>112.08</v>
      </c>
      <c r="I188" s="29">
        <f t="shared" si="43"/>
        <v>0</v>
      </c>
      <c r="J188" s="73">
        <f t="shared" si="44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29">
        <v>41</v>
      </c>
      <c r="E189" s="62"/>
      <c r="F189" s="29">
        <f>E189+'Boletim de Medição 01'!E189</f>
        <v>0</v>
      </c>
      <c r="G189" s="29">
        <v>168.38</v>
      </c>
      <c r="H189" s="29">
        <f t="shared" si="42"/>
        <v>6903.58</v>
      </c>
      <c r="I189" s="29">
        <f t="shared" si="43"/>
        <v>0</v>
      </c>
      <c r="J189" s="73">
        <f t="shared" si="44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29">
        <v>5</v>
      </c>
      <c r="E190" s="62"/>
      <c r="F190" s="29">
        <f>E190+'Boletim de Medição 01'!E190</f>
        <v>0</v>
      </c>
      <c r="G190" s="29">
        <v>110.67</v>
      </c>
      <c r="H190" s="29">
        <f t="shared" si="42"/>
        <v>553.35</v>
      </c>
      <c r="I190" s="29">
        <f t="shared" si="43"/>
        <v>0</v>
      </c>
      <c r="J190" s="73">
        <f t="shared" si="44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29">
        <v>5</v>
      </c>
      <c r="E191" s="62"/>
      <c r="F191" s="29">
        <f>E191+'Boletim de Medição 01'!E191</f>
        <v>0</v>
      </c>
      <c r="G191" s="29">
        <v>723.84</v>
      </c>
      <c r="H191" s="29">
        <f t="shared" si="42"/>
        <v>3619.2</v>
      </c>
      <c r="I191" s="29">
        <f t="shared" si="43"/>
        <v>0</v>
      </c>
      <c r="J191" s="73">
        <f t="shared" si="44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29">
        <v>50</v>
      </c>
      <c r="E192" s="62"/>
      <c r="F192" s="29">
        <f>E192+'Boletim de Medição 01'!E192</f>
        <v>0</v>
      </c>
      <c r="G192" s="29">
        <v>9.32</v>
      </c>
      <c r="H192" s="29">
        <f t="shared" si="42"/>
        <v>466</v>
      </c>
      <c r="I192" s="29">
        <f t="shared" si="43"/>
        <v>0</v>
      </c>
      <c r="J192" s="73">
        <f t="shared" si="44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29">
        <v>60</v>
      </c>
      <c r="E193" s="62"/>
      <c r="F193" s="29">
        <f>E193+'Boletim de Medição 01'!E193</f>
        <v>0</v>
      </c>
      <c r="G193" s="29">
        <v>10.72</v>
      </c>
      <c r="H193" s="29">
        <f t="shared" si="42"/>
        <v>643.20000000000005</v>
      </c>
      <c r="I193" s="29">
        <f t="shared" si="43"/>
        <v>0</v>
      </c>
      <c r="J193" s="73">
        <f t="shared" si="44"/>
        <v>0</v>
      </c>
    </row>
    <row r="194" spans="1:10" s="1" customFormat="1" ht="38.25" x14ac:dyDescent="0.25">
      <c r="A194" s="76" t="s">
        <v>350</v>
      </c>
      <c r="B194" s="22" t="s">
        <v>386</v>
      </c>
      <c r="C194" s="28" t="s">
        <v>15</v>
      </c>
      <c r="D194" s="29">
        <v>65</v>
      </c>
      <c r="E194" s="62"/>
      <c r="F194" s="29">
        <f>E194+'Boletim de Medição 01'!E194</f>
        <v>0</v>
      </c>
      <c r="G194" s="29">
        <v>5.15</v>
      </c>
      <c r="H194" s="29">
        <f t="shared" si="42"/>
        <v>334.75</v>
      </c>
      <c r="I194" s="29">
        <f t="shared" si="43"/>
        <v>0</v>
      </c>
      <c r="J194" s="73">
        <f t="shared" si="44"/>
        <v>0</v>
      </c>
    </row>
    <row r="195" spans="1:10" s="1" customFormat="1" ht="38.25" x14ac:dyDescent="0.25">
      <c r="A195" s="76" t="s">
        <v>351</v>
      </c>
      <c r="B195" s="22" t="s">
        <v>387</v>
      </c>
      <c r="C195" s="28" t="s">
        <v>15</v>
      </c>
      <c r="D195" s="29">
        <v>30</v>
      </c>
      <c r="E195" s="62"/>
      <c r="F195" s="29">
        <f>E195+'Boletim de Medição 01'!E195</f>
        <v>0</v>
      </c>
      <c r="G195" s="29">
        <v>4.4400000000000004</v>
      </c>
      <c r="H195" s="29">
        <f t="shared" si="42"/>
        <v>133.19999999999999</v>
      </c>
      <c r="I195" s="29">
        <f t="shared" si="43"/>
        <v>0</v>
      </c>
      <c r="J195" s="73">
        <f t="shared" si="44"/>
        <v>0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29">
        <v>2</v>
      </c>
      <c r="E196" s="62"/>
      <c r="F196" s="29">
        <f>E196+'Boletim de Medição 01'!E196</f>
        <v>0</v>
      </c>
      <c r="G196" s="29">
        <v>59.47</v>
      </c>
      <c r="H196" s="29">
        <f t="shared" si="42"/>
        <v>118.94</v>
      </c>
      <c r="I196" s="29">
        <f t="shared" si="43"/>
        <v>0</v>
      </c>
      <c r="J196" s="73">
        <f t="shared" si="44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29">
        <v>2</v>
      </c>
      <c r="E197" s="62"/>
      <c r="F197" s="29">
        <f>E197+'Boletim de Medição 01'!E197</f>
        <v>0</v>
      </c>
      <c r="G197" s="29">
        <v>25.27</v>
      </c>
      <c r="H197" s="29">
        <f t="shared" si="42"/>
        <v>50.54</v>
      </c>
      <c r="I197" s="29">
        <f t="shared" si="43"/>
        <v>0</v>
      </c>
      <c r="J197" s="73">
        <f t="shared" si="44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29">
        <v>15</v>
      </c>
      <c r="E198" s="62"/>
      <c r="F198" s="29">
        <f>E198+'Boletim de Medição 01'!E198</f>
        <v>0</v>
      </c>
      <c r="G198" s="29">
        <v>31.79</v>
      </c>
      <c r="H198" s="29">
        <f t="shared" si="42"/>
        <v>476.85</v>
      </c>
      <c r="I198" s="29">
        <f t="shared" si="43"/>
        <v>0</v>
      </c>
      <c r="J198" s="73">
        <f t="shared" si="44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29">
        <v>2</v>
      </c>
      <c r="E199" s="62"/>
      <c r="F199" s="29">
        <f>E199+'Boletim de Medição 01'!E199</f>
        <v>0</v>
      </c>
      <c r="G199" s="29">
        <v>38.29</v>
      </c>
      <c r="H199" s="29">
        <f t="shared" si="42"/>
        <v>76.58</v>
      </c>
      <c r="I199" s="29">
        <f t="shared" si="43"/>
        <v>0</v>
      </c>
      <c r="J199" s="73">
        <f t="shared" si="44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29">
        <v>2</v>
      </c>
      <c r="E200" s="62"/>
      <c r="F200" s="29">
        <f>E200+'Boletim de Medição 01'!E200</f>
        <v>0</v>
      </c>
      <c r="G200" s="29">
        <v>171.24</v>
      </c>
      <c r="H200" s="29">
        <f t="shared" si="42"/>
        <v>342.48</v>
      </c>
      <c r="I200" s="29">
        <f t="shared" si="43"/>
        <v>0</v>
      </c>
      <c r="J200" s="73">
        <f t="shared" si="44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29">
        <v>8</v>
      </c>
      <c r="E201" s="62"/>
      <c r="F201" s="29">
        <f>E201+'Boletim de Medição 01'!E201</f>
        <v>0</v>
      </c>
      <c r="G201" s="29">
        <v>153.25</v>
      </c>
      <c r="H201" s="29">
        <f t="shared" si="42"/>
        <v>1226</v>
      </c>
      <c r="I201" s="29">
        <f t="shared" si="43"/>
        <v>0</v>
      </c>
      <c r="J201" s="73">
        <f t="shared" si="44"/>
        <v>0</v>
      </c>
    </row>
    <row r="202" spans="1:10" s="1" customFormat="1" ht="15" x14ac:dyDescent="0.25">
      <c r="A202" s="386" t="s">
        <v>66</v>
      </c>
      <c r="B202" s="387"/>
      <c r="C202" s="387"/>
      <c r="D202" s="387"/>
      <c r="E202" s="387"/>
      <c r="F202" s="387"/>
      <c r="G202" s="388"/>
      <c r="H202" s="30">
        <f>SUM(H166:H201)</f>
        <v>32824.949999999997</v>
      </c>
      <c r="I202" s="30">
        <f>SUM(I166:I201)</f>
        <v>0</v>
      </c>
      <c r="J202" s="74">
        <f>TRUNC(SUM(J166:J201),2)</f>
        <v>0</v>
      </c>
    </row>
    <row r="203" spans="1:10" s="1" customFormat="1" ht="15" x14ac:dyDescent="0.25">
      <c r="A203" s="75" t="s">
        <v>394</v>
      </c>
      <c r="B203" s="59" t="s">
        <v>395</v>
      </c>
      <c r="C203" s="60"/>
      <c r="D203" s="60"/>
      <c r="E203" s="60"/>
      <c r="F203" s="60"/>
      <c r="G203" s="60"/>
      <c r="H203" s="60"/>
      <c r="I203" s="60"/>
      <c r="J203" s="77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29">
        <v>2</v>
      </c>
      <c r="E204" s="62"/>
      <c r="F204" s="29">
        <f>E204+'Boletim de Medição 01'!E204</f>
        <v>0</v>
      </c>
      <c r="G204" s="29">
        <v>227.4</v>
      </c>
      <c r="H204" s="29">
        <f>TRUNC(G204*D204,2)</f>
        <v>454.8</v>
      </c>
      <c r="I204" s="29">
        <f>TRUNC(G204*E204,2)</f>
        <v>0</v>
      </c>
      <c r="J204" s="73">
        <f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29">
        <v>3</v>
      </c>
      <c r="E205" s="62"/>
      <c r="F205" s="29">
        <f>E205+'Boletim de Medição 01'!E205</f>
        <v>0</v>
      </c>
      <c r="G205" s="29">
        <v>234.54</v>
      </c>
      <c r="H205" s="29">
        <f t="shared" ref="H205:H208" si="45">TRUNC(G205*D205,2)</f>
        <v>703.62</v>
      </c>
      <c r="I205" s="29">
        <f t="shared" ref="I205:I209" si="46">TRUNC(G205*E205,2)</f>
        <v>0</v>
      </c>
      <c r="J205" s="73">
        <f t="shared" ref="J205:J209" si="47">TRUNC(G205*F205,2)</f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29">
        <v>7</v>
      </c>
      <c r="E206" s="62"/>
      <c r="F206" s="29">
        <f>E206+'Boletim de Medição 01'!E206</f>
        <v>0</v>
      </c>
      <c r="G206" s="29">
        <v>28.78</v>
      </c>
      <c r="H206" s="29">
        <f t="shared" si="45"/>
        <v>201.46</v>
      </c>
      <c r="I206" s="29">
        <f t="shared" si="46"/>
        <v>0</v>
      </c>
      <c r="J206" s="73">
        <f t="shared" si="47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29">
        <v>5</v>
      </c>
      <c r="E207" s="62"/>
      <c r="F207" s="29">
        <f>E207+'Boletim de Medição 01'!E207</f>
        <v>0</v>
      </c>
      <c r="G207" s="29">
        <v>17.86</v>
      </c>
      <c r="H207" s="29">
        <f t="shared" si="45"/>
        <v>89.3</v>
      </c>
      <c r="I207" s="29">
        <f t="shared" si="46"/>
        <v>0</v>
      </c>
      <c r="J207" s="73">
        <f t="shared" si="47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29">
        <v>4</v>
      </c>
      <c r="E208" s="62"/>
      <c r="F208" s="29">
        <f>E208+'Boletim de Medição 01'!E208</f>
        <v>0</v>
      </c>
      <c r="G208" s="29">
        <v>155.55000000000001</v>
      </c>
      <c r="H208" s="29">
        <f t="shared" si="45"/>
        <v>622.20000000000005</v>
      </c>
      <c r="I208" s="29">
        <f t="shared" si="46"/>
        <v>0</v>
      </c>
      <c r="J208" s="73">
        <f t="shared" si="47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29">
        <v>4.95</v>
      </c>
      <c r="E209" s="62"/>
      <c r="F209" s="29">
        <f>E209+'Boletim de Medição 01'!E209</f>
        <v>0</v>
      </c>
      <c r="G209" s="29">
        <v>33.49</v>
      </c>
      <c r="H209" s="29">
        <f>TRUNC(G209*D209,2)</f>
        <v>165.77</v>
      </c>
      <c r="I209" s="29">
        <f t="shared" si="46"/>
        <v>0</v>
      </c>
      <c r="J209" s="73">
        <f t="shared" si="47"/>
        <v>0</v>
      </c>
    </row>
    <row r="210" spans="1:10" s="1" customFormat="1" ht="15" x14ac:dyDescent="0.25">
      <c r="A210" s="386" t="s">
        <v>66</v>
      </c>
      <c r="B210" s="387"/>
      <c r="C210" s="387"/>
      <c r="D210" s="387"/>
      <c r="E210" s="387"/>
      <c r="F210" s="387"/>
      <c r="G210" s="388"/>
      <c r="H210" s="30">
        <f>SUM(H204:H209)</f>
        <v>2237.15</v>
      </c>
      <c r="I210" s="30">
        <f>SUM(I204:I209)</f>
        <v>0</v>
      </c>
      <c r="J210" s="74">
        <f>TRUNC(SUM(J204:J209),2)</f>
        <v>0</v>
      </c>
    </row>
    <row r="211" spans="1:10" s="1" customFormat="1" ht="15" x14ac:dyDescent="0.25">
      <c r="A211" s="75" t="s">
        <v>408</v>
      </c>
      <c r="B211" s="59" t="s">
        <v>530</v>
      </c>
      <c r="C211" s="60"/>
      <c r="D211" s="60"/>
      <c r="E211" s="60"/>
      <c r="F211" s="60"/>
      <c r="G211" s="60"/>
      <c r="H211" s="60"/>
      <c r="I211" s="60"/>
      <c r="J211" s="77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29">
        <v>1</v>
      </c>
      <c r="E212" s="62"/>
      <c r="F212" s="29">
        <f>E212+'Boletim de Medição 01'!E212</f>
        <v>0</v>
      </c>
      <c r="G212" s="29">
        <v>871.68</v>
      </c>
      <c r="H212" s="29">
        <f>TRUNC(G212*D212,2)</f>
        <v>871.68</v>
      </c>
      <c r="I212" s="29">
        <f>TRUNC(G212*E212,2)</f>
        <v>0</v>
      </c>
      <c r="J212" s="73">
        <f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29">
        <v>1</v>
      </c>
      <c r="E213" s="62"/>
      <c r="F213" s="29">
        <f>E213+'Boletim de Medição 01'!E213</f>
        <v>0</v>
      </c>
      <c r="G213" s="29">
        <v>879.19</v>
      </c>
      <c r="H213" s="29">
        <f t="shared" ref="H213:H222" si="48">TRUNC(G213*D213,2)</f>
        <v>879.19</v>
      </c>
      <c r="I213" s="29">
        <f t="shared" ref="I213:I222" si="49">TRUNC(G213*E213,2)</f>
        <v>0</v>
      </c>
      <c r="J213" s="73">
        <f t="shared" ref="J213:J222" si="50">TRUNC(G213*F213,2)</f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29">
        <v>8</v>
      </c>
      <c r="E214" s="62"/>
      <c r="F214" s="29">
        <f>E214+'Boletim de Medição 01'!E214</f>
        <v>0</v>
      </c>
      <c r="G214" s="29">
        <v>919.03</v>
      </c>
      <c r="H214" s="29">
        <f t="shared" si="48"/>
        <v>7352.24</v>
      </c>
      <c r="I214" s="29">
        <f t="shared" si="49"/>
        <v>0</v>
      </c>
      <c r="J214" s="73">
        <f t="shared" si="50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29">
        <v>3</v>
      </c>
      <c r="E215" s="62"/>
      <c r="F215" s="29">
        <f>E215+'Boletim de Medição 01'!E215</f>
        <v>0</v>
      </c>
      <c r="G215" s="29">
        <v>988.04</v>
      </c>
      <c r="H215" s="29">
        <f t="shared" si="48"/>
        <v>2964.12</v>
      </c>
      <c r="I215" s="29">
        <f t="shared" si="49"/>
        <v>0</v>
      </c>
      <c r="J215" s="73">
        <f t="shared" si="50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29">
        <v>2</v>
      </c>
      <c r="E216" s="62"/>
      <c r="F216" s="29">
        <f>E216+'Boletim de Medição 01'!E216</f>
        <v>0</v>
      </c>
      <c r="G216" s="29">
        <v>1006.45</v>
      </c>
      <c r="H216" s="29">
        <f t="shared" si="48"/>
        <v>2012.9</v>
      </c>
      <c r="I216" s="29">
        <f t="shared" si="49"/>
        <v>0</v>
      </c>
      <c r="J216" s="73">
        <f t="shared" si="50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29">
        <v>3.09</v>
      </c>
      <c r="E217" s="62"/>
      <c r="F217" s="29">
        <f>E217+'Boletim de Medição 01'!E217</f>
        <v>0</v>
      </c>
      <c r="G217" s="29">
        <v>792.25</v>
      </c>
      <c r="H217" s="29">
        <f t="shared" si="48"/>
        <v>2448.0500000000002</v>
      </c>
      <c r="I217" s="29">
        <f t="shared" si="49"/>
        <v>0</v>
      </c>
      <c r="J217" s="73">
        <f t="shared" si="50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29">
        <v>5.78</v>
      </c>
      <c r="E218" s="62"/>
      <c r="F218" s="29">
        <f>E218+'Boletim de Medição 01'!E218</f>
        <v>0</v>
      </c>
      <c r="G218" s="29">
        <v>790.18</v>
      </c>
      <c r="H218" s="29">
        <f t="shared" si="48"/>
        <v>4567.24</v>
      </c>
      <c r="I218" s="29">
        <f t="shared" si="49"/>
        <v>0</v>
      </c>
      <c r="J218" s="73">
        <f t="shared" si="50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29">
        <v>2.9</v>
      </c>
      <c r="E219" s="62"/>
      <c r="F219" s="29">
        <f>E219+'Boletim de Medição 01'!E219</f>
        <v>0</v>
      </c>
      <c r="G219" s="29">
        <v>403.61</v>
      </c>
      <c r="H219" s="29">
        <f t="shared" si="48"/>
        <v>1170.46</v>
      </c>
      <c r="I219" s="29">
        <f t="shared" si="49"/>
        <v>0</v>
      </c>
      <c r="J219" s="73">
        <f t="shared" si="50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29">
        <v>14.38</v>
      </c>
      <c r="E220" s="62"/>
      <c r="F220" s="29">
        <f>E220+'Boletim de Medição 01'!E220</f>
        <v>0</v>
      </c>
      <c r="G220" s="29">
        <v>311.42</v>
      </c>
      <c r="H220" s="29">
        <f t="shared" si="48"/>
        <v>4478.21</v>
      </c>
      <c r="I220" s="29">
        <f t="shared" si="49"/>
        <v>0</v>
      </c>
      <c r="J220" s="73">
        <f t="shared" si="50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29">
        <v>8.4</v>
      </c>
      <c r="E221" s="62"/>
      <c r="F221" s="29">
        <f>E221+'Boletim de Medição 01'!E221</f>
        <v>0</v>
      </c>
      <c r="G221" s="29">
        <v>356.28</v>
      </c>
      <c r="H221" s="29">
        <f t="shared" si="48"/>
        <v>2992.75</v>
      </c>
      <c r="I221" s="29">
        <f t="shared" si="49"/>
        <v>0</v>
      </c>
      <c r="J221" s="73">
        <f t="shared" si="50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29">
        <v>5.98</v>
      </c>
      <c r="E222" s="62"/>
      <c r="F222" s="29">
        <f>E222+'Boletim de Medição 01'!E222</f>
        <v>0</v>
      </c>
      <c r="G222" s="29">
        <v>477.05</v>
      </c>
      <c r="H222" s="29">
        <f t="shared" si="48"/>
        <v>2852.75</v>
      </c>
      <c r="I222" s="29">
        <f t="shared" si="49"/>
        <v>0</v>
      </c>
      <c r="J222" s="73">
        <f t="shared" si="50"/>
        <v>0</v>
      </c>
    </row>
    <row r="223" spans="1:10" s="1" customFormat="1" ht="15" x14ac:dyDescent="0.25">
      <c r="A223" s="386" t="s">
        <v>66</v>
      </c>
      <c r="B223" s="387"/>
      <c r="C223" s="387"/>
      <c r="D223" s="387"/>
      <c r="E223" s="387"/>
      <c r="F223" s="387"/>
      <c r="G223" s="388"/>
      <c r="H223" s="30">
        <f>SUM(H212:H222)</f>
        <v>32589.589999999997</v>
      </c>
      <c r="I223" s="30">
        <f>SUM(I212:I222)</f>
        <v>0</v>
      </c>
      <c r="J223" s="74">
        <f>TRUNC(SUM(J212:J222),2)</f>
        <v>0</v>
      </c>
    </row>
    <row r="224" spans="1:10" s="1" customFormat="1" ht="15" x14ac:dyDescent="0.25">
      <c r="A224" s="75" t="s">
        <v>431</v>
      </c>
      <c r="B224" s="59" t="s">
        <v>432</v>
      </c>
      <c r="C224" s="60"/>
      <c r="D224" s="60"/>
      <c r="E224" s="60"/>
      <c r="F224" s="60"/>
      <c r="G224" s="60"/>
      <c r="H224" s="60"/>
      <c r="I224" s="60"/>
      <c r="J224" s="77"/>
    </row>
    <row r="225" spans="1:10" s="1" customFormat="1" ht="38.25" x14ac:dyDescent="0.25">
      <c r="A225" s="76" t="s">
        <v>433</v>
      </c>
      <c r="B225" s="22" t="s">
        <v>434</v>
      </c>
      <c r="C225" s="28" t="s">
        <v>48</v>
      </c>
      <c r="D225" s="29">
        <v>45.93</v>
      </c>
      <c r="E225" s="62"/>
      <c r="F225" s="29">
        <f>E225+'Boletim de Medição 01'!E225</f>
        <v>0</v>
      </c>
      <c r="G225" s="29">
        <v>1555.93</v>
      </c>
      <c r="H225" s="29">
        <f>TRUNC(G225*D225,2)</f>
        <v>71463.86</v>
      </c>
      <c r="I225" s="29">
        <f>TRUNC(G225*E225,2)</f>
        <v>0</v>
      </c>
      <c r="J225" s="73">
        <f>TRUNC(G225*F225,2)</f>
        <v>0</v>
      </c>
    </row>
    <row r="226" spans="1:10" s="1" customFormat="1" ht="15" x14ac:dyDescent="0.25">
      <c r="A226" s="386" t="s">
        <v>66</v>
      </c>
      <c r="B226" s="387"/>
      <c r="C226" s="387"/>
      <c r="D226" s="387"/>
      <c r="E226" s="387"/>
      <c r="F226" s="387"/>
      <c r="G226" s="388"/>
      <c r="H226" s="30">
        <f>SUM(H225:H225)</f>
        <v>71463.86</v>
      </c>
      <c r="I226" s="30">
        <f>SUM(I225:I225)</f>
        <v>0</v>
      </c>
      <c r="J226" s="74">
        <f>TRUNC(SUM(J225:J225),2)</f>
        <v>0</v>
      </c>
    </row>
    <row r="227" spans="1:10" s="1" customFormat="1" ht="15" x14ac:dyDescent="0.25">
      <c r="A227" s="75" t="s">
        <v>435</v>
      </c>
      <c r="B227" s="59" t="s">
        <v>436</v>
      </c>
      <c r="C227" s="60"/>
      <c r="D227" s="60"/>
      <c r="E227" s="60"/>
      <c r="F227" s="60"/>
      <c r="G227" s="60"/>
      <c r="H227" s="60"/>
      <c r="I227" s="60"/>
      <c r="J227" s="77"/>
    </row>
    <row r="228" spans="1:10" s="1" customFormat="1" ht="38.25" x14ac:dyDescent="0.25">
      <c r="A228" s="76" t="s">
        <v>437</v>
      </c>
      <c r="B228" s="22" t="s">
        <v>455</v>
      </c>
      <c r="C228" s="28" t="s">
        <v>65</v>
      </c>
      <c r="D228" s="29">
        <v>1</v>
      </c>
      <c r="E228" s="62"/>
      <c r="F228" s="29">
        <f>E228+'Boletim de Medição 01'!E228</f>
        <v>0</v>
      </c>
      <c r="G228" s="29">
        <v>1283.9100000000001</v>
      </c>
      <c r="H228" s="29">
        <f>TRUNC(G228*D228,2)</f>
        <v>1283.9100000000001</v>
      </c>
      <c r="I228" s="29">
        <f>TRUNC(G228*E228,2)</f>
        <v>0</v>
      </c>
      <c r="J228" s="73">
        <f>TRUNC(G228*F228,2)</f>
        <v>0</v>
      </c>
    </row>
    <row r="229" spans="1:10" s="1" customFormat="1" ht="15" x14ac:dyDescent="0.25">
      <c r="A229" s="76" t="s">
        <v>438</v>
      </c>
      <c r="B229" s="22" t="s">
        <v>456</v>
      </c>
      <c r="C229" s="28" t="s">
        <v>48</v>
      </c>
      <c r="D229" s="29">
        <v>7.91</v>
      </c>
      <c r="E229" s="62"/>
      <c r="F229" s="29">
        <f>E229+'Boletim de Medição 01'!E229</f>
        <v>0</v>
      </c>
      <c r="G229" s="29">
        <v>354.07</v>
      </c>
      <c r="H229" s="29">
        <f t="shared" ref="H229:H245" si="51">TRUNC(G229*D229,2)</f>
        <v>2800.69</v>
      </c>
      <c r="I229" s="29">
        <f t="shared" ref="I229:I245" si="52">TRUNC(G229*E229,2)</f>
        <v>0</v>
      </c>
      <c r="J229" s="73">
        <f t="shared" ref="J229:J245" si="53">TRUNC(G229*F229,2)</f>
        <v>0</v>
      </c>
    </row>
    <row r="230" spans="1:10" s="1" customFormat="1" ht="25.5" x14ac:dyDescent="0.25">
      <c r="A230" s="76" t="s">
        <v>439</v>
      </c>
      <c r="B230" s="22" t="s">
        <v>457</v>
      </c>
      <c r="C230" s="28" t="s">
        <v>49</v>
      </c>
      <c r="D230" s="29">
        <v>4.95</v>
      </c>
      <c r="E230" s="62"/>
      <c r="F230" s="29">
        <f>E230+'Boletim de Medição 01'!E230</f>
        <v>0</v>
      </c>
      <c r="G230" s="29">
        <v>119.64</v>
      </c>
      <c r="H230" s="29">
        <f t="shared" si="51"/>
        <v>592.21</v>
      </c>
      <c r="I230" s="29">
        <f t="shared" si="52"/>
        <v>0</v>
      </c>
      <c r="J230" s="73">
        <f t="shared" si="53"/>
        <v>0</v>
      </c>
    </row>
    <row r="231" spans="1:10" s="1" customFormat="1" ht="25.5" x14ac:dyDescent="0.25">
      <c r="A231" s="76" t="s">
        <v>440</v>
      </c>
      <c r="B231" s="22" t="s">
        <v>458</v>
      </c>
      <c r="C231" s="28" t="s">
        <v>49</v>
      </c>
      <c r="D231" s="29">
        <v>5.95</v>
      </c>
      <c r="E231" s="62"/>
      <c r="F231" s="29">
        <f>E231+'Boletim de Medição 01'!E231</f>
        <v>0</v>
      </c>
      <c r="G231" s="29">
        <v>63.02</v>
      </c>
      <c r="H231" s="29">
        <f t="shared" si="51"/>
        <v>374.96</v>
      </c>
      <c r="I231" s="29">
        <f t="shared" si="52"/>
        <v>0</v>
      </c>
      <c r="J231" s="73">
        <f t="shared" si="53"/>
        <v>0</v>
      </c>
    </row>
    <row r="232" spans="1:10" s="1" customFormat="1" ht="15" x14ac:dyDescent="0.25">
      <c r="A232" s="76" t="s">
        <v>441</v>
      </c>
      <c r="B232" s="22" t="s">
        <v>459</v>
      </c>
      <c r="C232" s="28" t="s">
        <v>48</v>
      </c>
      <c r="D232" s="29">
        <v>2.92</v>
      </c>
      <c r="E232" s="62"/>
      <c r="F232" s="29">
        <f>E232+'Boletim de Medição 01'!E232</f>
        <v>0</v>
      </c>
      <c r="G232" s="29">
        <v>235.63</v>
      </c>
      <c r="H232" s="29">
        <f t="shared" si="51"/>
        <v>688.03</v>
      </c>
      <c r="I232" s="29">
        <f t="shared" si="52"/>
        <v>0</v>
      </c>
      <c r="J232" s="73">
        <f t="shared" si="53"/>
        <v>0</v>
      </c>
    </row>
    <row r="233" spans="1:10" s="1" customFormat="1" ht="25.5" x14ac:dyDescent="0.25">
      <c r="A233" s="76" t="s">
        <v>442</v>
      </c>
      <c r="B233" s="22" t="s">
        <v>460</v>
      </c>
      <c r="C233" s="28" t="s">
        <v>147</v>
      </c>
      <c r="D233" s="29">
        <v>3</v>
      </c>
      <c r="E233" s="62"/>
      <c r="F233" s="29">
        <f>E233+'Boletim de Medição 01'!E233</f>
        <v>0</v>
      </c>
      <c r="G233" s="29">
        <v>95.11</v>
      </c>
      <c r="H233" s="29">
        <f t="shared" si="51"/>
        <v>285.33</v>
      </c>
      <c r="I233" s="29">
        <f t="shared" si="52"/>
        <v>0</v>
      </c>
      <c r="J233" s="73">
        <f t="shared" si="53"/>
        <v>0</v>
      </c>
    </row>
    <row r="234" spans="1:10" s="1" customFormat="1" ht="25.5" x14ac:dyDescent="0.25">
      <c r="A234" s="76" t="s">
        <v>443</v>
      </c>
      <c r="B234" s="22" t="s">
        <v>461</v>
      </c>
      <c r="C234" s="28" t="s">
        <v>65</v>
      </c>
      <c r="D234" s="29">
        <v>3</v>
      </c>
      <c r="E234" s="62"/>
      <c r="F234" s="29">
        <f>E234+'Boletim de Medição 01'!E234</f>
        <v>0</v>
      </c>
      <c r="G234" s="29">
        <v>346.58</v>
      </c>
      <c r="H234" s="29">
        <f t="shared" si="51"/>
        <v>1039.74</v>
      </c>
      <c r="I234" s="29">
        <f t="shared" si="52"/>
        <v>0</v>
      </c>
      <c r="J234" s="73">
        <f t="shared" si="53"/>
        <v>0</v>
      </c>
    </row>
    <row r="235" spans="1:10" s="1" customFormat="1" ht="25.5" x14ac:dyDescent="0.25">
      <c r="A235" s="76" t="s">
        <v>444</v>
      </c>
      <c r="B235" s="22" t="s">
        <v>462</v>
      </c>
      <c r="C235" s="28" t="s">
        <v>147</v>
      </c>
      <c r="D235" s="29">
        <v>3</v>
      </c>
      <c r="E235" s="62"/>
      <c r="F235" s="29">
        <f>E235+'Boletim de Medição 01'!E235</f>
        <v>0</v>
      </c>
      <c r="G235" s="29">
        <v>123.36</v>
      </c>
      <c r="H235" s="29">
        <f t="shared" si="51"/>
        <v>370.08</v>
      </c>
      <c r="I235" s="29">
        <f t="shared" si="52"/>
        <v>0</v>
      </c>
      <c r="J235" s="73">
        <f t="shared" si="53"/>
        <v>0</v>
      </c>
    </row>
    <row r="236" spans="1:10" s="1" customFormat="1" ht="25.5" x14ac:dyDescent="0.25">
      <c r="A236" s="76" t="s">
        <v>445</v>
      </c>
      <c r="B236" s="22" t="s">
        <v>463</v>
      </c>
      <c r="C236" s="28" t="s">
        <v>147</v>
      </c>
      <c r="D236" s="29">
        <v>3</v>
      </c>
      <c r="E236" s="62"/>
      <c r="F236" s="29">
        <f>E236+'Boletim de Medição 01'!E236</f>
        <v>0</v>
      </c>
      <c r="G236" s="29">
        <v>25.36</v>
      </c>
      <c r="H236" s="29">
        <f t="shared" si="51"/>
        <v>76.08</v>
      </c>
      <c r="I236" s="29">
        <f t="shared" si="52"/>
        <v>0</v>
      </c>
      <c r="J236" s="73">
        <f t="shared" si="53"/>
        <v>0</v>
      </c>
    </row>
    <row r="237" spans="1:10" s="1" customFormat="1" ht="25.5" x14ac:dyDescent="0.25">
      <c r="A237" s="76" t="s">
        <v>446</v>
      </c>
      <c r="B237" s="22" t="s">
        <v>464</v>
      </c>
      <c r="C237" s="28" t="s">
        <v>147</v>
      </c>
      <c r="D237" s="29">
        <v>2</v>
      </c>
      <c r="E237" s="62"/>
      <c r="F237" s="29">
        <f>E237+'Boletim de Medição 01'!E237</f>
        <v>0</v>
      </c>
      <c r="G237" s="29">
        <v>921.35</v>
      </c>
      <c r="H237" s="29">
        <f t="shared" si="51"/>
        <v>1842.7</v>
      </c>
      <c r="I237" s="29">
        <f t="shared" si="52"/>
        <v>0</v>
      </c>
      <c r="J237" s="73">
        <f t="shared" si="53"/>
        <v>0</v>
      </c>
    </row>
    <row r="238" spans="1:10" s="1" customFormat="1" ht="38.25" x14ac:dyDescent="0.25">
      <c r="A238" s="76" t="s">
        <v>447</v>
      </c>
      <c r="B238" s="22" t="s">
        <v>465</v>
      </c>
      <c r="C238" s="28" t="s">
        <v>147</v>
      </c>
      <c r="D238" s="29">
        <v>3</v>
      </c>
      <c r="E238" s="62"/>
      <c r="F238" s="29">
        <f>E238+'Boletim de Medição 01'!E238</f>
        <v>0</v>
      </c>
      <c r="G238" s="29">
        <v>465.68</v>
      </c>
      <c r="H238" s="29">
        <f t="shared" si="51"/>
        <v>1397.04</v>
      </c>
      <c r="I238" s="29">
        <f t="shared" si="52"/>
        <v>0</v>
      </c>
      <c r="J238" s="73">
        <f t="shared" si="53"/>
        <v>0</v>
      </c>
    </row>
    <row r="239" spans="1:10" s="1" customFormat="1" ht="25.5" x14ac:dyDescent="0.25">
      <c r="A239" s="76" t="s">
        <v>448</v>
      </c>
      <c r="B239" s="22" t="s">
        <v>466</v>
      </c>
      <c r="C239" s="28" t="s">
        <v>147</v>
      </c>
      <c r="D239" s="29">
        <v>3</v>
      </c>
      <c r="E239" s="62"/>
      <c r="F239" s="29">
        <f>E239+'Boletim de Medição 01'!E239</f>
        <v>0</v>
      </c>
      <c r="G239" s="29">
        <v>91.33</v>
      </c>
      <c r="H239" s="29">
        <f t="shared" si="51"/>
        <v>273.99</v>
      </c>
      <c r="I239" s="29">
        <f t="shared" si="52"/>
        <v>0</v>
      </c>
      <c r="J239" s="73">
        <f t="shared" si="53"/>
        <v>0</v>
      </c>
    </row>
    <row r="240" spans="1:10" s="1" customFormat="1" ht="25.5" x14ac:dyDescent="0.25">
      <c r="A240" s="76" t="s">
        <v>449</v>
      </c>
      <c r="B240" s="22" t="s">
        <v>467</v>
      </c>
      <c r="C240" s="28" t="s">
        <v>147</v>
      </c>
      <c r="D240" s="29">
        <v>2</v>
      </c>
      <c r="E240" s="62"/>
      <c r="F240" s="29">
        <f>E240+'Boletim de Medição 01'!E240</f>
        <v>0</v>
      </c>
      <c r="G240" s="29">
        <v>562.45000000000005</v>
      </c>
      <c r="H240" s="29">
        <f t="shared" si="51"/>
        <v>1124.9000000000001</v>
      </c>
      <c r="I240" s="29">
        <f t="shared" si="52"/>
        <v>0</v>
      </c>
      <c r="J240" s="73">
        <f t="shared" si="53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29">
        <v>6</v>
      </c>
      <c r="E241" s="62"/>
      <c r="F241" s="29">
        <f>E241+'Boletim de Medição 01'!E241</f>
        <v>0</v>
      </c>
      <c r="G241" s="29">
        <v>291.97000000000003</v>
      </c>
      <c r="H241" s="29">
        <f t="shared" si="51"/>
        <v>1751.82</v>
      </c>
      <c r="I241" s="29">
        <f t="shared" si="52"/>
        <v>0</v>
      </c>
      <c r="J241" s="73">
        <f t="shared" si="53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29">
        <v>2</v>
      </c>
      <c r="E242" s="62"/>
      <c r="F242" s="29">
        <f>E242+'Boletim de Medição 01'!E242</f>
        <v>0</v>
      </c>
      <c r="G242" s="29">
        <v>264.36</v>
      </c>
      <c r="H242" s="29">
        <f t="shared" si="51"/>
        <v>528.72</v>
      </c>
      <c r="I242" s="29">
        <f t="shared" si="52"/>
        <v>0</v>
      </c>
      <c r="J242" s="73">
        <f t="shared" si="53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29">
        <v>3</v>
      </c>
      <c r="E243" s="62"/>
      <c r="F243" s="29">
        <f>E243+'Boletim de Medição 01'!E243</f>
        <v>0</v>
      </c>
      <c r="G243" s="29">
        <v>93.24</v>
      </c>
      <c r="H243" s="29">
        <f t="shared" si="51"/>
        <v>279.72000000000003</v>
      </c>
      <c r="I243" s="29">
        <f t="shared" si="52"/>
        <v>0</v>
      </c>
      <c r="J243" s="73">
        <f t="shared" si="53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29">
        <v>3</v>
      </c>
      <c r="E244" s="62"/>
      <c r="F244" s="29">
        <f>E244+'Boletim de Medição 01'!E244</f>
        <v>0</v>
      </c>
      <c r="G244" s="29">
        <v>98.04</v>
      </c>
      <c r="H244" s="29">
        <f t="shared" si="51"/>
        <v>294.12</v>
      </c>
      <c r="I244" s="29">
        <f t="shared" si="52"/>
        <v>0</v>
      </c>
      <c r="J244" s="73">
        <f t="shared" si="53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29">
        <v>3</v>
      </c>
      <c r="E245" s="62"/>
      <c r="F245" s="29">
        <f>E245+'Boletim de Medição 01'!E245</f>
        <v>0</v>
      </c>
      <c r="G245" s="29">
        <v>27.71</v>
      </c>
      <c r="H245" s="29">
        <f t="shared" si="51"/>
        <v>83.13</v>
      </c>
      <c r="I245" s="29">
        <f t="shared" si="52"/>
        <v>0</v>
      </c>
      <c r="J245" s="73">
        <f t="shared" si="53"/>
        <v>0</v>
      </c>
    </row>
    <row r="246" spans="1:10" s="1" customFormat="1" ht="15" x14ac:dyDescent="0.25">
      <c r="A246" s="386" t="s">
        <v>66</v>
      </c>
      <c r="B246" s="387"/>
      <c r="C246" s="387"/>
      <c r="D246" s="387"/>
      <c r="E246" s="387"/>
      <c r="F246" s="387"/>
      <c r="G246" s="388"/>
      <c r="H246" s="30">
        <f>SUM(H228:H245)</f>
        <v>15087.169999999998</v>
      </c>
      <c r="I246" s="30">
        <f>SUM(I228:I245)</f>
        <v>0</v>
      </c>
      <c r="J246" s="74">
        <f>TRUNC(SUM(J228:J245),2)</f>
        <v>0</v>
      </c>
    </row>
    <row r="247" spans="1:10" s="1" customFormat="1" ht="15" x14ac:dyDescent="0.25">
      <c r="A247" s="75" t="s">
        <v>473</v>
      </c>
      <c r="B247" s="59" t="s">
        <v>531</v>
      </c>
      <c r="C247" s="60"/>
      <c r="D247" s="60"/>
      <c r="E247" s="60"/>
      <c r="F247" s="60"/>
      <c r="G247" s="60"/>
      <c r="H247" s="60"/>
      <c r="I247" s="60"/>
      <c r="J247" s="77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29">
        <v>2</v>
      </c>
      <c r="E248" s="62"/>
      <c r="F248" s="29">
        <f>E248+'Boletim de Medição 01'!E248</f>
        <v>0</v>
      </c>
      <c r="G248" s="29">
        <v>379.92</v>
      </c>
      <c r="H248" s="29">
        <f>TRUNC(G248*D248,2)</f>
        <v>759.84</v>
      </c>
      <c r="I248" s="29">
        <f>TRUNC(G248*E248,2)</f>
        <v>0</v>
      </c>
      <c r="J248" s="73">
        <f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29">
        <v>35</v>
      </c>
      <c r="E249" s="62"/>
      <c r="F249" s="29">
        <f>E249+'Boletim de Medição 01'!E249</f>
        <v>0</v>
      </c>
      <c r="G249" s="29">
        <v>37.950000000000003</v>
      </c>
      <c r="H249" s="29">
        <f t="shared" ref="H249:H252" si="54">TRUNC(G249*D249,2)</f>
        <v>1328.25</v>
      </c>
      <c r="I249" s="29">
        <f t="shared" ref="I249:I253" si="55">TRUNC(G249*E249,2)</f>
        <v>0</v>
      </c>
      <c r="J249" s="73">
        <f t="shared" ref="J249:J253" si="56">TRUNC(G249*F249,2)</f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29">
        <v>6.7</v>
      </c>
      <c r="E250" s="62"/>
      <c r="F250" s="29">
        <f>E250+'Boletim de Medição 01'!E250</f>
        <v>0</v>
      </c>
      <c r="G250" s="29">
        <v>282.16000000000003</v>
      </c>
      <c r="H250" s="29">
        <f t="shared" si="54"/>
        <v>1890.47</v>
      </c>
      <c r="I250" s="29">
        <f t="shared" si="55"/>
        <v>0</v>
      </c>
      <c r="J250" s="73">
        <f t="shared" si="56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29">
        <v>5</v>
      </c>
      <c r="E251" s="62"/>
      <c r="F251" s="29">
        <f>E251+'Boletim de Medição 01'!E251</f>
        <v>0</v>
      </c>
      <c r="G251" s="29">
        <v>20.47</v>
      </c>
      <c r="H251" s="29">
        <f t="shared" si="54"/>
        <v>102.35</v>
      </c>
      <c r="I251" s="29">
        <f t="shared" si="55"/>
        <v>0</v>
      </c>
      <c r="J251" s="73">
        <f t="shared" si="56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29">
        <v>1</v>
      </c>
      <c r="E252" s="62"/>
      <c r="F252" s="29">
        <f>E252+'Boletim de Medição 01'!E252</f>
        <v>0</v>
      </c>
      <c r="G252" s="29">
        <v>77.599999999999994</v>
      </c>
      <c r="H252" s="29">
        <f t="shared" si="54"/>
        <v>77.599999999999994</v>
      </c>
      <c r="I252" s="29">
        <f t="shared" si="55"/>
        <v>0</v>
      </c>
      <c r="J252" s="73">
        <f t="shared" si="56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29">
        <v>694.98</v>
      </c>
      <c r="E253" s="62"/>
      <c r="F253" s="29">
        <f>E253+'Boletim de Medição 01'!E253</f>
        <v>0</v>
      </c>
      <c r="G253" s="29">
        <v>2.27</v>
      </c>
      <c r="H253" s="29">
        <f>TRUNC(G253*D253,2)</f>
        <v>1577.6</v>
      </c>
      <c r="I253" s="29">
        <f t="shared" si="55"/>
        <v>0</v>
      </c>
      <c r="J253" s="73">
        <f t="shared" si="56"/>
        <v>0</v>
      </c>
    </row>
    <row r="254" spans="1:10" s="1" customFormat="1" ht="15" x14ac:dyDescent="0.25">
      <c r="A254" s="386" t="s">
        <v>66</v>
      </c>
      <c r="B254" s="387"/>
      <c r="C254" s="387"/>
      <c r="D254" s="387"/>
      <c r="E254" s="387"/>
      <c r="F254" s="387"/>
      <c r="G254" s="388"/>
      <c r="H254" s="30">
        <f>SUM(H248:H253)</f>
        <v>5736.1100000000006</v>
      </c>
      <c r="I254" s="30">
        <f>SUM(I248:I253)</f>
        <v>0</v>
      </c>
      <c r="J254" s="74">
        <f>TRUNC(SUM(J248:J253),2)</f>
        <v>0</v>
      </c>
    </row>
    <row r="255" spans="1:10" s="86" customFormat="1" ht="15" x14ac:dyDescent="0.25">
      <c r="A255" s="357" t="s">
        <v>148</v>
      </c>
      <c r="B255" s="358"/>
      <c r="C255" s="358"/>
      <c r="D255" s="358"/>
      <c r="E255" s="358"/>
      <c r="F255" s="358"/>
      <c r="G255" s="359"/>
      <c r="H255" s="32">
        <f>H254+H246+H226+H223+H210+H202+H164+H156+H135+H111+H98+H88+H79+H70+H61+H56+H47+H39+H30+H14</f>
        <v>699345.34000000008</v>
      </c>
      <c r="I255" s="32">
        <f>I14+I30+I39+I47+I56+I61+I70+I79+I88+I98+I111+I135+I156+I164+I202+I210+I223+I226+I246+I254</f>
        <v>103658.47</v>
      </c>
      <c r="J255" s="78">
        <f>J14+J30+J39+J47+J56+J61+J70+J79+J88+J98+J111+J135+J156+J164+J202+J210+J223+J226+J246+J254</f>
        <v>227078.59000000003</v>
      </c>
    </row>
    <row r="256" spans="1:10" x14ac:dyDescent="0.2">
      <c r="A256" s="92"/>
      <c r="B256" s="79"/>
      <c r="C256" s="80"/>
      <c r="D256" s="81"/>
      <c r="E256" s="81"/>
      <c r="F256" s="81"/>
      <c r="G256" s="81"/>
      <c r="H256" s="81"/>
      <c r="I256" s="81"/>
      <c r="J256" s="81"/>
    </row>
    <row r="257" spans="1:10" ht="15" x14ac:dyDescent="0.2">
      <c r="A257" s="79"/>
      <c r="H257" s="81"/>
      <c r="I257" s="83" t="s">
        <v>511</v>
      </c>
      <c r="J257" s="81"/>
    </row>
    <row r="258" spans="1:10" x14ac:dyDescent="0.2">
      <c r="A258" s="79"/>
      <c r="H258" s="81"/>
      <c r="I258" s="81"/>
      <c r="J258" s="81"/>
    </row>
    <row r="259" spans="1:10" ht="15" customHeight="1" x14ac:dyDescent="0.2">
      <c r="A259" s="79"/>
      <c r="B259" s="374" t="s">
        <v>498</v>
      </c>
      <c r="C259" s="374"/>
      <c r="D259" s="374"/>
      <c r="E259" s="374"/>
      <c r="F259" s="374"/>
      <c r="G259" s="374"/>
      <c r="H259" s="81"/>
      <c r="I259" s="81"/>
      <c r="J259" s="81"/>
    </row>
    <row r="260" spans="1:10" ht="15" customHeight="1" x14ac:dyDescent="0.2">
      <c r="A260" s="79"/>
      <c r="B260" s="374" t="s">
        <v>499</v>
      </c>
      <c r="C260" s="374"/>
      <c r="D260" s="374"/>
      <c r="E260" s="374"/>
      <c r="F260" s="374"/>
      <c r="G260" s="374"/>
      <c r="H260" s="81"/>
      <c r="I260" s="81"/>
      <c r="J260" s="81"/>
    </row>
    <row r="261" spans="1:10" ht="15" customHeight="1" x14ac:dyDescent="0.2">
      <c r="A261" s="79"/>
      <c r="B261" s="374" t="s">
        <v>500</v>
      </c>
      <c r="C261" s="374"/>
      <c r="D261" s="374"/>
      <c r="E261" s="374"/>
      <c r="F261" s="374"/>
      <c r="G261" s="374"/>
      <c r="H261" s="81"/>
      <c r="I261" s="81"/>
      <c r="J261" s="81"/>
    </row>
    <row r="262" spans="1:10" ht="15" customHeight="1" x14ac:dyDescent="0.2">
      <c r="A262" s="79"/>
      <c r="B262" s="82"/>
      <c r="C262" s="80"/>
      <c r="D262" s="81"/>
      <c r="E262" s="81"/>
      <c r="F262" s="81"/>
      <c r="G262" s="81"/>
      <c r="H262" s="81"/>
      <c r="I262" s="81"/>
      <c r="J262" s="81"/>
    </row>
    <row r="263" spans="1:10" x14ac:dyDescent="0.2">
      <c r="A263" s="79"/>
      <c r="B263" s="79"/>
      <c r="C263" s="80"/>
      <c r="D263" s="81"/>
      <c r="E263" s="81"/>
      <c r="F263" s="81"/>
      <c r="G263" s="81"/>
      <c r="H263" s="81"/>
      <c r="I263" s="81"/>
      <c r="J263" s="81"/>
    </row>
    <row r="264" spans="1:10" x14ac:dyDescent="0.2">
      <c r="A264" s="79"/>
      <c r="B264" s="79"/>
      <c r="C264" s="80"/>
      <c r="D264" s="81"/>
      <c r="E264" s="81"/>
      <c r="F264" s="81"/>
      <c r="G264" s="81"/>
      <c r="H264" s="81"/>
      <c r="I264" s="81"/>
      <c r="J264" s="81"/>
    </row>
    <row r="265" spans="1:10" x14ac:dyDescent="0.2">
      <c r="A265" s="79"/>
      <c r="B265" s="79"/>
      <c r="C265" s="80"/>
      <c r="D265" s="81"/>
      <c r="E265" s="81"/>
      <c r="F265" s="81"/>
      <c r="G265" s="81"/>
      <c r="H265" s="81"/>
      <c r="I265" s="81"/>
      <c r="J265" s="81"/>
    </row>
    <row r="266" spans="1:10" x14ac:dyDescent="0.2">
      <c r="A266" s="79"/>
      <c r="B266" s="79"/>
      <c r="C266" s="80"/>
      <c r="D266" s="81"/>
      <c r="E266" s="81"/>
      <c r="F266" s="81"/>
      <c r="G266" s="81"/>
      <c r="H266" s="81"/>
      <c r="I266" s="81"/>
      <c r="J266" s="81"/>
    </row>
    <row r="267" spans="1:10" x14ac:dyDescent="0.2">
      <c r="A267" s="79"/>
      <c r="B267" s="79"/>
      <c r="C267" s="80"/>
      <c r="D267" s="81"/>
      <c r="E267" s="81"/>
      <c r="F267" s="81"/>
      <c r="G267" s="81"/>
      <c r="H267" s="81"/>
      <c r="I267" s="81"/>
      <c r="J267" s="81"/>
    </row>
    <row r="268" spans="1:10" x14ac:dyDescent="0.2">
      <c r="A268" s="79"/>
      <c r="B268" s="79"/>
      <c r="C268" s="80"/>
      <c r="D268" s="81"/>
      <c r="E268" s="81"/>
      <c r="F268" s="81"/>
      <c r="G268" s="81"/>
      <c r="H268" s="81"/>
      <c r="I268" s="81"/>
      <c r="J268" s="81"/>
    </row>
    <row r="269" spans="1:10" x14ac:dyDescent="0.2">
      <c r="A269" s="79"/>
      <c r="B269" s="79"/>
      <c r="C269" s="80"/>
      <c r="D269" s="81"/>
      <c r="E269" s="81"/>
      <c r="F269" s="81"/>
      <c r="G269" s="81"/>
      <c r="H269" s="81"/>
      <c r="I269" s="81"/>
      <c r="J269" s="81"/>
    </row>
  </sheetData>
  <mergeCells count="45">
    <mergeCell ref="A226:G226"/>
    <mergeCell ref="A246:G246"/>
    <mergeCell ref="A254:G254"/>
    <mergeCell ref="A156:G156"/>
    <mergeCell ref="A164:G164"/>
    <mergeCell ref="A202:G202"/>
    <mergeCell ref="A210:G210"/>
    <mergeCell ref="A223:G223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B89:J89"/>
    <mergeCell ref="A98:G98"/>
    <mergeCell ref="B99:J99"/>
    <mergeCell ref="A111:G111"/>
    <mergeCell ref="B112:J112"/>
    <mergeCell ref="A135:G135"/>
    <mergeCell ref="B40:J40"/>
    <mergeCell ref="B48:J48"/>
    <mergeCell ref="A56:G56"/>
    <mergeCell ref="A47:G47"/>
    <mergeCell ref="A39:G39"/>
    <mergeCell ref="B259:G259"/>
    <mergeCell ref="B261:G261"/>
    <mergeCell ref="B260:G260"/>
    <mergeCell ref="G5:J5"/>
    <mergeCell ref="A1:F1"/>
    <mergeCell ref="G1:G4"/>
    <mergeCell ref="A5:A6"/>
    <mergeCell ref="B5:B6"/>
    <mergeCell ref="C5:C6"/>
    <mergeCell ref="D5:F5"/>
    <mergeCell ref="A14:G14"/>
    <mergeCell ref="B7:J7"/>
    <mergeCell ref="B15:J15"/>
    <mergeCell ref="A30:G30"/>
    <mergeCell ref="B32:J32"/>
    <mergeCell ref="B31:J31"/>
  </mergeCells>
  <phoneticPr fontId="12" type="noConversion"/>
  <conditionalFormatting sqref="B68:C68 B8:C8 F6 F8:F13 F33:F38">
    <cfRule type="cellIs" dxfId="45" priority="32" stopIfTrue="1" operator="equal">
      <formula>0</formula>
    </cfRule>
  </conditionalFormatting>
  <conditionalFormatting sqref="E6 E8:E9">
    <cfRule type="cellIs" dxfId="44" priority="28" stopIfTrue="1" operator="equal">
      <formula>0</formula>
    </cfRule>
  </conditionalFormatting>
  <conditionalFormatting sqref="D8 D6">
    <cfRule type="cellIs" dxfId="43" priority="27" stopIfTrue="1" operator="equal">
      <formula>0</formula>
    </cfRule>
  </conditionalFormatting>
  <conditionalFormatting sqref="B5:C5">
    <cfRule type="cellIs" dxfId="42" priority="26" stopIfTrue="1" operator="equal">
      <formula>0</formula>
    </cfRule>
  </conditionalFormatting>
  <conditionalFormatting sqref="D5">
    <cfRule type="cellIs" dxfId="41" priority="24" stopIfTrue="1" operator="equal">
      <formula>0</formula>
    </cfRule>
  </conditionalFormatting>
  <conditionalFormatting sqref="J6">
    <cfRule type="cellIs" dxfId="40" priority="23" stopIfTrue="1" operator="equal">
      <formula>0</formula>
    </cfRule>
  </conditionalFormatting>
  <conditionalFormatting sqref="F73:F78">
    <cfRule type="cellIs" dxfId="39" priority="13" stopIfTrue="1" operator="equal">
      <formula>0</formula>
    </cfRule>
  </conditionalFormatting>
  <conditionalFormatting sqref="F16:F29">
    <cfRule type="cellIs" dxfId="38" priority="20" stopIfTrue="1" operator="equal">
      <formula>0</formula>
    </cfRule>
  </conditionalFormatting>
  <conditionalFormatting sqref="F41:F46 F49:F55">
    <cfRule type="cellIs" dxfId="37" priority="19" stopIfTrue="1" operator="equal">
      <formula>0</formula>
    </cfRule>
  </conditionalFormatting>
  <conditionalFormatting sqref="F58:F60">
    <cfRule type="cellIs" dxfId="36" priority="18" stopIfTrue="1" operator="equal">
      <formula>0</formula>
    </cfRule>
  </conditionalFormatting>
  <conditionalFormatting sqref="F63:F69">
    <cfRule type="cellIs" dxfId="35" priority="16" stopIfTrue="1" operator="equal">
      <formula>0</formula>
    </cfRule>
  </conditionalFormatting>
  <conditionalFormatting sqref="F90:F97">
    <cfRule type="cellIs" dxfId="34" priority="12" stopIfTrue="1" operator="equal">
      <formula>0</formula>
    </cfRule>
  </conditionalFormatting>
  <conditionalFormatting sqref="F81:F87">
    <cfRule type="cellIs" dxfId="33" priority="11" stopIfTrue="1" operator="equal">
      <formula>0</formula>
    </cfRule>
  </conditionalFormatting>
  <conditionalFormatting sqref="F100:F110">
    <cfRule type="cellIs" dxfId="32" priority="10" stopIfTrue="1" operator="equal">
      <formula>0</formula>
    </cfRule>
  </conditionalFormatting>
  <conditionalFormatting sqref="F114:F134">
    <cfRule type="cellIs" dxfId="31" priority="9" stopIfTrue="1" operator="equal">
      <formula>0</formula>
    </cfRule>
  </conditionalFormatting>
  <conditionalFormatting sqref="F137:F155">
    <cfRule type="cellIs" dxfId="30" priority="8" stopIfTrue="1" operator="equal">
      <formula>0</formula>
    </cfRule>
  </conditionalFormatting>
  <conditionalFormatting sqref="F158:F163">
    <cfRule type="cellIs" dxfId="29" priority="7" stopIfTrue="1" operator="equal">
      <formula>0</formula>
    </cfRule>
  </conditionalFormatting>
  <conditionalFormatting sqref="F166:F201">
    <cfRule type="cellIs" dxfId="28" priority="6" stopIfTrue="1" operator="equal">
      <formula>0</formula>
    </cfRule>
  </conditionalFormatting>
  <conditionalFormatting sqref="F204:F209">
    <cfRule type="cellIs" dxfId="27" priority="5" stopIfTrue="1" operator="equal">
      <formula>0</formula>
    </cfRule>
  </conditionalFormatting>
  <conditionalFormatting sqref="F212:F222">
    <cfRule type="cellIs" dxfId="26" priority="4" stopIfTrue="1" operator="equal">
      <formula>0</formula>
    </cfRule>
  </conditionalFormatting>
  <conditionalFormatting sqref="F225">
    <cfRule type="cellIs" dxfId="25" priority="3" stopIfTrue="1" operator="equal">
      <formula>0</formula>
    </cfRule>
  </conditionalFormatting>
  <conditionalFormatting sqref="F228:F245">
    <cfRule type="cellIs" dxfId="24" priority="2" stopIfTrue="1" operator="equal">
      <formula>0</formula>
    </cfRule>
  </conditionalFormatting>
  <conditionalFormatting sqref="F248:F253">
    <cfRule type="cellIs" dxfId="23" priority="1" stopIfTrue="1" operator="equal">
      <formula>0</formula>
    </cfRule>
  </conditionalFormatting>
  <printOptions horizontalCentered="1"/>
  <pageMargins left="1.74" right="0.87" top="0.56000000000000005" bottom="0.46" header="0.4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IR269"/>
  <sheetViews>
    <sheetView showGridLines="0" tabSelected="1" view="pageBreakPreview" topLeftCell="A69" zoomScaleNormal="85" zoomScaleSheetLayoutView="100" workbookViewId="0">
      <selection activeCell="B73" sqref="B73"/>
    </sheetView>
  </sheetViews>
  <sheetFormatPr defaultRowHeight="12.75" x14ac:dyDescent="0.2"/>
  <cols>
    <col min="1" max="1" width="8.28515625" customWidth="1"/>
    <col min="2" max="2" width="74.140625" bestFit="1" customWidth="1"/>
    <col min="3" max="3" width="6.28515625" style="2" bestFit="1" customWidth="1"/>
    <col min="4" max="4" width="14.5703125" style="3" customWidth="1"/>
    <col min="5" max="5" width="9.28515625" style="3" customWidth="1"/>
    <col min="6" max="6" width="13.140625" style="3" customWidth="1"/>
    <col min="7" max="7" width="13.28515625" style="3" customWidth="1"/>
    <col min="8" max="8" width="15.85546875" style="3" customWidth="1"/>
    <col min="9" max="9" width="14.7109375" style="3" customWidth="1"/>
    <col min="10" max="10" width="14.85546875" style="3" bestFit="1" customWidth="1"/>
    <col min="11" max="11" width="9.140625" customWidth="1"/>
    <col min="12" max="12" width="14.5703125" customWidth="1"/>
    <col min="13" max="19" width="9.140625" customWidth="1"/>
  </cols>
  <sheetData>
    <row r="1" spans="1:252" ht="15.75" x14ac:dyDescent="0.2">
      <c r="A1" s="378" t="s">
        <v>528</v>
      </c>
      <c r="B1" s="379"/>
      <c r="C1" s="379"/>
      <c r="D1" s="379"/>
      <c r="E1" s="379"/>
      <c r="F1" s="380"/>
      <c r="G1" s="381" t="s">
        <v>36</v>
      </c>
      <c r="H1" s="64" t="s">
        <v>37</v>
      </c>
      <c r="I1" s="65">
        <f>H255</f>
        <v>699345.34000000008</v>
      </c>
      <c r="J1" s="66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.5" x14ac:dyDescent="0.2">
      <c r="A2" s="67" t="s">
        <v>38</v>
      </c>
      <c r="B2" s="23" t="s">
        <v>56</v>
      </c>
      <c r="C2" s="24"/>
      <c r="D2" s="25"/>
      <c r="E2" s="17" t="s">
        <v>58</v>
      </c>
      <c r="F2" s="18">
        <v>0.27350000000000002</v>
      </c>
      <c r="G2" s="382"/>
      <c r="H2" s="15" t="s">
        <v>39</v>
      </c>
      <c r="I2" s="16">
        <f>I255</f>
        <v>80702.720000000001</v>
      </c>
      <c r="J2" s="68">
        <f>I2/I1</f>
        <v>0.11539752306063839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5" x14ac:dyDescent="0.2">
      <c r="A3" s="67" t="s">
        <v>42</v>
      </c>
      <c r="B3" s="23" t="s">
        <v>57</v>
      </c>
      <c r="C3" s="24"/>
      <c r="D3" s="25"/>
      <c r="E3" s="17"/>
      <c r="F3" s="18"/>
      <c r="G3" s="382"/>
      <c r="H3" s="15" t="s">
        <v>40</v>
      </c>
      <c r="I3" s="16">
        <f>J255</f>
        <v>307781.34999999998</v>
      </c>
      <c r="J3" s="68">
        <f>I3/I1</f>
        <v>0.44009923623713565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2">
      <c r="A4" s="69" t="s">
        <v>52</v>
      </c>
      <c r="B4" s="26" t="s">
        <v>941</v>
      </c>
      <c r="C4" s="27"/>
      <c r="D4" s="25"/>
      <c r="E4" s="25"/>
      <c r="F4" s="25"/>
      <c r="G4" s="382"/>
      <c r="H4" s="15" t="s">
        <v>41</v>
      </c>
      <c r="I4" s="19">
        <f>I1-I3</f>
        <v>391563.99000000011</v>
      </c>
      <c r="J4" s="70">
        <f>I4/I1</f>
        <v>0.55990076376286435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84" customFormat="1" ht="15" x14ac:dyDescent="0.2">
      <c r="A5" s="383" t="s">
        <v>0</v>
      </c>
      <c r="B5" s="371" t="s">
        <v>1</v>
      </c>
      <c r="C5" s="371" t="s">
        <v>2</v>
      </c>
      <c r="D5" s="375" t="s">
        <v>3</v>
      </c>
      <c r="E5" s="376"/>
      <c r="F5" s="385"/>
      <c r="G5" s="375" t="s">
        <v>30</v>
      </c>
      <c r="H5" s="376"/>
      <c r="I5" s="376"/>
      <c r="J5" s="377"/>
    </row>
    <row r="6" spans="1:252" s="84" customFormat="1" ht="45" x14ac:dyDescent="0.2">
      <c r="A6" s="384"/>
      <c r="B6" s="372"/>
      <c r="C6" s="372"/>
      <c r="D6" s="63" t="s">
        <v>32</v>
      </c>
      <c r="E6" s="63" t="s">
        <v>35</v>
      </c>
      <c r="F6" s="63" t="s">
        <v>33</v>
      </c>
      <c r="G6" s="20" t="s">
        <v>31</v>
      </c>
      <c r="H6" s="63" t="s">
        <v>34</v>
      </c>
      <c r="I6" s="20" t="s">
        <v>35</v>
      </c>
      <c r="J6" s="71" t="s">
        <v>33</v>
      </c>
    </row>
    <row r="7" spans="1:252" s="86" customFormat="1" ht="15" x14ac:dyDescent="0.25">
      <c r="A7" s="85" t="s">
        <v>4</v>
      </c>
      <c r="B7" s="351" t="s">
        <v>5</v>
      </c>
      <c r="C7" s="352"/>
      <c r="D7" s="352"/>
      <c r="E7" s="352"/>
      <c r="F7" s="352"/>
      <c r="G7" s="352"/>
      <c r="H7" s="352"/>
      <c r="I7" s="352"/>
      <c r="J7" s="353"/>
    </row>
    <row r="8" spans="1:252" x14ac:dyDescent="0.2">
      <c r="A8" s="72" t="s">
        <v>6</v>
      </c>
      <c r="B8" s="21" t="s">
        <v>59</v>
      </c>
      <c r="C8" s="28" t="s">
        <v>48</v>
      </c>
      <c r="D8" s="29">
        <v>466.57</v>
      </c>
      <c r="E8" s="61"/>
      <c r="F8" s="29">
        <f>E8+'Boletim de Medição 02'!F8</f>
        <v>466.57</v>
      </c>
      <c r="G8" s="29">
        <v>7.38</v>
      </c>
      <c r="H8" s="29">
        <f>TRUNC(G8*D8,2)</f>
        <v>3443.28</v>
      </c>
      <c r="I8" s="29">
        <f>TRUNC(G8*E8,2)</f>
        <v>0</v>
      </c>
      <c r="J8" s="73">
        <f>TRUNC(G8*F8,2)</f>
        <v>3443.28</v>
      </c>
    </row>
    <row r="9" spans="1:252" x14ac:dyDescent="0.2">
      <c r="A9" s="72" t="s">
        <v>8</v>
      </c>
      <c r="B9" s="21" t="s">
        <v>60</v>
      </c>
      <c r="C9" s="28" t="s">
        <v>48</v>
      </c>
      <c r="D9" s="29">
        <v>6</v>
      </c>
      <c r="E9" s="61"/>
      <c r="F9" s="29">
        <f>E9+'Boletim de Medição 02'!F9</f>
        <v>6</v>
      </c>
      <c r="G9" s="29">
        <v>362.31</v>
      </c>
      <c r="H9" s="29">
        <f t="shared" ref="H9:H13" si="0">TRUNC(G9*D9,2)</f>
        <v>2173.86</v>
      </c>
      <c r="I9" s="29">
        <f t="shared" ref="I9:I13" si="1">TRUNC(G9*E9,2)</f>
        <v>0</v>
      </c>
      <c r="J9" s="73">
        <f t="shared" ref="J9:J13" si="2">TRUNC(G9*F9,2)</f>
        <v>2173.86</v>
      </c>
      <c r="L9" s="13"/>
    </row>
    <row r="10" spans="1:252" ht="51" x14ac:dyDescent="0.2">
      <c r="A10" s="72" t="s">
        <v>9</v>
      </c>
      <c r="B10" s="21" t="s">
        <v>61</v>
      </c>
      <c r="C10" s="28" t="s">
        <v>48</v>
      </c>
      <c r="D10" s="29">
        <v>86.28</v>
      </c>
      <c r="E10" s="61"/>
      <c r="F10" s="29">
        <f>E10+'Boletim de Medição 02'!F10</f>
        <v>86.28</v>
      </c>
      <c r="G10" s="29">
        <v>274.02999999999997</v>
      </c>
      <c r="H10" s="29">
        <f t="shared" si="0"/>
        <v>23643.3</v>
      </c>
      <c r="I10" s="29">
        <f t="shared" si="1"/>
        <v>0</v>
      </c>
      <c r="J10" s="73">
        <f t="shared" si="2"/>
        <v>23643.3</v>
      </c>
    </row>
    <row r="11" spans="1:252" ht="38.25" x14ac:dyDescent="0.2">
      <c r="A11" s="72" t="s">
        <v>53</v>
      </c>
      <c r="B11" s="21" t="s">
        <v>62</v>
      </c>
      <c r="C11" s="28" t="s">
        <v>48</v>
      </c>
      <c r="D11" s="29">
        <v>1114.5</v>
      </c>
      <c r="E11" s="61"/>
      <c r="F11" s="29">
        <f>E11+'Boletim de Medição 02'!F11</f>
        <v>1114.5</v>
      </c>
      <c r="G11" s="29">
        <v>0.31</v>
      </c>
      <c r="H11" s="29">
        <f t="shared" si="0"/>
        <v>345.49</v>
      </c>
      <c r="I11" s="29">
        <f t="shared" si="1"/>
        <v>0</v>
      </c>
      <c r="J11" s="73">
        <f t="shared" si="2"/>
        <v>345.49</v>
      </c>
    </row>
    <row r="12" spans="1:252" x14ac:dyDescent="0.2">
      <c r="A12" s="72" t="s">
        <v>54</v>
      </c>
      <c r="B12" s="21" t="s">
        <v>63</v>
      </c>
      <c r="C12" s="28" t="s">
        <v>65</v>
      </c>
      <c r="D12" s="29">
        <v>1</v>
      </c>
      <c r="E12" s="61"/>
      <c r="F12" s="29">
        <f>E12+'Boletim de Medição 02'!F12</f>
        <v>1</v>
      </c>
      <c r="G12" s="29">
        <v>15837.44</v>
      </c>
      <c r="H12" s="29">
        <f t="shared" si="0"/>
        <v>15837.44</v>
      </c>
      <c r="I12" s="29">
        <f t="shared" si="1"/>
        <v>0</v>
      </c>
      <c r="J12" s="73">
        <f t="shared" si="2"/>
        <v>15837.44</v>
      </c>
    </row>
    <row r="13" spans="1:252" ht="25.5" x14ac:dyDescent="0.2">
      <c r="A13" s="72" t="s">
        <v>55</v>
      </c>
      <c r="B13" s="21" t="s">
        <v>64</v>
      </c>
      <c r="C13" s="28" t="s">
        <v>65</v>
      </c>
      <c r="D13" s="29">
        <v>1</v>
      </c>
      <c r="E13" s="61"/>
      <c r="F13" s="29">
        <f>E13+'Boletim de Medição 02'!F13</f>
        <v>1</v>
      </c>
      <c r="G13" s="29">
        <v>2430.2800000000002</v>
      </c>
      <c r="H13" s="29">
        <f t="shared" si="0"/>
        <v>2430.2800000000002</v>
      </c>
      <c r="I13" s="29">
        <f t="shared" si="1"/>
        <v>0</v>
      </c>
      <c r="J13" s="73">
        <f t="shared" si="2"/>
        <v>2430.2800000000002</v>
      </c>
    </row>
    <row r="14" spans="1:252" s="1" customFormat="1" ht="15" x14ac:dyDescent="0.25">
      <c r="A14" s="386" t="s">
        <v>66</v>
      </c>
      <c r="B14" s="387"/>
      <c r="C14" s="387"/>
      <c r="D14" s="387"/>
      <c r="E14" s="387"/>
      <c r="F14" s="387"/>
      <c r="G14" s="388"/>
      <c r="H14" s="30">
        <f>SUM(H8:H13)</f>
        <v>47873.65</v>
      </c>
      <c r="I14" s="30">
        <f>TRUNC(SUM(I8:I13),2)</f>
        <v>0</v>
      </c>
      <c r="J14" s="74">
        <f>TRUNC(SUM(J8:J13),2)</f>
        <v>47873.65</v>
      </c>
    </row>
    <row r="15" spans="1:252" s="86" customFormat="1" ht="15" x14ac:dyDescent="0.25">
      <c r="A15" s="85" t="s">
        <v>10</v>
      </c>
      <c r="B15" s="351" t="s">
        <v>93</v>
      </c>
      <c r="C15" s="352"/>
      <c r="D15" s="352"/>
      <c r="E15" s="352"/>
      <c r="F15" s="352"/>
      <c r="G15" s="352"/>
      <c r="H15" s="352"/>
      <c r="I15" s="352"/>
      <c r="J15" s="353"/>
    </row>
    <row r="16" spans="1:252" ht="25.5" x14ac:dyDescent="0.2">
      <c r="A16" s="72" t="s">
        <v>11</v>
      </c>
      <c r="B16" s="22" t="s">
        <v>78</v>
      </c>
      <c r="C16" s="28" t="s">
        <v>50</v>
      </c>
      <c r="D16" s="29">
        <v>79.88</v>
      </c>
      <c r="E16" s="61">
        <v>79.88</v>
      </c>
      <c r="F16" s="29">
        <f>E16+'Boletim de Medição 02'!F16</f>
        <v>79.88</v>
      </c>
      <c r="G16" s="29">
        <v>40.94</v>
      </c>
      <c r="H16" s="29">
        <f>TRUNC(G16*D16,2)</f>
        <v>3270.28</v>
      </c>
      <c r="I16" s="29">
        <f>TRUNC(G16*E16,2)</f>
        <v>3270.28</v>
      </c>
      <c r="J16" s="73">
        <f>TRUNC(G16*F16,2)</f>
        <v>3270.28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29">
        <v>417.94</v>
      </c>
      <c r="E17" s="61"/>
      <c r="F17" s="29">
        <f>E17+'Boletim de Medição 02'!F17</f>
        <v>417.94</v>
      </c>
      <c r="G17" s="29">
        <v>10.93</v>
      </c>
      <c r="H17" s="29">
        <f t="shared" ref="H17:H29" si="3">TRUNC(G17*D17,2)</f>
        <v>4568.08</v>
      </c>
      <c r="I17" s="29">
        <f t="shared" ref="I17:I29" si="4">TRUNC(G17*E17,2)</f>
        <v>0</v>
      </c>
      <c r="J17" s="73">
        <f t="shared" ref="J17:J29" si="5">TRUNC(G17*F17,2)</f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29">
        <v>8358.7999999999993</v>
      </c>
      <c r="E18" s="62"/>
      <c r="F18" s="29">
        <f>E18+'Boletim de Medição 02'!F18</f>
        <v>8358.7999999999993</v>
      </c>
      <c r="G18" s="29">
        <v>0.78</v>
      </c>
      <c r="H18" s="29">
        <f t="shared" si="3"/>
        <v>6519.86</v>
      </c>
      <c r="I18" s="29">
        <f t="shared" si="4"/>
        <v>0</v>
      </c>
      <c r="J18" s="73">
        <f t="shared" si="5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29">
        <v>417.94</v>
      </c>
      <c r="E19" s="62">
        <v>417.94</v>
      </c>
      <c r="F19" s="29">
        <f>E19+'Boletim de Medição 02'!F19</f>
        <v>417.94</v>
      </c>
      <c r="G19" s="29">
        <v>9.34</v>
      </c>
      <c r="H19" s="29">
        <f t="shared" si="3"/>
        <v>3903.55</v>
      </c>
      <c r="I19" s="29">
        <f t="shared" si="4"/>
        <v>3903.55</v>
      </c>
      <c r="J19" s="73">
        <f t="shared" si="5"/>
        <v>3903.55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29">
        <v>97.01</v>
      </c>
      <c r="E20" s="62"/>
      <c r="F20" s="29">
        <f>E20+'Boletim de Medição 02'!F20</f>
        <v>97.01</v>
      </c>
      <c r="G20" s="29">
        <v>79.36</v>
      </c>
      <c r="H20" s="29">
        <f t="shared" si="3"/>
        <v>7698.71</v>
      </c>
      <c r="I20" s="29">
        <f t="shared" si="4"/>
        <v>0</v>
      </c>
      <c r="J20" s="73">
        <f t="shared" si="5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29">
        <v>76.319999999999993</v>
      </c>
      <c r="E21" s="62"/>
      <c r="F21" s="29">
        <f>E21+'Boletim de Medição 02'!F21</f>
        <v>76.319999999999993</v>
      </c>
      <c r="G21" s="29">
        <v>27.27</v>
      </c>
      <c r="H21" s="29">
        <f t="shared" si="3"/>
        <v>2081.2399999999998</v>
      </c>
      <c r="I21" s="29">
        <f t="shared" si="4"/>
        <v>0</v>
      </c>
      <c r="J21" s="73">
        <f t="shared" si="5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29">
        <v>39.950000000000003</v>
      </c>
      <c r="E22" s="62"/>
      <c r="F22" s="29">
        <f>E22+'Boletim de Medição 02'!F22</f>
        <v>39.950000000000003</v>
      </c>
      <c r="G22" s="29">
        <v>24.88</v>
      </c>
      <c r="H22" s="29">
        <f t="shared" si="3"/>
        <v>993.95</v>
      </c>
      <c r="I22" s="29">
        <f t="shared" si="4"/>
        <v>0</v>
      </c>
      <c r="J22" s="73">
        <f t="shared" si="5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29">
        <v>4.66</v>
      </c>
      <c r="E23" s="62"/>
      <c r="F23" s="29">
        <f>E23+'Boletim de Medição 02'!F23</f>
        <v>4.66</v>
      </c>
      <c r="G23" s="29">
        <v>719.11</v>
      </c>
      <c r="H23" s="29">
        <f t="shared" si="3"/>
        <v>3351.05</v>
      </c>
      <c r="I23" s="29">
        <f t="shared" si="4"/>
        <v>0</v>
      </c>
      <c r="J23" s="73">
        <f t="shared" si="5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29">
        <v>255.77</v>
      </c>
      <c r="E24" s="62"/>
      <c r="F24" s="29">
        <f>E24+'Boletim de Medição 02'!F24</f>
        <v>255.77</v>
      </c>
      <c r="G24" s="29">
        <v>76.25</v>
      </c>
      <c r="H24" s="29">
        <f t="shared" si="3"/>
        <v>19502.46</v>
      </c>
      <c r="I24" s="29">
        <f t="shared" si="4"/>
        <v>0</v>
      </c>
      <c r="J24" s="73">
        <f t="shared" si="5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29">
        <v>275.94</v>
      </c>
      <c r="E25" s="62"/>
      <c r="F25" s="29">
        <f>E25+'Boletim de Medição 02'!F25</f>
        <v>275.94</v>
      </c>
      <c r="G25" s="29">
        <v>19.809999999999999</v>
      </c>
      <c r="H25" s="29">
        <f t="shared" si="3"/>
        <v>5466.37</v>
      </c>
      <c r="I25" s="29">
        <f t="shared" si="4"/>
        <v>0</v>
      </c>
      <c r="J25" s="73">
        <f t="shared" si="5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29">
        <v>1464.24</v>
      </c>
      <c r="E26" s="62"/>
      <c r="F26" s="29">
        <f>E26+'Boletim de Medição 02'!F26</f>
        <v>1464.24</v>
      </c>
      <c r="G26" s="29">
        <v>16.170000000000002</v>
      </c>
      <c r="H26" s="29">
        <f t="shared" si="3"/>
        <v>23676.76</v>
      </c>
      <c r="I26" s="29">
        <f t="shared" si="4"/>
        <v>0</v>
      </c>
      <c r="J26" s="73">
        <f t="shared" si="5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29">
        <v>27.67</v>
      </c>
      <c r="E27" s="62"/>
      <c r="F27" s="29">
        <f>E27+'Boletim de Medição 02'!F27</f>
        <v>27.67</v>
      </c>
      <c r="G27" s="29">
        <v>387.8</v>
      </c>
      <c r="H27" s="29">
        <f t="shared" si="3"/>
        <v>10730.42</v>
      </c>
      <c r="I27" s="29">
        <f t="shared" si="4"/>
        <v>0</v>
      </c>
      <c r="J27" s="73">
        <f t="shared" si="5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29">
        <v>27.67</v>
      </c>
      <c r="E28" s="62"/>
      <c r="F28" s="29">
        <f>E28+'Boletim de Medição 02'!F28</f>
        <v>27.67</v>
      </c>
      <c r="G28" s="29">
        <v>178.92</v>
      </c>
      <c r="H28" s="29">
        <f t="shared" si="3"/>
        <v>4950.71</v>
      </c>
      <c r="I28" s="29">
        <f t="shared" si="4"/>
        <v>0</v>
      </c>
      <c r="J28" s="73">
        <f t="shared" si="5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29">
        <v>275.35000000000002</v>
      </c>
      <c r="E29" s="62">
        <f>'Memória de Cálculo'!L161-D29</f>
        <v>-123.49999999999997</v>
      </c>
      <c r="F29" s="29">
        <f>E29+'Boletim de Medição 02'!F29</f>
        <v>151.85000000000005</v>
      </c>
      <c r="G29" s="29">
        <v>22.7</v>
      </c>
      <c r="H29" s="29">
        <f t="shared" si="3"/>
        <v>6250.44</v>
      </c>
      <c r="I29" s="29">
        <f t="shared" si="4"/>
        <v>-2803.45</v>
      </c>
      <c r="J29" s="73">
        <f t="shared" si="5"/>
        <v>3446.99</v>
      </c>
    </row>
    <row r="30" spans="1:10" s="1" customFormat="1" ht="15" x14ac:dyDescent="0.25">
      <c r="A30" s="386" t="s">
        <v>66</v>
      </c>
      <c r="B30" s="387"/>
      <c r="C30" s="387"/>
      <c r="D30" s="387"/>
      <c r="E30" s="387"/>
      <c r="F30" s="387"/>
      <c r="G30" s="388"/>
      <c r="H30" s="30">
        <f>SUM(H16:H29)</f>
        <v>102963.88</v>
      </c>
      <c r="I30" s="30">
        <f>TRUNC(SUM(I16:I29),2)</f>
        <v>4370.38</v>
      </c>
      <c r="J30" s="143">
        <f>TRUNC(SUM(J16:J29),2)</f>
        <v>100160.43</v>
      </c>
    </row>
    <row r="31" spans="1:10" s="86" customFormat="1" ht="15" x14ac:dyDescent="0.25">
      <c r="A31" s="87" t="s">
        <v>14</v>
      </c>
      <c r="B31" s="351" t="s">
        <v>94</v>
      </c>
      <c r="C31" s="352"/>
      <c r="D31" s="352"/>
      <c r="E31" s="352"/>
      <c r="F31" s="352"/>
      <c r="G31" s="352"/>
      <c r="H31" s="352"/>
      <c r="I31" s="352"/>
      <c r="J31" s="353"/>
    </row>
    <row r="32" spans="1:10" s="86" customFormat="1" ht="15" x14ac:dyDescent="0.25">
      <c r="A32" s="87" t="s">
        <v>95</v>
      </c>
      <c r="B32" s="351" t="s">
        <v>96</v>
      </c>
      <c r="C32" s="352"/>
      <c r="D32" s="352"/>
      <c r="E32" s="352"/>
      <c r="F32" s="352"/>
      <c r="G32" s="352"/>
      <c r="H32" s="352"/>
      <c r="I32" s="352"/>
      <c r="J32" s="353"/>
    </row>
    <row r="33" spans="1:11" ht="38.25" x14ac:dyDescent="0.2">
      <c r="A33" s="76" t="s">
        <v>97</v>
      </c>
      <c r="B33" s="22" t="s">
        <v>120</v>
      </c>
      <c r="C33" s="28" t="s">
        <v>50</v>
      </c>
      <c r="D33" s="29">
        <v>4.75</v>
      </c>
      <c r="E33" s="61">
        <v>2.13</v>
      </c>
      <c r="F33" s="29">
        <f>E33+'Boletim de Medição 02'!F33</f>
        <v>4.75</v>
      </c>
      <c r="G33" s="29">
        <v>2425.92</v>
      </c>
      <c r="H33" s="29">
        <f>TRUNC(G33*D33,2)</f>
        <v>11523.12</v>
      </c>
      <c r="I33" s="29">
        <f>TRUNC(G33*E33,2)</f>
        <v>5167.2</v>
      </c>
      <c r="J33" s="73">
        <f>TRUNC(G33*F33,2)</f>
        <v>11523.12</v>
      </c>
    </row>
    <row r="34" spans="1:11" ht="38.25" x14ac:dyDescent="0.2">
      <c r="A34" s="76" t="s">
        <v>98</v>
      </c>
      <c r="B34" s="22" t="s">
        <v>121</v>
      </c>
      <c r="C34" s="28" t="s">
        <v>16</v>
      </c>
      <c r="D34" s="29">
        <v>434.99</v>
      </c>
      <c r="E34" s="61">
        <v>179.9</v>
      </c>
      <c r="F34" s="29">
        <f>E34+'Boletim de Medição 02'!F34</f>
        <v>434.99</v>
      </c>
      <c r="G34" s="31">
        <v>19.86</v>
      </c>
      <c r="H34" s="29">
        <f t="shared" ref="H34:H38" si="6">TRUNC(G34*D34,2)</f>
        <v>8638.9</v>
      </c>
      <c r="I34" s="29">
        <f t="shared" ref="I34:I38" si="7">TRUNC(G34*E34,2)</f>
        <v>3572.81</v>
      </c>
      <c r="J34" s="73">
        <f t="shared" ref="J34:J38" si="8">TRUNC(G34*F34,2)</f>
        <v>8638.9</v>
      </c>
    </row>
    <row r="35" spans="1:11" ht="38.25" x14ac:dyDescent="0.2">
      <c r="A35" s="76" t="s">
        <v>103</v>
      </c>
      <c r="B35" s="22" t="s">
        <v>122</v>
      </c>
      <c r="C35" s="28" t="s">
        <v>16</v>
      </c>
      <c r="D35" s="29">
        <v>1260.2</v>
      </c>
      <c r="E35" s="62">
        <v>657.7</v>
      </c>
      <c r="F35" s="29">
        <f>E35+'Boletim de Medição 02'!F35</f>
        <v>1260.2</v>
      </c>
      <c r="G35" s="29">
        <v>16.12</v>
      </c>
      <c r="H35" s="29">
        <f t="shared" si="6"/>
        <v>20314.419999999998</v>
      </c>
      <c r="I35" s="29">
        <f t="shared" si="7"/>
        <v>10602.12</v>
      </c>
      <c r="J35" s="73">
        <f t="shared" si="8"/>
        <v>20314.419999999998</v>
      </c>
    </row>
    <row r="36" spans="1:11" ht="25.5" x14ac:dyDescent="0.2">
      <c r="A36" s="76" t="s">
        <v>104</v>
      </c>
      <c r="B36" s="22" t="s">
        <v>123</v>
      </c>
      <c r="C36" s="28" t="s">
        <v>48</v>
      </c>
      <c r="D36" s="29">
        <v>358.9</v>
      </c>
      <c r="E36" s="62">
        <v>200.91</v>
      </c>
      <c r="F36" s="29">
        <f>E36+'Boletim de Medição 02'!F36</f>
        <v>358.9</v>
      </c>
      <c r="G36" s="29">
        <v>57.07</v>
      </c>
      <c r="H36" s="29">
        <f t="shared" si="6"/>
        <v>20482.419999999998</v>
      </c>
      <c r="I36" s="29">
        <f t="shared" si="7"/>
        <v>11465.93</v>
      </c>
      <c r="J36" s="73">
        <f t="shared" si="8"/>
        <v>20482.419999999998</v>
      </c>
    </row>
    <row r="37" spans="1:11" ht="38.25" x14ac:dyDescent="0.2">
      <c r="A37" s="76" t="s">
        <v>105</v>
      </c>
      <c r="B37" s="22" t="s">
        <v>89</v>
      </c>
      <c r="C37" s="28" t="s">
        <v>50</v>
      </c>
      <c r="D37" s="29">
        <v>24.57</v>
      </c>
      <c r="E37" s="62">
        <v>17.690000000000001</v>
      </c>
      <c r="F37" s="29">
        <f>E37+'Boletim de Medição 02'!F37</f>
        <v>24.57</v>
      </c>
      <c r="G37" s="29">
        <v>387.8</v>
      </c>
      <c r="H37" s="29">
        <f t="shared" si="6"/>
        <v>9528.24</v>
      </c>
      <c r="I37" s="29">
        <f t="shared" si="7"/>
        <v>6860.18</v>
      </c>
      <c r="J37" s="73">
        <f t="shared" si="8"/>
        <v>9528.24</v>
      </c>
    </row>
    <row r="38" spans="1:11" ht="25.5" x14ac:dyDescent="0.2">
      <c r="A38" s="76" t="s">
        <v>106</v>
      </c>
      <c r="B38" s="22" t="s">
        <v>90</v>
      </c>
      <c r="C38" s="28" t="s">
        <v>50</v>
      </c>
      <c r="D38" s="29">
        <v>24.57</v>
      </c>
      <c r="E38" s="62">
        <v>17.690000000000001</v>
      </c>
      <c r="F38" s="29">
        <f>E38+'Boletim de Medição 02'!F38</f>
        <v>24.57</v>
      </c>
      <c r="G38" s="29">
        <v>178.92</v>
      </c>
      <c r="H38" s="29">
        <f t="shared" si="6"/>
        <v>4396.0600000000004</v>
      </c>
      <c r="I38" s="29">
        <f t="shared" si="7"/>
        <v>3165.09</v>
      </c>
      <c r="J38" s="73">
        <f t="shared" si="8"/>
        <v>4396.0600000000004</v>
      </c>
    </row>
    <row r="39" spans="1:11" ht="15" x14ac:dyDescent="0.2">
      <c r="A39" s="386" t="s">
        <v>66</v>
      </c>
      <c r="B39" s="387"/>
      <c r="C39" s="387"/>
      <c r="D39" s="387"/>
      <c r="E39" s="387"/>
      <c r="F39" s="387"/>
      <c r="G39" s="388"/>
      <c r="H39" s="30">
        <f>SUM(H33:H38)</f>
        <v>74883.16</v>
      </c>
      <c r="I39" s="144">
        <f>TRUNC(SUM(I33:I38),2)</f>
        <v>40833.33</v>
      </c>
      <c r="J39" s="143">
        <f>TRUNC(SUM(J33:J38),2)</f>
        <v>74883.16</v>
      </c>
    </row>
    <row r="40" spans="1:11" ht="15" x14ac:dyDescent="0.2">
      <c r="A40" s="75" t="s">
        <v>99</v>
      </c>
      <c r="B40" s="351" t="s">
        <v>102</v>
      </c>
      <c r="C40" s="352"/>
      <c r="D40" s="352"/>
      <c r="E40" s="352"/>
      <c r="F40" s="352"/>
      <c r="G40" s="352"/>
      <c r="H40" s="352"/>
      <c r="I40" s="352"/>
      <c r="J40" s="353"/>
      <c r="K40" s="13"/>
    </row>
    <row r="41" spans="1:11" ht="38.25" x14ac:dyDescent="0.2">
      <c r="A41" s="76" t="s">
        <v>100</v>
      </c>
      <c r="B41" s="22" t="s">
        <v>124</v>
      </c>
      <c r="C41" s="28" t="s">
        <v>48</v>
      </c>
      <c r="D41" s="29">
        <v>17.600000000000001</v>
      </c>
      <c r="E41" s="61">
        <f>'Memória de Cálculo'!L226</f>
        <v>10.3</v>
      </c>
      <c r="F41" s="29">
        <f>E41+'Boletim de Medição 02'!F41</f>
        <v>10.3</v>
      </c>
      <c r="G41" s="29">
        <v>163.41</v>
      </c>
      <c r="H41" s="29">
        <f>TRUNC(G41*D41,2)</f>
        <v>2876.01</v>
      </c>
      <c r="I41" s="29">
        <f>TRUNC(G41*E41,2)</f>
        <v>1683.12</v>
      </c>
      <c r="J41" s="73">
        <f>TRUNC(G41*F41,2)</f>
        <v>1683.12</v>
      </c>
      <c r="K41" s="13"/>
    </row>
    <row r="42" spans="1:11" ht="38.25" x14ac:dyDescent="0.2">
      <c r="A42" s="76" t="s">
        <v>101</v>
      </c>
      <c r="B42" s="22" t="s">
        <v>125</v>
      </c>
      <c r="C42" s="28" t="s">
        <v>16</v>
      </c>
      <c r="D42" s="29">
        <v>556.27</v>
      </c>
      <c r="E42" s="61"/>
      <c r="F42" s="29">
        <f>E42+'Boletim de Medição 02'!F42</f>
        <v>0</v>
      </c>
      <c r="G42" s="29">
        <v>16.75</v>
      </c>
      <c r="H42" s="29">
        <f t="shared" ref="H42:H46" si="9">TRUNC(G42*D42,2)</f>
        <v>9317.52</v>
      </c>
      <c r="I42" s="29">
        <f t="shared" ref="I42:I46" si="10">TRUNC(G42*E42,2)</f>
        <v>0</v>
      </c>
      <c r="J42" s="73">
        <f t="shared" ref="J42:J46" si="11">TRUNC(G42*F42,2)</f>
        <v>0</v>
      </c>
      <c r="K42" s="13"/>
    </row>
    <row r="43" spans="1:11" ht="38.25" x14ac:dyDescent="0.2">
      <c r="A43" s="76" t="s">
        <v>107</v>
      </c>
      <c r="B43" s="22" t="s">
        <v>126</v>
      </c>
      <c r="C43" s="28" t="s">
        <v>48</v>
      </c>
      <c r="D43" s="29">
        <v>27.5</v>
      </c>
      <c r="E43" s="61"/>
      <c r="F43" s="29">
        <f>E43+'Boletim de Medição 02'!F43</f>
        <v>0</v>
      </c>
      <c r="G43" s="29">
        <v>39.119999999999997</v>
      </c>
      <c r="H43" s="29">
        <f t="shared" si="9"/>
        <v>1075.8</v>
      </c>
      <c r="I43" s="29">
        <f t="shared" si="10"/>
        <v>0</v>
      </c>
      <c r="J43" s="73">
        <f t="shared" si="11"/>
        <v>0</v>
      </c>
      <c r="K43" s="13"/>
    </row>
    <row r="44" spans="1:11" ht="38.25" x14ac:dyDescent="0.2">
      <c r="A44" s="76" t="s">
        <v>108</v>
      </c>
      <c r="B44" s="22" t="s">
        <v>89</v>
      </c>
      <c r="C44" s="28" t="s">
        <v>50</v>
      </c>
      <c r="D44" s="29">
        <v>5.5</v>
      </c>
      <c r="E44" s="61"/>
      <c r="F44" s="29">
        <f>E44+'Boletim de Medição 02'!F44</f>
        <v>0</v>
      </c>
      <c r="G44" s="29">
        <v>387.8</v>
      </c>
      <c r="H44" s="29">
        <f t="shared" si="9"/>
        <v>2132.9</v>
      </c>
      <c r="I44" s="29">
        <f t="shared" si="10"/>
        <v>0</v>
      </c>
      <c r="J44" s="73">
        <f t="shared" si="11"/>
        <v>0</v>
      </c>
      <c r="K44" s="13"/>
    </row>
    <row r="45" spans="1:11" ht="25.5" x14ac:dyDescent="0.2">
      <c r="A45" s="76" t="s">
        <v>109</v>
      </c>
      <c r="B45" s="22" t="s">
        <v>90</v>
      </c>
      <c r="C45" s="28" t="s">
        <v>50</v>
      </c>
      <c r="D45" s="29">
        <v>5.5</v>
      </c>
      <c r="E45" s="61"/>
      <c r="F45" s="29">
        <f>E45+'Boletim de Medição 02'!F45</f>
        <v>0</v>
      </c>
      <c r="G45" s="29">
        <v>178.92</v>
      </c>
      <c r="H45" s="29">
        <f t="shared" si="9"/>
        <v>984.06</v>
      </c>
      <c r="I45" s="29">
        <f t="shared" si="10"/>
        <v>0</v>
      </c>
      <c r="J45" s="73">
        <f t="shared" si="11"/>
        <v>0</v>
      </c>
      <c r="K45" s="13"/>
    </row>
    <row r="46" spans="1:11" ht="38.25" x14ac:dyDescent="0.2">
      <c r="A46" s="76" t="s">
        <v>110</v>
      </c>
      <c r="B46" s="22" t="s">
        <v>127</v>
      </c>
      <c r="C46" s="28" t="s">
        <v>48</v>
      </c>
      <c r="D46" s="29">
        <v>41.45</v>
      </c>
      <c r="E46" s="61"/>
      <c r="F46" s="29">
        <f>E46+'Boletim de Medição 02'!F46</f>
        <v>0</v>
      </c>
      <c r="G46" s="29">
        <v>178.65</v>
      </c>
      <c r="H46" s="29">
        <f t="shared" si="9"/>
        <v>7405.04</v>
      </c>
      <c r="I46" s="29">
        <f t="shared" si="10"/>
        <v>0</v>
      </c>
      <c r="J46" s="73">
        <f t="shared" si="11"/>
        <v>0</v>
      </c>
      <c r="K46" s="13"/>
    </row>
    <row r="47" spans="1:11" ht="15" x14ac:dyDescent="0.2">
      <c r="A47" s="386" t="s">
        <v>66</v>
      </c>
      <c r="B47" s="387"/>
      <c r="C47" s="387"/>
      <c r="D47" s="387"/>
      <c r="E47" s="387"/>
      <c r="F47" s="387"/>
      <c r="G47" s="388"/>
      <c r="H47" s="30">
        <f>SUM(H41:H46)</f>
        <v>23791.33</v>
      </c>
      <c r="I47" s="30">
        <f>TRUNC(SUM(I41:I46),2)</f>
        <v>1683.12</v>
      </c>
      <c r="J47" s="74">
        <f>TRUNC(SUM(J41:J46),2)</f>
        <v>1683.12</v>
      </c>
    </row>
    <row r="48" spans="1:11" ht="15" x14ac:dyDescent="0.2">
      <c r="A48" s="75" t="s">
        <v>111</v>
      </c>
      <c r="B48" s="351" t="s">
        <v>116</v>
      </c>
      <c r="C48" s="352"/>
      <c r="D48" s="352"/>
      <c r="E48" s="352"/>
      <c r="F48" s="352"/>
      <c r="G48" s="352"/>
      <c r="H48" s="352"/>
      <c r="I48" s="352"/>
      <c r="J48" s="353"/>
    </row>
    <row r="49" spans="1:10" x14ac:dyDescent="0.2">
      <c r="A49" s="76" t="s">
        <v>112</v>
      </c>
      <c r="B49" s="22" t="s">
        <v>128</v>
      </c>
      <c r="C49" s="28" t="s">
        <v>15</v>
      </c>
      <c r="D49" s="29">
        <v>19</v>
      </c>
      <c r="E49" s="62"/>
      <c r="F49" s="29">
        <f>E49+'Boletim de Medição 02'!F49</f>
        <v>19</v>
      </c>
      <c r="G49" s="31">
        <v>32.409999999999997</v>
      </c>
      <c r="H49" s="29">
        <f>TRUNC(G49*D49,2)</f>
        <v>615.79</v>
      </c>
      <c r="I49" s="29">
        <f>TRUNC(G49*E49,2)</f>
        <v>0</v>
      </c>
      <c r="J49" s="73">
        <f>TRUNC(G49*F49,2)</f>
        <v>615.79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29">
        <v>7.2</v>
      </c>
      <c r="E50" s="62"/>
      <c r="F50" s="29">
        <f>E50+'Boletim de Medição 02'!F50</f>
        <v>7.2</v>
      </c>
      <c r="G50" s="31">
        <v>44.03</v>
      </c>
      <c r="H50" s="29">
        <f t="shared" ref="H50:H55" si="12">TRUNC(G50*D50,2)</f>
        <v>317.01</v>
      </c>
      <c r="I50" s="29">
        <f t="shared" ref="I50:I55" si="13">TRUNC(G50*E50,2)</f>
        <v>0</v>
      </c>
      <c r="J50" s="73">
        <f t="shared" ref="J50:J55" si="14">TRUNC(G50*F50,2)</f>
        <v>317.01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29">
        <v>12</v>
      </c>
      <c r="E51" s="62"/>
      <c r="F51" s="29">
        <f>E51+'Boletim de Medição 02'!F51</f>
        <v>12</v>
      </c>
      <c r="G51" s="29">
        <v>56.89</v>
      </c>
      <c r="H51" s="29">
        <f t="shared" si="12"/>
        <v>682.68</v>
      </c>
      <c r="I51" s="29">
        <f t="shared" si="13"/>
        <v>0</v>
      </c>
      <c r="J51" s="73">
        <f t="shared" si="14"/>
        <v>682.68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29">
        <v>7.2</v>
      </c>
      <c r="E52" s="61"/>
      <c r="F52" s="29">
        <f>E52+'Boletim de Medição 02'!F52</f>
        <v>7.2</v>
      </c>
      <c r="G52" s="29">
        <v>43.15</v>
      </c>
      <c r="H52" s="29">
        <f t="shared" si="12"/>
        <v>310.68</v>
      </c>
      <c r="I52" s="29">
        <f t="shared" si="13"/>
        <v>0</v>
      </c>
      <c r="J52" s="73">
        <f t="shared" si="14"/>
        <v>310.68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29">
        <v>12</v>
      </c>
      <c r="E53" s="61"/>
      <c r="F53" s="29">
        <f>E53+'Boletim de Medição 02'!F53</f>
        <v>12</v>
      </c>
      <c r="G53" s="29">
        <v>52.06</v>
      </c>
      <c r="H53" s="29">
        <f t="shared" si="12"/>
        <v>624.72</v>
      </c>
      <c r="I53" s="29">
        <f t="shared" si="13"/>
        <v>0</v>
      </c>
      <c r="J53" s="73">
        <f t="shared" si="14"/>
        <v>624.72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29">
        <v>12.1</v>
      </c>
      <c r="E54" s="61">
        <v>2.1</v>
      </c>
      <c r="F54" s="29">
        <f>E54+'Boletim de Medição 02'!F54</f>
        <v>12.1</v>
      </c>
      <c r="G54" s="29">
        <v>93.88</v>
      </c>
      <c r="H54" s="29">
        <f t="shared" si="12"/>
        <v>1135.94</v>
      </c>
      <c r="I54" s="29">
        <f t="shared" si="13"/>
        <v>197.14</v>
      </c>
      <c r="J54" s="73">
        <f t="shared" si="14"/>
        <v>1135.94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29">
        <v>12.1</v>
      </c>
      <c r="E55" s="61"/>
      <c r="F55" s="29">
        <f>E55+'Boletim de Medição 02'!F55</f>
        <v>12.1</v>
      </c>
      <c r="G55" s="29">
        <v>86.67</v>
      </c>
      <c r="H55" s="29">
        <f t="shared" si="12"/>
        <v>1048.7</v>
      </c>
      <c r="I55" s="29">
        <f t="shared" si="13"/>
        <v>0</v>
      </c>
      <c r="J55" s="73">
        <f t="shared" si="14"/>
        <v>1048.7</v>
      </c>
    </row>
    <row r="56" spans="1:10" s="1" customFormat="1" ht="15" x14ac:dyDescent="0.25">
      <c r="A56" s="386" t="s">
        <v>66</v>
      </c>
      <c r="B56" s="387"/>
      <c r="C56" s="387"/>
      <c r="D56" s="387"/>
      <c r="E56" s="387"/>
      <c r="F56" s="387"/>
      <c r="G56" s="388"/>
      <c r="H56" s="30">
        <f>SUM(H49:H55)</f>
        <v>4735.5200000000004</v>
      </c>
      <c r="I56" s="30">
        <f>TRUNC(SUM(I49:I55),2)</f>
        <v>197.14</v>
      </c>
      <c r="J56" s="143">
        <f>TRUNC(SUM(J49:J55),2)</f>
        <v>4735.5200000000004</v>
      </c>
    </row>
    <row r="57" spans="1:10" s="86" customFormat="1" ht="15" x14ac:dyDescent="0.25">
      <c r="A57" s="87" t="s">
        <v>17</v>
      </c>
      <c r="B57" s="351" t="s">
        <v>135</v>
      </c>
      <c r="C57" s="352"/>
      <c r="D57" s="352"/>
      <c r="E57" s="352"/>
      <c r="F57" s="352"/>
      <c r="G57" s="352"/>
      <c r="H57" s="352"/>
      <c r="I57" s="352"/>
      <c r="J57" s="353"/>
    </row>
    <row r="58" spans="1:10" ht="51" x14ac:dyDescent="0.2">
      <c r="A58" s="76" t="s">
        <v>18</v>
      </c>
      <c r="B58" s="22" t="s">
        <v>136</v>
      </c>
      <c r="C58" s="28" t="s">
        <v>48</v>
      </c>
      <c r="D58" s="29">
        <v>507.27</v>
      </c>
      <c r="E58" s="61"/>
      <c r="F58" s="29">
        <f>E58+'Boletim de Medição 02'!F58</f>
        <v>400.72699999999998</v>
      </c>
      <c r="G58" s="29">
        <v>67.02</v>
      </c>
      <c r="H58" s="29">
        <f>TRUNC(G58*D58,2)</f>
        <v>33997.230000000003</v>
      </c>
      <c r="I58" s="29">
        <f>TRUNC(G58*E58,2)</f>
        <v>0</v>
      </c>
      <c r="J58" s="73">
        <f>TRUNC(G58*F58,2)</f>
        <v>26856.720000000001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29">
        <v>30.95</v>
      </c>
      <c r="E59" s="62"/>
      <c r="F59" s="29">
        <f>E59+'Boletim de Medição 02'!F59</f>
        <v>0</v>
      </c>
      <c r="G59" s="29">
        <v>76.58</v>
      </c>
      <c r="H59" s="29">
        <f t="shared" ref="H59:H60" si="15">TRUNC(G59*D59,2)</f>
        <v>2370.15</v>
      </c>
      <c r="I59" s="29">
        <f t="shared" ref="I59:I60" si="16">TRUNC(G59*E59,2)</f>
        <v>0</v>
      </c>
      <c r="J59" s="73">
        <f t="shared" ref="J59:J60" si="17">TRUNC(G59*F59,2)</f>
        <v>0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29">
        <v>37.590000000000003</v>
      </c>
      <c r="E60" s="62"/>
      <c r="F60" s="29">
        <f>E60+'Boletim de Medição 02'!F60</f>
        <v>0</v>
      </c>
      <c r="G60" s="29">
        <v>243.49</v>
      </c>
      <c r="H60" s="29">
        <f t="shared" si="15"/>
        <v>9152.7800000000007</v>
      </c>
      <c r="I60" s="29">
        <f t="shared" si="16"/>
        <v>0</v>
      </c>
      <c r="J60" s="73">
        <f t="shared" si="17"/>
        <v>0</v>
      </c>
    </row>
    <row r="61" spans="1:10" s="1" customFormat="1" ht="15" x14ac:dyDescent="0.25">
      <c r="A61" s="386" t="s">
        <v>66</v>
      </c>
      <c r="B61" s="387"/>
      <c r="C61" s="387"/>
      <c r="D61" s="387"/>
      <c r="E61" s="387"/>
      <c r="F61" s="387"/>
      <c r="G61" s="388"/>
      <c r="H61" s="30">
        <f>SUM(H58:H60)</f>
        <v>45520.160000000003</v>
      </c>
      <c r="I61" s="30">
        <f>TRUNC(SUM(I58:I60),2)</f>
        <v>0</v>
      </c>
      <c r="J61" s="143">
        <f>TRUNC(SUM(J58:J60),2)</f>
        <v>26856.720000000001</v>
      </c>
    </row>
    <row r="62" spans="1:10" s="86" customFormat="1" ht="15" x14ac:dyDescent="0.25">
      <c r="A62" s="87" t="s">
        <v>21</v>
      </c>
      <c r="B62" s="351" t="s">
        <v>139</v>
      </c>
      <c r="C62" s="352"/>
      <c r="D62" s="352"/>
      <c r="E62" s="352"/>
      <c r="F62" s="352"/>
      <c r="G62" s="352"/>
      <c r="H62" s="352"/>
      <c r="I62" s="352"/>
      <c r="J62" s="353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29">
        <v>2</v>
      </c>
      <c r="E63" s="62"/>
      <c r="F63" s="29">
        <f>E63+'Boletim de Medição 02'!F63</f>
        <v>0</v>
      </c>
      <c r="G63" s="29">
        <v>1447.06</v>
      </c>
      <c r="H63" s="29">
        <f>TRUNC(G63*D63,2)</f>
        <v>2894.12</v>
      </c>
      <c r="I63" s="29">
        <f>TRUNC(G63*E63,2)</f>
        <v>0</v>
      </c>
      <c r="J63" s="73">
        <f>TRUNC(G63*F63,2)</f>
        <v>0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29">
        <v>234.03</v>
      </c>
      <c r="E64" s="62"/>
      <c r="F64" s="29">
        <f>E64+'Boletim de Medição 02'!F64</f>
        <v>0</v>
      </c>
      <c r="G64" s="29">
        <v>18.86</v>
      </c>
      <c r="H64" s="29">
        <f t="shared" ref="H64:H69" si="18">TRUNC(G64*D64,2)</f>
        <v>4413.8</v>
      </c>
      <c r="I64" s="29">
        <f t="shared" ref="I64:I69" si="19">TRUNC(G64*E64,2)</f>
        <v>0</v>
      </c>
      <c r="J64" s="73">
        <f t="shared" ref="J64:J69" si="20">TRUNC(G64*F64,2)</f>
        <v>0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29">
        <v>224.24</v>
      </c>
      <c r="E65" s="62"/>
      <c r="F65" s="29">
        <f>E65+'Boletim de Medição 02'!F65</f>
        <v>0</v>
      </c>
      <c r="G65" s="29">
        <v>61.96</v>
      </c>
      <c r="H65" s="29">
        <f t="shared" si="18"/>
        <v>13893.91</v>
      </c>
      <c r="I65" s="29">
        <f t="shared" si="19"/>
        <v>0</v>
      </c>
      <c r="J65" s="73">
        <f t="shared" si="20"/>
        <v>0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29">
        <v>94.61</v>
      </c>
      <c r="E66" s="62"/>
      <c r="F66" s="29">
        <f>E66+'Boletim de Medição 02'!F66</f>
        <v>0</v>
      </c>
      <c r="G66" s="29">
        <v>38.39</v>
      </c>
      <c r="H66" s="29">
        <f t="shared" si="18"/>
        <v>3632.07</v>
      </c>
      <c r="I66" s="29">
        <f t="shared" si="19"/>
        <v>0</v>
      </c>
      <c r="J66" s="73">
        <f t="shared" si="20"/>
        <v>0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29">
        <v>49.68</v>
      </c>
      <c r="E67" s="62"/>
      <c r="F67" s="29">
        <f>E67+'Boletim de Medição 02'!F67</f>
        <v>0</v>
      </c>
      <c r="G67" s="29">
        <v>169.31</v>
      </c>
      <c r="H67" s="29">
        <f t="shared" si="18"/>
        <v>8411.32</v>
      </c>
      <c r="I67" s="29">
        <f t="shared" si="19"/>
        <v>0</v>
      </c>
      <c r="J67" s="73">
        <f t="shared" si="20"/>
        <v>0</v>
      </c>
    </row>
    <row r="68" spans="1:10" ht="25.5" x14ac:dyDescent="0.2">
      <c r="A68" s="76" t="s">
        <v>27</v>
      </c>
      <c r="B68" s="22" t="s">
        <v>145</v>
      </c>
      <c r="C68" s="28" t="s">
        <v>48</v>
      </c>
      <c r="D68" s="29">
        <v>231.99</v>
      </c>
      <c r="E68" s="62"/>
      <c r="F68" s="29">
        <f>E68+'Boletim de Medição 02'!F68</f>
        <v>0</v>
      </c>
      <c r="G68" s="29">
        <v>34.46</v>
      </c>
      <c r="H68" s="29">
        <f t="shared" si="18"/>
        <v>7994.37</v>
      </c>
      <c r="I68" s="29">
        <f t="shared" si="19"/>
        <v>0</v>
      </c>
      <c r="J68" s="73">
        <f t="shared" si="20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29">
        <v>264.29000000000002</v>
      </c>
      <c r="E69" s="62"/>
      <c r="F69" s="29">
        <f>E69+'Boletim de Medição 02'!F69</f>
        <v>0</v>
      </c>
      <c r="G69" s="29">
        <v>2.75</v>
      </c>
      <c r="H69" s="29">
        <f t="shared" si="18"/>
        <v>726.79</v>
      </c>
      <c r="I69" s="29">
        <f t="shared" si="19"/>
        <v>0</v>
      </c>
      <c r="J69" s="73">
        <f t="shared" si="20"/>
        <v>0</v>
      </c>
    </row>
    <row r="70" spans="1:10" s="1" customFormat="1" ht="15" x14ac:dyDescent="0.25">
      <c r="A70" s="386" t="s">
        <v>66</v>
      </c>
      <c r="B70" s="387"/>
      <c r="C70" s="387"/>
      <c r="D70" s="387"/>
      <c r="E70" s="387"/>
      <c r="F70" s="387"/>
      <c r="G70" s="388"/>
      <c r="H70" s="30">
        <f>SUM(H63:H69)</f>
        <v>41966.380000000005</v>
      </c>
      <c r="I70" s="30">
        <f>TRUNC(SUM(I63:I69),2)</f>
        <v>0</v>
      </c>
      <c r="J70" s="74">
        <f>TRUNC(SUM(J63:J69),2)</f>
        <v>0</v>
      </c>
    </row>
    <row r="71" spans="1:10" s="86" customFormat="1" ht="15" x14ac:dyDescent="0.25">
      <c r="A71" s="87" t="s">
        <v>29</v>
      </c>
      <c r="B71" s="351" t="s">
        <v>155</v>
      </c>
      <c r="C71" s="352"/>
      <c r="D71" s="352"/>
      <c r="E71" s="352"/>
      <c r="F71" s="352"/>
      <c r="G71" s="352"/>
      <c r="H71" s="352"/>
      <c r="I71" s="352"/>
      <c r="J71" s="353"/>
    </row>
    <row r="72" spans="1:10" s="86" customFormat="1" ht="15" x14ac:dyDescent="0.25">
      <c r="A72" s="87" t="s">
        <v>156</v>
      </c>
      <c r="B72" s="351" t="s">
        <v>159</v>
      </c>
      <c r="C72" s="352"/>
      <c r="D72" s="352"/>
      <c r="E72" s="352"/>
      <c r="F72" s="352"/>
      <c r="G72" s="352"/>
      <c r="H72" s="352"/>
      <c r="I72" s="352"/>
      <c r="J72" s="353"/>
    </row>
    <row r="73" spans="1:10" ht="25.5" x14ac:dyDescent="0.2">
      <c r="A73" s="76" t="s">
        <v>157</v>
      </c>
      <c r="B73" s="22" t="s">
        <v>164</v>
      </c>
      <c r="C73" s="28" t="s">
        <v>48</v>
      </c>
      <c r="D73" s="29">
        <v>499.03</v>
      </c>
      <c r="E73" s="62"/>
      <c r="F73" s="29">
        <f>E73+'Boletim de Medição 02'!F73</f>
        <v>0</v>
      </c>
      <c r="G73" s="29">
        <v>53.66</v>
      </c>
      <c r="H73" s="29">
        <f>TRUNC(G73*D73,2)</f>
        <v>26777.94</v>
      </c>
      <c r="I73" s="29">
        <f>TRUNC(G73*E73,2)</f>
        <v>0</v>
      </c>
      <c r="J73" s="73">
        <f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29">
        <v>134.54</v>
      </c>
      <c r="E74" s="62"/>
      <c r="F74" s="29">
        <f>E74+'Boletim de Medição 02'!F74</f>
        <v>0</v>
      </c>
      <c r="G74" s="29">
        <v>14.05</v>
      </c>
      <c r="H74" s="29">
        <f t="shared" ref="H74:H78" si="21">TRUNC(G74*D74,2)</f>
        <v>1890.28</v>
      </c>
      <c r="I74" s="29">
        <f t="shared" ref="I74:I78" si="22">TRUNC(G74*E74,2)</f>
        <v>0</v>
      </c>
      <c r="J74" s="73">
        <f t="shared" ref="J74:J78" si="23">TRUNC(G74*F74,2)</f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29">
        <v>8.58</v>
      </c>
      <c r="E75" s="62"/>
      <c r="F75" s="29">
        <f>E75+'Boletim de Medição 02'!F75</f>
        <v>0</v>
      </c>
      <c r="G75" s="29">
        <v>87.1</v>
      </c>
      <c r="H75" s="29">
        <f t="shared" si="21"/>
        <v>747.31</v>
      </c>
      <c r="I75" s="29">
        <f t="shared" si="22"/>
        <v>0</v>
      </c>
      <c r="J75" s="73">
        <f t="shared" si="23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29">
        <v>16.670000000000002</v>
      </c>
      <c r="E76" s="62"/>
      <c r="F76" s="29">
        <f>E76+'Boletim de Medição 02'!F76</f>
        <v>0</v>
      </c>
      <c r="G76" s="29">
        <v>93.18</v>
      </c>
      <c r="H76" s="29">
        <f t="shared" si="21"/>
        <v>1553.31</v>
      </c>
      <c r="I76" s="29">
        <f t="shared" si="22"/>
        <v>0</v>
      </c>
      <c r="J76" s="73">
        <f t="shared" si="23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29">
        <v>3</v>
      </c>
      <c r="E77" s="62"/>
      <c r="F77" s="29">
        <f>E77+'Boletim de Medição 02'!F77</f>
        <v>0</v>
      </c>
      <c r="G77" s="29">
        <v>336.61</v>
      </c>
      <c r="H77" s="29">
        <f t="shared" si="21"/>
        <v>1009.83</v>
      </c>
      <c r="I77" s="29">
        <f t="shared" si="22"/>
        <v>0</v>
      </c>
      <c r="J77" s="73">
        <f t="shared" si="23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29">
        <v>152.38999999999999</v>
      </c>
      <c r="E78" s="62"/>
      <c r="F78" s="29">
        <f>E78+'Boletim de Medição 02'!F78</f>
        <v>0</v>
      </c>
      <c r="G78" s="29">
        <v>27.4</v>
      </c>
      <c r="H78" s="29">
        <f t="shared" si="21"/>
        <v>4175.4799999999996</v>
      </c>
      <c r="I78" s="29">
        <f t="shared" si="22"/>
        <v>0</v>
      </c>
      <c r="J78" s="73">
        <f t="shared" si="23"/>
        <v>0</v>
      </c>
    </row>
    <row r="79" spans="1:10" s="1" customFormat="1" ht="15" x14ac:dyDescent="0.25">
      <c r="A79" s="386" t="s">
        <v>66</v>
      </c>
      <c r="B79" s="387"/>
      <c r="C79" s="387"/>
      <c r="D79" s="387"/>
      <c r="E79" s="387"/>
      <c r="F79" s="387"/>
      <c r="G79" s="388"/>
      <c r="H79" s="30">
        <f>SUM(H73:H78)</f>
        <v>36154.15</v>
      </c>
      <c r="I79" s="30">
        <f>TRUNC(SUM(I73:I78),2)</f>
        <v>0</v>
      </c>
      <c r="J79" s="74">
        <f>TRUNC(SUM(J73:J78),2)</f>
        <v>0</v>
      </c>
    </row>
    <row r="80" spans="1:10" s="1" customFormat="1" ht="15" x14ac:dyDescent="0.25">
      <c r="A80" s="75" t="s">
        <v>171</v>
      </c>
      <c r="B80" s="351" t="s">
        <v>170</v>
      </c>
      <c r="C80" s="352"/>
      <c r="D80" s="352"/>
      <c r="E80" s="352"/>
      <c r="F80" s="352"/>
      <c r="G80" s="352"/>
      <c r="H80" s="352"/>
      <c r="I80" s="352"/>
      <c r="J80" s="353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29">
        <v>228.22</v>
      </c>
      <c r="E81" s="62">
        <v>228.22</v>
      </c>
      <c r="F81" s="29">
        <f>E81+'Boletim de Medição 02'!F81</f>
        <v>228.22</v>
      </c>
      <c r="G81" s="29">
        <v>2.33</v>
      </c>
      <c r="H81" s="29">
        <f>TRUNC(G81*D81,2)</f>
        <v>531.75</v>
      </c>
      <c r="I81" s="29">
        <f>TRUNC(G81*E81,2)</f>
        <v>531.75</v>
      </c>
      <c r="J81" s="73">
        <f>TRUNC(G81*F81,2)</f>
        <v>531.75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29">
        <v>228.22</v>
      </c>
      <c r="E82" s="62">
        <v>228.22</v>
      </c>
      <c r="F82" s="29">
        <f>E82+'Boletim de Medição 02'!F82</f>
        <v>228.22</v>
      </c>
      <c r="G82" s="29">
        <v>24.88</v>
      </c>
      <c r="H82" s="29">
        <f t="shared" ref="H82:H87" si="24">TRUNC(G82*D82,2)</f>
        <v>5678.11</v>
      </c>
      <c r="I82" s="29">
        <f t="shared" ref="I82:I87" si="25">TRUNC(G82*E82,2)</f>
        <v>5678.11</v>
      </c>
      <c r="J82" s="73">
        <f t="shared" ref="J82:J87" si="26">TRUNC(G82*F82,2)</f>
        <v>5678.11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29">
        <v>228.22</v>
      </c>
      <c r="E83" s="62">
        <v>228.22</v>
      </c>
      <c r="F83" s="29">
        <f>E83+'Boletim de Medição 02'!F83</f>
        <v>228.22</v>
      </c>
      <c r="G83" s="29">
        <v>37.97</v>
      </c>
      <c r="H83" s="29">
        <f t="shared" si="24"/>
        <v>8665.51</v>
      </c>
      <c r="I83" s="29">
        <f t="shared" si="25"/>
        <v>8665.51</v>
      </c>
      <c r="J83" s="73">
        <f t="shared" si="26"/>
        <v>8665.51</v>
      </c>
    </row>
    <row r="84" spans="1:10" s="1" customFormat="1" ht="51" x14ac:dyDescent="0.25">
      <c r="A84" s="76" t="s">
        <v>175</v>
      </c>
      <c r="B84" s="22" t="s">
        <v>181</v>
      </c>
      <c r="C84" s="28" t="s">
        <v>48</v>
      </c>
      <c r="D84" s="29">
        <v>234.92</v>
      </c>
      <c r="E84" s="62"/>
      <c r="F84" s="29">
        <f>E84+'Boletim de Medição 02'!F84</f>
        <v>0</v>
      </c>
      <c r="G84" s="29">
        <v>24.8</v>
      </c>
      <c r="H84" s="29">
        <f t="shared" si="24"/>
        <v>5826.01</v>
      </c>
      <c r="I84" s="29">
        <f t="shared" si="25"/>
        <v>0</v>
      </c>
      <c r="J84" s="73">
        <f t="shared" si="26"/>
        <v>0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29">
        <v>195.36</v>
      </c>
      <c r="E85" s="62"/>
      <c r="F85" s="29">
        <f>E85+'Boletim de Medição 02'!F85</f>
        <v>0</v>
      </c>
      <c r="G85" s="29">
        <v>61.16</v>
      </c>
      <c r="H85" s="29">
        <f t="shared" si="24"/>
        <v>11948.21</v>
      </c>
      <c r="I85" s="29">
        <f t="shared" si="25"/>
        <v>0</v>
      </c>
      <c r="J85" s="73">
        <f t="shared" si="26"/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29">
        <v>37.32</v>
      </c>
      <c r="E86" s="62"/>
      <c r="F86" s="29">
        <f>E86+'Boletim de Medição 02'!F86</f>
        <v>0</v>
      </c>
      <c r="G86" s="29">
        <v>277.92</v>
      </c>
      <c r="H86" s="29">
        <f t="shared" si="24"/>
        <v>10371.969999999999</v>
      </c>
      <c r="I86" s="29"/>
      <c r="J86" s="73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29">
        <v>168.1</v>
      </c>
      <c r="E87" s="62"/>
      <c r="F87" s="29">
        <f>E87+'Boletim de Medição 02'!F87</f>
        <v>0</v>
      </c>
      <c r="G87" s="29">
        <v>8.7799999999999994</v>
      </c>
      <c r="H87" s="29">
        <f t="shared" si="24"/>
        <v>1475.91</v>
      </c>
      <c r="I87" s="29">
        <f t="shared" si="25"/>
        <v>0</v>
      </c>
      <c r="J87" s="73">
        <f t="shared" si="26"/>
        <v>0</v>
      </c>
    </row>
    <row r="88" spans="1:10" s="1" customFormat="1" ht="15" x14ac:dyDescent="0.25">
      <c r="A88" s="386" t="s">
        <v>66</v>
      </c>
      <c r="B88" s="387"/>
      <c r="C88" s="387"/>
      <c r="D88" s="387"/>
      <c r="E88" s="387"/>
      <c r="F88" s="387"/>
      <c r="G88" s="388"/>
      <c r="H88" s="30">
        <f>SUM(H81:H87)</f>
        <v>44497.47</v>
      </c>
      <c r="I88" s="30">
        <f>TRUNC(SUM(I81:I87),2)</f>
        <v>14875.37</v>
      </c>
      <c r="J88" s="74">
        <f>TRUNC(SUM(J81:J87),2)</f>
        <v>14875.37</v>
      </c>
    </row>
    <row r="89" spans="1:10" s="1" customFormat="1" ht="15" x14ac:dyDescent="0.25">
      <c r="A89" s="75" t="s">
        <v>149</v>
      </c>
      <c r="B89" s="351" t="s">
        <v>185</v>
      </c>
      <c r="C89" s="352"/>
      <c r="D89" s="352"/>
      <c r="E89" s="352"/>
      <c r="F89" s="352"/>
      <c r="G89" s="352"/>
      <c r="H89" s="352"/>
      <c r="I89" s="352"/>
      <c r="J89" s="353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29">
        <v>1282.27</v>
      </c>
      <c r="E90" s="62"/>
      <c r="F90" s="29">
        <f>E90+'Boletim de Medição 02'!F90</f>
        <v>1000</v>
      </c>
      <c r="G90" s="29">
        <v>3.34</v>
      </c>
      <c r="H90" s="29">
        <f>TRUNC(G90*D90,2)</f>
        <v>4282.78</v>
      </c>
      <c r="I90" s="29">
        <f>TRUNC(G90*E90,2)</f>
        <v>0</v>
      </c>
      <c r="J90" s="73">
        <f>TRUNC(G90*F90,2)</f>
        <v>3340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29">
        <v>35.11</v>
      </c>
      <c r="E91" s="62"/>
      <c r="F91" s="29">
        <f>E91+'Boletim de Medição 02'!F91</f>
        <v>0</v>
      </c>
      <c r="G91" s="29">
        <v>5.89</v>
      </c>
      <c r="H91" s="29">
        <f t="shared" ref="H91:H97" si="27">TRUNC(G91*D91,2)</f>
        <v>206.79</v>
      </c>
      <c r="I91" s="29">
        <f t="shared" ref="I91:I97" si="28">TRUNC(G91*E91,2)</f>
        <v>0</v>
      </c>
      <c r="J91" s="73">
        <f t="shared" ref="J91:J97" si="29">TRUNC(G91*F91,2)</f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29">
        <v>1164.1500000000001</v>
      </c>
      <c r="E92" s="62">
        <v>300</v>
      </c>
      <c r="F92" s="29">
        <f>E92+'Boletim de Medição 02'!F92</f>
        <v>800</v>
      </c>
      <c r="G92" s="29">
        <v>29.26</v>
      </c>
      <c r="H92" s="29">
        <f t="shared" si="27"/>
        <v>34063.019999999997</v>
      </c>
      <c r="I92" s="29">
        <f t="shared" si="28"/>
        <v>8778</v>
      </c>
      <c r="J92" s="73">
        <f t="shared" si="29"/>
        <v>23408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29">
        <v>54.26</v>
      </c>
      <c r="E93" s="62"/>
      <c r="F93" s="29">
        <f>E93+'Boletim de Medição 02'!F93</f>
        <v>0</v>
      </c>
      <c r="G93" s="29">
        <v>80.900000000000006</v>
      </c>
      <c r="H93" s="29">
        <f t="shared" si="27"/>
        <v>4389.63</v>
      </c>
      <c r="I93" s="29">
        <f t="shared" si="28"/>
        <v>0</v>
      </c>
      <c r="J93" s="73">
        <f t="shared" si="29"/>
        <v>0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29">
        <v>35.11</v>
      </c>
      <c r="E94" s="62"/>
      <c r="F94" s="29">
        <f>E94+'Boletim de Medição 02'!F94</f>
        <v>0</v>
      </c>
      <c r="G94" s="29">
        <v>38.380000000000003</v>
      </c>
      <c r="H94" s="29">
        <f t="shared" si="27"/>
        <v>1347.52</v>
      </c>
      <c r="I94" s="29">
        <f t="shared" si="28"/>
        <v>0</v>
      </c>
      <c r="J94" s="73">
        <f t="shared" si="29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29">
        <v>80.66</v>
      </c>
      <c r="E95" s="62"/>
      <c r="F95" s="29">
        <f>E95+'Boletim de Medição 02'!F95</f>
        <v>0</v>
      </c>
      <c r="G95" s="29">
        <v>28.14</v>
      </c>
      <c r="H95" s="29">
        <f t="shared" si="27"/>
        <v>2269.77</v>
      </c>
      <c r="I95" s="29">
        <f t="shared" si="28"/>
        <v>0</v>
      </c>
      <c r="J95" s="73">
        <f t="shared" si="29"/>
        <v>0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29">
        <v>62.14</v>
      </c>
      <c r="E96" s="62"/>
      <c r="F96" s="29">
        <f>E96+'Boletim de Medição 02'!F96</f>
        <v>0</v>
      </c>
      <c r="G96" s="29">
        <v>70.569999999999993</v>
      </c>
      <c r="H96" s="29">
        <f t="shared" si="27"/>
        <v>4385.21</v>
      </c>
      <c r="I96" s="29">
        <f t="shared" si="28"/>
        <v>0</v>
      </c>
      <c r="J96" s="73">
        <f t="shared" si="29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29">
        <v>65.02</v>
      </c>
      <c r="E97" s="62"/>
      <c r="F97" s="29">
        <f>E97+'Boletim de Medição 02'!F97</f>
        <v>0</v>
      </c>
      <c r="G97" s="29">
        <v>123.09</v>
      </c>
      <c r="H97" s="29">
        <f t="shared" si="27"/>
        <v>8003.31</v>
      </c>
      <c r="I97" s="29">
        <f t="shared" si="28"/>
        <v>0</v>
      </c>
      <c r="J97" s="73">
        <f t="shared" si="29"/>
        <v>0</v>
      </c>
    </row>
    <row r="98" spans="1:10" s="1" customFormat="1" ht="15" x14ac:dyDescent="0.25">
      <c r="A98" s="386" t="s">
        <v>66</v>
      </c>
      <c r="B98" s="387"/>
      <c r="C98" s="387"/>
      <c r="D98" s="387"/>
      <c r="E98" s="387"/>
      <c r="F98" s="387"/>
      <c r="G98" s="388"/>
      <c r="H98" s="30">
        <f>SUM(H90:H97)</f>
        <v>58948.029999999984</v>
      </c>
      <c r="I98" s="30">
        <f>TRUNC(SUM(I90:I97),2)</f>
        <v>8778</v>
      </c>
      <c r="J98" s="74">
        <f>TRUNC(SUM(J90:J97),2)</f>
        <v>26748</v>
      </c>
    </row>
    <row r="99" spans="1:10" s="1" customFormat="1" ht="15" x14ac:dyDescent="0.25">
      <c r="A99" s="75" t="s">
        <v>197</v>
      </c>
      <c r="B99" s="351" t="s">
        <v>199</v>
      </c>
      <c r="C99" s="352"/>
      <c r="D99" s="352"/>
      <c r="E99" s="352"/>
      <c r="F99" s="352"/>
      <c r="G99" s="352"/>
      <c r="H99" s="352"/>
      <c r="I99" s="352"/>
      <c r="J99" s="353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29">
        <v>1175.44</v>
      </c>
      <c r="E100" s="62"/>
      <c r="F100" s="29">
        <f>E100+'Boletim de Medição 02'!F100</f>
        <v>0</v>
      </c>
      <c r="G100" s="29">
        <v>2.39</v>
      </c>
      <c r="H100" s="29">
        <f>TRUNC(G100*D100,2)</f>
        <v>2809.3</v>
      </c>
      <c r="I100" s="29">
        <f>TRUNC(G100*E100,2)</f>
        <v>0</v>
      </c>
      <c r="J100" s="73">
        <f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29">
        <v>267.10000000000002</v>
      </c>
      <c r="E101" s="62"/>
      <c r="F101" s="29">
        <f>E101+'Boletim de Medição 02'!F101</f>
        <v>0</v>
      </c>
      <c r="G101" s="29">
        <v>2.75</v>
      </c>
      <c r="H101" s="29">
        <f t="shared" ref="H101:H110" si="30">TRUNC(G101*D101,2)</f>
        <v>734.52</v>
      </c>
      <c r="I101" s="29">
        <f t="shared" ref="I101:I110" si="31">TRUNC(G101*E101,2)</f>
        <v>0</v>
      </c>
      <c r="J101" s="73">
        <f t="shared" ref="J101:J110" si="32">TRUNC(G101*F101,2)</f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29">
        <v>546.36</v>
      </c>
      <c r="E102" s="62"/>
      <c r="F102" s="29">
        <f>E102+'Boletim de Medição 02'!F102</f>
        <v>0</v>
      </c>
      <c r="G102" s="29">
        <v>16.93</v>
      </c>
      <c r="H102" s="29">
        <f t="shared" si="30"/>
        <v>9249.8700000000008</v>
      </c>
      <c r="I102" s="29">
        <f t="shared" si="31"/>
        <v>0</v>
      </c>
      <c r="J102" s="73">
        <f t="shared" si="32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29">
        <v>585.87</v>
      </c>
      <c r="E103" s="62"/>
      <c r="F103" s="29">
        <f>E103+'Boletim de Medição 02'!F103</f>
        <v>0</v>
      </c>
      <c r="G103" s="29">
        <v>12.84</v>
      </c>
      <c r="H103" s="29">
        <f t="shared" si="30"/>
        <v>7522.57</v>
      </c>
      <c r="I103" s="29">
        <f t="shared" si="31"/>
        <v>0</v>
      </c>
      <c r="J103" s="73">
        <f t="shared" si="32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29">
        <v>234.03</v>
      </c>
      <c r="E104" s="62"/>
      <c r="F104" s="29">
        <f>E104+'Boletim de Medição 02'!F104</f>
        <v>0</v>
      </c>
      <c r="G104" s="29">
        <v>17.309999999999999</v>
      </c>
      <c r="H104" s="29">
        <f t="shared" si="30"/>
        <v>4051.05</v>
      </c>
      <c r="I104" s="29">
        <f t="shared" si="31"/>
        <v>0</v>
      </c>
      <c r="J104" s="73">
        <f t="shared" si="32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29">
        <v>267.10000000000002</v>
      </c>
      <c r="E105" s="62"/>
      <c r="F105" s="29">
        <f>E105+'Boletim de Medição 02'!F105</f>
        <v>0</v>
      </c>
      <c r="G105" s="29">
        <v>13.2</v>
      </c>
      <c r="H105" s="29">
        <f t="shared" si="30"/>
        <v>3525.72</v>
      </c>
      <c r="I105" s="29">
        <f t="shared" si="31"/>
        <v>0</v>
      </c>
      <c r="J105" s="73">
        <f t="shared" si="32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29">
        <v>1136.8399999999999</v>
      </c>
      <c r="E106" s="62"/>
      <c r="F106" s="29">
        <f>E106+'Boletim de Medição 02'!F106</f>
        <v>0</v>
      </c>
      <c r="G106" s="29">
        <v>11.55</v>
      </c>
      <c r="H106" s="29">
        <f t="shared" si="30"/>
        <v>13130.5</v>
      </c>
      <c r="I106" s="29">
        <f t="shared" si="31"/>
        <v>0</v>
      </c>
      <c r="J106" s="73">
        <f t="shared" si="32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29">
        <v>52.08</v>
      </c>
      <c r="E107" s="62"/>
      <c r="F107" s="29">
        <f>E107+'Boletim de Medição 02'!F107</f>
        <v>0</v>
      </c>
      <c r="G107" s="29">
        <v>17.23</v>
      </c>
      <c r="H107" s="29">
        <f t="shared" si="30"/>
        <v>897.33</v>
      </c>
      <c r="I107" s="29">
        <f t="shared" si="31"/>
        <v>0</v>
      </c>
      <c r="J107" s="73">
        <f t="shared" si="32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29">
        <v>52.08</v>
      </c>
      <c r="E108" s="62"/>
      <c r="F108" s="29">
        <f>E108+'Boletim de Medição 02'!F108</f>
        <v>0</v>
      </c>
      <c r="G108" s="29">
        <v>12.27</v>
      </c>
      <c r="H108" s="29">
        <f t="shared" si="30"/>
        <v>639.02</v>
      </c>
      <c r="I108" s="29">
        <f t="shared" si="31"/>
        <v>0</v>
      </c>
      <c r="J108" s="73">
        <f t="shared" si="32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29">
        <v>23.42</v>
      </c>
      <c r="E109" s="62"/>
      <c r="F109" s="29">
        <f>E109+'Boletim de Medição 02'!F109</f>
        <v>0</v>
      </c>
      <c r="G109" s="29">
        <v>11.53</v>
      </c>
      <c r="H109" s="29">
        <f t="shared" si="30"/>
        <v>270.02999999999997</v>
      </c>
      <c r="I109" s="29">
        <f t="shared" si="31"/>
        <v>0</v>
      </c>
      <c r="J109" s="73">
        <f t="shared" si="32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29">
        <v>7.35</v>
      </c>
      <c r="E110" s="62"/>
      <c r="F110" s="29">
        <f>E110+'Boletim de Medição 02'!F110</f>
        <v>0</v>
      </c>
      <c r="G110" s="29">
        <v>18.440000000000001</v>
      </c>
      <c r="H110" s="29">
        <f t="shared" si="30"/>
        <v>135.53</v>
      </c>
      <c r="I110" s="29">
        <f t="shared" si="31"/>
        <v>0</v>
      </c>
      <c r="J110" s="73">
        <f t="shared" si="32"/>
        <v>0</v>
      </c>
    </row>
    <row r="111" spans="1:10" s="1" customFormat="1" ht="15" x14ac:dyDescent="0.25">
      <c r="A111" s="386" t="s">
        <v>66</v>
      </c>
      <c r="B111" s="387"/>
      <c r="C111" s="387"/>
      <c r="D111" s="387"/>
      <c r="E111" s="387"/>
      <c r="F111" s="387"/>
      <c r="G111" s="388"/>
      <c r="H111" s="30">
        <f>SUM(H100:H110)</f>
        <v>42965.439999999995</v>
      </c>
      <c r="I111" s="30">
        <f>TRUNC(SUM(I100:I110),2)</f>
        <v>0</v>
      </c>
      <c r="J111" s="74">
        <f>TRUNC(SUM(J100:J110),2)</f>
        <v>0</v>
      </c>
    </row>
    <row r="112" spans="1:10" s="1" customFormat="1" ht="15" x14ac:dyDescent="0.25">
      <c r="A112" s="75" t="s">
        <v>221</v>
      </c>
      <c r="B112" s="351" t="s">
        <v>222</v>
      </c>
      <c r="C112" s="352"/>
      <c r="D112" s="352"/>
      <c r="E112" s="352"/>
      <c r="F112" s="352"/>
      <c r="G112" s="352"/>
      <c r="H112" s="352"/>
      <c r="I112" s="352"/>
      <c r="J112" s="353"/>
    </row>
    <row r="113" spans="1:10" s="1" customFormat="1" ht="15" x14ac:dyDescent="0.25">
      <c r="A113" s="75" t="s">
        <v>223</v>
      </c>
      <c r="B113" s="137" t="s">
        <v>225</v>
      </c>
      <c r="C113" s="138"/>
      <c r="D113" s="138"/>
      <c r="E113" s="138"/>
      <c r="F113" s="138"/>
      <c r="G113" s="138"/>
      <c r="H113" s="138"/>
      <c r="I113" s="138"/>
      <c r="J113" s="139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29">
        <v>40.380000000000003</v>
      </c>
      <c r="E114" s="62">
        <v>40.380000000000003</v>
      </c>
      <c r="F114" s="29">
        <f>E114+'Boletim de Medição 02'!F114</f>
        <v>40.380000000000003</v>
      </c>
      <c r="G114" s="29">
        <v>9.27</v>
      </c>
      <c r="H114" s="29">
        <f>TRUNC(G114*D114,2)</f>
        <v>374.32</v>
      </c>
      <c r="I114" s="29">
        <f>TRUNC(G114*E114,2)</f>
        <v>374.32</v>
      </c>
      <c r="J114" s="73">
        <f>TRUNC(G114*F114,2)</f>
        <v>374.32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29">
        <v>3.68</v>
      </c>
      <c r="E115" s="62"/>
      <c r="F115" s="29">
        <f>E115+'Boletim de Medição 02'!F115</f>
        <v>0</v>
      </c>
      <c r="G115" s="29">
        <v>16.27</v>
      </c>
      <c r="H115" s="29">
        <f t="shared" ref="H115:H134" si="33">TRUNC(G115*D115,2)</f>
        <v>59.87</v>
      </c>
      <c r="I115" s="29">
        <f t="shared" ref="I115:I134" si="34">TRUNC(G115*E115,2)</f>
        <v>0</v>
      </c>
      <c r="J115" s="73">
        <f t="shared" ref="J115:J134" si="35">TRUNC(G115*F115,2)</f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29">
        <v>24.49</v>
      </c>
      <c r="E116" s="62"/>
      <c r="F116" s="29">
        <f>E116+'Boletim de Medição 02'!F116</f>
        <v>0</v>
      </c>
      <c r="G116" s="29">
        <v>19.71</v>
      </c>
      <c r="H116" s="29">
        <f t="shared" si="33"/>
        <v>482.69</v>
      </c>
      <c r="I116" s="29">
        <f t="shared" si="34"/>
        <v>0</v>
      </c>
      <c r="J116" s="73">
        <f t="shared" si="35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29">
        <v>4</v>
      </c>
      <c r="E117" s="62"/>
      <c r="F117" s="29">
        <f>E117+'Boletim de Medição 02'!F117</f>
        <v>0</v>
      </c>
      <c r="G117" s="29">
        <v>5.25</v>
      </c>
      <c r="H117" s="29">
        <f t="shared" si="33"/>
        <v>21</v>
      </c>
      <c r="I117" s="29">
        <f t="shared" si="34"/>
        <v>0</v>
      </c>
      <c r="J117" s="73">
        <f t="shared" si="35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29">
        <v>1</v>
      </c>
      <c r="E118" s="62"/>
      <c r="F118" s="29">
        <f>E118+'Boletim de Medição 02'!F118</f>
        <v>0</v>
      </c>
      <c r="G118" s="29">
        <v>1631.74</v>
      </c>
      <c r="H118" s="29">
        <f t="shared" si="33"/>
        <v>1631.74</v>
      </c>
      <c r="I118" s="29">
        <f t="shared" si="34"/>
        <v>0</v>
      </c>
      <c r="J118" s="73">
        <f t="shared" si="35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29">
        <v>2</v>
      </c>
      <c r="E119" s="62"/>
      <c r="F119" s="29">
        <f>E119+'Boletim de Medição 02'!F119</f>
        <v>0</v>
      </c>
      <c r="G119" s="29">
        <v>25.18</v>
      </c>
      <c r="H119" s="29">
        <f t="shared" si="33"/>
        <v>50.36</v>
      </c>
      <c r="I119" s="29">
        <f t="shared" si="34"/>
        <v>0</v>
      </c>
      <c r="J119" s="73">
        <f t="shared" si="35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29">
        <v>10</v>
      </c>
      <c r="E120" s="62">
        <v>10</v>
      </c>
      <c r="F120" s="29">
        <f>E120+'Boletim de Medição 02'!F120</f>
        <v>10</v>
      </c>
      <c r="G120" s="29">
        <v>3.93</v>
      </c>
      <c r="H120" s="29">
        <f t="shared" si="33"/>
        <v>39.299999999999997</v>
      </c>
      <c r="I120" s="29">
        <f t="shared" si="34"/>
        <v>39.299999999999997</v>
      </c>
      <c r="J120" s="73">
        <f t="shared" si="35"/>
        <v>39.299999999999997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29">
        <v>2</v>
      </c>
      <c r="E121" s="62"/>
      <c r="F121" s="29">
        <f>E121+'Boletim de Medição 02'!F121</f>
        <v>0</v>
      </c>
      <c r="G121" s="29">
        <v>6.52</v>
      </c>
      <c r="H121" s="29">
        <f t="shared" si="33"/>
        <v>13.04</v>
      </c>
      <c r="I121" s="29">
        <f t="shared" si="34"/>
        <v>0</v>
      </c>
      <c r="J121" s="73">
        <f t="shared" si="35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29">
        <v>7</v>
      </c>
      <c r="E122" s="62"/>
      <c r="F122" s="29">
        <f>E122+'Boletim de Medição 02'!F122</f>
        <v>0</v>
      </c>
      <c r="G122" s="29">
        <v>13.2</v>
      </c>
      <c r="H122" s="29">
        <f t="shared" si="33"/>
        <v>92.4</v>
      </c>
      <c r="I122" s="29">
        <f t="shared" si="34"/>
        <v>0</v>
      </c>
      <c r="J122" s="73">
        <f t="shared" si="35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29">
        <v>10</v>
      </c>
      <c r="E123" s="62">
        <v>10</v>
      </c>
      <c r="F123" s="29">
        <f>E123+'Boletim de Medição 02'!F123</f>
        <v>10</v>
      </c>
      <c r="G123" s="29">
        <v>14.18</v>
      </c>
      <c r="H123" s="29">
        <f t="shared" si="33"/>
        <v>141.80000000000001</v>
      </c>
      <c r="I123" s="29">
        <f t="shared" si="34"/>
        <v>141.80000000000001</v>
      </c>
      <c r="J123" s="73">
        <f t="shared" si="35"/>
        <v>141.80000000000001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29">
        <v>4</v>
      </c>
      <c r="E124" s="62">
        <v>4</v>
      </c>
      <c r="F124" s="29">
        <f>E124+'Boletim de Medição 02'!F124</f>
        <v>4</v>
      </c>
      <c r="G124" s="29">
        <v>3.24</v>
      </c>
      <c r="H124" s="29">
        <f t="shared" si="33"/>
        <v>12.96</v>
      </c>
      <c r="I124" s="29">
        <f t="shared" si="34"/>
        <v>12.96</v>
      </c>
      <c r="J124" s="73">
        <f t="shared" si="35"/>
        <v>12.96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29">
        <v>3</v>
      </c>
      <c r="E125" s="62">
        <v>3</v>
      </c>
      <c r="F125" s="29">
        <f>E125+'Boletim de Medição 02'!F125</f>
        <v>3</v>
      </c>
      <c r="G125" s="29">
        <v>10.78</v>
      </c>
      <c r="H125" s="29">
        <f t="shared" si="33"/>
        <v>32.340000000000003</v>
      </c>
      <c r="I125" s="29">
        <f t="shared" si="34"/>
        <v>32.340000000000003</v>
      </c>
      <c r="J125" s="73">
        <f t="shared" si="35"/>
        <v>32.340000000000003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29">
        <v>1</v>
      </c>
      <c r="E126" s="62"/>
      <c r="F126" s="29">
        <f>E126+'Boletim de Medição 02'!F126</f>
        <v>0</v>
      </c>
      <c r="G126" s="29">
        <v>10.49</v>
      </c>
      <c r="H126" s="29">
        <f t="shared" si="33"/>
        <v>10.49</v>
      </c>
      <c r="I126" s="29">
        <f t="shared" si="34"/>
        <v>0</v>
      </c>
      <c r="J126" s="73">
        <f t="shared" si="35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29">
        <v>6</v>
      </c>
      <c r="E127" s="62">
        <v>6</v>
      </c>
      <c r="F127" s="29">
        <f>E127+'Boletim de Medição 02'!F127</f>
        <v>6</v>
      </c>
      <c r="G127" s="29">
        <v>7.29</v>
      </c>
      <c r="H127" s="29">
        <f t="shared" si="33"/>
        <v>43.74</v>
      </c>
      <c r="I127" s="29">
        <f t="shared" si="34"/>
        <v>43.74</v>
      </c>
      <c r="J127" s="73">
        <f t="shared" si="35"/>
        <v>43.74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29">
        <v>4</v>
      </c>
      <c r="E128" s="62"/>
      <c r="F128" s="29">
        <f>E128+'Boletim de Medição 02'!F128</f>
        <v>0</v>
      </c>
      <c r="G128" s="29">
        <v>21.24</v>
      </c>
      <c r="H128" s="29">
        <f t="shared" si="33"/>
        <v>84.96</v>
      </c>
      <c r="I128" s="29">
        <f t="shared" si="34"/>
        <v>0</v>
      </c>
      <c r="J128" s="73">
        <f t="shared" si="35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29">
        <v>4</v>
      </c>
      <c r="E129" s="62">
        <v>4</v>
      </c>
      <c r="F129" s="29">
        <f>E129+'Boletim de Medição 02'!F129</f>
        <v>4</v>
      </c>
      <c r="G129" s="29">
        <v>95.94</v>
      </c>
      <c r="H129" s="29">
        <f t="shared" si="33"/>
        <v>383.76</v>
      </c>
      <c r="I129" s="29">
        <f t="shared" si="34"/>
        <v>383.76</v>
      </c>
      <c r="J129" s="73">
        <f t="shared" si="35"/>
        <v>383.76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29">
        <v>3</v>
      </c>
      <c r="E130" s="62">
        <v>3</v>
      </c>
      <c r="F130" s="29">
        <f>E130+'Boletim de Medição 02'!F130</f>
        <v>3</v>
      </c>
      <c r="G130" s="29">
        <v>90.97</v>
      </c>
      <c r="H130" s="29">
        <f t="shared" si="33"/>
        <v>272.91000000000003</v>
      </c>
      <c r="I130" s="29">
        <f t="shared" si="34"/>
        <v>272.91000000000003</v>
      </c>
      <c r="J130" s="73">
        <f t="shared" si="35"/>
        <v>272.91000000000003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29">
        <v>11</v>
      </c>
      <c r="E131" s="62">
        <v>11</v>
      </c>
      <c r="F131" s="29">
        <f>E131+'Boletim de Medição 02'!F131</f>
        <v>11</v>
      </c>
      <c r="G131" s="29">
        <v>5.71</v>
      </c>
      <c r="H131" s="29">
        <f t="shared" si="33"/>
        <v>62.81</v>
      </c>
      <c r="I131" s="29">
        <f t="shared" si="34"/>
        <v>62.81</v>
      </c>
      <c r="J131" s="73">
        <f t="shared" si="35"/>
        <v>62.81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29">
        <v>1</v>
      </c>
      <c r="E132" s="62"/>
      <c r="F132" s="29">
        <f>E132+'Boletim de Medição 02'!F132</f>
        <v>0</v>
      </c>
      <c r="G132" s="29">
        <v>150.82</v>
      </c>
      <c r="H132" s="29">
        <f t="shared" si="33"/>
        <v>150.82</v>
      </c>
      <c r="I132" s="29">
        <f t="shared" si="34"/>
        <v>0</v>
      </c>
      <c r="J132" s="73">
        <f t="shared" si="35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29">
        <v>1</v>
      </c>
      <c r="E133" s="62"/>
      <c r="F133" s="29">
        <f>E133+'Boletim de Medição 02'!F133</f>
        <v>0</v>
      </c>
      <c r="G133" s="29">
        <v>171.31</v>
      </c>
      <c r="H133" s="29">
        <f t="shared" si="33"/>
        <v>171.31</v>
      </c>
      <c r="I133" s="29">
        <f t="shared" si="34"/>
        <v>0</v>
      </c>
      <c r="J133" s="73">
        <f t="shared" si="35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29">
        <v>3</v>
      </c>
      <c r="E134" s="62"/>
      <c r="F134" s="29">
        <f>E134+'Boletim de Medição 02'!F134</f>
        <v>0</v>
      </c>
      <c r="G134" s="29">
        <v>120.43</v>
      </c>
      <c r="H134" s="29">
        <f t="shared" si="33"/>
        <v>361.29</v>
      </c>
      <c r="I134" s="29">
        <f t="shared" si="34"/>
        <v>0</v>
      </c>
      <c r="J134" s="73">
        <f t="shared" si="35"/>
        <v>0</v>
      </c>
    </row>
    <row r="135" spans="1:10" s="1" customFormat="1" ht="15" x14ac:dyDescent="0.25">
      <c r="A135" s="386" t="s">
        <v>66</v>
      </c>
      <c r="B135" s="387"/>
      <c r="C135" s="387"/>
      <c r="D135" s="387"/>
      <c r="E135" s="387"/>
      <c r="F135" s="387"/>
      <c r="G135" s="388"/>
      <c r="H135" s="30">
        <f>SUM(H114:H134)</f>
        <v>4493.9100000000008</v>
      </c>
      <c r="I135" s="30">
        <f>TRUNC(SUM(I114:I134),2)</f>
        <v>1363.94</v>
      </c>
      <c r="J135" s="74">
        <f>TRUNC(SUM(J114:J134),2)</f>
        <v>1363.94</v>
      </c>
    </row>
    <row r="136" spans="1:10" s="1" customFormat="1" ht="15" x14ac:dyDescent="0.25">
      <c r="A136" s="75" t="s">
        <v>267</v>
      </c>
      <c r="B136" s="137" t="s">
        <v>529</v>
      </c>
      <c r="C136" s="138"/>
      <c r="D136" s="138"/>
      <c r="E136" s="138"/>
      <c r="F136" s="138"/>
      <c r="G136" s="138"/>
      <c r="H136" s="138"/>
      <c r="I136" s="138"/>
      <c r="J136" s="139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29">
        <v>13.24</v>
      </c>
      <c r="E137" s="62">
        <v>13.24</v>
      </c>
      <c r="F137" s="29">
        <f>E137+'Boletim de Medição 02'!F137</f>
        <v>13.24</v>
      </c>
      <c r="G137" s="29">
        <v>17.940000000000001</v>
      </c>
      <c r="H137" s="29">
        <f>TRUNC(G137*D137,2)</f>
        <v>237.52</v>
      </c>
      <c r="I137" s="29">
        <f>TRUNC(G137*E137,2)</f>
        <v>237.52</v>
      </c>
      <c r="J137" s="73">
        <f>TRUNC(G137*F137,2)</f>
        <v>237.52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29">
        <v>30.25</v>
      </c>
      <c r="E138" s="62">
        <v>30.25</v>
      </c>
      <c r="F138" s="29">
        <f>E138+'Boletim de Medição 02'!F138</f>
        <v>30.25</v>
      </c>
      <c r="G138" s="29">
        <v>25.61</v>
      </c>
      <c r="H138" s="29">
        <f t="shared" ref="H138:H155" si="36">TRUNC(G138*D138,2)</f>
        <v>774.7</v>
      </c>
      <c r="I138" s="29">
        <f t="shared" ref="I138:I155" si="37">TRUNC(G138*E138,2)</f>
        <v>774.7</v>
      </c>
      <c r="J138" s="73">
        <f t="shared" ref="J138:J155" si="38">TRUNC(G138*F138,2)</f>
        <v>774.7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29">
        <v>23.37</v>
      </c>
      <c r="E139" s="62">
        <v>23.37</v>
      </c>
      <c r="F139" s="29">
        <f>E139+'Boletim de Medição 02'!F139</f>
        <v>23.37</v>
      </c>
      <c r="G139" s="29">
        <v>13.32</v>
      </c>
      <c r="H139" s="29">
        <f t="shared" si="36"/>
        <v>311.27999999999997</v>
      </c>
      <c r="I139" s="29">
        <f t="shared" si="37"/>
        <v>311.27999999999997</v>
      </c>
      <c r="J139" s="73">
        <f t="shared" si="38"/>
        <v>311.27999999999997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29">
        <v>4</v>
      </c>
      <c r="E140" s="62"/>
      <c r="F140" s="29">
        <f>E140+'Boletim de Medição 02'!F140</f>
        <v>0</v>
      </c>
      <c r="G140" s="29">
        <v>9.5</v>
      </c>
      <c r="H140" s="29">
        <f t="shared" si="36"/>
        <v>38</v>
      </c>
      <c r="I140" s="29">
        <f t="shared" si="37"/>
        <v>0</v>
      </c>
      <c r="J140" s="73">
        <f t="shared" si="38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29">
        <v>5</v>
      </c>
      <c r="E141" s="62"/>
      <c r="F141" s="29">
        <f>E141+'Boletim de Medição 02'!F141</f>
        <v>0</v>
      </c>
      <c r="G141" s="29">
        <v>29.44</v>
      </c>
      <c r="H141" s="29">
        <f t="shared" si="36"/>
        <v>147.19999999999999</v>
      </c>
      <c r="I141" s="29">
        <f t="shared" si="37"/>
        <v>0</v>
      </c>
      <c r="J141" s="73">
        <f t="shared" si="38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29">
        <v>2</v>
      </c>
      <c r="E142" s="62">
        <v>2</v>
      </c>
      <c r="F142" s="29">
        <f>E142+'Boletim de Medição 02'!F142</f>
        <v>2</v>
      </c>
      <c r="G142" s="29">
        <v>18.27</v>
      </c>
      <c r="H142" s="29">
        <f t="shared" si="36"/>
        <v>36.54</v>
      </c>
      <c r="I142" s="29">
        <f t="shared" si="37"/>
        <v>36.54</v>
      </c>
      <c r="J142" s="73">
        <f t="shared" si="38"/>
        <v>36.54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29">
        <v>3</v>
      </c>
      <c r="E143" s="62">
        <v>3</v>
      </c>
      <c r="F143" s="29">
        <f>E143+'Boletim de Medição 02'!F143</f>
        <v>3</v>
      </c>
      <c r="G143" s="29">
        <v>6.27</v>
      </c>
      <c r="H143" s="29">
        <f t="shared" si="36"/>
        <v>18.809999999999999</v>
      </c>
      <c r="I143" s="29">
        <f t="shared" si="37"/>
        <v>18.809999999999999</v>
      </c>
      <c r="J143" s="73">
        <f t="shared" si="38"/>
        <v>18.809999999999999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29">
        <v>3</v>
      </c>
      <c r="E144" s="62">
        <v>3</v>
      </c>
      <c r="F144" s="29">
        <f>E144+'Boletim de Medição 02'!F144</f>
        <v>3</v>
      </c>
      <c r="G144" s="29">
        <v>7.36</v>
      </c>
      <c r="H144" s="29">
        <f t="shared" si="36"/>
        <v>22.08</v>
      </c>
      <c r="I144" s="29">
        <f t="shared" si="37"/>
        <v>22.08</v>
      </c>
      <c r="J144" s="73">
        <f t="shared" si="38"/>
        <v>22.08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29">
        <v>3</v>
      </c>
      <c r="E145" s="62">
        <v>3</v>
      </c>
      <c r="F145" s="29">
        <f>E145+'Boletim de Medição 02'!F145</f>
        <v>3</v>
      </c>
      <c r="G145" s="29">
        <v>23.25</v>
      </c>
      <c r="H145" s="29">
        <f t="shared" si="36"/>
        <v>69.75</v>
      </c>
      <c r="I145" s="29">
        <f t="shared" si="37"/>
        <v>69.75</v>
      </c>
      <c r="J145" s="73">
        <f t="shared" si="38"/>
        <v>69.75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29">
        <v>6</v>
      </c>
      <c r="E146" s="62">
        <v>6</v>
      </c>
      <c r="F146" s="29">
        <f>E146+'Boletim de Medição 02'!F146</f>
        <v>6</v>
      </c>
      <c r="G146" s="29">
        <v>9.32</v>
      </c>
      <c r="H146" s="29">
        <f t="shared" si="36"/>
        <v>55.92</v>
      </c>
      <c r="I146" s="29">
        <f t="shared" si="37"/>
        <v>55.92</v>
      </c>
      <c r="J146" s="73">
        <f t="shared" si="38"/>
        <v>55.92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29">
        <v>8</v>
      </c>
      <c r="E147" s="62">
        <v>8</v>
      </c>
      <c r="F147" s="29">
        <f>E147+'Boletim de Medição 02'!F147</f>
        <v>8</v>
      </c>
      <c r="G147" s="29">
        <v>6.63</v>
      </c>
      <c r="H147" s="29">
        <f t="shared" si="36"/>
        <v>53.04</v>
      </c>
      <c r="I147" s="29">
        <f t="shared" si="37"/>
        <v>53.04</v>
      </c>
      <c r="J147" s="73">
        <f t="shared" si="38"/>
        <v>53.04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29">
        <v>3</v>
      </c>
      <c r="E148" s="62">
        <v>3</v>
      </c>
      <c r="F148" s="29">
        <f>E148+'Boletim de Medição 02'!F148</f>
        <v>3</v>
      </c>
      <c r="G148" s="29">
        <v>18.98</v>
      </c>
      <c r="H148" s="29">
        <f t="shared" si="36"/>
        <v>56.94</v>
      </c>
      <c r="I148" s="29">
        <f t="shared" si="37"/>
        <v>56.94</v>
      </c>
      <c r="J148" s="73">
        <f t="shared" si="38"/>
        <v>56.94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29">
        <v>3</v>
      </c>
      <c r="E149" s="62">
        <v>3</v>
      </c>
      <c r="F149" s="29">
        <f>E149+'Boletim de Medição 02'!F149</f>
        <v>3</v>
      </c>
      <c r="G149" s="29">
        <v>8.15</v>
      </c>
      <c r="H149" s="29">
        <f t="shared" si="36"/>
        <v>24.45</v>
      </c>
      <c r="I149" s="29">
        <f t="shared" si="37"/>
        <v>24.45</v>
      </c>
      <c r="J149" s="73">
        <f t="shared" si="38"/>
        <v>24.45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29">
        <v>11</v>
      </c>
      <c r="E150" s="62">
        <v>11</v>
      </c>
      <c r="F150" s="29">
        <f>E150+'Boletim de Medição 02'!F150</f>
        <v>11</v>
      </c>
      <c r="G150" s="29">
        <v>14.53</v>
      </c>
      <c r="H150" s="29">
        <f t="shared" si="36"/>
        <v>159.83000000000001</v>
      </c>
      <c r="I150" s="29">
        <f t="shared" si="37"/>
        <v>159.83000000000001</v>
      </c>
      <c r="J150" s="73">
        <f t="shared" si="38"/>
        <v>159.83000000000001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29">
        <v>9</v>
      </c>
      <c r="E151" s="62">
        <v>9</v>
      </c>
      <c r="F151" s="29">
        <f>E151+'Boletim de Medição 02'!F151</f>
        <v>9</v>
      </c>
      <c r="G151" s="29">
        <v>6.69</v>
      </c>
      <c r="H151" s="29">
        <f t="shared" si="36"/>
        <v>60.21</v>
      </c>
      <c r="I151" s="29">
        <f t="shared" si="37"/>
        <v>60.21</v>
      </c>
      <c r="J151" s="73">
        <f t="shared" si="38"/>
        <v>60.21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29">
        <v>3</v>
      </c>
      <c r="E152" s="62">
        <v>3</v>
      </c>
      <c r="F152" s="29">
        <f>E152+'Boletim de Medição 02'!F152</f>
        <v>3</v>
      </c>
      <c r="G152" s="29">
        <v>43.45</v>
      </c>
      <c r="H152" s="29">
        <f t="shared" si="36"/>
        <v>130.35</v>
      </c>
      <c r="I152" s="29">
        <f t="shared" si="37"/>
        <v>130.35</v>
      </c>
      <c r="J152" s="73">
        <f t="shared" si="38"/>
        <v>130.35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29">
        <v>1</v>
      </c>
      <c r="E153" s="62">
        <v>1</v>
      </c>
      <c r="F153" s="29">
        <f>E153+'Boletim de Medição 02'!F153</f>
        <v>1</v>
      </c>
      <c r="G153" s="29">
        <v>12.28</v>
      </c>
      <c r="H153" s="29">
        <f t="shared" si="36"/>
        <v>12.28</v>
      </c>
      <c r="I153" s="29">
        <f t="shared" si="37"/>
        <v>12.28</v>
      </c>
      <c r="J153" s="73">
        <f t="shared" si="38"/>
        <v>12.28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29">
        <v>1</v>
      </c>
      <c r="E154" s="62"/>
      <c r="F154" s="29">
        <f>E154+'Boletim de Medição 02'!F154</f>
        <v>0</v>
      </c>
      <c r="G154" s="29">
        <v>436.28</v>
      </c>
      <c r="H154" s="29">
        <f t="shared" si="36"/>
        <v>436.28</v>
      </c>
      <c r="I154" s="29">
        <f t="shared" si="37"/>
        <v>0</v>
      </c>
      <c r="J154" s="73">
        <f t="shared" si="38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29">
        <v>3</v>
      </c>
      <c r="E155" s="62"/>
      <c r="F155" s="29">
        <f>E155+'Boletim de Medição 02'!F155</f>
        <v>0</v>
      </c>
      <c r="G155" s="29">
        <v>385.85</v>
      </c>
      <c r="H155" s="29">
        <f t="shared" si="36"/>
        <v>1157.55</v>
      </c>
      <c r="I155" s="29">
        <f t="shared" si="37"/>
        <v>0</v>
      </c>
      <c r="J155" s="73">
        <f t="shared" si="38"/>
        <v>0</v>
      </c>
    </row>
    <row r="156" spans="1:10" s="1" customFormat="1" ht="15" x14ac:dyDescent="0.25">
      <c r="A156" s="386" t="s">
        <v>66</v>
      </c>
      <c r="B156" s="387"/>
      <c r="C156" s="387"/>
      <c r="D156" s="387"/>
      <c r="E156" s="387"/>
      <c r="F156" s="387"/>
      <c r="G156" s="388"/>
      <c r="H156" s="30">
        <f>SUM(H137:H155)</f>
        <v>3802.7300000000005</v>
      </c>
      <c r="I156" s="30">
        <f>TRUNC(SUM(I137:I155),2)</f>
        <v>2023.7</v>
      </c>
      <c r="J156" s="74">
        <f>TRUNC(SUM(J137:J155),2)</f>
        <v>2023.7</v>
      </c>
    </row>
    <row r="157" spans="1:10" s="1" customFormat="1" ht="15" x14ac:dyDescent="0.25">
      <c r="A157" s="75" t="s">
        <v>306</v>
      </c>
      <c r="B157" s="137" t="s">
        <v>308</v>
      </c>
      <c r="C157" s="138"/>
      <c r="D157" s="138"/>
      <c r="E157" s="138"/>
      <c r="F157" s="138"/>
      <c r="G157" s="138"/>
      <c r="H157" s="138"/>
      <c r="I157" s="138"/>
      <c r="J157" s="139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29">
        <v>2.5</v>
      </c>
      <c r="E158" s="62">
        <v>2.5</v>
      </c>
      <c r="F158" s="29">
        <f>E158+'Boletim de Medição 02'!F158</f>
        <v>2.5</v>
      </c>
      <c r="G158" s="29">
        <v>21.58</v>
      </c>
      <c r="H158" s="29">
        <f>TRUNC(G158*D158,2)</f>
        <v>53.95</v>
      </c>
      <c r="I158" s="29">
        <f>TRUNC(G158*E158,2)</f>
        <v>53.95</v>
      </c>
      <c r="J158" s="73">
        <f>TRUNC(G158*F158,2)</f>
        <v>53.95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29">
        <v>68.02</v>
      </c>
      <c r="E159" s="62">
        <v>68.02</v>
      </c>
      <c r="F159" s="29">
        <f>E159+'Boletim de Medição 02'!F159</f>
        <v>68.02</v>
      </c>
      <c r="G159" s="29">
        <v>48.66</v>
      </c>
      <c r="H159" s="29">
        <f t="shared" ref="H159:H162" si="39">TRUNC(G159*D159,2)</f>
        <v>3309.85</v>
      </c>
      <c r="I159" s="29">
        <f t="shared" ref="I159:I163" si="40">TRUNC(G159*E159,2)</f>
        <v>3309.85</v>
      </c>
      <c r="J159" s="73">
        <f t="shared" ref="J159:J163" si="41">TRUNC(G159*F159,2)</f>
        <v>3309.85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29">
        <v>11</v>
      </c>
      <c r="E160" s="62">
        <v>11</v>
      </c>
      <c r="F160" s="29">
        <f>E160+'Boletim de Medição 02'!F160</f>
        <v>11</v>
      </c>
      <c r="G160" s="29">
        <v>74.930000000000007</v>
      </c>
      <c r="H160" s="29">
        <f t="shared" si="39"/>
        <v>824.23</v>
      </c>
      <c r="I160" s="29">
        <f t="shared" si="40"/>
        <v>824.23</v>
      </c>
      <c r="J160" s="73">
        <f t="shared" si="41"/>
        <v>824.23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29">
        <v>4</v>
      </c>
      <c r="E161" s="62">
        <v>4</v>
      </c>
      <c r="F161" s="29">
        <f>E161+'Boletim de Medição 02'!F161</f>
        <v>4</v>
      </c>
      <c r="G161" s="29">
        <v>44.22</v>
      </c>
      <c r="H161" s="29">
        <f t="shared" si="39"/>
        <v>176.88</v>
      </c>
      <c r="I161" s="29">
        <f t="shared" si="40"/>
        <v>176.88</v>
      </c>
      <c r="J161" s="73">
        <f t="shared" si="41"/>
        <v>176.88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29">
        <v>13</v>
      </c>
      <c r="E162" s="62">
        <v>13</v>
      </c>
      <c r="F162" s="29">
        <f>E162+'Boletim de Medição 02'!F162</f>
        <v>13</v>
      </c>
      <c r="G162" s="29">
        <v>23.71</v>
      </c>
      <c r="H162" s="29">
        <f t="shared" si="39"/>
        <v>308.23</v>
      </c>
      <c r="I162" s="29">
        <f t="shared" si="40"/>
        <v>308.23</v>
      </c>
      <c r="J162" s="73">
        <f t="shared" si="41"/>
        <v>308.23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29">
        <v>3</v>
      </c>
      <c r="E163" s="62"/>
      <c r="F163" s="29">
        <f>E163+'Boletim de Medição 02'!F163</f>
        <v>0</v>
      </c>
      <c r="G163" s="29">
        <v>712.52</v>
      </c>
      <c r="H163" s="29">
        <f>TRUNC(G163*D163,2)</f>
        <v>2137.56</v>
      </c>
      <c r="I163" s="29">
        <f t="shared" si="40"/>
        <v>0</v>
      </c>
      <c r="J163" s="73">
        <f t="shared" si="41"/>
        <v>0</v>
      </c>
    </row>
    <row r="164" spans="1:10" s="1" customFormat="1" ht="15" x14ac:dyDescent="0.25">
      <c r="A164" s="386" t="s">
        <v>66</v>
      </c>
      <c r="B164" s="387"/>
      <c r="C164" s="387"/>
      <c r="D164" s="387"/>
      <c r="E164" s="387"/>
      <c r="F164" s="387"/>
      <c r="G164" s="388"/>
      <c r="H164" s="30">
        <f>SUM(H158:H163)</f>
        <v>6810.6999999999989</v>
      </c>
      <c r="I164" s="30">
        <f>TRUNC(SUM(I158:I163),2)</f>
        <v>4673.1400000000003</v>
      </c>
      <c r="J164" s="74">
        <f>TRUNC(SUM(J158:J163),2)</f>
        <v>4673.1400000000003</v>
      </c>
    </row>
    <row r="165" spans="1:10" s="1" customFormat="1" ht="15" x14ac:dyDescent="0.25">
      <c r="A165" s="75" t="s">
        <v>320</v>
      </c>
      <c r="B165" s="137" t="s">
        <v>321</v>
      </c>
      <c r="C165" s="138"/>
      <c r="D165" s="138"/>
      <c r="E165" s="138"/>
      <c r="F165" s="138"/>
      <c r="G165" s="138"/>
      <c r="H165" s="138"/>
      <c r="I165" s="138"/>
      <c r="J165" s="139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29">
        <v>1</v>
      </c>
      <c r="E166" s="62"/>
      <c r="F166" s="29">
        <f>E166+'Boletim de Medição 02'!F166</f>
        <v>0</v>
      </c>
      <c r="G166" s="29">
        <v>1562.31</v>
      </c>
      <c r="H166" s="29">
        <f>TRUNC(G166*D166,2)</f>
        <v>1562.31</v>
      </c>
      <c r="I166" s="29">
        <f>TRUNC(G166*E166,2)</f>
        <v>0</v>
      </c>
      <c r="J166" s="73">
        <f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29">
        <v>1</v>
      </c>
      <c r="E167" s="62"/>
      <c r="F167" s="29">
        <f>E167+'Boletim de Medição 02'!F167</f>
        <v>0</v>
      </c>
      <c r="G167" s="29">
        <v>532.74</v>
      </c>
      <c r="H167" s="29">
        <f t="shared" ref="H167:H201" si="42">TRUNC(G167*D167,2)</f>
        <v>532.74</v>
      </c>
      <c r="I167" s="29">
        <f t="shared" ref="I167:I201" si="43">TRUNC(G167*E167,2)</f>
        <v>0</v>
      </c>
      <c r="J167" s="73">
        <f t="shared" ref="J167:J201" si="44">TRUNC(G167*F167,2)</f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29">
        <v>4</v>
      </c>
      <c r="E168" s="62"/>
      <c r="F168" s="29">
        <f>E168+'Boletim de Medição 02'!F168</f>
        <v>0</v>
      </c>
      <c r="G168" s="29">
        <v>122.61</v>
      </c>
      <c r="H168" s="29">
        <f t="shared" si="42"/>
        <v>490.44</v>
      </c>
      <c r="I168" s="29">
        <f t="shared" si="43"/>
        <v>0</v>
      </c>
      <c r="J168" s="73">
        <f t="shared" si="44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29">
        <v>1</v>
      </c>
      <c r="E169" s="62"/>
      <c r="F169" s="29">
        <f>E169+'Boletim de Medição 02'!F169</f>
        <v>0</v>
      </c>
      <c r="G169" s="29">
        <v>132.34</v>
      </c>
      <c r="H169" s="29">
        <f t="shared" si="42"/>
        <v>132.34</v>
      </c>
      <c r="I169" s="29">
        <f t="shared" si="43"/>
        <v>0</v>
      </c>
      <c r="J169" s="73">
        <f t="shared" si="44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29">
        <v>4</v>
      </c>
      <c r="E170" s="62"/>
      <c r="F170" s="29">
        <f>E170+'Boletim de Medição 02'!F170</f>
        <v>0</v>
      </c>
      <c r="G170" s="29">
        <v>8.81</v>
      </c>
      <c r="H170" s="29">
        <f t="shared" si="42"/>
        <v>35.24</v>
      </c>
      <c r="I170" s="29">
        <f t="shared" si="43"/>
        <v>0</v>
      </c>
      <c r="J170" s="73">
        <f t="shared" si="44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29">
        <v>6</v>
      </c>
      <c r="E171" s="62"/>
      <c r="F171" s="29">
        <f>E171+'Boletim de Medição 02'!F171</f>
        <v>0</v>
      </c>
      <c r="G171" s="29">
        <v>9.3000000000000007</v>
      </c>
      <c r="H171" s="29">
        <f t="shared" si="42"/>
        <v>55.8</v>
      </c>
      <c r="I171" s="29">
        <f t="shared" si="43"/>
        <v>0</v>
      </c>
      <c r="J171" s="73">
        <f t="shared" si="44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29">
        <v>8</v>
      </c>
      <c r="E172" s="62"/>
      <c r="F172" s="29">
        <f>E172+'Boletim de Medição 02'!F172</f>
        <v>0</v>
      </c>
      <c r="G172" s="29">
        <v>10.220000000000001</v>
      </c>
      <c r="H172" s="29">
        <f t="shared" si="42"/>
        <v>81.760000000000005</v>
      </c>
      <c r="I172" s="29">
        <f t="shared" si="43"/>
        <v>0</v>
      </c>
      <c r="J172" s="73">
        <f t="shared" si="44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29">
        <v>1</v>
      </c>
      <c r="E173" s="62"/>
      <c r="F173" s="29">
        <f>E173+'Boletim de Medição 02'!F173</f>
        <v>0</v>
      </c>
      <c r="G173" s="29">
        <v>587.96</v>
      </c>
      <c r="H173" s="29">
        <f t="shared" si="42"/>
        <v>587.96</v>
      </c>
      <c r="I173" s="29">
        <f t="shared" si="43"/>
        <v>0</v>
      </c>
      <c r="J173" s="73">
        <f t="shared" si="44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29">
        <v>1</v>
      </c>
      <c r="E174" s="62"/>
      <c r="F174" s="29">
        <f>E174+'Boletim de Medição 02'!F174</f>
        <v>0</v>
      </c>
      <c r="G174" s="29">
        <v>243.72</v>
      </c>
      <c r="H174" s="29">
        <f t="shared" si="42"/>
        <v>243.72</v>
      </c>
      <c r="I174" s="29">
        <f t="shared" si="43"/>
        <v>0</v>
      </c>
      <c r="J174" s="73">
        <f t="shared" si="44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29">
        <v>45</v>
      </c>
      <c r="E175" s="62"/>
      <c r="F175" s="29">
        <f>E175+'Boletim de Medição 02'!F175</f>
        <v>0</v>
      </c>
      <c r="G175" s="29">
        <v>11.63</v>
      </c>
      <c r="H175" s="29">
        <f t="shared" si="42"/>
        <v>523.35</v>
      </c>
      <c r="I175" s="29">
        <f t="shared" si="43"/>
        <v>0</v>
      </c>
      <c r="J175" s="73">
        <f t="shared" si="44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29">
        <v>8</v>
      </c>
      <c r="E176" s="62"/>
      <c r="F176" s="29">
        <f>E176+'Boletim de Medição 02'!F176</f>
        <v>0</v>
      </c>
      <c r="G176" s="29">
        <v>6.71</v>
      </c>
      <c r="H176" s="29">
        <f t="shared" si="42"/>
        <v>53.68</v>
      </c>
      <c r="I176" s="29">
        <f t="shared" si="43"/>
        <v>0</v>
      </c>
      <c r="J176" s="73">
        <f t="shared" si="44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29">
        <v>2</v>
      </c>
      <c r="E177" s="62"/>
      <c r="F177" s="29">
        <f>E177+'Boletim de Medição 02'!F177</f>
        <v>0</v>
      </c>
      <c r="G177" s="29">
        <v>13.88</v>
      </c>
      <c r="H177" s="29">
        <f t="shared" si="42"/>
        <v>27.76</v>
      </c>
      <c r="I177" s="29">
        <f t="shared" si="43"/>
        <v>0</v>
      </c>
      <c r="J177" s="73">
        <f t="shared" si="44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29">
        <v>60</v>
      </c>
      <c r="E178" s="62"/>
      <c r="F178" s="29">
        <f>E178+'Boletim de Medição 02'!F178</f>
        <v>0</v>
      </c>
      <c r="G178" s="29">
        <v>18.13</v>
      </c>
      <c r="H178" s="29">
        <f t="shared" si="42"/>
        <v>1087.8</v>
      </c>
      <c r="I178" s="29">
        <f t="shared" si="43"/>
        <v>0</v>
      </c>
      <c r="J178" s="73">
        <f t="shared" si="44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29">
        <v>600</v>
      </c>
      <c r="E179" s="62"/>
      <c r="F179" s="29">
        <f>E179+'Boletim de Medição 02'!F179</f>
        <v>0</v>
      </c>
      <c r="G179" s="29">
        <v>2.67</v>
      </c>
      <c r="H179" s="29">
        <f t="shared" si="42"/>
        <v>1602</v>
      </c>
      <c r="I179" s="29">
        <f t="shared" si="43"/>
        <v>0</v>
      </c>
      <c r="J179" s="73">
        <f t="shared" si="44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29">
        <v>1600</v>
      </c>
      <c r="E180" s="62"/>
      <c r="F180" s="29">
        <f>E180+'Boletim de Medição 02'!F180</f>
        <v>0</v>
      </c>
      <c r="G180" s="29">
        <v>3.92</v>
      </c>
      <c r="H180" s="29">
        <f t="shared" si="42"/>
        <v>6272</v>
      </c>
      <c r="I180" s="29">
        <f t="shared" si="43"/>
        <v>0</v>
      </c>
      <c r="J180" s="73">
        <f t="shared" si="44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29">
        <v>46</v>
      </c>
      <c r="E181" s="62"/>
      <c r="F181" s="29">
        <f>E181+'Boletim de Medição 02'!F181</f>
        <v>0</v>
      </c>
      <c r="G181" s="29">
        <v>8.82</v>
      </c>
      <c r="H181" s="29">
        <f t="shared" si="42"/>
        <v>405.72</v>
      </c>
      <c r="I181" s="29">
        <f t="shared" si="43"/>
        <v>0</v>
      </c>
      <c r="J181" s="73">
        <f t="shared" si="44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29">
        <v>17</v>
      </c>
      <c r="E182" s="62">
        <v>17</v>
      </c>
      <c r="F182" s="29">
        <f>E182+'Boletim de Medição 02'!F182</f>
        <v>17</v>
      </c>
      <c r="G182" s="29">
        <v>22.65</v>
      </c>
      <c r="H182" s="29">
        <f t="shared" si="42"/>
        <v>385.05</v>
      </c>
      <c r="I182" s="29">
        <f t="shared" si="43"/>
        <v>385.05</v>
      </c>
      <c r="J182" s="73">
        <f t="shared" si="44"/>
        <v>385.05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29">
        <v>88</v>
      </c>
      <c r="E183" s="62">
        <v>88</v>
      </c>
      <c r="F183" s="29">
        <f>E183+'Boletim de Medição 02'!F183</f>
        <v>88</v>
      </c>
      <c r="G183" s="29">
        <v>11.95</v>
      </c>
      <c r="H183" s="29">
        <f t="shared" si="42"/>
        <v>1051.5999999999999</v>
      </c>
      <c r="I183" s="29">
        <f t="shared" si="43"/>
        <v>1051.5999999999999</v>
      </c>
      <c r="J183" s="73">
        <f t="shared" si="44"/>
        <v>1051.5999999999999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29">
        <v>7</v>
      </c>
      <c r="E184" s="62"/>
      <c r="F184" s="29">
        <f>E184+'Boletim de Medição 02'!F184</f>
        <v>0</v>
      </c>
      <c r="G184" s="29">
        <v>26.9</v>
      </c>
      <c r="H184" s="29">
        <f t="shared" si="42"/>
        <v>188.3</v>
      </c>
      <c r="I184" s="29">
        <f t="shared" si="43"/>
        <v>0</v>
      </c>
      <c r="J184" s="73">
        <f t="shared" si="44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29">
        <v>60</v>
      </c>
      <c r="E185" s="62"/>
      <c r="F185" s="29">
        <f>E185+'Boletim de Medição 02'!F185</f>
        <v>0</v>
      </c>
      <c r="G185" s="29">
        <v>24.04</v>
      </c>
      <c r="H185" s="29">
        <f t="shared" si="42"/>
        <v>1442.4</v>
      </c>
      <c r="I185" s="29">
        <f t="shared" si="43"/>
        <v>0</v>
      </c>
      <c r="J185" s="73">
        <f t="shared" si="44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29">
        <v>17</v>
      </c>
      <c r="E186" s="62"/>
      <c r="F186" s="29">
        <f>E186+'Boletim de Medição 02'!F186</f>
        <v>0</v>
      </c>
      <c r="G186" s="29">
        <v>36.46</v>
      </c>
      <c r="H186" s="29">
        <f t="shared" si="42"/>
        <v>619.82000000000005</v>
      </c>
      <c r="I186" s="29">
        <f t="shared" si="43"/>
        <v>0</v>
      </c>
      <c r="J186" s="73">
        <f t="shared" si="44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29">
        <v>17</v>
      </c>
      <c r="E187" s="62"/>
      <c r="F187" s="29">
        <f>E187+'Boletim de Medição 02'!F187</f>
        <v>0</v>
      </c>
      <c r="G187" s="29">
        <v>22.73</v>
      </c>
      <c r="H187" s="29">
        <f t="shared" si="42"/>
        <v>386.41</v>
      </c>
      <c r="I187" s="29">
        <f t="shared" si="43"/>
        <v>0</v>
      </c>
      <c r="J187" s="73">
        <f t="shared" si="44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29">
        <v>4</v>
      </c>
      <c r="E188" s="62"/>
      <c r="F188" s="29">
        <f>E188+'Boletim de Medição 02'!F188</f>
        <v>0</v>
      </c>
      <c r="G188" s="29">
        <v>28.02</v>
      </c>
      <c r="H188" s="29">
        <f t="shared" si="42"/>
        <v>112.08</v>
      </c>
      <c r="I188" s="29">
        <f t="shared" si="43"/>
        <v>0</v>
      </c>
      <c r="J188" s="73">
        <f t="shared" si="44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29">
        <v>41</v>
      </c>
      <c r="E189" s="62"/>
      <c r="F189" s="29">
        <f>E189+'Boletim de Medição 02'!F189</f>
        <v>0</v>
      </c>
      <c r="G189" s="29">
        <v>168.38</v>
      </c>
      <c r="H189" s="29">
        <f t="shared" si="42"/>
        <v>6903.58</v>
      </c>
      <c r="I189" s="29">
        <f t="shared" si="43"/>
        <v>0</v>
      </c>
      <c r="J189" s="73">
        <f t="shared" si="44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29">
        <v>5</v>
      </c>
      <c r="E190" s="62"/>
      <c r="F190" s="29">
        <f>E190+'Boletim de Medição 02'!F190</f>
        <v>0</v>
      </c>
      <c r="G190" s="29">
        <v>110.67</v>
      </c>
      <c r="H190" s="29">
        <f t="shared" si="42"/>
        <v>553.35</v>
      </c>
      <c r="I190" s="29">
        <f t="shared" si="43"/>
        <v>0</v>
      </c>
      <c r="J190" s="73">
        <f t="shared" si="44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29">
        <v>5</v>
      </c>
      <c r="E191" s="62"/>
      <c r="F191" s="29">
        <f>E191+'Boletim de Medição 02'!F191</f>
        <v>0</v>
      </c>
      <c r="G191" s="29">
        <v>723.84</v>
      </c>
      <c r="H191" s="29">
        <f t="shared" si="42"/>
        <v>3619.2</v>
      </c>
      <c r="I191" s="29">
        <f t="shared" si="43"/>
        <v>0</v>
      </c>
      <c r="J191" s="73">
        <f t="shared" si="44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29">
        <v>50</v>
      </c>
      <c r="E192" s="62"/>
      <c r="F192" s="29">
        <f>E192+'Boletim de Medição 02'!F192</f>
        <v>0</v>
      </c>
      <c r="G192" s="29">
        <v>9.32</v>
      </c>
      <c r="H192" s="29">
        <f t="shared" si="42"/>
        <v>466</v>
      </c>
      <c r="I192" s="29">
        <f t="shared" si="43"/>
        <v>0</v>
      </c>
      <c r="J192" s="73">
        <f t="shared" si="44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29">
        <v>60</v>
      </c>
      <c r="E193" s="62"/>
      <c r="F193" s="29">
        <f>E193+'Boletim de Medição 02'!F193</f>
        <v>0</v>
      </c>
      <c r="G193" s="29">
        <v>10.72</v>
      </c>
      <c r="H193" s="29">
        <f t="shared" si="42"/>
        <v>643.20000000000005</v>
      </c>
      <c r="I193" s="29">
        <f t="shared" si="43"/>
        <v>0</v>
      </c>
      <c r="J193" s="73">
        <f t="shared" si="44"/>
        <v>0</v>
      </c>
    </row>
    <row r="194" spans="1:10" s="1" customFormat="1" ht="38.25" x14ac:dyDescent="0.25">
      <c r="A194" s="76" t="s">
        <v>350</v>
      </c>
      <c r="B194" s="22" t="s">
        <v>386</v>
      </c>
      <c r="C194" s="28" t="s">
        <v>15</v>
      </c>
      <c r="D194" s="29">
        <v>65</v>
      </c>
      <c r="E194" s="62">
        <v>65</v>
      </c>
      <c r="F194" s="29">
        <f>E194+'Boletim de Medição 02'!F194</f>
        <v>65</v>
      </c>
      <c r="G194" s="29">
        <v>5.15</v>
      </c>
      <c r="H194" s="29">
        <f t="shared" si="42"/>
        <v>334.75</v>
      </c>
      <c r="I194" s="29">
        <f t="shared" si="43"/>
        <v>334.75</v>
      </c>
      <c r="J194" s="73">
        <f t="shared" si="44"/>
        <v>334.75</v>
      </c>
    </row>
    <row r="195" spans="1:10" s="1" customFormat="1" ht="38.25" x14ac:dyDescent="0.25">
      <c r="A195" s="76" t="s">
        <v>351</v>
      </c>
      <c r="B195" s="22" t="s">
        <v>387</v>
      </c>
      <c r="C195" s="28" t="s">
        <v>15</v>
      </c>
      <c r="D195" s="29">
        <v>30</v>
      </c>
      <c r="E195" s="62">
        <v>30</v>
      </c>
      <c r="F195" s="29">
        <f>E195+'Boletim de Medição 02'!F195</f>
        <v>30</v>
      </c>
      <c r="G195" s="29">
        <v>4.4400000000000004</v>
      </c>
      <c r="H195" s="29">
        <f t="shared" si="42"/>
        <v>133.19999999999999</v>
      </c>
      <c r="I195" s="29">
        <f t="shared" si="43"/>
        <v>133.19999999999999</v>
      </c>
      <c r="J195" s="73">
        <f t="shared" si="44"/>
        <v>133.19999999999999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29">
        <v>2</v>
      </c>
      <c r="E196" s="62"/>
      <c r="F196" s="29">
        <f>E196+'Boletim de Medição 02'!F196</f>
        <v>0</v>
      </c>
      <c r="G196" s="29">
        <v>59.47</v>
      </c>
      <c r="H196" s="29">
        <f t="shared" si="42"/>
        <v>118.94</v>
      </c>
      <c r="I196" s="29">
        <f t="shared" si="43"/>
        <v>0</v>
      </c>
      <c r="J196" s="73">
        <f t="shared" si="44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29">
        <v>2</v>
      </c>
      <c r="E197" s="62"/>
      <c r="F197" s="29">
        <f>E197+'Boletim de Medição 02'!F197</f>
        <v>0</v>
      </c>
      <c r="G197" s="29">
        <v>25.27</v>
      </c>
      <c r="H197" s="29">
        <f t="shared" si="42"/>
        <v>50.54</v>
      </c>
      <c r="I197" s="29">
        <f t="shared" si="43"/>
        <v>0</v>
      </c>
      <c r="J197" s="73">
        <f t="shared" si="44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29">
        <v>15</v>
      </c>
      <c r="E198" s="62"/>
      <c r="F198" s="29">
        <f>E198+'Boletim de Medição 02'!F198</f>
        <v>0</v>
      </c>
      <c r="G198" s="29">
        <v>31.79</v>
      </c>
      <c r="H198" s="29">
        <f t="shared" si="42"/>
        <v>476.85</v>
      </c>
      <c r="I198" s="29">
        <f t="shared" si="43"/>
        <v>0</v>
      </c>
      <c r="J198" s="73">
        <f t="shared" si="44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29">
        <v>2</v>
      </c>
      <c r="E199" s="62"/>
      <c r="F199" s="29">
        <f>E199+'Boletim de Medição 02'!F199</f>
        <v>0</v>
      </c>
      <c r="G199" s="29">
        <v>38.29</v>
      </c>
      <c r="H199" s="29">
        <f t="shared" si="42"/>
        <v>76.58</v>
      </c>
      <c r="I199" s="29">
        <f t="shared" si="43"/>
        <v>0</v>
      </c>
      <c r="J199" s="73">
        <f t="shared" si="44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29">
        <v>2</v>
      </c>
      <c r="E200" s="62"/>
      <c r="F200" s="29">
        <f>E200+'Boletim de Medição 02'!F200</f>
        <v>0</v>
      </c>
      <c r="G200" s="29">
        <v>171.24</v>
      </c>
      <c r="H200" s="29">
        <f t="shared" si="42"/>
        <v>342.48</v>
      </c>
      <c r="I200" s="29">
        <f t="shared" si="43"/>
        <v>0</v>
      </c>
      <c r="J200" s="73">
        <f t="shared" si="44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29">
        <v>8</v>
      </c>
      <c r="E201" s="62"/>
      <c r="F201" s="29">
        <f>E201+'Boletim de Medição 02'!F201</f>
        <v>0</v>
      </c>
      <c r="G201" s="29">
        <v>153.25</v>
      </c>
      <c r="H201" s="29">
        <f t="shared" si="42"/>
        <v>1226</v>
      </c>
      <c r="I201" s="29">
        <f t="shared" si="43"/>
        <v>0</v>
      </c>
      <c r="J201" s="73">
        <f t="shared" si="44"/>
        <v>0</v>
      </c>
    </row>
    <row r="202" spans="1:10" s="1" customFormat="1" ht="15" x14ac:dyDescent="0.25">
      <c r="A202" s="386" t="s">
        <v>66</v>
      </c>
      <c r="B202" s="387"/>
      <c r="C202" s="387"/>
      <c r="D202" s="387"/>
      <c r="E202" s="387"/>
      <c r="F202" s="387"/>
      <c r="G202" s="388"/>
      <c r="H202" s="30">
        <f>SUM(H166:H201)</f>
        <v>32824.949999999997</v>
      </c>
      <c r="I202" s="30">
        <f>TRUNC(SUM(I166:I201),2)</f>
        <v>1904.6</v>
      </c>
      <c r="J202" s="74">
        <f>TRUNC(SUM(J166:J201),2)</f>
        <v>1904.6</v>
      </c>
    </row>
    <row r="203" spans="1:10" s="1" customFormat="1" ht="15" x14ac:dyDescent="0.25">
      <c r="A203" s="75" t="s">
        <v>394</v>
      </c>
      <c r="B203" s="137" t="s">
        <v>395</v>
      </c>
      <c r="C203" s="138"/>
      <c r="D203" s="138"/>
      <c r="E203" s="138"/>
      <c r="F203" s="138"/>
      <c r="G203" s="138"/>
      <c r="H203" s="138"/>
      <c r="I203" s="138"/>
      <c r="J203" s="139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29">
        <v>2</v>
      </c>
      <c r="E204" s="62"/>
      <c r="F204" s="29">
        <f>E204+'Boletim de Medição 02'!F204</f>
        <v>0</v>
      </c>
      <c r="G204" s="29">
        <v>227.4</v>
      </c>
      <c r="H204" s="29">
        <f>TRUNC(G204*D204,2)</f>
        <v>454.8</v>
      </c>
      <c r="I204" s="29">
        <f>TRUNC(G204*E204,2)</f>
        <v>0</v>
      </c>
      <c r="J204" s="73">
        <f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29">
        <v>3</v>
      </c>
      <c r="E205" s="62"/>
      <c r="F205" s="29">
        <f>E205+'Boletim de Medição 02'!F205</f>
        <v>0</v>
      </c>
      <c r="G205" s="29">
        <v>234.54</v>
      </c>
      <c r="H205" s="29">
        <f t="shared" ref="H205:H208" si="45">TRUNC(G205*D205,2)</f>
        <v>703.62</v>
      </c>
      <c r="I205" s="29">
        <f t="shared" ref="I205:I209" si="46">TRUNC(G205*E205,2)</f>
        <v>0</v>
      </c>
      <c r="J205" s="73">
        <f t="shared" ref="J205:J209" si="47">TRUNC(G205*F205,2)</f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29">
        <v>7</v>
      </c>
      <c r="E206" s="62"/>
      <c r="F206" s="29">
        <f>E206+'Boletim de Medição 02'!F206</f>
        <v>0</v>
      </c>
      <c r="G206" s="29">
        <v>28.78</v>
      </c>
      <c r="H206" s="29">
        <f t="shared" si="45"/>
        <v>201.46</v>
      </c>
      <c r="I206" s="29">
        <f t="shared" si="46"/>
        <v>0</v>
      </c>
      <c r="J206" s="73">
        <f t="shared" si="47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29">
        <v>5</v>
      </c>
      <c r="E207" s="62"/>
      <c r="F207" s="29">
        <f>E207+'Boletim de Medição 02'!F207</f>
        <v>0</v>
      </c>
      <c r="G207" s="29">
        <v>17.86</v>
      </c>
      <c r="H207" s="29">
        <f t="shared" si="45"/>
        <v>89.3</v>
      </c>
      <c r="I207" s="29">
        <f t="shared" si="46"/>
        <v>0</v>
      </c>
      <c r="J207" s="73">
        <f t="shared" si="47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29">
        <v>4</v>
      </c>
      <c r="E208" s="62"/>
      <c r="F208" s="29">
        <f>E208+'Boletim de Medição 02'!F208</f>
        <v>0</v>
      </c>
      <c r="G208" s="29">
        <v>155.55000000000001</v>
      </c>
      <c r="H208" s="29">
        <f t="shared" si="45"/>
        <v>622.20000000000005</v>
      </c>
      <c r="I208" s="29">
        <f t="shared" si="46"/>
        <v>0</v>
      </c>
      <c r="J208" s="73">
        <f t="shared" si="47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29">
        <v>4.95</v>
      </c>
      <c r="E209" s="62"/>
      <c r="F209" s="29">
        <f>E209+'Boletim de Medição 02'!F209</f>
        <v>0</v>
      </c>
      <c r="G209" s="29">
        <v>33.49</v>
      </c>
      <c r="H209" s="29">
        <f>TRUNC(G209*D209,2)</f>
        <v>165.77</v>
      </c>
      <c r="I209" s="29">
        <f t="shared" si="46"/>
        <v>0</v>
      </c>
      <c r="J209" s="73">
        <f t="shared" si="47"/>
        <v>0</v>
      </c>
    </row>
    <row r="210" spans="1:10" s="1" customFormat="1" ht="15" x14ac:dyDescent="0.25">
      <c r="A210" s="386" t="s">
        <v>66</v>
      </c>
      <c r="B210" s="387"/>
      <c r="C210" s="387"/>
      <c r="D210" s="387"/>
      <c r="E210" s="387"/>
      <c r="F210" s="387"/>
      <c r="G210" s="388"/>
      <c r="H210" s="30">
        <f>SUM(H204:H209)</f>
        <v>2237.15</v>
      </c>
      <c r="I210" s="30">
        <f>TRUNC(SUM(I204:I209),2)</f>
        <v>0</v>
      </c>
      <c r="J210" s="74">
        <f>TRUNC(SUM(J204:J209),2)</f>
        <v>0</v>
      </c>
    </row>
    <row r="211" spans="1:10" s="1" customFormat="1" ht="15" x14ac:dyDescent="0.25">
      <c r="A211" s="75" t="s">
        <v>408</v>
      </c>
      <c r="B211" s="137" t="s">
        <v>530</v>
      </c>
      <c r="C211" s="138"/>
      <c r="D211" s="138"/>
      <c r="E211" s="138"/>
      <c r="F211" s="138"/>
      <c r="G211" s="138"/>
      <c r="H211" s="138"/>
      <c r="I211" s="138"/>
      <c r="J211" s="139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29">
        <v>1</v>
      </c>
      <c r="E212" s="62"/>
      <c r="F212" s="29">
        <f>E212+'Boletim de Medição 02'!F212</f>
        <v>0</v>
      </c>
      <c r="G212" s="29">
        <v>871.68</v>
      </c>
      <c r="H212" s="29">
        <f>TRUNC(G212*D212,2)</f>
        <v>871.68</v>
      </c>
      <c r="I212" s="29">
        <f>TRUNC(G212*E212,2)</f>
        <v>0</v>
      </c>
      <c r="J212" s="73">
        <f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29">
        <v>1</v>
      </c>
      <c r="E213" s="62"/>
      <c r="F213" s="29">
        <f>E213+'Boletim de Medição 02'!F213</f>
        <v>0</v>
      </c>
      <c r="G213" s="29">
        <v>879.19</v>
      </c>
      <c r="H213" s="29">
        <f t="shared" ref="H213:H222" si="48">TRUNC(G213*D213,2)</f>
        <v>879.19</v>
      </c>
      <c r="I213" s="29">
        <f t="shared" ref="I213:I222" si="49">TRUNC(G213*E213,2)</f>
        <v>0</v>
      </c>
      <c r="J213" s="73">
        <f t="shared" ref="J213:J222" si="50">TRUNC(G213*F213,2)</f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29">
        <v>8</v>
      </c>
      <c r="E214" s="62"/>
      <c r="F214" s="29">
        <f>E214+'Boletim de Medição 02'!F214</f>
        <v>0</v>
      </c>
      <c r="G214" s="29">
        <v>919.03</v>
      </c>
      <c r="H214" s="29">
        <f t="shared" si="48"/>
        <v>7352.24</v>
      </c>
      <c r="I214" s="29">
        <f t="shared" si="49"/>
        <v>0</v>
      </c>
      <c r="J214" s="73">
        <f t="shared" si="50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29">
        <v>3</v>
      </c>
      <c r="E215" s="62"/>
      <c r="F215" s="29">
        <f>E215+'Boletim de Medição 02'!F215</f>
        <v>0</v>
      </c>
      <c r="G215" s="29">
        <v>988.04</v>
      </c>
      <c r="H215" s="29">
        <f t="shared" si="48"/>
        <v>2964.12</v>
      </c>
      <c r="I215" s="29">
        <f t="shared" si="49"/>
        <v>0</v>
      </c>
      <c r="J215" s="73">
        <f t="shared" si="50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29">
        <v>2</v>
      </c>
      <c r="E216" s="62"/>
      <c r="F216" s="29">
        <f>E216+'Boletim de Medição 02'!F216</f>
        <v>0</v>
      </c>
      <c r="G216" s="29">
        <v>1006.45</v>
      </c>
      <c r="H216" s="29">
        <f t="shared" si="48"/>
        <v>2012.9</v>
      </c>
      <c r="I216" s="29">
        <f t="shared" si="49"/>
        <v>0</v>
      </c>
      <c r="J216" s="73">
        <f t="shared" si="50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29">
        <v>3.09</v>
      </c>
      <c r="E217" s="62"/>
      <c r="F217" s="29">
        <f>E217+'Boletim de Medição 02'!F217</f>
        <v>0</v>
      </c>
      <c r="G217" s="29">
        <v>792.25</v>
      </c>
      <c r="H217" s="29">
        <f t="shared" si="48"/>
        <v>2448.0500000000002</v>
      </c>
      <c r="I217" s="29">
        <f t="shared" si="49"/>
        <v>0</v>
      </c>
      <c r="J217" s="73">
        <f t="shared" si="50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29">
        <v>5.78</v>
      </c>
      <c r="E218" s="62"/>
      <c r="F218" s="29">
        <f>E218+'Boletim de Medição 02'!F218</f>
        <v>0</v>
      </c>
      <c r="G218" s="29">
        <v>790.18</v>
      </c>
      <c r="H218" s="29">
        <f t="shared" si="48"/>
        <v>4567.24</v>
      </c>
      <c r="I218" s="29">
        <f t="shared" si="49"/>
        <v>0</v>
      </c>
      <c r="J218" s="73">
        <f t="shared" si="50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29">
        <v>2.9</v>
      </c>
      <c r="E219" s="62"/>
      <c r="F219" s="29">
        <f>E219+'Boletim de Medição 02'!F219</f>
        <v>0</v>
      </c>
      <c r="G219" s="29">
        <v>403.61</v>
      </c>
      <c r="H219" s="29">
        <f t="shared" si="48"/>
        <v>1170.46</v>
      </c>
      <c r="I219" s="29">
        <f t="shared" si="49"/>
        <v>0</v>
      </c>
      <c r="J219" s="73">
        <f t="shared" si="50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29">
        <v>14.38</v>
      </c>
      <c r="E220" s="62"/>
      <c r="F220" s="29">
        <f>E220+'Boletim de Medição 02'!F220</f>
        <v>0</v>
      </c>
      <c r="G220" s="29">
        <v>311.42</v>
      </c>
      <c r="H220" s="29">
        <f t="shared" si="48"/>
        <v>4478.21</v>
      </c>
      <c r="I220" s="29">
        <f t="shared" si="49"/>
        <v>0</v>
      </c>
      <c r="J220" s="73">
        <f t="shared" si="50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29">
        <v>8.4</v>
      </c>
      <c r="E221" s="62"/>
      <c r="F221" s="29">
        <f>E221+'Boletim de Medição 02'!F221</f>
        <v>0</v>
      </c>
      <c r="G221" s="29">
        <v>356.28</v>
      </c>
      <c r="H221" s="29">
        <f t="shared" si="48"/>
        <v>2992.75</v>
      </c>
      <c r="I221" s="29">
        <f t="shared" si="49"/>
        <v>0</v>
      </c>
      <c r="J221" s="73">
        <f t="shared" si="50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29">
        <v>5.98</v>
      </c>
      <c r="E222" s="62"/>
      <c r="F222" s="29">
        <f>E222+'Boletim de Medição 02'!F222</f>
        <v>0</v>
      </c>
      <c r="G222" s="29">
        <v>477.05</v>
      </c>
      <c r="H222" s="29">
        <f t="shared" si="48"/>
        <v>2852.75</v>
      </c>
      <c r="I222" s="29">
        <f t="shared" si="49"/>
        <v>0</v>
      </c>
      <c r="J222" s="73">
        <f t="shared" si="50"/>
        <v>0</v>
      </c>
    </row>
    <row r="223" spans="1:10" s="1" customFormat="1" ht="15" x14ac:dyDescent="0.25">
      <c r="A223" s="386" t="s">
        <v>66</v>
      </c>
      <c r="B223" s="387"/>
      <c r="C223" s="387"/>
      <c r="D223" s="387"/>
      <c r="E223" s="387"/>
      <c r="F223" s="387"/>
      <c r="G223" s="388"/>
      <c r="H223" s="30">
        <f>SUM(H212:H222)</f>
        <v>32589.589999999997</v>
      </c>
      <c r="I223" s="30">
        <f>TRUNC(SUM(I212:I222),2)</f>
        <v>0</v>
      </c>
      <c r="J223" s="74">
        <f>TRUNC(SUM(J212:J222),2)</f>
        <v>0</v>
      </c>
    </row>
    <row r="224" spans="1:10" s="1" customFormat="1" ht="15" x14ac:dyDescent="0.25">
      <c r="A224" s="75" t="s">
        <v>431</v>
      </c>
      <c r="B224" s="137" t="s">
        <v>432</v>
      </c>
      <c r="C224" s="138"/>
      <c r="D224" s="138"/>
      <c r="E224" s="138"/>
      <c r="F224" s="138"/>
      <c r="G224" s="138"/>
      <c r="H224" s="138"/>
      <c r="I224" s="138"/>
      <c r="J224" s="139"/>
    </row>
    <row r="225" spans="1:10" s="1" customFormat="1" ht="38.25" x14ac:dyDescent="0.25">
      <c r="A225" s="76" t="s">
        <v>433</v>
      </c>
      <c r="B225" s="22" t="s">
        <v>434</v>
      </c>
      <c r="C225" s="28" t="s">
        <v>48</v>
      </c>
      <c r="D225" s="29">
        <v>45.93</v>
      </c>
      <c r="E225" s="62"/>
      <c r="F225" s="29">
        <f>E225+'Boletim de Medição 02'!F225</f>
        <v>0</v>
      </c>
      <c r="G225" s="29">
        <v>1555.93</v>
      </c>
      <c r="H225" s="29">
        <f>TRUNC(G225*D225,2)</f>
        <v>71463.86</v>
      </c>
      <c r="I225" s="29">
        <f>TRUNC(G225*E225,2)</f>
        <v>0</v>
      </c>
      <c r="J225" s="73">
        <f>TRUNC(G225*F225,2)</f>
        <v>0</v>
      </c>
    </row>
    <row r="226" spans="1:10" s="1" customFormat="1" ht="15" x14ac:dyDescent="0.25">
      <c r="A226" s="386" t="s">
        <v>66</v>
      </c>
      <c r="B226" s="387"/>
      <c r="C226" s="387"/>
      <c r="D226" s="387"/>
      <c r="E226" s="387"/>
      <c r="F226" s="387"/>
      <c r="G226" s="388"/>
      <c r="H226" s="30">
        <f>SUM(H225:H225)</f>
        <v>71463.86</v>
      </c>
      <c r="I226" s="30">
        <f>TRUNC(SUM(I225:I225),2)</f>
        <v>0</v>
      </c>
      <c r="J226" s="74">
        <f>TRUNC(SUM(J225:J225),2)</f>
        <v>0</v>
      </c>
    </row>
    <row r="227" spans="1:10" s="1" customFormat="1" ht="15" x14ac:dyDescent="0.25">
      <c r="A227" s="75" t="s">
        <v>435</v>
      </c>
      <c r="B227" s="137" t="s">
        <v>436</v>
      </c>
      <c r="C227" s="138"/>
      <c r="D227" s="138"/>
      <c r="E227" s="138"/>
      <c r="F227" s="138"/>
      <c r="G227" s="138"/>
      <c r="H227" s="138"/>
      <c r="I227" s="138"/>
      <c r="J227" s="139"/>
    </row>
    <row r="228" spans="1:10" s="1" customFormat="1" ht="38.25" x14ac:dyDescent="0.25">
      <c r="A228" s="76" t="s">
        <v>437</v>
      </c>
      <c r="B228" s="22" t="s">
        <v>455</v>
      </c>
      <c r="C228" s="28" t="s">
        <v>65</v>
      </c>
      <c r="D228" s="29">
        <v>1</v>
      </c>
      <c r="E228" s="62"/>
      <c r="F228" s="29">
        <f>E228+'Boletim de Medição 02'!F228</f>
        <v>0</v>
      </c>
      <c r="G228" s="29">
        <v>1283.9100000000001</v>
      </c>
      <c r="H228" s="29">
        <f>TRUNC(G228*D228,2)</f>
        <v>1283.9100000000001</v>
      </c>
      <c r="I228" s="29">
        <f>TRUNC(G228*E228,2)</f>
        <v>0</v>
      </c>
      <c r="J228" s="73">
        <f>TRUNC(G228*F228,2)</f>
        <v>0</v>
      </c>
    </row>
    <row r="229" spans="1:10" s="1" customFormat="1" ht="15" x14ac:dyDescent="0.25">
      <c r="A229" s="76" t="s">
        <v>438</v>
      </c>
      <c r="B229" s="22" t="s">
        <v>456</v>
      </c>
      <c r="C229" s="28" t="s">
        <v>48</v>
      </c>
      <c r="D229" s="29">
        <v>7.91</v>
      </c>
      <c r="E229" s="62"/>
      <c r="F229" s="29">
        <f>E229+'Boletim de Medição 02'!F229</f>
        <v>0</v>
      </c>
      <c r="G229" s="29">
        <v>354.07</v>
      </c>
      <c r="H229" s="29">
        <f t="shared" ref="H229:H245" si="51">TRUNC(G229*D229,2)</f>
        <v>2800.69</v>
      </c>
      <c r="I229" s="29">
        <f t="shared" ref="I229:I245" si="52">TRUNC(G229*E229,2)</f>
        <v>0</v>
      </c>
      <c r="J229" s="73">
        <f t="shared" ref="J229:J245" si="53">TRUNC(G229*F229,2)</f>
        <v>0</v>
      </c>
    </row>
    <row r="230" spans="1:10" s="1" customFormat="1" ht="25.5" x14ac:dyDescent="0.25">
      <c r="A230" s="76" t="s">
        <v>439</v>
      </c>
      <c r="B230" s="22" t="s">
        <v>457</v>
      </c>
      <c r="C230" s="28" t="s">
        <v>49</v>
      </c>
      <c r="D230" s="29">
        <v>4.95</v>
      </c>
      <c r="E230" s="62"/>
      <c r="F230" s="29">
        <f>E230+'Boletim de Medição 02'!F230</f>
        <v>0</v>
      </c>
      <c r="G230" s="29">
        <v>119.64</v>
      </c>
      <c r="H230" s="29">
        <f t="shared" si="51"/>
        <v>592.21</v>
      </c>
      <c r="I230" s="29">
        <f t="shared" si="52"/>
        <v>0</v>
      </c>
      <c r="J230" s="73">
        <f t="shared" si="53"/>
        <v>0</v>
      </c>
    </row>
    <row r="231" spans="1:10" s="1" customFormat="1" ht="25.5" x14ac:dyDescent="0.25">
      <c r="A231" s="76" t="s">
        <v>440</v>
      </c>
      <c r="B231" s="22" t="s">
        <v>458</v>
      </c>
      <c r="C231" s="28" t="s">
        <v>49</v>
      </c>
      <c r="D231" s="29">
        <v>5.95</v>
      </c>
      <c r="E231" s="62"/>
      <c r="F231" s="29">
        <f>E231+'Boletim de Medição 02'!F231</f>
        <v>0</v>
      </c>
      <c r="G231" s="29">
        <v>63.02</v>
      </c>
      <c r="H231" s="29">
        <f t="shared" si="51"/>
        <v>374.96</v>
      </c>
      <c r="I231" s="29">
        <f t="shared" si="52"/>
        <v>0</v>
      </c>
      <c r="J231" s="73">
        <f t="shared" si="53"/>
        <v>0</v>
      </c>
    </row>
    <row r="232" spans="1:10" s="1" customFormat="1" ht="15" x14ac:dyDescent="0.25">
      <c r="A232" s="76" t="s">
        <v>441</v>
      </c>
      <c r="B232" s="22" t="s">
        <v>459</v>
      </c>
      <c r="C232" s="28" t="s">
        <v>48</v>
      </c>
      <c r="D232" s="29">
        <v>2.92</v>
      </c>
      <c r="E232" s="62"/>
      <c r="F232" s="29">
        <f>E232+'Boletim de Medição 02'!F232</f>
        <v>0</v>
      </c>
      <c r="G232" s="29">
        <v>235.63</v>
      </c>
      <c r="H232" s="29">
        <f t="shared" si="51"/>
        <v>688.03</v>
      </c>
      <c r="I232" s="29">
        <f t="shared" si="52"/>
        <v>0</v>
      </c>
      <c r="J232" s="73">
        <f t="shared" si="53"/>
        <v>0</v>
      </c>
    </row>
    <row r="233" spans="1:10" s="1" customFormat="1" ht="25.5" x14ac:dyDescent="0.25">
      <c r="A233" s="76" t="s">
        <v>442</v>
      </c>
      <c r="B233" s="22" t="s">
        <v>460</v>
      </c>
      <c r="C233" s="28" t="s">
        <v>147</v>
      </c>
      <c r="D233" s="29">
        <v>3</v>
      </c>
      <c r="E233" s="62"/>
      <c r="F233" s="29">
        <f>E233+'Boletim de Medição 02'!F233</f>
        <v>0</v>
      </c>
      <c r="G233" s="29">
        <v>95.11</v>
      </c>
      <c r="H233" s="29">
        <f t="shared" si="51"/>
        <v>285.33</v>
      </c>
      <c r="I233" s="29">
        <f t="shared" si="52"/>
        <v>0</v>
      </c>
      <c r="J233" s="73">
        <f t="shared" si="53"/>
        <v>0</v>
      </c>
    </row>
    <row r="234" spans="1:10" s="1" customFormat="1" ht="25.5" x14ac:dyDescent="0.25">
      <c r="A234" s="76" t="s">
        <v>443</v>
      </c>
      <c r="B234" s="22" t="s">
        <v>461</v>
      </c>
      <c r="C234" s="28" t="s">
        <v>65</v>
      </c>
      <c r="D234" s="29">
        <v>3</v>
      </c>
      <c r="E234" s="62"/>
      <c r="F234" s="29">
        <f>E234+'Boletim de Medição 02'!F234</f>
        <v>0</v>
      </c>
      <c r="G234" s="29">
        <v>346.58</v>
      </c>
      <c r="H234" s="29">
        <f t="shared" si="51"/>
        <v>1039.74</v>
      </c>
      <c r="I234" s="29">
        <f t="shared" si="52"/>
        <v>0</v>
      </c>
      <c r="J234" s="73">
        <f t="shared" si="53"/>
        <v>0</v>
      </c>
    </row>
    <row r="235" spans="1:10" s="1" customFormat="1" ht="25.5" x14ac:dyDescent="0.25">
      <c r="A235" s="76" t="s">
        <v>444</v>
      </c>
      <c r="B235" s="22" t="s">
        <v>462</v>
      </c>
      <c r="C235" s="28" t="s">
        <v>147</v>
      </c>
      <c r="D235" s="29">
        <v>3</v>
      </c>
      <c r="E235" s="62"/>
      <c r="F235" s="29">
        <f>E235+'Boletim de Medição 02'!F235</f>
        <v>0</v>
      </c>
      <c r="G235" s="29">
        <v>123.36</v>
      </c>
      <c r="H235" s="29">
        <f t="shared" si="51"/>
        <v>370.08</v>
      </c>
      <c r="I235" s="29">
        <f t="shared" si="52"/>
        <v>0</v>
      </c>
      <c r="J235" s="73">
        <f t="shared" si="53"/>
        <v>0</v>
      </c>
    </row>
    <row r="236" spans="1:10" s="1" customFormat="1" ht="25.5" x14ac:dyDescent="0.25">
      <c r="A236" s="76" t="s">
        <v>445</v>
      </c>
      <c r="B236" s="22" t="s">
        <v>463</v>
      </c>
      <c r="C236" s="28" t="s">
        <v>147</v>
      </c>
      <c r="D236" s="29">
        <v>3</v>
      </c>
      <c r="E236" s="62"/>
      <c r="F236" s="29">
        <f>E236+'Boletim de Medição 02'!F236</f>
        <v>0</v>
      </c>
      <c r="G236" s="29">
        <v>25.36</v>
      </c>
      <c r="H236" s="29">
        <f t="shared" si="51"/>
        <v>76.08</v>
      </c>
      <c r="I236" s="29">
        <f t="shared" si="52"/>
        <v>0</v>
      </c>
      <c r="J236" s="73">
        <f t="shared" si="53"/>
        <v>0</v>
      </c>
    </row>
    <row r="237" spans="1:10" s="1" customFormat="1" ht="25.5" x14ac:dyDescent="0.25">
      <c r="A237" s="76" t="s">
        <v>446</v>
      </c>
      <c r="B237" s="22" t="s">
        <v>464</v>
      </c>
      <c r="C237" s="28" t="s">
        <v>147</v>
      </c>
      <c r="D237" s="29">
        <v>2</v>
      </c>
      <c r="E237" s="62"/>
      <c r="F237" s="29">
        <f>E237+'Boletim de Medição 02'!F237</f>
        <v>0</v>
      </c>
      <c r="G237" s="29">
        <v>921.35</v>
      </c>
      <c r="H237" s="29">
        <f t="shared" si="51"/>
        <v>1842.7</v>
      </c>
      <c r="I237" s="29">
        <f t="shared" si="52"/>
        <v>0</v>
      </c>
      <c r="J237" s="73">
        <f t="shared" si="53"/>
        <v>0</v>
      </c>
    </row>
    <row r="238" spans="1:10" s="1" customFormat="1" ht="38.25" x14ac:dyDescent="0.25">
      <c r="A238" s="76" t="s">
        <v>447</v>
      </c>
      <c r="B238" s="22" t="s">
        <v>465</v>
      </c>
      <c r="C238" s="28" t="s">
        <v>147</v>
      </c>
      <c r="D238" s="29">
        <v>3</v>
      </c>
      <c r="E238" s="62"/>
      <c r="F238" s="29">
        <f>E238+'Boletim de Medição 02'!F238</f>
        <v>0</v>
      </c>
      <c r="G238" s="29">
        <v>465.68</v>
      </c>
      <c r="H238" s="29">
        <f t="shared" si="51"/>
        <v>1397.04</v>
      </c>
      <c r="I238" s="29">
        <f t="shared" si="52"/>
        <v>0</v>
      </c>
      <c r="J238" s="73">
        <f t="shared" si="53"/>
        <v>0</v>
      </c>
    </row>
    <row r="239" spans="1:10" s="1" customFormat="1" ht="25.5" x14ac:dyDescent="0.25">
      <c r="A239" s="76" t="s">
        <v>448</v>
      </c>
      <c r="B239" s="22" t="s">
        <v>466</v>
      </c>
      <c r="C239" s="28" t="s">
        <v>147</v>
      </c>
      <c r="D239" s="29">
        <v>3</v>
      </c>
      <c r="E239" s="62"/>
      <c r="F239" s="29">
        <f>E239+'Boletim de Medição 02'!F239</f>
        <v>0</v>
      </c>
      <c r="G239" s="29">
        <v>91.33</v>
      </c>
      <c r="H239" s="29">
        <f t="shared" si="51"/>
        <v>273.99</v>
      </c>
      <c r="I239" s="29">
        <f t="shared" si="52"/>
        <v>0</v>
      </c>
      <c r="J239" s="73">
        <f t="shared" si="53"/>
        <v>0</v>
      </c>
    </row>
    <row r="240" spans="1:10" s="1" customFormat="1" ht="25.5" x14ac:dyDescent="0.25">
      <c r="A240" s="76" t="s">
        <v>449</v>
      </c>
      <c r="B240" s="22" t="s">
        <v>467</v>
      </c>
      <c r="C240" s="28" t="s">
        <v>147</v>
      </c>
      <c r="D240" s="29">
        <v>2</v>
      </c>
      <c r="E240" s="62"/>
      <c r="F240" s="29">
        <f>E240+'Boletim de Medição 02'!F240</f>
        <v>0</v>
      </c>
      <c r="G240" s="29">
        <v>562.45000000000005</v>
      </c>
      <c r="H240" s="29">
        <f t="shared" si="51"/>
        <v>1124.9000000000001</v>
      </c>
      <c r="I240" s="29">
        <f t="shared" si="52"/>
        <v>0</v>
      </c>
      <c r="J240" s="73">
        <f t="shared" si="53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29">
        <v>6</v>
      </c>
      <c r="E241" s="62"/>
      <c r="F241" s="29">
        <f>E241+'Boletim de Medição 02'!F241</f>
        <v>0</v>
      </c>
      <c r="G241" s="29">
        <v>291.97000000000003</v>
      </c>
      <c r="H241" s="29">
        <f t="shared" si="51"/>
        <v>1751.82</v>
      </c>
      <c r="I241" s="29">
        <f t="shared" si="52"/>
        <v>0</v>
      </c>
      <c r="J241" s="73">
        <f t="shared" si="53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29">
        <v>2</v>
      </c>
      <c r="E242" s="62"/>
      <c r="F242" s="29">
        <f>E242+'Boletim de Medição 02'!F242</f>
        <v>0</v>
      </c>
      <c r="G242" s="29">
        <v>264.36</v>
      </c>
      <c r="H242" s="29">
        <f t="shared" si="51"/>
        <v>528.72</v>
      </c>
      <c r="I242" s="29">
        <f t="shared" si="52"/>
        <v>0</v>
      </c>
      <c r="J242" s="73">
        <f t="shared" si="53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29">
        <v>3</v>
      </c>
      <c r="E243" s="62"/>
      <c r="F243" s="29">
        <f>E243+'Boletim de Medição 02'!F243</f>
        <v>0</v>
      </c>
      <c r="G243" s="29">
        <v>93.24</v>
      </c>
      <c r="H243" s="29">
        <f t="shared" si="51"/>
        <v>279.72000000000003</v>
      </c>
      <c r="I243" s="29">
        <f t="shared" si="52"/>
        <v>0</v>
      </c>
      <c r="J243" s="73">
        <f t="shared" si="53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29">
        <v>3</v>
      </c>
      <c r="E244" s="62"/>
      <c r="F244" s="29">
        <f>E244+'Boletim de Medição 02'!F244</f>
        <v>0</v>
      </c>
      <c r="G244" s="29">
        <v>98.04</v>
      </c>
      <c r="H244" s="29">
        <f t="shared" si="51"/>
        <v>294.12</v>
      </c>
      <c r="I244" s="29">
        <f t="shared" si="52"/>
        <v>0</v>
      </c>
      <c r="J244" s="73">
        <f t="shared" si="53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29">
        <v>3</v>
      </c>
      <c r="E245" s="62"/>
      <c r="F245" s="29">
        <f>E245+'Boletim de Medição 02'!F245</f>
        <v>0</v>
      </c>
      <c r="G245" s="29">
        <v>27.71</v>
      </c>
      <c r="H245" s="29">
        <f t="shared" si="51"/>
        <v>83.13</v>
      </c>
      <c r="I245" s="29">
        <f t="shared" si="52"/>
        <v>0</v>
      </c>
      <c r="J245" s="73">
        <f t="shared" si="53"/>
        <v>0</v>
      </c>
    </row>
    <row r="246" spans="1:10" s="1" customFormat="1" ht="15" x14ac:dyDescent="0.25">
      <c r="A246" s="386" t="s">
        <v>66</v>
      </c>
      <c r="B246" s="387"/>
      <c r="C246" s="387"/>
      <c r="D246" s="387"/>
      <c r="E246" s="387"/>
      <c r="F246" s="387"/>
      <c r="G246" s="388"/>
      <c r="H246" s="30">
        <f>SUM(H228:H245)</f>
        <v>15087.169999999998</v>
      </c>
      <c r="I246" s="30">
        <f>TRUNC(SUM(I228:I245),2)</f>
        <v>0</v>
      </c>
      <c r="J246" s="74">
        <f>TRUNC(SUM(J228:J245),2)</f>
        <v>0</v>
      </c>
    </row>
    <row r="247" spans="1:10" s="1" customFormat="1" ht="15" x14ac:dyDescent="0.25">
      <c r="A247" s="75" t="s">
        <v>473</v>
      </c>
      <c r="B247" s="137" t="s">
        <v>531</v>
      </c>
      <c r="C247" s="138"/>
      <c r="D247" s="138"/>
      <c r="E247" s="138"/>
      <c r="F247" s="138"/>
      <c r="G247" s="138"/>
      <c r="H247" s="138"/>
      <c r="I247" s="138"/>
      <c r="J247" s="139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29">
        <v>2</v>
      </c>
      <c r="E248" s="62"/>
      <c r="F248" s="29">
        <f>E248+'Boletim de Medição 02'!F248</f>
        <v>0</v>
      </c>
      <c r="G248" s="29">
        <v>379.92</v>
      </c>
      <c r="H248" s="29">
        <f>TRUNC(G248*D248,2)</f>
        <v>759.84</v>
      </c>
      <c r="I248" s="29">
        <f>TRUNC(G248*E248,2)</f>
        <v>0</v>
      </c>
      <c r="J248" s="73">
        <f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29">
        <v>35</v>
      </c>
      <c r="E249" s="62"/>
      <c r="F249" s="29">
        <f>E249+'Boletim de Medição 02'!F249</f>
        <v>0</v>
      </c>
      <c r="G249" s="29">
        <v>37.950000000000003</v>
      </c>
      <c r="H249" s="29">
        <f t="shared" ref="H249:H252" si="54">TRUNC(G249*D249,2)</f>
        <v>1328.25</v>
      </c>
      <c r="I249" s="29">
        <f t="shared" ref="I249:I253" si="55">TRUNC(G249*E249,2)</f>
        <v>0</v>
      </c>
      <c r="J249" s="73">
        <f t="shared" ref="J249:J253" si="56">TRUNC(G249*F249,2)</f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29">
        <v>6.7</v>
      </c>
      <c r="E250" s="62"/>
      <c r="F250" s="29">
        <f>E250+'Boletim de Medição 02'!F250</f>
        <v>0</v>
      </c>
      <c r="G250" s="29">
        <v>282.16000000000003</v>
      </c>
      <c r="H250" s="29">
        <f t="shared" si="54"/>
        <v>1890.47</v>
      </c>
      <c r="I250" s="29">
        <f t="shared" si="55"/>
        <v>0</v>
      </c>
      <c r="J250" s="73">
        <f t="shared" si="56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29">
        <v>5</v>
      </c>
      <c r="E251" s="62"/>
      <c r="F251" s="29">
        <f>E251+'Boletim de Medição 02'!F251</f>
        <v>0</v>
      </c>
      <c r="G251" s="29">
        <v>20.47</v>
      </c>
      <c r="H251" s="29">
        <f t="shared" si="54"/>
        <v>102.35</v>
      </c>
      <c r="I251" s="29">
        <f t="shared" si="55"/>
        <v>0</v>
      </c>
      <c r="J251" s="73">
        <f t="shared" si="56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29">
        <v>1</v>
      </c>
      <c r="E252" s="62"/>
      <c r="F252" s="29">
        <f>E252+'Boletim de Medição 02'!F252</f>
        <v>0</v>
      </c>
      <c r="G252" s="29">
        <v>77.599999999999994</v>
      </c>
      <c r="H252" s="29">
        <f t="shared" si="54"/>
        <v>77.599999999999994</v>
      </c>
      <c r="I252" s="29">
        <f t="shared" si="55"/>
        <v>0</v>
      </c>
      <c r="J252" s="73">
        <f t="shared" si="56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29">
        <v>694.98</v>
      </c>
      <c r="E253" s="62"/>
      <c r="F253" s="29">
        <f>E253+'Boletim de Medição 02'!F253</f>
        <v>0</v>
      </c>
      <c r="G253" s="29">
        <v>2.27</v>
      </c>
      <c r="H253" s="29">
        <f>TRUNC(G253*D253,2)</f>
        <v>1577.6</v>
      </c>
      <c r="I253" s="29">
        <f t="shared" si="55"/>
        <v>0</v>
      </c>
      <c r="J253" s="73">
        <f t="shared" si="56"/>
        <v>0</v>
      </c>
    </row>
    <row r="254" spans="1:10" s="1" customFormat="1" ht="15" x14ac:dyDescent="0.25">
      <c r="A254" s="386" t="s">
        <v>66</v>
      </c>
      <c r="B254" s="387"/>
      <c r="C254" s="387"/>
      <c r="D254" s="387"/>
      <c r="E254" s="387"/>
      <c r="F254" s="387"/>
      <c r="G254" s="388"/>
      <c r="H254" s="30">
        <f>SUM(H248:H253)</f>
        <v>5736.1100000000006</v>
      </c>
      <c r="I254" s="30">
        <f>TRUNC(SUM(I248:I253),2)</f>
        <v>0</v>
      </c>
      <c r="J254" s="74">
        <f>TRUNC(SUM(J248:J253),2)</f>
        <v>0</v>
      </c>
    </row>
    <row r="255" spans="1:10" s="86" customFormat="1" ht="15" x14ac:dyDescent="0.25">
      <c r="A255" s="357" t="s">
        <v>148</v>
      </c>
      <c r="B255" s="358"/>
      <c r="C255" s="358"/>
      <c r="D255" s="358"/>
      <c r="E255" s="358"/>
      <c r="F255" s="358"/>
      <c r="G255" s="359"/>
      <c r="H255" s="32">
        <f>H254+H246+H226+H223+H210+H202+H164+H156+H135+H111+H98+H88+H79+H70+H61+H56+H47+H39+H30+H14</f>
        <v>699345.34000000008</v>
      </c>
      <c r="I255" s="32">
        <f>I14+I30+I39+I47+I56+I61+I70+I79+I88+I98+I111+I135+I156+I164+I202+I210+I223+I226+I246+I254</f>
        <v>80702.720000000001</v>
      </c>
      <c r="J255" s="78">
        <f>J14+J30+J39+J47+J56+J61+J70+J79+J88+J98+J111+J135+J156+J164+J202+J210+J223+J226+J246+J254</f>
        <v>307781.34999999998</v>
      </c>
    </row>
    <row r="256" spans="1:10" x14ac:dyDescent="0.2">
      <c r="A256" s="92"/>
      <c r="B256" s="79"/>
      <c r="C256" s="80"/>
      <c r="D256" s="81"/>
      <c r="E256" s="81"/>
      <c r="F256" s="81"/>
      <c r="G256" s="81"/>
      <c r="H256" s="81"/>
      <c r="I256" s="81"/>
      <c r="J256" s="81"/>
    </row>
    <row r="257" spans="1:10" ht="15" x14ac:dyDescent="0.2">
      <c r="A257" s="79"/>
      <c r="H257" s="81"/>
      <c r="I257" s="83" t="s">
        <v>940</v>
      </c>
      <c r="J257" s="81"/>
    </row>
    <row r="258" spans="1:10" x14ac:dyDescent="0.2">
      <c r="A258" s="79"/>
      <c r="H258" s="81"/>
      <c r="I258" s="81"/>
      <c r="J258" s="81"/>
    </row>
    <row r="259" spans="1:10" ht="15" customHeight="1" x14ac:dyDescent="0.2">
      <c r="A259" s="79"/>
      <c r="B259" s="374" t="s">
        <v>498</v>
      </c>
      <c r="C259" s="374"/>
      <c r="D259" s="374"/>
      <c r="E259" s="374"/>
      <c r="F259" s="374"/>
      <c r="G259" s="374"/>
      <c r="H259" s="81"/>
      <c r="I259" s="81"/>
      <c r="J259" s="81"/>
    </row>
    <row r="260" spans="1:10" ht="15" customHeight="1" x14ac:dyDescent="0.2">
      <c r="A260" s="79"/>
      <c r="B260" s="374" t="s">
        <v>499</v>
      </c>
      <c r="C260" s="374"/>
      <c r="D260" s="374"/>
      <c r="E260" s="374"/>
      <c r="F260" s="374"/>
      <c r="G260" s="374"/>
      <c r="H260" s="81"/>
      <c r="I260" s="81"/>
      <c r="J260" s="81"/>
    </row>
    <row r="261" spans="1:10" ht="15" customHeight="1" x14ac:dyDescent="0.2">
      <c r="A261" s="79"/>
      <c r="B261" s="374" t="s">
        <v>500</v>
      </c>
      <c r="C261" s="374"/>
      <c r="D261" s="374"/>
      <c r="E261" s="374"/>
      <c r="F261" s="374"/>
      <c r="G261" s="374"/>
      <c r="H261" s="81"/>
      <c r="I261" s="81"/>
      <c r="J261" s="81"/>
    </row>
    <row r="262" spans="1:10" ht="15" customHeight="1" x14ac:dyDescent="0.2">
      <c r="A262" s="79"/>
      <c r="B262" s="140"/>
      <c r="C262" s="80"/>
      <c r="D262" s="81"/>
      <c r="E262" s="81"/>
      <c r="F262" s="81"/>
      <c r="G262" s="81"/>
      <c r="H262" s="81"/>
      <c r="I262" s="81"/>
      <c r="J262" s="81"/>
    </row>
    <row r="263" spans="1:10" x14ac:dyDescent="0.2">
      <c r="A263" s="79"/>
      <c r="B263" s="79"/>
      <c r="C263" s="80"/>
      <c r="D263" s="81"/>
      <c r="E263" s="81"/>
      <c r="F263" s="81"/>
      <c r="G263" s="81"/>
      <c r="H263" s="81"/>
      <c r="I263" s="81"/>
      <c r="J263" s="81"/>
    </row>
    <row r="264" spans="1:10" x14ac:dyDescent="0.2">
      <c r="A264" s="79"/>
      <c r="B264" s="79"/>
      <c r="C264" s="80"/>
      <c r="D264" s="81"/>
      <c r="E264" s="81"/>
      <c r="F264" s="81"/>
      <c r="G264" s="81"/>
      <c r="H264" s="81"/>
      <c r="I264" s="81"/>
      <c r="J264" s="81"/>
    </row>
    <row r="265" spans="1:10" x14ac:dyDescent="0.2">
      <c r="A265" s="79"/>
      <c r="B265" s="79"/>
      <c r="C265" s="80"/>
      <c r="D265" s="81"/>
      <c r="E265" s="81"/>
      <c r="F265" s="81"/>
      <c r="G265" s="81"/>
      <c r="H265" s="81"/>
      <c r="I265" s="81"/>
      <c r="J265" s="81"/>
    </row>
    <row r="266" spans="1:10" x14ac:dyDescent="0.2">
      <c r="A266" s="79"/>
      <c r="B266" s="79"/>
      <c r="C266" s="80"/>
      <c r="D266" s="81"/>
      <c r="E266" s="81"/>
      <c r="F266" s="81"/>
      <c r="G266" s="81"/>
      <c r="H266" s="81"/>
      <c r="I266" s="81"/>
      <c r="J266" s="81"/>
    </row>
    <row r="267" spans="1:10" x14ac:dyDescent="0.2">
      <c r="A267" s="79"/>
      <c r="B267" s="79"/>
      <c r="C267" s="80"/>
      <c r="D267" s="81"/>
      <c r="E267" s="81"/>
      <c r="F267" s="81"/>
      <c r="G267" s="81"/>
      <c r="H267" s="81"/>
      <c r="I267" s="81"/>
      <c r="J267" s="81"/>
    </row>
    <row r="268" spans="1:10" x14ac:dyDescent="0.2">
      <c r="A268" s="79"/>
      <c r="B268" s="79"/>
      <c r="C268" s="80"/>
      <c r="D268" s="81"/>
      <c r="E268" s="81"/>
      <c r="F268" s="81"/>
      <c r="G268" s="81"/>
      <c r="H268" s="81"/>
      <c r="I268" s="81"/>
      <c r="J268" s="81"/>
    </row>
    <row r="269" spans="1:10" x14ac:dyDescent="0.2">
      <c r="A269" s="79"/>
      <c r="B269" s="79"/>
      <c r="C269" s="80"/>
      <c r="D269" s="81"/>
      <c r="E269" s="81"/>
      <c r="F269" s="81"/>
      <c r="G269" s="81"/>
      <c r="H269" s="81"/>
      <c r="I269" s="81"/>
      <c r="J269" s="81"/>
    </row>
  </sheetData>
  <mergeCells count="45"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  <mergeCell ref="B15:J15"/>
    <mergeCell ref="A30:G30"/>
    <mergeCell ref="B31:J31"/>
    <mergeCell ref="A79:G79"/>
    <mergeCell ref="A39:G39"/>
    <mergeCell ref="B40:J40"/>
    <mergeCell ref="A47:G47"/>
    <mergeCell ref="B48:J48"/>
    <mergeCell ref="A56:G56"/>
    <mergeCell ref="B57:J57"/>
    <mergeCell ref="A61:G61"/>
    <mergeCell ref="B62:J62"/>
    <mergeCell ref="A70:G70"/>
    <mergeCell ref="B71:J71"/>
    <mergeCell ref="B72:J72"/>
    <mergeCell ref="A210:G210"/>
    <mergeCell ref="B80:J80"/>
    <mergeCell ref="A88:G88"/>
    <mergeCell ref="B89:J89"/>
    <mergeCell ref="A98:G98"/>
    <mergeCell ref="B99:J99"/>
    <mergeCell ref="A111:G111"/>
    <mergeCell ref="B112:J112"/>
    <mergeCell ref="A135:G135"/>
    <mergeCell ref="A156:G156"/>
    <mergeCell ref="A164:G164"/>
    <mergeCell ref="A202:G202"/>
    <mergeCell ref="B260:G260"/>
    <mergeCell ref="B261:G261"/>
    <mergeCell ref="A223:G223"/>
    <mergeCell ref="A226:G226"/>
    <mergeCell ref="A246:G246"/>
    <mergeCell ref="A254:G254"/>
    <mergeCell ref="A255:G255"/>
    <mergeCell ref="B259:G259"/>
  </mergeCells>
  <conditionalFormatting sqref="B68:C68 B8:C8 F6 F8:F13 F33:F38">
    <cfRule type="cellIs" dxfId="22" priority="23" stopIfTrue="1" operator="equal">
      <formula>0</formula>
    </cfRule>
  </conditionalFormatting>
  <conditionalFormatting sqref="E6 E8:E9">
    <cfRule type="cellIs" dxfId="21" priority="22" stopIfTrue="1" operator="equal">
      <formula>0</formula>
    </cfRule>
  </conditionalFormatting>
  <conditionalFormatting sqref="D8 D6">
    <cfRule type="cellIs" dxfId="20" priority="21" stopIfTrue="1" operator="equal">
      <formula>0</formula>
    </cfRule>
  </conditionalFormatting>
  <conditionalFormatting sqref="B5:C5">
    <cfRule type="cellIs" dxfId="19" priority="20" stopIfTrue="1" operator="equal">
      <formula>0</formula>
    </cfRule>
  </conditionalFormatting>
  <conditionalFormatting sqref="D5">
    <cfRule type="cellIs" dxfId="18" priority="19" stopIfTrue="1" operator="equal">
      <formula>0</formula>
    </cfRule>
  </conditionalFormatting>
  <conditionalFormatting sqref="J6">
    <cfRule type="cellIs" dxfId="17" priority="18" stopIfTrue="1" operator="equal">
      <formula>0</formula>
    </cfRule>
  </conditionalFormatting>
  <conditionalFormatting sqref="F73:F78">
    <cfRule type="cellIs" dxfId="16" priority="13" stopIfTrue="1" operator="equal">
      <formula>0</formula>
    </cfRule>
  </conditionalFormatting>
  <conditionalFormatting sqref="F16:F29">
    <cfRule type="cellIs" dxfId="15" priority="17" stopIfTrue="1" operator="equal">
      <formula>0</formula>
    </cfRule>
  </conditionalFormatting>
  <conditionalFormatting sqref="F41:F46 F49:F55">
    <cfRule type="cellIs" dxfId="14" priority="16" stopIfTrue="1" operator="equal">
      <formula>0</formula>
    </cfRule>
  </conditionalFormatting>
  <conditionalFormatting sqref="F58:F60">
    <cfRule type="cellIs" dxfId="13" priority="15" stopIfTrue="1" operator="equal">
      <formula>0</formula>
    </cfRule>
  </conditionalFormatting>
  <conditionalFormatting sqref="F63:F69">
    <cfRule type="cellIs" dxfId="12" priority="14" stopIfTrue="1" operator="equal">
      <formula>0</formula>
    </cfRule>
  </conditionalFormatting>
  <conditionalFormatting sqref="F90:F97">
    <cfRule type="cellIs" dxfId="11" priority="12" stopIfTrue="1" operator="equal">
      <formula>0</formula>
    </cfRule>
  </conditionalFormatting>
  <conditionalFormatting sqref="F81:F87">
    <cfRule type="cellIs" dxfId="10" priority="11" stopIfTrue="1" operator="equal">
      <formula>0</formula>
    </cfRule>
  </conditionalFormatting>
  <conditionalFormatting sqref="F100:F110">
    <cfRule type="cellIs" dxfId="9" priority="10" stopIfTrue="1" operator="equal">
      <formula>0</formula>
    </cfRule>
  </conditionalFormatting>
  <conditionalFormatting sqref="F114:F134">
    <cfRule type="cellIs" dxfId="8" priority="9" stopIfTrue="1" operator="equal">
      <formula>0</formula>
    </cfRule>
  </conditionalFormatting>
  <conditionalFormatting sqref="F137:F155">
    <cfRule type="cellIs" dxfId="7" priority="8" stopIfTrue="1" operator="equal">
      <formula>0</formula>
    </cfRule>
  </conditionalFormatting>
  <conditionalFormatting sqref="F158:F163">
    <cfRule type="cellIs" dxfId="6" priority="7" stopIfTrue="1" operator="equal">
      <formula>0</formula>
    </cfRule>
  </conditionalFormatting>
  <conditionalFormatting sqref="F166:F201">
    <cfRule type="cellIs" dxfId="5" priority="6" stopIfTrue="1" operator="equal">
      <formula>0</formula>
    </cfRule>
  </conditionalFormatting>
  <conditionalFormatting sqref="F204:F209">
    <cfRule type="cellIs" dxfId="4" priority="5" stopIfTrue="1" operator="equal">
      <formula>0</formula>
    </cfRule>
  </conditionalFormatting>
  <conditionalFormatting sqref="F212:F222">
    <cfRule type="cellIs" dxfId="3" priority="4" stopIfTrue="1" operator="equal">
      <formula>0</formula>
    </cfRule>
  </conditionalFormatting>
  <conditionalFormatting sqref="F225">
    <cfRule type="cellIs" dxfId="2" priority="3" stopIfTrue="1" operator="equal">
      <formula>0</formula>
    </cfRule>
  </conditionalFormatting>
  <conditionalFormatting sqref="F228:F245">
    <cfRule type="cellIs" dxfId="1" priority="2" stopIfTrue="1" operator="equal">
      <formula>0</formula>
    </cfRule>
  </conditionalFormatting>
  <conditionalFormatting sqref="F248:F253">
    <cfRule type="cellIs" dxfId="0" priority="1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2:M1698"/>
  <sheetViews>
    <sheetView showGridLines="0" view="pageBreakPreview" topLeftCell="A599" zoomScale="120" zoomScaleNormal="100" zoomScaleSheetLayoutView="120" workbookViewId="0">
      <selection activeCell="L596" sqref="L596"/>
    </sheetView>
  </sheetViews>
  <sheetFormatPr defaultRowHeight="15" x14ac:dyDescent="0.25"/>
  <cols>
    <col min="1" max="1" width="2.5703125" customWidth="1"/>
    <col min="2" max="2" width="9.140625" style="11" customWidth="1"/>
    <col min="3" max="3" width="20.7109375" style="5" customWidth="1"/>
    <col min="4" max="4" width="9.140625" style="5"/>
    <col min="5" max="6" width="9.140625" style="5" customWidth="1"/>
    <col min="7" max="7" width="9.140625" style="10" customWidth="1"/>
    <col min="8" max="8" width="9.140625" style="9" customWidth="1"/>
    <col min="9" max="9" width="9.140625" style="11" customWidth="1"/>
    <col min="10" max="10" width="9.140625" style="12" customWidth="1"/>
    <col min="11" max="11" width="9.140625" style="11" customWidth="1"/>
    <col min="13" max="13" width="9.140625" customWidth="1"/>
    <col min="14" max="14" width="3.7109375" customWidth="1"/>
  </cols>
  <sheetData>
    <row r="2" spans="2:13" ht="15.75" x14ac:dyDescent="0.2">
      <c r="B2" s="431" t="s">
        <v>486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3"/>
    </row>
    <row r="3" spans="2:13" ht="15.75" x14ac:dyDescent="0.2">
      <c r="B3" s="431" t="s">
        <v>535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3"/>
    </row>
    <row r="4" spans="2:13" ht="12.75" x14ac:dyDescent="0.2">
      <c r="B4" s="447" t="s">
        <v>487</v>
      </c>
      <c r="C4" s="447"/>
      <c r="D4" s="447"/>
      <c r="E4" s="447"/>
      <c r="F4" s="447"/>
      <c r="G4" s="447"/>
      <c r="H4" s="447"/>
      <c r="I4" s="447"/>
      <c r="J4" s="447"/>
      <c r="K4" s="447"/>
    </row>
    <row r="5" spans="2:13" ht="12.75" x14ac:dyDescent="0.2">
      <c r="B5" s="448" t="s">
        <v>488</v>
      </c>
      <c r="C5" s="448"/>
      <c r="D5" s="448"/>
      <c r="E5" s="448"/>
      <c r="F5" s="448"/>
      <c r="G5" s="448"/>
      <c r="H5" s="448"/>
      <c r="I5" s="448"/>
      <c r="J5" s="448"/>
      <c r="K5" s="448"/>
    </row>
    <row r="6" spans="2:13" ht="12.75" x14ac:dyDescent="0.2">
      <c r="B6" s="14" t="s">
        <v>489</v>
      </c>
      <c r="C6" s="14"/>
      <c r="D6" s="14"/>
      <c r="E6" s="14" t="s">
        <v>490</v>
      </c>
      <c r="F6" s="14"/>
      <c r="G6" s="14"/>
      <c r="H6" s="14"/>
      <c r="I6" s="14"/>
      <c r="J6" s="14"/>
      <c r="K6" s="14"/>
    </row>
    <row r="7" spans="2:13" ht="12.75" x14ac:dyDescent="0.2">
      <c r="B7" s="14" t="s">
        <v>491</v>
      </c>
      <c r="C7" s="14"/>
      <c r="D7" s="14"/>
      <c r="E7" s="14" t="s">
        <v>51</v>
      </c>
      <c r="F7" s="14" t="s">
        <v>533</v>
      </c>
      <c r="G7" s="14" t="s">
        <v>534</v>
      </c>
      <c r="H7" s="14"/>
      <c r="I7" s="14"/>
      <c r="J7" s="14"/>
      <c r="K7" s="14"/>
    </row>
    <row r="8" spans="2:13" ht="5.25" customHeight="1" x14ac:dyDescent="0.2">
      <c r="B8" s="449"/>
      <c r="C8" s="449"/>
      <c r="D8" s="449"/>
      <c r="E8" s="450"/>
      <c r="F8" s="450"/>
      <c r="G8" s="451"/>
      <c r="H8" s="451"/>
      <c r="I8" s="451"/>
      <c r="J8" s="451"/>
      <c r="K8" s="451"/>
    </row>
    <row r="9" spans="2:13" ht="12.75" x14ac:dyDescent="0.2">
      <c r="B9" s="434" t="s">
        <v>536</v>
      </c>
      <c r="C9" s="436" t="s">
        <v>537</v>
      </c>
      <c r="D9" s="434" t="s">
        <v>492</v>
      </c>
      <c r="E9" s="438" t="s">
        <v>538</v>
      </c>
      <c r="F9" s="439"/>
      <c r="G9" s="439"/>
      <c r="H9" s="439"/>
      <c r="I9" s="439"/>
      <c r="J9" s="440"/>
      <c r="K9" s="441" t="s">
        <v>539</v>
      </c>
      <c r="L9" s="442"/>
      <c r="M9" s="434" t="s">
        <v>540</v>
      </c>
    </row>
    <row r="10" spans="2:13" ht="12.75" x14ac:dyDescent="0.2">
      <c r="B10" s="435"/>
      <c r="C10" s="437"/>
      <c r="D10" s="435"/>
      <c r="E10" s="145" t="s">
        <v>541</v>
      </c>
      <c r="F10" s="145" t="s">
        <v>542</v>
      </c>
      <c r="G10" s="145" t="s">
        <v>543</v>
      </c>
      <c r="H10" s="145" t="s">
        <v>544</v>
      </c>
      <c r="I10" s="145" t="s">
        <v>545</v>
      </c>
      <c r="J10" s="145" t="s">
        <v>546</v>
      </c>
      <c r="K10" s="146" t="s">
        <v>547</v>
      </c>
      <c r="L10" s="147" t="s">
        <v>548</v>
      </c>
      <c r="M10" s="435"/>
    </row>
    <row r="11" spans="2:13" ht="5.25" customHeight="1" x14ac:dyDescent="0.2">
      <c r="B11" s="6"/>
      <c r="C11" s="141"/>
      <c r="D11" s="141"/>
      <c r="E11" s="6"/>
      <c r="F11" s="7"/>
      <c r="G11" s="142"/>
      <c r="H11" s="142"/>
      <c r="I11" s="142"/>
      <c r="J11" s="142"/>
      <c r="K11" s="142"/>
    </row>
    <row r="12" spans="2:13" s="84" customFormat="1" ht="12.75" x14ac:dyDescent="0.2">
      <c r="B12" s="160" t="s">
        <v>4</v>
      </c>
      <c r="C12" s="393" t="s">
        <v>518</v>
      </c>
      <c r="D12" s="394"/>
      <c r="E12" s="394"/>
      <c r="F12" s="394"/>
      <c r="G12" s="394"/>
      <c r="H12" s="394"/>
      <c r="I12" s="394"/>
      <c r="J12" s="394"/>
      <c r="K12" s="394"/>
      <c r="L12" s="394"/>
      <c r="M12" s="395"/>
    </row>
    <row r="13" spans="2:13" s="84" customFormat="1" ht="15" customHeight="1" x14ac:dyDescent="0.2">
      <c r="B13" s="396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8"/>
    </row>
    <row r="14" spans="2:13" s="84" customFormat="1" ht="12.75" x14ac:dyDescent="0.2">
      <c r="B14" s="259" t="s">
        <v>549</v>
      </c>
      <c r="C14" s="405" t="s">
        <v>550</v>
      </c>
      <c r="D14" s="406"/>
      <c r="E14" s="406"/>
      <c r="F14" s="406"/>
      <c r="G14" s="406"/>
      <c r="H14" s="406"/>
      <c r="I14" s="406"/>
      <c r="J14" s="406"/>
      <c r="K14" s="407"/>
      <c r="L14" s="260">
        <v>466.57</v>
      </c>
      <c r="M14" s="261" t="s">
        <v>48</v>
      </c>
    </row>
    <row r="15" spans="2:13" s="84" customFormat="1" ht="12.75" x14ac:dyDescent="0.2">
      <c r="B15" s="148"/>
      <c r="C15" s="150"/>
      <c r="D15" s="163">
        <v>1</v>
      </c>
      <c r="E15" s="164">
        <v>466.57</v>
      </c>
      <c r="F15" s="148"/>
      <c r="G15" s="148"/>
      <c r="H15" s="148"/>
      <c r="I15" s="148"/>
      <c r="J15" s="148"/>
      <c r="K15" s="164">
        <v>466.57</v>
      </c>
      <c r="L15" s="164">
        <v>466.57</v>
      </c>
      <c r="M15" s="148"/>
    </row>
    <row r="16" spans="2:13" s="84" customFormat="1" ht="12.75" x14ac:dyDescent="0.2">
      <c r="B16" s="153"/>
      <c r="C16" s="154"/>
      <c r="D16" s="165"/>
      <c r="E16" s="166"/>
      <c r="F16" s="157"/>
      <c r="G16" s="157"/>
      <c r="H16" s="157"/>
      <c r="I16" s="157"/>
      <c r="J16" s="157"/>
      <c r="K16" s="166"/>
      <c r="L16" s="166"/>
      <c r="M16" s="185"/>
    </row>
    <row r="17" spans="2:13" s="84" customFormat="1" ht="12.75" x14ac:dyDescent="0.2">
      <c r="B17" s="156"/>
      <c r="C17" s="157"/>
      <c r="D17" s="167"/>
      <c r="E17" s="167"/>
      <c r="F17" s="168" t="s">
        <v>44</v>
      </c>
      <c r="G17" s="167"/>
      <c r="H17" s="169" t="s">
        <v>45</v>
      </c>
      <c r="I17" s="169"/>
      <c r="J17" s="169"/>
      <c r="K17" s="170" t="s">
        <v>43</v>
      </c>
      <c r="L17" s="171">
        <v>466.57</v>
      </c>
      <c r="M17" s="172" t="str">
        <f>M14</f>
        <v>m²</v>
      </c>
    </row>
    <row r="18" spans="2:13" s="84" customFormat="1" ht="12.75" x14ac:dyDescent="0.2">
      <c r="B18" s="156"/>
      <c r="C18" s="157"/>
      <c r="D18" s="173"/>
      <c r="E18" s="173"/>
      <c r="F18" s="174" t="s">
        <v>46</v>
      </c>
      <c r="G18" s="173"/>
      <c r="H18" s="175" t="s">
        <v>45</v>
      </c>
      <c r="I18" s="175"/>
      <c r="J18" s="175"/>
      <c r="K18" s="176" t="s">
        <v>43</v>
      </c>
      <c r="L18" s="177">
        <v>0</v>
      </c>
      <c r="M18" s="178" t="str">
        <f>M17</f>
        <v>m²</v>
      </c>
    </row>
    <row r="19" spans="2:13" s="84" customFormat="1" ht="12.75" x14ac:dyDescent="0.2">
      <c r="B19" s="159"/>
      <c r="C19" s="158"/>
      <c r="D19" s="179"/>
      <c r="E19" s="179"/>
      <c r="F19" s="168" t="s">
        <v>47</v>
      </c>
      <c r="G19" s="179"/>
      <c r="H19" s="169" t="s">
        <v>45</v>
      </c>
      <c r="I19" s="169"/>
      <c r="J19" s="169"/>
      <c r="K19" s="170" t="s">
        <v>43</v>
      </c>
      <c r="L19" s="171">
        <f>L17+L18</f>
        <v>466.57</v>
      </c>
      <c r="M19" s="172" t="str">
        <f>M18</f>
        <v>m²</v>
      </c>
    </row>
    <row r="20" spans="2:13" s="84" customFormat="1" ht="12.75" x14ac:dyDescent="0.2">
      <c r="B20" s="152"/>
      <c r="C20" s="155"/>
      <c r="D20" s="179"/>
      <c r="E20" s="179"/>
      <c r="F20" s="168"/>
      <c r="G20" s="179"/>
      <c r="H20" s="169"/>
      <c r="I20" s="169"/>
      <c r="J20" s="169"/>
      <c r="K20" s="170"/>
      <c r="L20" s="171"/>
      <c r="M20" s="186"/>
    </row>
    <row r="21" spans="2:13" s="84" customFormat="1" ht="12.75" x14ac:dyDescent="0.2">
      <c r="B21" s="259" t="s">
        <v>551</v>
      </c>
      <c r="C21" s="405" t="s">
        <v>60</v>
      </c>
      <c r="D21" s="443"/>
      <c r="E21" s="443"/>
      <c r="F21" s="443"/>
      <c r="G21" s="443"/>
      <c r="H21" s="443"/>
      <c r="I21" s="443"/>
      <c r="J21" s="443"/>
      <c r="K21" s="444"/>
      <c r="L21" s="307">
        <v>6</v>
      </c>
      <c r="M21" s="308" t="s">
        <v>48</v>
      </c>
    </row>
    <row r="22" spans="2:13" s="84" customFormat="1" ht="12.75" x14ac:dyDescent="0.2">
      <c r="B22" s="187"/>
      <c r="C22" s="202" t="s">
        <v>552</v>
      </c>
      <c r="D22" s="197">
        <v>1</v>
      </c>
      <c r="E22" s="198">
        <v>2</v>
      </c>
      <c r="F22" s="199"/>
      <c r="G22" s="198">
        <v>3</v>
      </c>
      <c r="H22" s="199"/>
      <c r="I22" s="199"/>
      <c r="J22" s="199"/>
      <c r="K22" s="198">
        <v>6</v>
      </c>
      <c r="L22" s="198">
        <v>6</v>
      </c>
      <c r="M22" s="199"/>
    </row>
    <row r="23" spans="2:13" s="84" customFormat="1" ht="12.75" x14ac:dyDescent="0.2">
      <c r="B23" s="153"/>
      <c r="C23" s="154"/>
      <c r="D23" s="165"/>
      <c r="E23" s="166"/>
      <c r="F23" s="157"/>
      <c r="G23" s="157"/>
      <c r="H23" s="157"/>
      <c r="I23" s="157"/>
      <c r="J23" s="157"/>
      <c r="K23" s="166"/>
      <c r="L23" s="166"/>
      <c r="M23" s="196"/>
    </row>
    <row r="24" spans="2:13" s="84" customFormat="1" ht="12.75" x14ac:dyDescent="0.2">
      <c r="B24" s="156"/>
      <c r="C24" s="157"/>
      <c r="D24" s="167"/>
      <c r="E24" s="167"/>
      <c r="F24" s="168" t="s">
        <v>44</v>
      </c>
      <c r="G24" s="167"/>
      <c r="H24" s="169" t="s">
        <v>45</v>
      </c>
      <c r="I24" s="169"/>
      <c r="J24" s="169"/>
      <c r="K24" s="170" t="s">
        <v>43</v>
      </c>
      <c r="L24" s="171">
        <v>6</v>
      </c>
      <c r="M24" s="172" t="str">
        <f>M21</f>
        <v>m²</v>
      </c>
    </row>
    <row r="25" spans="2:13" s="84" customFormat="1" ht="12.75" x14ac:dyDescent="0.2">
      <c r="B25" s="156"/>
      <c r="C25" s="157"/>
      <c r="D25" s="173"/>
      <c r="E25" s="173"/>
      <c r="F25" s="174" t="s">
        <v>46</v>
      </c>
      <c r="G25" s="173"/>
      <c r="H25" s="175" t="s">
        <v>45</v>
      </c>
      <c r="I25" s="175"/>
      <c r="J25" s="175"/>
      <c r="K25" s="176" t="s">
        <v>43</v>
      </c>
      <c r="L25" s="177">
        <v>0</v>
      </c>
      <c r="M25" s="178" t="str">
        <f>M24</f>
        <v>m²</v>
      </c>
    </row>
    <row r="26" spans="2:13" s="84" customFormat="1" ht="12.75" x14ac:dyDescent="0.2">
      <c r="B26" s="159"/>
      <c r="C26" s="158"/>
      <c r="D26" s="179"/>
      <c r="E26" s="179"/>
      <c r="F26" s="168" t="s">
        <v>47</v>
      </c>
      <c r="G26" s="179"/>
      <c r="H26" s="169" t="s">
        <v>45</v>
      </c>
      <c r="I26" s="169"/>
      <c r="J26" s="169"/>
      <c r="K26" s="170" t="s">
        <v>43</v>
      </c>
      <c r="L26" s="171">
        <f>L24+L25</f>
        <v>6</v>
      </c>
      <c r="M26" s="172" t="str">
        <f>M25</f>
        <v>m²</v>
      </c>
    </row>
    <row r="27" spans="2:13" s="84" customFormat="1" ht="15" customHeight="1" x14ac:dyDescent="0.2">
      <c r="B27" s="152"/>
      <c r="C27" s="155"/>
      <c r="D27" s="179"/>
      <c r="E27" s="179"/>
      <c r="F27" s="168"/>
      <c r="G27" s="179"/>
      <c r="H27" s="169"/>
      <c r="I27" s="169"/>
      <c r="J27" s="169"/>
      <c r="K27" s="170"/>
      <c r="L27" s="171"/>
      <c r="M27" s="186"/>
    </row>
    <row r="28" spans="2:13" s="84" customFormat="1" ht="12.75" customHeight="1" x14ac:dyDescent="0.2">
      <c r="B28" s="309" t="s">
        <v>553</v>
      </c>
      <c r="C28" s="445" t="s">
        <v>519</v>
      </c>
      <c r="D28" s="446"/>
      <c r="E28" s="446"/>
      <c r="F28" s="446"/>
      <c r="G28" s="446"/>
      <c r="H28" s="446"/>
      <c r="I28" s="446"/>
      <c r="J28" s="446"/>
      <c r="K28" s="446"/>
      <c r="L28" s="275">
        <v>86.28</v>
      </c>
      <c r="M28" s="310" t="s">
        <v>48</v>
      </c>
    </row>
    <row r="29" spans="2:13" s="84" customFormat="1" ht="12.75" x14ac:dyDescent="0.2">
      <c r="B29" s="149"/>
      <c r="C29" s="151"/>
      <c r="D29" s="163">
        <v>1</v>
      </c>
      <c r="E29" s="164">
        <v>43.14</v>
      </c>
      <c r="F29" s="149"/>
      <c r="G29" s="164">
        <v>2</v>
      </c>
      <c r="H29" s="149"/>
      <c r="I29" s="149"/>
      <c r="J29" s="149"/>
      <c r="K29" s="164">
        <v>86.28</v>
      </c>
      <c r="L29" s="200">
        <v>86.28</v>
      </c>
      <c r="M29" s="149"/>
    </row>
    <row r="30" spans="2:13" s="84" customFormat="1" ht="12.75" x14ac:dyDescent="0.2">
      <c r="B30" s="153"/>
      <c r="C30" s="154"/>
      <c r="D30" s="165"/>
      <c r="E30" s="166"/>
      <c r="F30" s="157"/>
      <c r="G30" s="157"/>
      <c r="H30" s="157"/>
      <c r="I30" s="157"/>
      <c r="J30" s="157"/>
      <c r="K30" s="166"/>
      <c r="L30" s="166"/>
      <c r="M30" s="196"/>
    </row>
    <row r="31" spans="2:13" s="84" customFormat="1" ht="12.75" x14ac:dyDescent="0.2">
      <c r="B31" s="156"/>
      <c r="C31" s="157"/>
      <c r="D31" s="167"/>
      <c r="E31" s="167"/>
      <c r="F31" s="168" t="s">
        <v>44</v>
      </c>
      <c r="G31" s="167"/>
      <c r="H31" s="169" t="s">
        <v>45</v>
      </c>
      <c r="I31" s="169"/>
      <c r="J31" s="169"/>
      <c r="K31" s="170" t="s">
        <v>43</v>
      </c>
      <c r="L31" s="171">
        <v>86.28</v>
      </c>
      <c r="M31" s="172" t="str">
        <f>M28</f>
        <v>m²</v>
      </c>
    </row>
    <row r="32" spans="2:13" s="84" customFormat="1" ht="12.75" x14ac:dyDescent="0.2">
      <c r="B32" s="156"/>
      <c r="C32" s="157"/>
      <c r="D32" s="173"/>
      <c r="E32" s="173"/>
      <c r="F32" s="174" t="s">
        <v>46</v>
      </c>
      <c r="G32" s="173"/>
      <c r="H32" s="175" t="s">
        <v>45</v>
      </c>
      <c r="I32" s="175"/>
      <c r="J32" s="175"/>
      <c r="K32" s="176" t="s">
        <v>43</v>
      </c>
      <c r="L32" s="177">
        <v>0</v>
      </c>
      <c r="M32" s="178" t="str">
        <f>M31</f>
        <v>m²</v>
      </c>
    </row>
    <row r="33" spans="2:13" s="84" customFormat="1" ht="12.75" x14ac:dyDescent="0.2">
      <c r="B33" s="159"/>
      <c r="C33" s="158"/>
      <c r="D33" s="179"/>
      <c r="E33" s="179"/>
      <c r="F33" s="168" t="s">
        <v>47</v>
      </c>
      <c r="G33" s="179"/>
      <c r="H33" s="169" t="s">
        <v>45</v>
      </c>
      <c r="I33" s="169"/>
      <c r="J33" s="169"/>
      <c r="K33" s="170" t="s">
        <v>43</v>
      </c>
      <c r="L33" s="171">
        <f>L31+L32</f>
        <v>86.28</v>
      </c>
      <c r="M33" s="172" t="str">
        <f>M32</f>
        <v>m²</v>
      </c>
    </row>
    <row r="34" spans="2:13" s="84" customFormat="1" ht="12.75" x14ac:dyDescent="0.2">
      <c r="B34" s="152"/>
      <c r="C34" s="155"/>
      <c r="D34" s="179"/>
      <c r="E34" s="179"/>
      <c r="F34" s="168"/>
      <c r="G34" s="179"/>
      <c r="H34" s="169"/>
      <c r="I34" s="169"/>
      <c r="J34" s="169"/>
      <c r="K34" s="170"/>
      <c r="L34" s="171"/>
      <c r="M34" s="186"/>
    </row>
    <row r="35" spans="2:13" s="84" customFormat="1" ht="12.75" x14ac:dyDescent="0.2">
      <c r="B35" s="262" t="s">
        <v>554</v>
      </c>
      <c r="C35" s="405" t="s">
        <v>555</v>
      </c>
      <c r="D35" s="406"/>
      <c r="E35" s="406"/>
      <c r="F35" s="406"/>
      <c r="G35" s="406"/>
      <c r="H35" s="406"/>
      <c r="I35" s="406"/>
      <c r="J35" s="406"/>
      <c r="K35" s="407"/>
      <c r="L35" s="273">
        <v>1114.5</v>
      </c>
      <c r="M35" s="264" t="s">
        <v>48</v>
      </c>
    </row>
    <row r="36" spans="2:13" s="84" customFormat="1" ht="12.75" x14ac:dyDescent="0.2">
      <c r="B36" s="149"/>
      <c r="C36" s="151"/>
      <c r="D36" s="163">
        <v>1</v>
      </c>
      <c r="E36" s="183">
        <v>1114.5</v>
      </c>
      <c r="F36" s="149"/>
      <c r="G36" s="149"/>
      <c r="H36" s="149"/>
      <c r="I36" s="149"/>
      <c r="J36" s="149"/>
      <c r="K36" s="183">
        <v>1114.5</v>
      </c>
      <c r="L36" s="183">
        <v>1114.5</v>
      </c>
      <c r="M36" s="149"/>
    </row>
    <row r="37" spans="2:13" s="84" customFormat="1" ht="12.75" x14ac:dyDescent="0.2">
      <c r="B37" s="153"/>
      <c r="C37" s="154"/>
      <c r="D37" s="165"/>
      <c r="E37" s="166"/>
      <c r="F37" s="157"/>
      <c r="G37" s="157"/>
      <c r="H37" s="157"/>
      <c r="I37" s="157"/>
      <c r="J37" s="157"/>
      <c r="K37" s="166"/>
      <c r="L37" s="166"/>
      <c r="M37" s="196"/>
    </row>
    <row r="38" spans="2:13" s="84" customFormat="1" ht="12.75" x14ac:dyDescent="0.2">
      <c r="B38" s="156"/>
      <c r="C38" s="157"/>
      <c r="D38" s="167"/>
      <c r="E38" s="167"/>
      <c r="F38" s="168" t="s">
        <v>44</v>
      </c>
      <c r="G38" s="167"/>
      <c r="H38" s="169" t="s">
        <v>45</v>
      </c>
      <c r="I38" s="169"/>
      <c r="J38" s="169"/>
      <c r="K38" s="170" t="s">
        <v>43</v>
      </c>
      <c r="L38" s="171">
        <v>1114.5</v>
      </c>
      <c r="M38" s="172" t="str">
        <f>M35</f>
        <v>m²</v>
      </c>
    </row>
    <row r="39" spans="2:13" s="84" customFormat="1" ht="12.75" x14ac:dyDescent="0.2">
      <c r="B39" s="156"/>
      <c r="C39" s="157"/>
      <c r="D39" s="173"/>
      <c r="E39" s="173"/>
      <c r="F39" s="174" t="s">
        <v>46</v>
      </c>
      <c r="G39" s="173"/>
      <c r="H39" s="175" t="s">
        <v>45</v>
      </c>
      <c r="I39" s="175"/>
      <c r="J39" s="175"/>
      <c r="K39" s="176" t="s">
        <v>43</v>
      </c>
      <c r="L39" s="177">
        <v>0</v>
      </c>
      <c r="M39" s="178" t="str">
        <f>M38</f>
        <v>m²</v>
      </c>
    </row>
    <row r="40" spans="2:13" s="84" customFormat="1" ht="12.75" x14ac:dyDescent="0.2">
      <c r="B40" s="159"/>
      <c r="C40" s="158"/>
      <c r="D40" s="179"/>
      <c r="E40" s="179"/>
      <c r="F40" s="168" t="s">
        <v>47</v>
      </c>
      <c r="G40" s="179"/>
      <c r="H40" s="169" t="s">
        <v>45</v>
      </c>
      <c r="I40" s="169"/>
      <c r="J40" s="169"/>
      <c r="K40" s="170" t="s">
        <v>43</v>
      </c>
      <c r="L40" s="171">
        <f>L38+L39</f>
        <v>1114.5</v>
      </c>
      <c r="M40" s="172" t="str">
        <f>M39</f>
        <v>m²</v>
      </c>
    </row>
    <row r="41" spans="2:13" s="84" customFormat="1" ht="12.75" x14ac:dyDescent="0.2">
      <c r="B41" s="152"/>
      <c r="C41" s="155"/>
      <c r="D41" s="179"/>
      <c r="E41" s="179"/>
      <c r="F41" s="168"/>
      <c r="G41" s="179"/>
      <c r="H41" s="169"/>
      <c r="I41" s="169"/>
      <c r="J41" s="169"/>
      <c r="K41" s="170"/>
      <c r="L41" s="171"/>
      <c r="M41" s="186"/>
    </row>
    <row r="42" spans="2:13" s="84" customFormat="1" ht="12.75" x14ac:dyDescent="0.2">
      <c r="B42" s="259" t="s">
        <v>556</v>
      </c>
      <c r="C42" s="405" t="s">
        <v>63</v>
      </c>
      <c r="D42" s="406"/>
      <c r="E42" s="406"/>
      <c r="F42" s="406"/>
      <c r="G42" s="406"/>
      <c r="H42" s="406"/>
      <c r="I42" s="406"/>
      <c r="J42" s="406"/>
      <c r="K42" s="407"/>
      <c r="L42" s="260">
        <v>1</v>
      </c>
      <c r="M42" s="261" t="s">
        <v>65</v>
      </c>
    </row>
    <row r="43" spans="2:13" s="84" customFormat="1" ht="35.25" customHeight="1" x14ac:dyDescent="0.2">
      <c r="B43" s="149"/>
      <c r="C43" s="151"/>
      <c r="D43" s="163">
        <v>1</v>
      </c>
      <c r="E43" s="164">
        <v>1</v>
      </c>
      <c r="F43" s="149"/>
      <c r="G43" s="149"/>
      <c r="H43" s="149"/>
      <c r="I43" s="149"/>
      <c r="J43" s="149"/>
      <c r="K43" s="164">
        <v>1</v>
      </c>
      <c r="L43" s="164">
        <v>1</v>
      </c>
      <c r="M43" s="149"/>
    </row>
    <row r="44" spans="2:13" s="84" customFormat="1" ht="12.75" x14ac:dyDescent="0.2">
      <c r="B44" s="153"/>
      <c r="C44" s="154"/>
      <c r="D44" s="165"/>
      <c r="E44" s="166"/>
      <c r="F44" s="157"/>
      <c r="G44" s="157"/>
      <c r="H44" s="157"/>
      <c r="I44" s="157"/>
      <c r="J44" s="157"/>
      <c r="K44" s="166"/>
      <c r="L44" s="166"/>
      <c r="M44" s="196"/>
    </row>
    <row r="45" spans="2:13" s="84" customFormat="1" ht="12.75" x14ac:dyDescent="0.2">
      <c r="B45" s="156"/>
      <c r="C45" s="157"/>
      <c r="D45" s="167"/>
      <c r="E45" s="167"/>
      <c r="F45" s="168" t="s">
        <v>44</v>
      </c>
      <c r="G45" s="167"/>
      <c r="H45" s="169" t="s">
        <v>45</v>
      </c>
      <c r="I45" s="169"/>
      <c r="J45" s="169"/>
      <c r="K45" s="170" t="s">
        <v>43</v>
      </c>
      <c r="L45" s="171">
        <v>1</v>
      </c>
      <c r="M45" s="172" t="str">
        <f>M42</f>
        <v>un</v>
      </c>
    </row>
    <row r="46" spans="2:13" s="84" customFormat="1" ht="12.75" x14ac:dyDescent="0.2">
      <c r="B46" s="156"/>
      <c r="C46" s="157"/>
      <c r="D46" s="173"/>
      <c r="E46" s="173"/>
      <c r="F46" s="174" t="s">
        <v>46</v>
      </c>
      <c r="G46" s="173"/>
      <c r="H46" s="175" t="s">
        <v>45</v>
      </c>
      <c r="I46" s="175"/>
      <c r="J46" s="175"/>
      <c r="K46" s="176" t="s">
        <v>43</v>
      </c>
      <c r="L46" s="177">
        <v>0</v>
      </c>
      <c r="M46" s="178" t="str">
        <f>M45</f>
        <v>un</v>
      </c>
    </row>
    <row r="47" spans="2:13" s="84" customFormat="1" ht="12.75" x14ac:dyDescent="0.2">
      <c r="B47" s="159"/>
      <c r="C47" s="158"/>
      <c r="D47" s="179"/>
      <c r="E47" s="179"/>
      <c r="F47" s="168" t="s">
        <v>47</v>
      </c>
      <c r="G47" s="179"/>
      <c r="H47" s="169" t="s">
        <v>45</v>
      </c>
      <c r="I47" s="169"/>
      <c r="J47" s="169"/>
      <c r="K47" s="170" t="s">
        <v>43</v>
      </c>
      <c r="L47" s="171">
        <f>L45+L46</f>
        <v>1</v>
      </c>
      <c r="M47" s="172" t="str">
        <f>M46</f>
        <v>un</v>
      </c>
    </row>
    <row r="48" spans="2:13" s="84" customFormat="1" ht="12.75" x14ac:dyDescent="0.2">
      <c r="B48" s="152"/>
      <c r="C48" s="155"/>
      <c r="D48" s="179"/>
      <c r="E48" s="179"/>
      <c r="F48" s="168"/>
      <c r="G48" s="179"/>
      <c r="H48" s="169"/>
      <c r="I48" s="169"/>
      <c r="J48" s="169"/>
      <c r="K48" s="170"/>
      <c r="L48" s="171"/>
      <c r="M48" s="186"/>
    </row>
    <row r="49" spans="2:13" s="84" customFormat="1" ht="12.75" x14ac:dyDescent="0.2">
      <c r="B49" s="259" t="s">
        <v>557</v>
      </c>
      <c r="C49" s="405" t="s">
        <v>558</v>
      </c>
      <c r="D49" s="406"/>
      <c r="E49" s="406"/>
      <c r="F49" s="406"/>
      <c r="G49" s="406"/>
      <c r="H49" s="406"/>
      <c r="I49" s="406"/>
      <c r="J49" s="406"/>
      <c r="K49" s="407"/>
      <c r="L49" s="260">
        <v>1</v>
      </c>
      <c r="M49" s="261" t="s">
        <v>65</v>
      </c>
    </row>
    <row r="50" spans="2:13" s="84" customFormat="1" ht="12.75" x14ac:dyDescent="0.2">
      <c r="B50" s="149"/>
      <c r="C50" s="151"/>
      <c r="D50" s="163">
        <v>1</v>
      </c>
      <c r="E50" s="164">
        <v>1</v>
      </c>
      <c r="F50" s="149"/>
      <c r="G50" s="149"/>
      <c r="H50" s="149"/>
      <c r="I50" s="149"/>
      <c r="J50" s="149"/>
      <c r="K50" s="164">
        <v>1</v>
      </c>
      <c r="L50" s="164">
        <v>1</v>
      </c>
      <c r="M50" s="149"/>
    </row>
    <row r="51" spans="2:13" s="84" customFormat="1" ht="12.75" x14ac:dyDescent="0.2">
      <c r="B51" s="153"/>
      <c r="C51" s="154"/>
      <c r="D51" s="165"/>
      <c r="E51" s="166"/>
      <c r="F51" s="157"/>
      <c r="G51" s="157"/>
      <c r="H51" s="157"/>
      <c r="I51" s="157"/>
      <c r="J51" s="157"/>
      <c r="K51" s="166"/>
      <c r="L51" s="166"/>
      <c r="M51" s="196"/>
    </row>
    <row r="52" spans="2:13" s="84" customFormat="1" ht="12.75" x14ac:dyDescent="0.2">
      <c r="B52" s="156"/>
      <c r="C52" s="157"/>
      <c r="D52" s="167"/>
      <c r="E52" s="167"/>
      <c r="F52" s="168" t="s">
        <v>44</v>
      </c>
      <c r="G52" s="167"/>
      <c r="H52" s="169" t="s">
        <v>45</v>
      </c>
      <c r="I52" s="169"/>
      <c r="J52" s="169"/>
      <c r="K52" s="170" t="s">
        <v>43</v>
      </c>
      <c r="L52" s="171">
        <v>1</v>
      </c>
      <c r="M52" s="172" t="str">
        <f>M49</f>
        <v>un</v>
      </c>
    </row>
    <row r="53" spans="2:13" s="84" customFormat="1" ht="12.75" x14ac:dyDescent="0.2">
      <c r="B53" s="156"/>
      <c r="C53" s="157"/>
      <c r="D53" s="173"/>
      <c r="E53" s="173"/>
      <c r="F53" s="174" t="s">
        <v>46</v>
      </c>
      <c r="G53" s="173"/>
      <c r="H53" s="175" t="s">
        <v>45</v>
      </c>
      <c r="I53" s="175"/>
      <c r="J53" s="175"/>
      <c r="K53" s="176" t="s">
        <v>43</v>
      </c>
      <c r="L53" s="177">
        <v>0</v>
      </c>
      <c r="M53" s="178" t="str">
        <f>M52</f>
        <v>un</v>
      </c>
    </row>
    <row r="54" spans="2:13" s="84" customFormat="1" ht="12.75" x14ac:dyDescent="0.2">
      <c r="B54" s="159"/>
      <c r="C54" s="158"/>
      <c r="D54" s="179"/>
      <c r="E54" s="179"/>
      <c r="F54" s="168" t="s">
        <v>47</v>
      </c>
      <c r="G54" s="179"/>
      <c r="H54" s="169" t="s">
        <v>45</v>
      </c>
      <c r="I54" s="169"/>
      <c r="J54" s="169"/>
      <c r="K54" s="170" t="s">
        <v>43</v>
      </c>
      <c r="L54" s="171">
        <f>L52+L53</f>
        <v>1</v>
      </c>
      <c r="M54" s="172" t="str">
        <f>M53</f>
        <v>un</v>
      </c>
    </row>
    <row r="55" spans="2:13" s="84" customFormat="1" ht="12.75" x14ac:dyDescent="0.2">
      <c r="B55" s="152"/>
      <c r="C55" s="155"/>
      <c r="D55" s="179"/>
      <c r="E55" s="179"/>
      <c r="F55" s="168"/>
      <c r="G55" s="179"/>
      <c r="H55" s="169"/>
      <c r="I55" s="169"/>
      <c r="J55" s="169"/>
      <c r="K55" s="170"/>
      <c r="L55" s="171"/>
      <c r="M55" s="186"/>
    </row>
    <row r="56" spans="2:13" s="84" customFormat="1" ht="12.75" x14ac:dyDescent="0.2">
      <c r="B56" s="160" t="s">
        <v>10</v>
      </c>
      <c r="C56" s="393" t="s">
        <v>93</v>
      </c>
      <c r="D56" s="394"/>
      <c r="E56" s="394"/>
      <c r="F56" s="394"/>
      <c r="G56" s="394"/>
      <c r="H56" s="394"/>
      <c r="I56" s="394"/>
      <c r="J56" s="394"/>
      <c r="K56" s="394"/>
      <c r="L56" s="394"/>
      <c r="M56" s="395"/>
    </row>
    <row r="57" spans="2:13" s="84" customFormat="1" ht="12.75" x14ac:dyDescent="0.2">
      <c r="B57" s="396"/>
      <c r="C57" s="397"/>
      <c r="D57" s="397"/>
      <c r="E57" s="397"/>
      <c r="F57" s="397"/>
      <c r="G57" s="397"/>
      <c r="H57" s="397"/>
      <c r="I57" s="397"/>
      <c r="J57" s="397"/>
      <c r="K57" s="397"/>
      <c r="L57" s="397"/>
      <c r="M57" s="398"/>
    </row>
    <row r="58" spans="2:13" s="84" customFormat="1" ht="12.75" x14ac:dyDescent="0.2">
      <c r="B58" s="259" t="s">
        <v>559</v>
      </c>
      <c r="C58" s="405" t="s">
        <v>560</v>
      </c>
      <c r="D58" s="406"/>
      <c r="E58" s="406"/>
      <c r="F58" s="406"/>
      <c r="G58" s="406"/>
      <c r="H58" s="406"/>
      <c r="I58" s="406"/>
      <c r="J58" s="406"/>
      <c r="K58" s="407"/>
      <c r="L58" s="260">
        <v>79.88</v>
      </c>
      <c r="M58" s="261" t="s">
        <v>50</v>
      </c>
    </row>
    <row r="59" spans="2:13" s="84" customFormat="1" ht="12.75" x14ac:dyDescent="0.2">
      <c r="B59" s="313"/>
      <c r="C59" s="314" t="s">
        <v>561</v>
      </c>
      <c r="D59" s="315">
        <v>1</v>
      </c>
      <c r="E59" s="316">
        <v>228.23</v>
      </c>
      <c r="F59" s="313"/>
      <c r="G59" s="316">
        <v>0.35</v>
      </c>
      <c r="H59" s="313"/>
      <c r="I59" s="313"/>
      <c r="J59" s="313"/>
      <c r="K59" s="316">
        <v>79.88</v>
      </c>
      <c r="L59" s="316">
        <v>79.88</v>
      </c>
      <c r="M59" s="313"/>
    </row>
    <row r="60" spans="2:13" s="84" customFormat="1" ht="12.75" x14ac:dyDescent="0.2">
      <c r="B60" s="317"/>
      <c r="C60" s="318"/>
      <c r="D60" s="319"/>
      <c r="E60" s="320"/>
      <c r="F60" s="321"/>
      <c r="G60" s="321"/>
      <c r="H60" s="321"/>
      <c r="I60" s="321"/>
      <c r="J60" s="321"/>
      <c r="K60" s="320"/>
      <c r="L60" s="320"/>
      <c r="M60" s="322"/>
    </row>
    <row r="61" spans="2:13" s="84" customFormat="1" ht="12.75" x14ac:dyDescent="0.2">
      <c r="B61" s="323"/>
      <c r="C61" s="321"/>
      <c r="D61" s="324"/>
      <c r="E61" s="324"/>
      <c r="F61" s="325" t="s">
        <v>44</v>
      </c>
      <c r="G61" s="324"/>
      <c r="H61" s="326" t="s">
        <v>45</v>
      </c>
      <c r="I61" s="326"/>
      <c r="J61" s="326"/>
      <c r="K61" s="327" t="s">
        <v>43</v>
      </c>
      <c r="L61" s="328">
        <v>0</v>
      </c>
      <c r="M61" s="329" t="str">
        <f>M58</f>
        <v>m³</v>
      </c>
    </row>
    <row r="62" spans="2:13" s="84" customFormat="1" ht="12.75" x14ac:dyDescent="0.2">
      <c r="B62" s="323"/>
      <c r="C62" s="321"/>
      <c r="D62" s="330"/>
      <c r="E62" s="330"/>
      <c r="F62" s="331" t="s">
        <v>46</v>
      </c>
      <c r="G62" s="330"/>
      <c r="H62" s="332" t="s">
        <v>45</v>
      </c>
      <c r="I62" s="332"/>
      <c r="J62" s="332"/>
      <c r="K62" s="333" t="s">
        <v>43</v>
      </c>
      <c r="L62" s="334">
        <v>79.88</v>
      </c>
      <c r="M62" s="335" t="str">
        <f>M61</f>
        <v>m³</v>
      </c>
    </row>
    <row r="63" spans="2:13" s="84" customFormat="1" ht="12.75" x14ac:dyDescent="0.2">
      <c r="B63" s="336"/>
      <c r="C63" s="337"/>
      <c r="D63" s="338"/>
      <c r="E63" s="338"/>
      <c r="F63" s="325" t="s">
        <v>47</v>
      </c>
      <c r="G63" s="338"/>
      <c r="H63" s="326" t="s">
        <v>45</v>
      </c>
      <c r="I63" s="326"/>
      <c r="J63" s="326"/>
      <c r="K63" s="327" t="s">
        <v>43</v>
      </c>
      <c r="L63" s="328">
        <f>L61+L62</f>
        <v>79.88</v>
      </c>
      <c r="M63" s="329" t="str">
        <f>M62</f>
        <v>m³</v>
      </c>
    </row>
    <row r="64" spans="2:13" s="84" customFormat="1" ht="12.75" x14ac:dyDescent="0.2">
      <c r="B64" s="339"/>
      <c r="C64" s="340"/>
      <c r="D64" s="338"/>
      <c r="E64" s="338"/>
      <c r="F64" s="325"/>
      <c r="G64" s="338"/>
      <c r="H64" s="326"/>
      <c r="I64" s="326"/>
      <c r="J64" s="326"/>
      <c r="K64" s="327"/>
      <c r="L64" s="328"/>
      <c r="M64" s="341"/>
    </row>
    <row r="65" spans="2:13" s="84" customFormat="1" ht="12.75" x14ac:dyDescent="0.2">
      <c r="B65" s="259" t="s">
        <v>562</v>
      </c>
      <c r="C65" s="405" t="s">
        <v>563</v>
      </c>
      <c r="D65" s="406"/>
      <c r="E65" s="406"/>
      <c r="F65" s="406"/>
      <c r="G65" s="406"/>
      <c r="H65" s="406"/>
      <c r="I65" s="406"/>
      <c r="J65" s="406"/>
      <c r="K65" s="407"/>
      <c r="L65" s="260">
        <v>417.94</v>
      </c>
      <c r="M65" s="261" t="s">
        <v>50</v>
      </c>
    </row>
    <row r="66" spans="2:13" s="84" customFormat="1" ht="12.75" x14ac:dyDescent="0.2">
      <c r="B66" s="149"/>
      <c r="C66" s="203" t="s">
        <v>564</v>
      </c>
      <c r="D66" s="163">
        <v>1</v>
      </c>
      <c r="E66" s="183">
        <v>1114.5</v>
      </c>
      <c r="F66" s="149"/>
      <c r="G66" s="164">
        <v>0.3</v>
      </c>
      <c r="H66" s="149"/>
      <c r="I66" s="164">
        <v>1.25</v>
      </c>
      <c r="J66" s="149"/>
      <c r="K66" s="164">
        <v>417.94</v>
      </c>
      <c r="L66" s="164">
        <v>417.94</v>
      </c>
      <c r="M66" s="149"/>
    </row>
    <row r="67" spans="2:13" s="84" customFormat="1" ht="12.75" x14ac:dyDescent="0.2">
      <c r="B67" s="153"/>
      <c r="C67" s="154"/>
      <c r="D67" s="165"/>
      <c r="E67" s="166"/>
      <c r="F67" s="157"/>
      <c r="G67" s="157"/>
      <c r="H67" s="157"/>
      <c r="I67" s="157"/>
      <c r="J67" s="157"/>
      <c r="K67" s="166"/>
      <c r="L67" s="166"/>
      <c r="M67" s="196"/>
    </row>
    <row r="68" spans="2:13" s="84" customFormat="1" ht="12.75" x14ac:dyDescent="0.2">
      <c r="B68" s="156"/>
      <c r="C68" s="157"/>
      <c r="D68" s="167"/>
      <c r="E68" s="167"/>
      <c r="F68" s="168" t="s">
        <v>44</v>
      </c>
      <c r="G68" s="167"/>
      <c r="H68" s="169" t="s">
        <v>45</v>
      </c>
      <c r="I68" s="169"/>
      <c r="J68" s="169"/>
      <c r="K68" s="170" t="s">
        <v>43</v>
      </c>
      <c r="L68" s="171">
        <v>417.94</v>
      </c>
      <c r="M68" s="172" t="str">
        <f>M65</f>
        <v>m³</v>
      </c>
    </row>
    <row r="69" spans="2:13" s="84" customFormat="1" ht="12.75" x14ac:dyDescent="0.2">
      <c r="B69" s="156"/>
      <c r="C69" s="157"/>
      <c r="D69" s="173"/>
      <c r="E69" s="173"/>
      <c r="F69" s="174" t="s">
        <v>46</v>
      </c>
      <c r="G69" s="173"/>
      <c r="H69" s="175" t="s">
        <v>45</v>
      </c>
      <c r="I69" s="175"/>
      <c r="J69" s="175"/>
      <c r="K69" s="176" t="s">
        <v>43</v>
      </c>
      <c r="L69" s="177">
        <v>0</v>
      </c>
      <c r="M69" s="178" t="str">
        <f>M68</f>
        <v>m³</v>
      </c>
    </row>
    <row r="70" spans="2:13" s="84" customFormat="1" ht="12.75" x14ac:dyDescent="0.2">
      <c r="B70" s="159"/>
      <c r="C70" s="158"/>
      <c r="D70" s="179"/>
      <c r="E70" s="179"/>
      <c r="F70" s="168" t="s">
        <v>47</v>
      </c>
      <c r="G70" s="179"/>
      <c r="H70" s="169" t="s">
        <v>45</v>
      </c>
      <c r="I70" s="169"/>
      <c r="J70" s="169"/>
      <c r="K70" s="170" t="s">
        <v>43</v>
      </c>
      <c r="L70" s="171">
        <f>L68+L69</f>
        <v>417.94</v>
      </c>
      <c r="M70" s="172" t="str">
        <f>M69</f>
        <v>m³</v>
      </c>
    </row>
    <row r="71" spans="2:13" s="84" customFormat="1" ht="12.75" x14ac:dyDescent="0.2">
      <c r="B71" s="159"/>
      <c r="C71" s="158"/>
      <c r="D71" s="179"/>
      <c r="E71" s="179"/>
      <c r="F71" s="168"/>
      <c r="G71" s="179"/>
      <c r="H71" s="169"/>
      <c r="I71" s="169"/>
      <c r="J71" s="169"/>
      <c r="K71" s="170"/>
      <c r="L71" s="171"/>
      <c r="M71" s="172"/>
    </row>
    <row r="72" spans="2:13" s="84" customFormat="1" ht="12.75" x14ac:dyDescent="0.2">
      <c r="B72" s="342" t="s">
        <v>565</v>
      </c>
      <c r="C72" s="408" t="s">
        <v>566</v>
      </c>
      <c r="D72" s="408"/>
      <c r="E72" s="408"/>
      <c r="F72" s="408"/>
      <c r="G72" s="408"/>
      <c r="H72" s="408"/>
      <c r="I72" s="408"/>
      <c r="J72" s="408"/>
      <c r="K72" s="408"/>
      <c r="L72" s="343">
        <v>8358.7999999999993</v>
      </c>
      <c r="M72" s="284" t="s">
        <v>517</v>
      </c>
    </row>
    <row r="73" spans="2:13" s="84" customFormat="1" ht="15" customHeight="1" x14ac:dyDescent="0.2">
      <c r="B73" s="205"/>
      <c r="C73" s="256" t="s">
        <v>567</v>
      </c>
      <c r="D73" s="218">
        <v>20</v>
      </c>
      <c r="E73" s="200">
        <v>417.94</v>
      </c>
      <c r="F73" s="205"/>
      <c r="G73" s="200">
        <v>0.3</v>
      </c>
      <c r="H73" s="205"/>
      <c r="I73" s="205"/>
      <c r="J73" s="205"/>
      <c r="K73" s="200">
        <v>417.94</v>
      </c>
      <c r="L73" s="257">
        <v>8358.7999999999993</v>
      </c>
      <c r="M73" s="205"/>
    </row>
    <row r="74" spans="2:13" s="84" customFormat="1" ht="15" customHeight="1" x14ac:dyDescent="0.2">
      <c r="B74" s="153"/>
      <c r="C74" s="154"/>
      <c r="D74" s="165"/>
      <c r="E74" s="166"/>
      <c r="F74" s="157"/>
      <c r="G74" s="157"/>
      <c r="H74" s="157"/>
      <c r="I74" s="157"/>
      <c r="J74" s="157"/>
      <c r="K74" s="166"/>
      <c r="L74" s="166"/>
      <c r="M74" s="196"/>
    </row>
    <row r="75" spans="2:13" s="84" customFormat="1" ht="15" customHeight="1" x14ac:dyDescent="0.2">
      <c r="B75" s="156"/>
      <c r="C75" s="157"/>
      <c r="D75" s="167"/>
      <c r="E75" s="167"/>
      <c r="F75" s="168" t="s">
        <v>44</v>
      </c>
      <c r="G75" s="167"/>
      <c r="H75" s="169" t="s">
        <v>45</v>
      </c>
      <c r="I75" s="169"/>
      <c r="J75" s="169"/>
      <c r="K75" s="170" t="s">
        <v>43</v>
      </c>
      <c r="L75" s="171">
        <v>8358.7999999999993</v>
      </c>
      <c r="M75" s="172" t="str">
        <f>M72</f>
        <v>m³/km</v>
      </c>
    </row>
    <row r="76" spans="2:13" s="84" customFormat="1" ht="15" customHeight="1" x14ac:dyDescent="0.2">
      <c r="B76" s="156"/>
      <c r="C76" s="157"/>
      <c r="D76" s="173"/>
      <c r="E76" s="173"/>
      <c r="F76" s="174" t="s">
        <v>46</v>
      </c>
      <c r="G76" s="173"/>
      <c r="H76" s="175" t="s">
        <v>45</v>
      </c>
      <c r="I76" s="175"/>
      <c r="J76" s="175"/>
      <c r="K76" s="176" t="s">
        <v>43</v>
      </c>
      <c r="L76" s="177">
        <v>0</v>
      </c>
      <c r="M76" s="178" t="str">
        <f>M75</f>
        <v>m³/km</v>
      </c>
    </row>
    <row r="77" spans="2:13" s="84" customFormat="1" ht="15" customHeight="1" x14ac:dyDescent="0.2">
      <c r="B77" s="159"/>
      <c r="C77" s="158"/>
      <c r="D77" s="179"/>
      <c r="E77" s="179"/>
      <c r="F77" s="168" t="s">
        <v>47</v>
      </c>
      <c r="G77" s="179"/>
      <c r="H77" s="169" t="s">
        <v>45</v>
      </c>
      <c r="I77" s="169"/>
      <c r="J77" s="169"/>
      <c r="K77" s="170" t="s">
        <v>43</v>
      </c>
      <c r="L77" s="171">
        <f>L75+L76</f>
        <v>8358.7999999999993</v>
      </c>
      <c r="M77" s="172" t="str">
        <f>M76</f>
        <v>m³/km</v>
      </c>
    </row>
    <row r="78" spans="2:13" s="84" customFormat="1" ht="12.75" x14ac:dyDescent="0.2">
      <c r="B78" s="159"/>
      <c r="C78" s="158"/>
      <c r="D78" s="179"/>
      <c r="E78" s="179"/>
      <c r="F78" s="168"/>
      <c r="G78" s="179"/>
      <c r="H78" s="169"/>
      <c r="I78" s="169"/>
      <c r="J78" s="169"/>
      <c r="K78" s="170"/>
      <c r="L78" s="171"/>
      <c r="M78" s="172"/>
    </row>
    <row r="79" spans="2:13" s="84" customFormat="1" ht="12.75" x14ac:dyDescent="0.2">
      <c r="B79" s="262" t="s">
        <v>568</v>
      </c>
      <c r="C79" s="405" t="s">
        <v>569</v>
      </c>
      <c r="D79" s="406"/>
      <c r="E79" s="406"/>
      <c r="F79" s="406"/>
      <c r="G79" s="406"/>
      <c r="H79" s="406"/>
      <c r="I79" s="406"/>
      <c r="J79" s="406"/>
      <c r="K79" s="407"/>
      <c r="L79" s="263">
        <v>417.94</v>
      </c>
      <c r="M79" s="264" t="s">
        <v>50</v>
      </c>
    </row>
    <row r="80" spans="2:13" s="84" customFormat="1" ht="12.75" x14ac:dyDescent="0.2">
      <c r="B80" s="313"/>
      <c r="C80" s="314" t="s">
        <v>564</v>
      </c>
      <c r="D80" s="315">
        <v>1</v>
      </c>
      <c r="E80" s="316">
        <v>417.94</v>
      </c>
      <c r="F80" s="313"/>
      <c r="G80" s="313"/>
      <c r="H80" s="313"/>
      <c r="I80" s="313"/>
      <c r="J80" s="313"/>
      <c r="K80" s="316">
        <v>417.94</v>
      </c>
      <c r="L80" s="316">
        <v>417.94</v>
      </c>
      <c r="M80" s="313"/>
    </row>
    <row r="81" spans="2:13" s="84" customFormat="1" ht="12.75" x14ac:dyDescent="0.2">
      <c r="B81" s="317"/>
      <c r="C81" s="318"/>
      <c r="D81" s="319"/>
      <c r="E81" s="320"/>
      <c r="F81" s="321"/>
      <c r="G81" s="321"/>
      <c r="H81" s="321"/>
      <c r="I81" s="321"/>
      <c r="J81" s="321"/>
      <c r="K81" s="320"/>
      <c r="L81" s="320"/>
      <c r="M81" s="322"/>
    </row>
    <row r="82" spans="2:13" s="84" customFormat="1" ht="12.75" x14ac:dyDescent="0.2">
      <c r="B82" s="323"/>
      <c r="C82" s="321"/>
      <c r="D82" s="324"/>
      <c r="E82" s="324"/>
      <c r="F82" s="325" t="s">
        <v>44</v>
      </c>
      <c r="G82" s="324"/>
      <c r="H82" s="326" t="s">
        <v>45</v>
      </c>
      <c r="I82" s="326"/>
      <c r="J82" s="326"/>
      <c r="K82" s="327" t="s">
        <v>43</v>
      </c>
      <c r="L82" s="328">
        <v>0</v>
      </c>
      <c r="M82" s="329" t="str">
        <f>M79</f>
        <v>m³</v>
      </c>
    </row>
    <row r="83" spans="2:13" s="84" customFormat="1" ht="12.75" x14ac:dyDescent="0.2">
      <c r="B83" s="323"/>
      <c r="C83" s="321"/>
      <c r="D83" s="330"/>
      <c r="E83" s="330"/>
      <c r="F83" s="331" t="s">
        <v>46</v>
      </c>
      <c r="G83" s="330"/>
      <c r="H83" s="332" t="s">
        <v>45</v>
      </c>
      <c r="I83" s="332"/>
      <c r="J83" s="332"/>
      <c r="K83" s="333" t="s">
        <v>43</v>
      </c>
      <c r="L83" s="334">
        <v>417.94</v>
      </c>
      <c r="M83" s="335" t="str">
        <f>M82</f>
        <v>m³</v>
      </c>
    </row>
    <row r="84" spans="2:13" s="84" customFormat="1" ht="12.75" x14ac:dyDescent="0.2">
      <c r="B84" s="336"/>
      <c r="C84" s="337"/>
      <c r="D84" s="338"/>
      <c r="E84" s="338"/>
      <c r="F84" s="325" t="s">
        <v>47</v>
      </c>
      <c r="G84" s="338"/>
      <c r="H84" s="326" t="s">
        <v>45</v>
      </c>
      <c r="I84" s="326"/>
      <c r="J84" s="326"/>
      <c r="K84" s="327" t="s">
        <v>43</v>
      </c>
      <c r="L84" s="328">
        <f>L82+L83</f>
        <v>417.94</v>
      </c>
      <c r="M84" s="329" t="str">
        <f>M83</f>
        <v>m³</v>
      </c>
    </row>
    <row r="85" spans="2:13" s="84" customFormat="1" ht="12.75" x14ac:dyDescent="0.2">
      <c r="B85" s="339"/>
      <c r="C85" s="340"/>
      <c r="D85" s="338"/>
      <c r="E85" s="338"/>
      <c r="F85" s="325"/>
      <c r="G85" s="338"/>
      <c r="H85" s="326"/>
      <c r="I85" s="326"/>
      <c r="J85" s="326"/>
      <c r="K85" s="327"/>
      <c r="L85" s="328"/>
      <c r="M85" s="341"/>
    </row>
    <row r="86" spans="2:13" s="84" customFormat="1" ht="12.75" x14ac:dyDescent="0.2">
      <c r="B86" s="259" t="s">
        <v>570</v>
      </c>
      <c r="C86" s="405" t="s">
        <v>571</v>
      </c>
      <c r="D86" s="406"/>
      <c r="E86" s="406"/>
      <c r="F86" s="406"/>
      <c r="G86" s="406"/>
      <c r="H86" s="406"/>
      <c r="I86" s="406"/>
      <c r="J86" s="406"/>
      <c r="K86" s="407"/>
      <c r="L86" s="260">
        <v>97.01</v>
      </c>
      <c r="M86" s="261" t="s">
        <v>50</v>
      </c>
    </row>
    <row r="87" spans="2:13" s="84" customFormat="1" ht="12.75" x14ac:dyDescent="0.2">
      <c r="B87" s="149"/>
      <c r="C87" s="203" t="s">
        <v>572</v>
      </c>
      <c r="D87" s="163">
        <v>1</v>
      </c>
      <c r="E87" s="164">
        <v>91.89</v>
      </c>
      <c r="F87" s="149"/>
      <c r="G87" s="149"/>
      <c r="H87" s="149"/>
      <c r="I87" s="149"/>
      <c r="J87" s="149"/>
      <c r="K87" s="164">
        <v>91.89</v>
      </c>
      <c r="L87" s="164">
        <v>91.89</v>
      </c>
      <c r="M87" s="149"/>
    </row>
    <row r="88" spans="2:13" s="84" customFormat="1" ht="12.75" x14ac:dyDescent="0.2">
      <c r="B88" s="149"/>
      <c r="C88" s="151"/>
      <c r="D88" s="163">
        <v>1</v>
      </c>
      <c r="E88" s="164">
        <v>5.12</v>
      </c>
      <c r="F88" s="149"/>
      <c r="G88" s="149"/>
      <c r="H88" s="149"/>
      <c r="I88" s="149"/>
      <c r="J88" s="149"/>
      <c r="K88" s="164">
        <v>5.12</v>
      </c>
      <c r="L88" s="164">
        <v>5.12</v>
      </c>
      <c r="M88" s="149"/>
    </row>
    <row r="89" spans="2:13" s="84" customFormat="1" ht="12.75" x14ac:dyDescent="0.2">
      <c r="B89" s="153"/>
      <c r="C89" s="154"/>
      <c r="D89" s="165"/>
      <c r="E89" s="166"/>
      <c r="F89" s="157"/>
      <c r="G89" s="157"/>
      <c r="H89" s="157"/>
      <c r="I89" s="157"/>
      <c r="J89" s="157"/>
      <c r="K89" s="166"/>
      <c r="L89" s="166"/>
      <c r="M89" s="196"/>
    </row>
    <row r="90" spans="2:13" s="84" customFormat="1" ht="12.75" x14ac:dyDescent="0.2">
      <c r="B90" s="156"/>
      <c r="C90" s="157"/>
      <c r="D90" s="167"/>
      <c r="E90" s="167"/>
      <c r="F90" s="168" t="s">
        <v>44</v>
      </c>
      <c r="G90" s="167"/>
      <c r="H90" s="169" t="s">
        <v>45</v>
      </c>
      <c r="I90" s="169"/>
      <c r="J90" s="169"/>
      <c r="K90" s="170" t="s">
        <v>43</v>
      </c>
      <c r="L90" s="171">
        <v>97.01</v>
      </c>
      <c r="M90" s="172" t="str">
        <f>M86</f>
        <v>m³</v>
      </c>
    </row>
    <row r="91" spans="2:13" s="84" customFormat="1" ht="12.75" x14ac:dyDescent="0.2">
      <c r="B91" s="156"/>
      <c r="C91" s="157"/>
      <c r="D91" s="173"/>
      <c r="E91" s="173"/>
      <c r="F91" s="174" t="s">
        <v>46</v>
      </c>
      <c r="G91" s="173"/>
      <c r="H91" s="175" t="s">
        <v>45</v>
      </c>
      <c r="I91" s="175"/>
      <c r="J91" s="175"/>
      <c r="K91" s="176" t="s">
        <v>43</v>
      </c>
      <c r="L91" s="177">
        <v>0</v>
      </c>
      <c r="M91" s="178" t="str">
        <f>M90</f>
        <v>m³</v>
      </c>
    </row>
    <row r="92" spans="2:13" s="84" customFormat="1" ht="12.75" x14ac:dyDescent="0.2">
      <c r="B92" s="159"/>
      <c r="C92" s="158"/>
      <c r="D92" s="179"/>
      <c r="E92" s="179"/>
      <c r="F92" s="168" t="s">
        <v>47</v>
      </c>
      <c r="G92" s="179"/>
      <c r="H92" s="169" t="s">
        <v>45</v>
      </c>
      <c r="I92" s="169"/>
      <c r="J92" s="169"/>
      <c r="K92" s="170" t="s">
        <v>43</v>
      </c>
      <c r="L92" s="171">
        <f>L90+L91</f>
        <v>97.01</v>
      </c>
      <c r="M92" s="172" t="str">
        <f>M91</f>
        <v>m³</v>
      </c>
    </row>
    <row r="93" spans="2:13" s="84" customFormat="1" ht="12.75" x14ac:dyDescent="0.2">
      <c r="B93" s="159"/>
      <c r="C93" s="158"/>
      <c r="D93" s="179"/>
      <c r="E93" s="179"/>
      <c r="F93" s="168"/>
      <c r="G93" s="179"/>
      <c r="H93" s="169"/>
      <c r="I93" s="169"/>
      <c r="J93" s="169"/>
      <c r="K93" s="170"/>
      <c r="L93" s="171"/>
      <c r="M93" s="172"/>
    </row>
    <row r="94" spans="2:13" s="84" customFormat="1" ht="12.75" x14ac:dyDescent="0.2">
      <c r="B94" s="259" t="s">
        <v>573</v>
      </c>
      <c r="C94" s="405" t="s">
        <v>574</v>
      </c>
      <c r="D94" s="406"/>
      <c r="E94" s="406"/>
      <c r="F94" s="406"/>
      <c r="G94" s="406"/>
      <c r="H94" s="406"/>
      <c r="I94" s="406"/>
      <c r="J94" s="406"/>
      <c r="K94" s="407"/>
      <c r="L94" s="260">
        <v>76.319999999999993</v>
      </c>
      <c r="M94" s="261" t="s">
        <v>50</v>
      </c>
    </row>
    <row r="95" spans="2:13" s="84" customFormat="1" ht="12.75" x14ac:dyDescent="0.2">
      <c r="B95" s="149"/>
      <c r="C95" s="203" t="s">
        <v>572</v>
      </c>
      <c r="D95" s="163">
        <v>1</v>
      </c>
      <c r="E95" s="164">
        <v>76.319999999999993</v>
      </c>
      <c r="F95" s="149"/>
      <c r="G95" s="149"/>
      <c r="H95" s="149"/>
      <c r="I95" s="149"/>
      <c r="J95" s="149"/>
      <c r="K95" s="164">
        <v>76.319999999999993</v>
      </c>
      <c r="L95" s="164">
        <v>76.319999999999993</v>
      </c>
      <c r="M95" s="149"/>
    </row>
    <row r="96" spans="2:13" s="84" customFormat="1" ht="12.75" x14ac:dyDescent="0.2">
      <c r="B96" s="153"/>
      <c r="C96" s="154"/>
      <c r="D96" s="165"/>
      <c r="E96" s="166"/>
      <c r="F96" s="157"/>
      <c r="G96" s="157"/>
      <c r="H96" s="157"/>
      <c r="I96" s="157"/>
      <c r="J96" s="157"/>
      <c r="K96" s="166"/>
      <c r="L96" s="166"/>
      <c r="M96" s="196"/>
    </row>
    <row r="97" spans="2:13" s="84" customFormat="1" ht="12.75" x14ac:dyDescent="0.2">
      <c r="B97" s="156"/>
      <c r="C97" s="157"/>
      <c r="D97" s="167"/>
      <c r="E97" s="167"/>
      <c r="F97" s="168" t="s">
        <v>44</v>
      </c>
      <c r="G97" s="167"/>
      <c r="H97" s="169" t="s">
        <v>45</v>
      </c>
      <c r="I97" s="169"/>
      <c r="J97" s="169"/>
      <c r="K97" s="170" t="s">
        <v>43</v>
      </c>
      <c r="L97" s="171">
        <v>76.319999999999993</v>
      </c>
      <c r="M97" s="172" t="str">
        <f>M94</f>
        <v>m³</v>
      </c>
    </row>
    <row r="98" spans="2:13" s="84" customFormat="1" ht="12.75" x14ac:dyDescent="0.2">
      <c r="B98" s="156"/>
      <c r="C98" s="157"/>
      <c r="D98" s="173"/>
      <c r="E98" s="173"/>
      <c r="F98" s="174" t="s">
        <v>46</v>
      </c>
      <c r="G98" s="173"/>
      <c r="H98" s="175" t="s">
        <v>45</v>
      </c>
      <c r="I98" s="175"/>
      <c r="J98" s="175"/>
      <c r="K98" s="176" t="s">
        <v>43</v>
      </c>
      <c r="L98" s="177">
        <v>0</v>
      </c>
      <c r="M98" s="178" t="str">
        <f>M97</f>
        <v>m³</v>
      </c>
    </row>
    <row r="99" spans="2:13" s="84" customFormat="1" ht="12.75" x14ac:dyDescent="0.2">
      <c r="B99" s="159"/>
      <c r="C99" s="158"/>
      <c r="D99" s="179"/>
      <c r="E99" s="179"/>
      <c r="F99" s="168" t="s">
        <v>47</v>
      </c>
      <c r="G99" s="179"/>
      <c r="H99" s="169" t="s">
        <v>45</v>
      </c>
      <c r="I99" s="169"/>
      <c r="J99" s="169"/>
      <c r="K99" s="170" t="s">
        <v>43</v>
      </c>
      <c r="L99" s="171">
        <f>L97+L98</f>
        <v>76.319999999999993</v>
      </c>
      <c r="M99" s="172" t="str">
        <f>M98</f>
        <v>m³</v>
      </c>
    </row>
    <row r="100" spans="2:13" s="84" customFormat="1" ht="12.75" x14ac:dyDescent="0.2">
      <c r="B100" s="159"/>
      <c r="C100" s="158"/>
      <c r="D100" s="179"/>
      <c r="E100" s="179"/>
      <c r="F100" s="168"/>
      <c r="G100" s="179"/>
      <c r="H100" s="169"/>
      <c r="I100" s="169"/>
      <c r="J100" s="169"/>
      <c r="K100" s="170"/>
      <c r="L100" s="171"/>
      <c r="M100" s="172"/>
    </row>
    <row r="101" spans="2:13" s="84" customFormat="1" ht="15" customHeight="1" x14ac:dyDescent="0.2">
      <c r="B101" s="259" t="s">
        <v>575</v>
      </c>
      <c r="C101" s="405" t="s">
        <v>576</v>
      </c>
      <c r="D101" s="406"/>
      <c r="E101" s="406"/>
      <c r="F101" s="406"/>
      <c r="G101" s="406"/>
      <c r="H101" s="406"/>
      <c r="I101" s="406"/>
      <c r="J101" s="406"/>
      <c r="K101" s="407"/>
      <c r="L101" s="260">
        <v>39.950000000000003</v>
      </c>
      <c r="M101" s="261" t="s">
        <v>48</v>
      </c>
    </row>
    <row r="102" spans="2:13" s="84" customFormat="1" ht="15" customHeight="1" x14ac:dyDescent="0.2">
      <c r="B102" s="149"/>
      <c r="C102" s="203" t="s">
        <v>572</v>
      </c>
      <c r="D102" s="163">
        <v>1</v>
      </c>
      <c r="E102" s="164">
        <v>39.950000000000003</v>
      </c>
      <c r="F102" s="149"/>
      <c r="G102" s="149"/>
      <c r="H102" s="149"/>
      <c r="I102" s="149"/>
      <c r="J102" s="149"/>
      <c r="K102" s="164">
        <v>39.950000000000003</v>
      </c>
      <c r="L102" s="164">
        <v>39.950000000000003</v>
      </c>
      <c r="M102" s="149"/>
    </row>
    <row r="103" spans="2:13" s="84" customFormat="1" ht="15" customHeight="1" x14ac:dyDescent="0.2">
      <c r="B103" s="153"/>
      <c r="C103" s="154"/>
      <c r="D103" s="165"/>
      <c r="E103" s="166"/>
      <c r="F103" s="157"/>
      <c r="G103" s="157"/>
      <c r="H103" s="157"/>
      <c r="I103" s="157"/>
      <c r="J103" s="157"/>
      <c r="K103" s="166"/>
      <c r="L103" s="166"/>
      <c r="M103" s="196"/>
    </row>
    <row r="104" spans="2:13" s="84" customFormat="1" ht="15" customHeight="1" x14ac:dyDescent="0.2">
      <c r="B104" s="156"/>
      <c r="C104" s="157"/>
      <c r="D104" s="167"/>
      <c r="E104" s="167"/>
      <c r="F104" s="168" t="s">
        <v>44</v>
      </c>
      <c r="G104" s="167"/>
      <c r="H104" s="169" t="s">
        <v>45</v>
      </c>
      <c r="I104" s="169"/>
      <c r="J104" s="169"/>
      <c r="K104" s="170" t="s">
        <v>43</v>
      </c>
      <c r="L104" s="171">
        <v>39.950000000000003</v>
      </c>
      <c r="M104" s="172" t="str">
        <f>M101</f>
        <v>m²</v>
      </c>
    </row>
    <row r="105" spans="2:13" s="84" customFormat="1" ht="15" customHeight="1" x14ac:dyDescent="0.2">
      <c r="B105" s="156"/>
      <c r="C105" s="157"/>
      <c r="D105" s="173"/>
      <c r="E105" s="173"/>
      <c r="F105" s="174" t="s">
        <v>46</v>
      </c>
      <c r="G105" s="173"/>
      <c r="H105" s="175" t="s">
        <v>45</v>
      </c>
      <c r="I105" s="175"/>
      <c r="J105" s="175"/>
      <c r="K105" s="176" t="s">
        <v>43</v>
      </c>
      <c r="L105" s="177">
        <v>0</v>
      </c>
      <c r="M105" s="178" t="str">
        <f>M104</f>
        <v>m²</v>
      </c>
    </row>
    <row r="106" spans="2:13" s="84" customFormat="1" ht="15" customHeight="1" x14ac:dyDescent="0.2">
      <c r="B106" s="159"/>
      <c r="C106" s="158"/>
      <c r="D106" s="179"/>
      <c r="E106" s="179"/>
      <c r="F106" s="168" t="s">
        <v>47</v>
      </c>
      <c r="G106" s="179"/>
      <c r="H106" s="169" t="s">
        <v>45</v>
      </c>
      <c r="I106" s="169"/>
      <c r="J106" s="169"/>
      <c r="K106" s="170" t="s">
        <v>43</v>
      </c>
      <c r="L106" s="171">
        <f>L104+L105</f>
        <v>39.950000000000003</v>
      </c>
      <c r="M106" s="172" t="str">
        <f>M105</f>
        <v>m²</v>
      </c>
    </row>
    <row r="107" spans="2:13" s="84" customFormat="1" ht="12.75" x14ac:dyDescent="0.2">
      <c r="B107" s="159"/>
      <c r="C107" s="158"/>
      <c r="D107" s="179"/>
      <c r="E107" s="179"/>
      <c r="F107" s="168"/>
      <c r="G107" s="179"/>
      <c r="H107" s="169"/>
      <c r="I107" s="169"/>
      <c r="J107" s="169"/>
      <c r="K107" s="170"/>
      <c r="L107" s="171"/>
      <c r="M107" s="172"/>
    </row>
    <row r="108" spans="2:13" s="84" customFormat="1" ht="12.75" x14ac:dyDescent="0.2">
      <c r="B108" s="259" t="s">
        <v>577</v>
      </c>
      <c r="C108" s="405" t="s">
        <v>578</v>
      </c>
      <c r="D108" s="406"/>
      <c r="E108" s="406"/>
      <c r="F108" s="406"/>
      <c r="G108" s="406"/>
      <c r="H108" s="406"/>
      <c r="I108" s="406"/>
      <c r="J108" s="406"/>
      <c r="K108" s="407"/>
      <c r="L108" s="260">
        <v>4.66</v>
      </c>
      <c r="M108" s="261" t="s">
        <v>50</v>
      </c>
    </row>
    <row r="109" spans="2:13" s="84" customFormat="1" ht="12.75" x14ac:dyDescent="0.2">
      <c r="B109" s="149"/>
      <c r="C109" s="151"/>
      <c r="D109" s="163">
        <v>1</v>
      </c>
      <c r="E109" s="164">
        <v>140</v>
      </c>
      <c r="F109" s="149"/>
      <c r="G109" s="164">
        <v>0.15</v>
      </c>
      <c r="H109" s="149"/>
      <c r="I109" s="164">
        <v>0.19</v>
      </c>
      <c r="J109" s="149"/>
      <c r="K109" s="164">
        <v>3.99</v>
      </c>
      <c r="L109" s="164">
        <v>3.99</v>
      </c>
      <c r="M109" s="149"/>
    </row>
    <row r="110" spans="2:13" s="84" customFormat="1" ht="12.75" x14ac:dyDescent="0.2">
      <c r="B110" s="149"/>
      <c r="C110" s="151"/>
      <c r="D110" s="163">
        <v>1</v>
      </c>
      <c r="E110" s="164">
        <v>35.04</v>
      </c>
      <c r="F110" s="149"/>
      <c r="G110" s="164">
        <v>0.1</v>
      </c>
      <c r="H110" s="149"/>
      <c r="I110" s="164">
        <v>0.19</v>
      </c>
      <c r="J110" s="149"/>
      <c r="K110" s="164">
        <v>0.67</v>
      </c>
      <c r="L110" s="164">
        <v>0.67</v>
      </c>
      <c r="M110" s="149"/>
    </row>
    <row r="111" spans="2:13" s="84" customFormat="1" ht="12.75" x14ac:dyDescent="0.2">
      <c r="B111" s="153"/>
      <c r="C111" s="154"/>
      <c r="D111" s="165"/>
      <c r="E111" s="166"/>
      <c r="F111" s="157"/>
      <c r="G111" s="157"/>
      <c r="H111" s="157"/>
      <c r="I111" s="157"/>
      <c r="J111" s="157"/>
      <c r="K111" s="166"/>
      <c r="L111" s="166"/>
      <c r="M111" s="196"/>
    </row>
    <row r="112" spans="2:13" s="84" customFormat="1" ht="12.75" x14ac:dyDescent="0.2">
      <c r="B112" s="156"/>
      <c r="C112" s="157"/>
      <c r="D112" s="167"/>
      <c r="E112" s="167"/>
      <c r="F112" s="168" t="s">
        <v>44</v>
      </c>
      <c r="G112" s="167"/>
      <c r="H112" s="169" t="s">
        <v>45</v>
      </c>
      <c r="I112" s="169"/>
      <c r="J112" s="169"/>
      <c r="K112" s="170" t="s">
        <v>43</v>
      </c>
      <c r="L112" s="171">
        <v>4.66</v>
      </c>
      <c r="M112" s="172" t="str">
        <f>M108</f>
        <v>m³</v>
      </c>
    </row>
    <row r="113" spans="2:13" s="84" customFormat="1" ht="12.75" x14ac:dyDescent="0.2">
      <c r="B113" s="156"/>
      <c r="C113" s="157"/>
      <c r="D113" s="173"/>
      <c r="E113" s="173"/>
      <c r="F113" s="174" t="s">
        <v>46</v>
      </c>
      <c r="G113" s="173"/>
      <c r="H113" s="175" t="s">
        <v>45</v>
      </c>
      <c r="I113" s="175"/>
      <c r="J113" s="175"/>
      <c r="K113" s="176" t="s">
        <v>43</v>
      </c>
      <c r="L113" s="177">
        <v>0</v>
      </c>
      <c r="M113" s="178" t="str">
        <f>M112</f>
        <v>m³</v>
      </c>
    </row>
    <row r="114" spans="2:13" s="84" customFormat="1" ht="12.75" x14ac:dyDescent="0.2">
      <c r="B114" s="159"/>
      <c r="C114" s="158"/>
      <c r="D114" s="179"/>
      <c r="E114" s="179"/>
      <c r="F114" s="168" t="s">
        <v>47</v>
      </c>
      <c r="G114" s="179"/>
      <c r="H114" s="169" t="s">
        <v>45</v>
      </c>
      <c r="I114" s="169"/>
      <c r="J114" s="169"/>
      <c r="K114" s="170" t="s">
        <v>43</v>
      </c>
      <c r="L114" s="171">
        <f>L112+L113</f>
        <v>4.66</v>
      </c>
      <c r="M114" s="172" t="str">
        <f>M113</f>
        <v>m³</v>
      </c>
    </row>
    <row r="115" spans="2:13" s="84" customFormat="1" ht="12.75" x14ac:dyDescent="0.2">
      <c r="B115" s="159"/>
      <c r="C115" s="158"/>
      <c r="D115" s="179"/>
      <c r="E115" s="179"/>
      <c r="F115" s="168"/>
      <c r="G115" s="179"/>
      <c r="H115" s="169"/>
      <c r="I115" s="169"/>
      <c r="J115" s="169"/>
      <c r="K115" s="170"/>
      <c r="L115" s="171"/>
      <c r="M115" s="172"/>
    </row>
    <row r="116" spans="2:13" s="84" customFormat="1" ht="12.75" x14ac:dyDescent="0.2">
      <c r="B116" s="259" t="s">
        <v>579</v>
      </c>
      <c r="C116" s="405" t="s">
        <v>86</v>
      </c>
      <c r="D116" s="406"/>
      <c r="E116" s="406"/>
      <c r="F116" s="406"/>
      <c r="G116" s="406"/>
      <c r="H116" s="406"/>
      <c r="I116" s="406"/>
      <c r="J116" s="406"/>
      <c r="K116" s="407"/>
      <c r="L116" s="260">
        <v>255.77</v>
      </c>
      <c r="M116" s="261" t="s">
        <v>48</v>
      </c>
    </row>
    <row r="117" spans="2:13" s="84" customFormat="1" ht="15" customHeight="1" x14ac:dyDescent="0.2">
      <c r="B117" s="149"/>
      <c r="C117" s="203" t="s">
        <v>580</v>
      </c>
      <c r="D117" s="163">
        <v>1</v>
      </c>
      <c r="E117" s="164">
        <v>47.65</v>
      </c>
      <c r="F117" s="149"/>
      <c r="G117" s="149"/>
      <c r="H117" s="149"/>
      <c r="I117" s="149"/>
      <c r="J117" s="149"/>
      <c r="K117" s="164">
        <v>47.65</v>
      </c>
      <c r="L117" s="164">
        <v>47.65</v>
      </c>
      <c r="M117" s="149"/>
    </row>
    <row r="118" spans="2:13" s="84" customFormat="1" ht="12.75" x14ac:dyDescent="0.2">
      <c r="B118" s="149"/>
      <c r="C118" s="203" t="s">
        <v>516</v>
      </c>
      <c r="D118" s="163">
        <v>1</v>
      </c>
      <c r="E118" s="164">
        <v>76.37</v>
      </c>
      <c r="F118" s="149"/>
      <c r="G118" s="149"/>
      <c r="H118" s="149"/>
      <c r="I118" s="149"/>
      <c r="J118" s="149"/>
      <c r="K118" s="164">
        <v>76.37</v>
      </c>
      <c r="L118" s="164">
        <v>76.37</v>
      </c>
      <c r="M118" s="149"/>
    </row>
    <row r="119" spans="2:13" s="84" customFormat="1" ht="12.75" x14ac:dyDescent="0.2">
      <c r="B119" s="149"/>
      <c r="C119" s="203" t="s">
        <v>581</v>
      </c>
      <c r="D119" s="163">
        <v>1</v>
      </c>
      <c r="E119" s="164">
        <v>131.75</v>
      </c>
      <c r="F119" s="149"/>
      <c r="G119" s="149"/>
      <c r="H119" s="149"/>
      <c r="I119" s="149"/>
      <c r="J119" s="149"/>
      <c r="K119" s="164">
        <v>131.75</v>
      </c>
      <c r="L119" s="164">
        <v>131.75</v>
      </c>
      <c r="M119" s="149"/>
    </row>
    <row r="120" spans="2:13" s="84" customFormat="1" ht="12.75" x14ac:dyDescent="0.2">
      <c r="B120" s="153"/>
      <c r="C120" s="154"/>
      <c r="D120" s="165"/>
      <c r="E120" s="166"/>
      <c r="F120" s="157"/>
      <c r="G120" s="157"/>
      <c r="H120" s="157"/>
      <c r="I120" s="157"/>
      <c r="J120" s="157"/>
      <c r="K120" s="166"/>
      <c r="L120" s="166"/>
      <c r="M120" s="196"/>
    </row>
    <row r="121" spans="2:13" s="84" customFormat="1" ht="12.75" x14ac:dyDescent="0.2">
      <c r="B121" s="156"/>
      <c r="C121" s="157"/>
      <c r="D121" s="167"/>
      <c r="E121" s="167"/>
      <c r="F121" s="168" t="s">
        <v>44</v>
      </c>
      <c r="G121" s="167"/>
      <c r="H121" s="169" t="s">
        <v>45</v>
      </c>
      <c r="I121" s="169"/>
      <c r="J121" s="169"/>
      <c r="K121" s="170" t="s">
        <v>43</v>
      </c>
      <c r="L121" s="171">
        <v>255.77</v>
      </c>
      <c r="M121" s="172" t="str">
        <f>M116</f>
        <v>m²</v>
      </c>
    </row>
    <row r="122" spans="2:13" s="84" customFormat="1" ht="12.75" x14ac:dyDescent="0.2">
      <c r="B122" s="156"/>
      <c r="C122" s="157"/>
      <c r="D122" s="173"/>
      <c r="E122" s="173"/>
      <c r="F122" s="174" t="s">
        <v>46</v>
      </c>
      <c r="G122" s="173"/>
      <c r="H122" s="175" t="s">
        <v>45</v>
      </c>
      <c r="I122" s="175"/>
      <c r="J122" s="175"/>
      <c r="K122" s="176" t="s">
        <v>43</v>
      </c>
      <c r="L122" s="177">
        <v>0</v>
      </c>
      <c r="M122" s="178" t="str">
        <f>M121</f>
        <v>m²</v>
      </c>
    </row>
    <row r="123" spans="2:13" s="84" customFormat="1" ht="12.75" x14ac:dyDescent="0.2">
      <c r="B123" s="159"/>
      <c r="C123" s="158"/>
      <c r="D123" s="179"/>
      <c r="E123" s="179"/>
      <c r="F123" s="168" t="s">
        <v>47</v>
      </c>
      <c r="G123" s="179"/>
      <c r="H123" s="169" t="s">
        <v>45</v>
      </c>
      <c r="I123" s="169"/>
      <c r="J123" s="169"/>
      <c r="K123" s="170" t="s">
        <v>43</v>
      </c>
      <c r="L123" s="171">
        <f>L121+L122</f>
        <v>255.77</v>
      </c>
      <c r="M123" s="172" t="str">
        <f>M122</f>
        <v>m²</v>
      </c>
    </row>
    <row r="124" spans="2:13" s="84" customFormat="1" ht="12.75" x14ac:dyDescent="0.2">
      <c r="B124" s="159"/>
      <c r="C124" s="158"/>
      <c r="D124" s="179"/>
      <c r="E124" s="179"/>
      <c r="F124" s="168"/>
      <c r="G124" s="179"/>
      <c r="H124" s="169"/>
      <c r="I124" s="169"/>
      <c r="J124" s="169"/>
      <c r="K124" s="170"/>
      <c r="L124" s="171"/>
      <c r="M124" s="172"/>
    </row>
    <row r="125" spans="2:13" s="84" customFormat="1" ht="12.75" x14ac:dyDescent="0.2">
      <c r="B125" s="259" t="s">
        <v>73</v>
      </c>
      <c r="C125" s="405" t="s">
        <v>582</v>
      </c>
      <c r="D125" s="406"/>
      <c r="E125" s="406"/>
      <c r="F125" s="406"/>
      <c r="G125" s="406"/>
      <c r="H125" s="406"/>
      <c r="I125" s="406"/>
      <c r="J125" s="406"/>
      <c r="K125" s="407"/>
      <c r="L125" s="260">
        <v>275.94</v>
      </c>
      <c r="M125" s="261" t="s">
        <v>583</v>
      </c>
    </row>
    <row r="126" spans="2:13" s="84" customFormat="1" ht="12.75" x14ac:dyDescent="0.2">
      <c r="B126" s="149"/>
      <c r="C126" s="203" t="s">
        <v>580</v>
      </c>
      <c r="D126" s="163">
        <v>1</v>
      </c>
      <c r="E126" s="164">
        <v>19.940000000000001</v>
      </c>
      <c r="F126" s="149"/>
      <c r="G126" s="149"/>
      <c r="H126" s="149"/>
      <c r="I126" s="149"/>
      <c r="J126" s="149"/>
      <c r="K126" s="164">
        <v>19.940000000000001</v>
      </c>
      <c r="L126" s="164">
        <v>19.940000000000001</v>
      </c>
      <c r="M126" s="149"/>
    </row>
    <row r="127" spans="2:13" s="84" customFormat="1" ht="12.75" x14ac:dyDescent="0.2">
      <c r="B127" s="149"/>
      <c r="C127" s="209" t="s">
        <v>516</v>
      </c>
      <c r="D127" s="164">
        <v>1</v>
      </c>
      <c r="E127" s="164">
        <v>126.8</v>
      </c>
      <c r="F127" s="149"/>
      <c r="G127" s="149"/>
      <c r="H127" s="149"/>
      <c r="I127" s="149"/>
      <c r="J127" s="149"/>
      <c r="K127" s="164">
        <v>126.8</v>
      </c>
      <c r="L127" s="164">
        <v>126.8</v>
      </c>
      <c r="M127" s="149"/>
    </row>
    <row r="128" spans="2:13" s="84" customFormat="1" ht="12.75" x14ac:dyDescent="0.2">
      <c r="B128" s="149"/>
      <c r="C128" s="209" t="s">
        <v>581</v>
      </c>
      <c r="D128" s="164">
        <v>1</v>
      </c>
      <c r="E128" s="164">
        <v>129.19999999999999</v>
      </c>
      <c r="F128" s="149"/>
      <c r="G128" s="149"/>
      <c r="H128" s="149"/>
      <c r="I128" s="149"/>
      <c r="J128" s="149"/>
      <c r="K128" s="164">
        <v>129.19999999999999</v>
      </c>
      <c r="L128" s="164">
        <v>129.19999999999999</v>
      </c>
      <c r="M128" s="149"/>
    </row>
    <row r="129" spans="2:13" s="84" customFormat="1" ht="12.75" x14ac:dyDescent="0.2">
      <c r="B129" s="153"/>
      <c r="C129" s="154"/>
      <c r="D129" s="165"/>
      <c r="E129" s="166"/>
      <c r="F129" s="157"/>
      <c r="G129" s="157"/>
      <c r="H129" s="157"/>
      <c r="I129" s="157"/>
      <c r="J129" s="157"/>
      <c r="K129" s="166"/>
      <c r="L129" s="166"/>
      <c r="M129" s="196"/>
    </row>
    <row r="130" spans="2:13" s="84" customFormat="1" ht="12.75" x14ac:dyDescent="0.2">
      <c r="B130" s="156"/>
      <c r="C130" s="157"/>
      <c r="D130" s="167"/>
      <c r="E130" s="167"/>
      <c r="F130" s="168" t="s">
        <v>44</v>
      </c>
      <c r="G130" s="167"/>
      <c r="H130" s="169" t="s">
        <v>45</v>
      </c>
      <c r="I130" s="169"/>
      <c r="J130" s="169"/>
      <c r="K130" s="170" t="s">
        <v>43</v>
      </c>
      <c r="L130" s="171">
        <v>275.94</v>
      </c>
      <c r="M130" s="172" t="str">
        <f>M125</f>
        <v>Kg</v>
      </c>
    </row>
    <row r="131" spans="2:13" s="84" customFormat="1" ht="12.75" x14ac:dyDescent="0.2">
      <c r="B131" s="156"/>
      <c r="C131" s="157"/>
      <c r="D131" s="173"/>
      <c r="E131" s="173"/>
      <c r="F131" s="174" t="s">
        <v>46</v>
      </c>
      <c r="G131" s="173"/>
      <c r="H131" s="175" t="s">
        <v>45</v>
      </c>
      <c r="I131" s="175"/>
      <c r="J131" s="175"/>
      <c r="K131" s="176" t="s">
        <v>43</v>
      </c>
      <c r="L131" s="177">
        <v>0</v>
      </c>
      <c r="M131" s="178" t="str">
        <f>M130</f>
        <v>Kg</v>
      </c>
    </row>
    <row r="132" spans="2:13" s="84" customFormat="1" ht="12.75" x14ac:dyDescent="0.2">
      <c r="B132" s="159"/>
      <c r="C132" s="158"/>
      <c r="D132" s="179"/>
      <c r="E132" s="179"/>
      <c r="F132" s="168" t="s">
        <v>47</v>
      </c>
      <c r="G132" s="179"/>
      <c r="H132" s="169" t="s">
        <v>45</v>
      </c>
      <c r="I132" s="169"/>
      <c r="J132" s="169"/>
      <c r="K132" s="170" t="s">
        <v>43</v>
      </c>
      <c r="L132" s="171">
        <f>L130+L131</f>
        <v>275.94</v>
      </c>
      <c r="M132" s="172" t="str">
        <f>M131</f>
        <v>Kg</v>
      </c>
    </row>
    <row r="133" spans="2:13" s="84" customFormat="1" ht="12.75" x14ac:dyDescent="0.2">
      <c r="B133" s="159"/>
      <c r="C133" s="158"/>
      <c r="D133" s="179"/>
      <c r="E133" s="179"/>
      <c r="F133" s="168"/>
      <c r="G133" s="179"/>
      <c r="H133" s="169"/>
      <c r="I133" s="169"/>
      <c r="J133" s="169"/>
      <c r="K133" s="170"/>
      <c r="L133" s="171"/>
      <c r="M133" s="172"/>
    </row>
    <row r="134" spans="2:13" s="84" customFormat="1" ht="12.75" customHeight="1" x14ac:dyDescent="0.2">
      <c r="B134" s="265" t="s">
        <v>74</v>
      </c>
      <c r="C134" s="405" t="s">
        <v>584</v>
      </c>
      <c r="D134" s="406"/>
      <c r="E134" s="406"/>
      <c r="F134" s="406"/>
      <c r="G134" s="406"/>
      <c r="H134" s="406"/>
      <c r="I134" s="406"/>
      <c r="J134" s="406"/>
      <c r="K134" s="407"/>
      <c r="L134" s="266">
        <v>1464.24</v>
      </c>
      <c r="M134" s="261" t="s">
        <v>583</v>
      </c>
    </row>
    <row r="135" spans="2:13" s="84" customFormat="1" ht="12.75" x14ac:dyDescent="0.2">
      <c r="B135" s="149"/>
      <c r="C135" s="209" t="s">
        <v>580</v>
      </c>
      <c r="D135" s="164">
        <v>1</v>
      </c>
      <c r="E135" s="164">
        <v>472.84</v>
      </c>
      <c r="F135" s="149"/>
      <c r="G135" s="149"/>
      <c r="H135" s="149"/>
      <c r="I135" s="149"/>
      <c r="J135" s="149"/>
      <c r="K135" s="164">
        <v>472.84</v>
      </c>
      <c r="L135" s="164">
        <v>472.84</v>
      </c>
      <c r="M135" s="149"/>
    </row>
    <row r="136" spans="2:13" s="84" customFormat="1" ht="12.75" x14ac:dyDescent="0.2">
      <c r="B136" s="149"/>
      <c r="C136" s="209" t="s">
        <v>516</v>
      </c>
      <c r="D136" s="164">
        <v>1</v>
      </c>
      <c r="E136" s="164">
        <v>380.7</v>
      </c>
      <c r="F136" s="149"/>
      <c r="G136" s="149"/>
      <c r="H136" s="149"/>
      <c r="I136" s="149"/>
      <c r="J136" s="149"/>
      <c r="K136" s="164">
        <v>380.7</v>
      </c>
      <c r="L136" s="164">
        <v>380.7</v>
      </c>
      <c r="M136" s="149"/>
    </row>
    <row r="137" spans="2:13" s="84" customFormat="1" ht="12.75" x14ac:dyDescent="0.2">
      <c r="B137" s="149"/>
      <c r="C137" s="209" t="s">
        <v>581</v>
      </c>
      <c r="D137" s="164">
        <v>1</v>
      </c>
      <c r="E137" s="164">
        <v>610.70000000000005</v>
      </c>
      <c r="F137" s="149"/>
      <c r="G137" s="149"/>
      <c r="H137" s="149"/>
      <c r="I137" s="149"/>
      <c r="J137" s="149"/>
      <c r="K137" s="164">
        <v>610.70000000000005</v>
      </c>
      <c r="L137" s="164">
        <v>610.70000000000005</v>
      </c>
      <c r="M137" s="149"/>
    </row>
    <row r="138" spans="2:13" s="84" customFormat="1" ht="12.75" x14ac:dyDescent="0.2">
      <c r="B138" s="153"/>
      <c r="C138" s="154"/>
      <c r="D138" s="165"/>
      <c r="E138" s="166"/>
      <c r="F138" s="157"/>
      <c r="G138" s="157"/>
      <c r="H138" s="157"/>
      <c r="I138" s="157"/>
      <c r="J138" s="157"/>
      <c r="K138" s="166"/>
      <c r="L138" s="166"/>
      <c r="M138" s="196"/>
    </row>
    <row r="139" spans="2:13" s="84" customFormat="1" ht="12.75" x14ac:dyDescent="0.2">
      <c r="B139" s="156"/>
      <c r="C139" s="157"/>
      <c r="D139" s="167"/>
      <c r="E139" s="167"/>
      <c r="F139" s="168" t="s">
        <v>44</v>
      </c>
      <c r="G139" s="167"/>
      <c r="H139" s="169" t="s">
        <v>45</v>
      </c>
      <c r="I139" s="169"/>
      <c r="J139" s="169"/>
      <c r="K139" s="170" t="s">
        <v>43</v>
      </c>
      <c r="L139" s="171">
        <v>1464.24</v>
      </c>
      <c r="M139" s="172" t="str">
        <f>M134</f>
        <v>Kg</v>
      </c>
    </row>
    <row r="140" spans="2:13" s="84" customFormat="1" ht="12.75" x14ac:dyDescent="0.2">
      <c r="B140" s="156"/>
      <c r="C140" s="157"/>
      <c r="D140" s="173"/>
      <c r="E140" s="173"/>
      <c r="F140" s="174" t="s">
        <v>46</v>
      </c>
      <c r="G140" s="173"/>
      <c r="H140" s="175" t="s">
        <v>45</v>
      </c>
      <c r="I140" s="175"/>
      <c r="J140" s="175"/>
      <c r="K140" s="176" t="s">
        <v>43</v>
      </c>
      <c r="L140" s="177">
        <v>0</v>
      </c>
      <c r="M140" s="178" t="str">
        <f>M139</f>
        <v>Kg</v>
      </c>
    </row>
    <row r="141" spans="2:13" s="84" customFormat="1" ht="12.75" x14ac:dyDescent="0.2">
      <c r="B141" s="159"/>
      <c r="C141" s="158"/>
      <c r="D141" s="179"/>
      <c r="E141" s="179"/>
      <c r="F141" s="168" t="s">
        <v>47</v>
      </c>
      <c r="G141" s="179"/>
      <c r="H141" s="169" t="s">
        <v>45</v>
      </c>
      <c r="I141" s="169"/>
      <c r="J141" s="169"/>
      <c r="K141" s="170" t="s">
        <v>43</v>
      </c>
      <c r="L141" s="171">
        <f>L139+L140</f>
        <v>1464.24</v>
      </c>
      <c r="M141" s="172" t="str">
        <f>M140</f>
        <v>Kg</v>
      </c>
    </row>
    <row r="142" spans="2:13" s="84" customFormat="1" ht="12.75" x14ac:dyDescent="0.2">
      <c r="B142" s="159"/>
      <c r="C142" s="158"/>
      <c r="D142" s="179"/>
      <c r="E142" s="179"/>
      <c r="F142" s="168"/>
      <c r="G142" s="179"/>
      <c r="H142" s="169"/>
      <c r="I142" s="169"/>
      <c r="J142" s="169"/>
      <c r="K142" s="170"/>
      <c r="L142" s="171"/>
      <c r="M142" s="172"/>
    </row>
    <row r="143" spans="2:13" s="84" customFormat="1" ht="30.75" customHeight="1" x14ac:dyDescent="0.2">
      <c r="B143" s="272" t="s">
        <v>75</v>
      </c>
      <c r="C143" s="412" t="s">
        <v>585</v>
      </c>
      <c r="D143" s="413"/>
      <c r="E143" s="413"/>
      <c r="F143" s="413"/>
      <c r="G143" s="413"/>
      <c r="H143" s="413"/>
      <c r="I143" s="413"/>
      <c r="J143" s="413"/>
      <c r="K143" s="414"/>
      <c r="L143" s="263">
        <v>27.67</v>
      </c>
      <c r="M143" s="264" t="s">
        <v>50</v>
      </c>
    </row>
    <row r="144" spans="2:13" s="84" customFormat="1" ht="12.75" x14ac:dyDescent="0.2">
      <c r="B144" s="149"/>
      <c r="C144" s="209" t="s">
        <v>586</v>
      </c>
      <c r="D144" s="164">
        <v>1</v>
      </c>
      <c r="E144" s="164">
        <v>10.43</v>
      </c>
      <c r="F144" s="149"/>
      <c r="G144" s="149"/>
      <c r="H144" s="149"/>
      <c r="I144" s="149"/>
      <c r="J144" s="149"/>
      <c r="K144" s="164">
        <v>10.43</v>
      </c>
      <c r="L144" s="164">
        <v>10.43</v>
      </c>
      <c r="M144" s="149"/>
    </row>
    <row r="145" spans="2:13" s="84" customFormat="1" ht="12.75" x14ac:dyDescent="0.2">
      <c r="B145" s="149"/>
      <c r="C145" s="209" t="s">
        <v>581</v>
      </c>
      <c r="D145" s="164">
        <v>1</v>
      </c>
      <c r="E145" s="164">
        <v>13.04</v>
      </c>
      <c r="F145" s="149"/>
      <c r="G145" s="149"/>
      <c r="H145" s="149"/>
      <c r="I145" s="149"/>
      <c r="J145" s="149"/>
      <c r="K145" s="164">
        <v>13.04</v>
      </c>
      <c r="L145" s="164">
        <v>13.04</v>
      </c>
      <c r="M145" s="149"/>
    </row>
    <row r="146" spans="2:13" s="84" customFormat="1" ht="12.75" x14ac:dyDescent="0.2">
      <c r="B146" s="149"/>
      <c r="C146" s="209" t="s">
        <v>516</v>
      </c>
      <c r="D146" s="164">
        <v>1</v>
      </c>
      <c r="E146" s="164">
        <v>4.2</v>
      </c>
      <c r="F146" s="149"/>
      <c r="G146" s="149"/>
      <c r="H146" s="149"/>
      <c r="I146" s="149"/>
      <c r="J146" s="149"/>
      <c r="K146" s="164">
        <v>4.2</v>
      </c>
      <c r="L146" s="164">
        <v>4.2</v>
      </c>
      <c r="M146" s="149"/>
    </row>
    <row r="147" spans="2:13" s="84" customFormat="1" ht="12.75" x14ac:dyDescent="0.2">
      <c r="B147" s="153"/>
      <c r="C147" s="154"/>
      <c r="D147" s="165"/>
      <c r="E147" s="166"/>
      <c r="F147" s="157"/>
      <c r="G147" s="157"/>
      <c r="H147" s="157"/>
      <c r="I147" s="157"/>
      <c r="J147" s="157"/>
      <c r="K147" s="166"/>
      <c r="L147" s="166"/>
      <c r="M147" s="196"/>
    </row>
    <row r="148" spans="2:13" s="84" customFormat="1" ht="12.75" x14ac:dyDescent="0.2">
      <c r="B148" s="156"/>
      <c r="C148" s="157"/>
      <c r="D148" s="167"/>
      <c r="E148" s="167"/>
      <c r="F148" s="168" t="s">
        <v>44</v>
      </c>
      <c r="G148" s="167"/>
      <c r="H148" s="169" t="s">
        <v>45</v>
      </c>
      <c r="I148" s="169"/>
      <c r="J148" s="169"/>
      <c r="K148" s="170" t="s">
        <v>43</v>
      </c>
      <c r="L148" s="171">
        <v>27.67</v>
      </c>
      <c r="M148" s="172" t="str">
        <f>M143</f>
        <v>m³</v>
      </c>
    </row>
    <row r="149" spans="2:13" s="84" customFormat="1" ht="12.75" x14ac:dyDescent="0.2">
      <c r="B149" s="156"/>
      <c r="C149" s="157"/>
      <c r="D149" s="173"/>
      <c r="E149" s="173"/>
      <c r="F149" s="174" t="s">
        <v>46</v>
      </c>
      <c r="G149" s="173"/>
      <c r="H149" s="175" t="s">
        <v>45</v>
      </c>
      <c r="I149" s="175"/>
      <c r="J149" s="175"/>
      <c r="K149" s="176" t="s">
        <v>43</v>
      </c>
      <c r="L149" s="177">
        <v>0</v>
      </c>
      <c r="M149" s="178" t="str">
        <f>M148</f>
        <v>m³</v>
      </c>
    </row>
    <row r="150" spans="2:13" s="84" customFormat="1" ht="12.75" x14ac:dyDescent="0.2">
      <c r="B150" s="159"/>
      <c r="C150" s="158"/>
      <c r="D150" s="179"/>
      <c r="E150" s="179"/>
      <c r="F150" s="168" t="s">
        <v>47</v>
      </c>
      <c r="G150" s="179"/>
      <c r="H150" s="169" t="s">
        <v>45</v>
      </c>
      <c r="I150" s="169"/>
      <c r="J150" s="169"/>
      <c r="K150" s="170" t="s">
        <v>43</v>
      </c>
      <c r="L150" s="171">
        <f>L148+L149</f>
        <v>27.67</v>
      </c>
      <c r="M150" s="172" t="str">
        <f>M149</f>
        <v>m³</v>
      </c>
    </row>
    <row r="151" spans="2:13" s="84" customFormat="1" ht="12.75" x14ac:dyDescent="0.2">
      <c r="B151" s="159"/>
      <c r="C151" s="158"/>
      <c r="D151" s="179"/>
      <c r="E151" s="179"/>
      <c r="F151" s="168"/>
      <c r="G151" s="179"/>
      <c r="H151" s="169"/>
      <c r="I151" s="169"/>
      <c r="J151" s="169"/>
      <c r="K151" s="170"/>
      <c r="L151" s="171"/>
      <c r="M151" s="172"/>
    </row>
    <row r="152" spans="2:13" s="84" customFormat="1" ht="12.75" customHeight="1" x14ac:dyDescent="0.2">
      <c r="B152" s="265" t="s">
        <v>76</v>
      </c>
      <c r="C152" s="405" t="s">
        <v>587</v>
      </c>
      <c r="D152" s="406"/>
      <c r="E152" s="406"/>
      <c r="F152" s="406"/>
      <c r="G152" s="406"/>
      <c r="H152" s="406"/>
      <c r="I152" s="406"/>
      <c r="J152" s="406"/>
      <c r="K152" s="407"/>
      <c r="L152" s="260">
        <v>27.67</v>
      </c>
      <c r="M152" s="261" t="s">
        <v>50</v>
      </c>
    </row>
    <row r="153" spans="2:13" s="84" customFormat="1" ht="12.75" x14ac:dyDescent="0.2">
      <c r="B153" s="149"/>
      <c r="C153" s="209" t="s">
        <v>586</v>
      </c>
      <c r="D153" s="164">
        <v>1</v>
      </c>
      <c r="E153" s="164">
        <v>10.43</v>
      </c>
      <c r="F153" s="149"/>
      <c r="G153" s="149"/>
      <c r="H153" s="149"/>
      <c r="I153" s="149"/>
      <c r="J153" s="149"/>
      <c r="K153" s="164">
        <v>10.43</v>
      </c>
      <c r="L153" s="164">
        <v>10.43</v>
      </c>
      <c r="M153" s="149"/>
    </row>
    <row r="154" spans="2:13" s="84" customFormat="1" ht="15" customHeight="1" x14ac:dyDescent="0.2">
      <c r="B154" s="149"/>
      <c r="C154" s="209" t="s">
        <v>581</v>
      </c>
      <c r="D154" s="164">
        <v>1</v>
      </c>
      <c r="E154" s="164">
        <v>13.04</v>
      </c>
      <c r="F154" s="149"/>
      <c r="G154" s="149"/>
      <c r="H154" s="149"/>
      <c r="I154" s="149"/>
      <c r="J154" s="149"/>
      <c r="K154" s="164">
        <v>13.04</v>
      </c>
      <c r="L154" s="164">
        <v>13.04</v>
      </c>
      <c r="M154" s="149"/>
    </row>
    <row r="155" spans="2:13" s="84" customFormat="1" ht="12.75" x14ac:dyDescent="0.2">
      <c r="B155" s="149"/>
      <c r="C155" s="209" t="s">
        <v>516</v>
      </c>
      <c r="D155" s="164">
        <v>1</v>
      </c>
      <c r="E155" s="164">
        <v>4.2</v>
      </c>
      <c r="F155" s="149"/>
      <c r="G155" s="149"/>
      <c r="H155" s="149"/>
      <c r="I155" s="149"/>
      <c r="J155" s="149"/>
      <c r="K155" s="164">
        <v>4.2</v>
      </c>
      <c r="L155" s="164">
        <v>4.2</v>
      </c>
      <c r="M155" s="149"/>
    </row>
    <row r="156" spans="2:13" s="84" customFormat="1" ht="12.75" x14ac:dyDescent="0.2">
      <c r="B156" s="153"/>
      <c r="C156" s="154"/>
      <c r="D156" s="165"/>
      <c r="E156" s="166"/>
      <c r="F156" s="157"/>
      <c r="G156" s="157"/>
      <c r="H156" s="157"/>
      <c r="I156" s="157"/>
      <c r="J156" s="157"/>
      <c r="K156" s="166"/>
      <c r="L156" s="166"/>
      <c r="M156" s="196"/>
    </row>
    <row r="157" spans="2:13" s="84" customFormat="1" ht="12.75" x14ac:dyDescent="0.2">
      <c r="B157" s="156"/>
      <c r="C157" s="157"/>
      <c r="D157" s="167"/>
      <c r="E157" s="167"/>
      <c r="F157" s="168" t="s">
        <v>44</v>
      </c>
      <c r="G157" s="167"/>
      <c r="H157" s="169" t="s">
        <v>45</v>
      </c>
      <c r="I157" s="169"/>
      <c r="J157" s="169"/>
      <c r="K157" s="170" t="s">
        <v>43</v>
      </c>
      <c r="L157" s="171">
        <v>27.67</v>
      </c>
      <c r="M157" s="172" t="str">
        <f>M152</f>
        <v>m³</v>
      </c>
    </row>
    <row r="158" spans="2:13" s="84" customFormat="1" ht="12.75" x14ac:dyDescent="0.2">
      <c r="B158" s="156"/>
      <c r="C158" s="157"/>
      <c r="D158" s="173"/>
      <c r="E158" s="173"/>
      <c r="F158" s="174" t="s">
        <v>46</v>
      </c>
      <c r="G158" s="173"/>
      <c r="H158" s="175" t="s">
        <v>45</v>
      </c>
      <c r="I158" s="175"/>
      <c r="J158" s="175"/>
      <c r="K158" s="176" t="s">
        <v>43</v>
      </c>
      <c r="L158" s="177">
        <v>0</v>
      </c>
      <c r="M158" s="178" t="str">
        <f>M157</f>
        <v>m³</v>
      </c>
    </row>
    <row r="159" spans="2:13" s="84" customFormat="1" ht="12.75" x14ac:dyDescent="0.2">
      <c r="B159" s="159"/>
      <c r="C159" s="158"/>
      <c r="D159" s="179"/>
      <c r="E159" s="179"/>
      <c r="F159" s="168" t="s">
        <v>47</v>
      </c>
      <c r="G159" s="179"/>
      <c r="H159" s="169" t="s">
        <v>45</v>
      </c>
      <c r="I159" s="169"/>
      <c r="J159" s="169"/>
      <c r="K159" s="170" t="s">
        <v>43</v>
      </c>
      <c r="L159" s="171">
        <f>L157+L158</f>
        <v>27.67</v>
      </c>
      <c r="M159" s="172" t="str">
        <f>M158</f>
        <v>m³</v>
      </c>
    </row>
    <row r="160" spans="2:13" s="84" customFormat="1" ht="12.75" x14ac:dyDescent="0.2">
      <c r="B160" s="159"/>
      <c r="C160" s="158"/>
      <c r="D160" s="179"/>
      <c r="E160" s="179"/>
      <c r="F160" s="168"/>
      <c r="G160" s="179"/>
      <c r="H160" s="169"/>
      <c r="I160" s="169"/>
      <c r="J160" s="169"/>
      <c r="K160" s="170"/>
      <c r="L160" s="171"/>
      <c r="M160" s="172"/>
    </row>
    <row r="161" spans="2:13" s="84" customFormat="1" ht="12.75" customHeight="1" x14ac:dyDescent="0.2">
      <c r="B161" s="265" t="s">
        <v>77</v>
      </c>
      <c r="C161" s="405" t="s">
        <v>91</v>
      </c>
      <c r="D161" s="406"/>
      <c r="E161" s="406"/>
      <c r="F161" s="406"/>
      <c r="G161" s="406"/>
      <c r="H161" s="406"/>
      <c r="I161" s="406"/>
      <c r="J161" s="406"/>
      <c r="K161" s="407"/>
      <c r="L161" s="260">
        <f>275.35-L164-L165</f>
        <v>151.85000000000005</v>
      </c>
      <c r="M161" s="261" t="s">
        <v>48</v>
      </c>
    </row>
    <row r="162" spans="2:13" s="84" customFormat="1" ht="12.75" x14ac:dyDescent="0.2">
      <c r="B162" s="149"/>
      <c r="C162" s="209" t="s">
        <v>581</v>
      </c>
      <c r="D162" s="164">
        <v>2</v>
      </c>
      <c r="E162" s="164">
        <v>154.94</v>
      </c>
      <c r="F162" s="149"/>
      <c r="G162" s="164">
        <v>0.4</v>
      </c>
      <c r="H162" s="149"/>
      <c r="I162" s="149"/>
      <c r="J162" s="149"/>
      <c r="K162" s="164">
        <v>61.98</v>
      </c>
      <c r="L162" s="164">
        <v>123.96</v>
      </c>
      <c r="M162" s="149"/>
    </row>
    <row r="163" spans="2:13" s="84" customFormat="1" ht="12.75" x14ac:dyDescent="0.2">
      <c r="B163" s="149"/>
      <c r="C163" s="209" t="s">
        <v>581</v>
      </c>
      <c r="D163" s="164">
        <v>1</v>
      </c>
      <c r="E163" s="164">
        <v>154.94</v>
      </c>
      <c r="F163" s="149"/>
      <c r="G163" s="164">
        <v>0.18</v>
      </c>
      <c r="H163" s="149"/>
      <c r="I163" s="149"/>
      <c r="J163" s="149"/>
      <c r="K163" s="164">
        <v>27.89</v>
      </c>
      <c r="L163" s="164">
        <v>27.89</v>
      </c>
      <c r="M163" s="149"/>
    </row>
    <row r="164" spans="2:13" s="84" customFormat="1" ht="12.75" x14ac:dyDescent="0.2">
      <c r="B164" s="149"/>
      <c r="C164" s="344" t="s">
        <v>516</v>
      </c>
      <c r="D164" s="345">
        <v>1</v>
      </c>
      <c r="E164" s="345">
        <v>76.209999999999994</v>
      </c>
      <c r="F164" s="346"/>
      <c r="G164" s="346"/>
      <c r="H164" s="346"/>
      <c r="I164" s="346"/>
      <c r="J164" s="346"/>
      <c r="K164" s="345">
        <v>76.209999999999994</v>
      </c>
      <c r="L164" s="345">
        <v>76.209999999999994</v>
      </c>
      <c r="M164" s="346"/>
    </row>
    <row r="165" spans="2:13" s="84" customFormat="1" ht="12.75" x14ac:dyDescent="0.2">
      <c r="B165" s="149"/>
      <c r="C165" s="344" t="s">
        <v>580</v>
      </c>
      <c r="D165" s="345">
        <v>1</v>
      </c>
      <c r="E165" s="345">
        <v>47.29</v>
      </c>
      <c r="F165" s="346"/>
      <c r="G165" s="346"/>
      <c r="H165" s="346"/>
      <c r="I165" s="346"/>
      <c r="J165" s="346"/>
      <c r="K165" s="345">
        <v>47.29</v>
      </c>
      <c r="L165" s="345">
        <v>47.29</v>
      </c>
      <c r="M165" s="346"/>
    </row>
    <row r="166" spans="2:13" s="84" customFormat="1" ht="12.75" x14ac:dyDescent="0.2">
      <c r="B166" s="153"/>
      <c r="C166" s="154"/>
      <c r="D166" s="165"/>
      <c r="E166" s="166"/>
      <c r="F166" s="157"/>
      <c r="G166" s="157"/>
      <c r="H166" s="157"/>
      <c r="I166" s="157"/>
      <c r="J166" s="157"/>
      <c r="K166" s="166"/>
      <c r="L166" s="166"/>
      <c r="M166" s="196"/>
    </row>
    <row r="167" spans="2:13" s="84" customFormat="1" ht="12.75" x14ac:dyDescent="0.2">
      <c r="B167" s="156"/>
      <c r="C167" s="157"/>
      <c r="D167" s="167"/>
      <c r="E167" s="167"/>
      <c r="F167" s="168" t="s">
        <v>44</v>
      </c>
      <c r="G167" s="167"/>
      <c r="H167" s="169" t="s">
        <v>45</v>
      </c>
      <c r="I167" s="169"/>
      <c r="J167" s="169"/>
      <c r="K167" s="170" t="s">
        <v>43</v>
      </c>
      <c r="L167" s="171">
        <v>275.35000000000002</v>
      </c>
      <c r="M167" s="172" t="str">
        <f>M161</f>
        <v>m²</v>
      </c>
    </row>
    <row r="168" spans="2:13" s="84" customFormat="1" ht="12.75" x14ac:dyDescent="0.2">
      <c r="B168" s="156"/>
      <c r="C168" s="157"/>
      <c r="D168" s="173"/>
      <c r="E168" s="173"/>
      <c r="F168" s="174" t="s">
        <v>46</v>
      </c>
      <c r="G168" s="173"/>
      <c r="H168" s="175" t="s">
        <v>45</v>
      </c>
      <c r="I168" s="175"/>
      <c r="J168" s="175"/>
      <c r="K168" s="176" t="s">
        <v>43</v>
      </c>
      <c r="L168" s="177">
        <v>0</v>
      </c>
      <c r="M168" s="178" t="str">
        <f>M167</f>
        <v>m²</v>
      </c>
    </row>
    <row r="169" spans="2:13" s="84" customFormat="1" ht="12.75" x14ac:dyDescent="0.2">
      <c r="B169" s="159"/>
      <c r="C169" s="158"/>
      <c r="D169" s="179"/>
      <c r="E169" s="179"/>
      <c r="F169" s="168" t="s">
        <v>47</v>
      </c>
      <c r="G169" s="179"/>
      <c r="H169" s="169" t="s">
        <v>45</v>
      </c>
      <c r="I169" s="169"/>
      <c r="J169" s="169"/>
      <c r="K169" s="170" t="s">
        <v>43</v>
      </c>
      <c r="L169" s="171">
        <f>L167+L168</f>
        <v>275.35000000000002</v>
      </c>
      <c r="M169" s="172" t="str">
        <f>M168</f>
        <v>m²</v>
      </c>
    </row>
    <row r="170" spans="2:13" s="84" customFormat="1" ht="12.75" x14ac:dyDescent="0.2">
      <c r="B170" s="159"/>
      <c r="C170" s="158"/>
      <c r="D170" s="179"/>
      <c r="E170" s="179"/>
      <c r="F170" s="168"/>
      <c r="G170" s="179"/>
      <c r="H170" s="169"/>
      <c r="I170" s="169"/>
      <c r="J170" s="169"/>
      <c r="K170" s="170"/>
      <c r="L170" s="171"/>
      <c r="M170" s="172"/>
    </row>
    <row r="171" spans="2:13" s="84" customFormat="1" ht="15" customHeight="1" x14ac:dyDescent="0.2">
      <c r="B171" s="212" t="s">
        <v>14</v>
      </c>
      <c r="C171" s="393" t="s">
        <v>94</v>
      </c>
      <c r="D171" s="394"/>
      <c r="E171" s="394"/>
      <c r="F171" s="394"/>
      <c r="G171" s="394"/>
      <c r="H171" s="394"/>
      <c r="I171" s="394"/>
      <c r="J171" s="394"/>
      <c r="K171" s="394"/>
      <c r="L171" s="394"/>
      <c r="M171" s="395"/>
    </row>
    <row r="172" spans="2:13" s="84" customFormat="1" ht="12.75" x14ac:dyDescent="0.2">
      <c r="B172" s="396"/>
      <c r="C172" s="397"/>
      <c r="D172" s="397"/>
      <c r="E172" s="397"/>
      <c r="F172" s="397"/>
      <c r="G172" s="397"/>
      <c r="H172" s="397"/>
      <c r="I172" s="397"/>
      <c r="J172" s="397"/>
      <c r="K172" s="397"/>
      <c r="L172" s="397"/>
      <c r="M172" s="398"/>
    </row>
    <row r="173" spans="2:13" s="84" customFormat="1" ht="12.75" customHeight="1" x14ac:dyDescent="0.2">
      <c r="B173" s="213" t="s">
        <v>95</v>
      </c>
      <c r="C173" s="409" t="s">
        <v>96</v>
      </c>
      <c r="D173" s="410"/>
      <c r="E173" s="410"/>
      <c r="F173" s="410"/>
      <c r="G173" s="410"/>
      <c r="H173" s="410"/>
      <c r="I173" s="410"/>
      <c r="J173" s="410"/>
      <c r="K173" s="411"/>
      <c r="L173" s="204"/>
      <c r="M173" s="204"/>
    </row>
    <row r="174" spans="2:13" s="84" customFormat="1" ht="12.75" x14ac:dyDescent="0.2">
      <c r="B174" s="396"/>
      <c r="C174" s="397"/>
      <c r="D174" s="397"/>
      <c r="E174" s="397"/>
      <c r="F174" s="397"/>
      <c r="G174" s="397"/>
      <c r="H174" s="397"/>
      <c r="I174" s="397"/>
      <c r="J174" s="397"/>
      <c r="K174" s="397"/>
      <c r="L174" s="397"/>
      <c r="M174" s="398"/>
    </row>
    <row r="175" spans="2:13" s="84" customFormat="1" ht="12.75" customHeight="1" x14ac:dyDescent="0.2">
      <c r="B175" s="265" t="s">
        <v>588</v>
      </c>
      <c r="C175" s="405" t="s">
        <v>589</v>
      </c>
      <c r="D175" s="406"/>
      <c r="E175" s="406"/>
      <c r="F175" s="406"/>
      <c r="G175" s="406"/>
      <c r="H175" s="406"/>
      <c r="I175" s="406"/>
      <c r="J175" s="406"/>
      <c r="K175" s="407"/>
      <c r="L175" s="260">
        <v>4.75</v>
      </c>
      <c r="M175" s="261" t="s">
        <v>50</v>
      </c>
    </row>
    <row r="176" spans="2:13" s="84" customFormat="1" ht="12.75" x14ac:dyDescent="0.2">
      <c r="B176" s="313"/>
      <c r="C176" s="348" t="s">
        <v>527</v>
      </c>
      <c r="D176" s="316">
        <v>1</v>
      </c>
      <c r="E176" s="316">
        <v>2.62</v>
      </c>
      <c r="F176" s="313"/>
      <c r="G176" s="313"/>
      <c r="H176" s="313"/>
      <c r="I176" s="313"/>
      <c r="J176" s="313"/>
      <c r="K176" s="316">
        <v>2.62</v>
      </c>
      <c r="L176" s="316">
        <v>2.62</v>
      </c>
      <c r="M176" s="313"/>
    </row>
    <row r="177" spans="2:13" s="84" customFormat="1" ht="12.75" x14ac:dyDescent="0.2">
      <c r="B177" s="313"/>
      <c r="C177" s="348" t="s">
        <v>520</v>
      </c>
      <c r="D177" s="316">
        <v>1</v>
      </c>
      <c r="E177" s="316">
        <v>1.49</v>
      </c>
      <c r="F177" s="313"/>
      <c r="G177" s="313"/>
      <c r="H177" s="313"/>
      <c r="I177" s="313"/>
      <c r="J177" s="313"/>
      <c r="K177" s="316">
        <v>1.49</v>
      </c>
      <c r="L177" s="316">
        <v>1.49</v>
      </c>
      <c r="M177" s="313"/>
    </row>
    <row r="178" spans="2:13" s="84" customFormat="1" ht="12.75" x14ac:dyDescent="0.2">
      <c r="B178" s="313"/>
      <c r="C178" s="348" t="s">
        <v>525</v>
      </c>
      <c r="D178" s="316">
        <v>1</v>
      </c>
      <c r="E178" s="316">
        <v>0.64</v>
      </c>
      <c r="F178" s="313"/>
      <c r="G178" s="313"/>
      <c r="H178" s="313"/>
      <c r="I178" s="313"/>
      <c r="J178" s="313"/>
      <c r="K178" s="316">
        <v>0.64</v>
      </c>
      <c r="L178" s="316">
        <v>0.64</v>
      </c>
      <c r="M178" s="313"/>
    </row>
    <row r="179" spans="2:13" s="84" customFormat="1" ht="12.75" x14ac:dyDescent="0.2">
      <c r="B179" s="317"/>
      <c r="C179" s="318"/>
      <c r="D179" s="319"/>
      <c r="E179" s="320"/>
      <c r="F179" s="321"/>
      <c r="G179" s="321"/>
      <c r="H179" s="321"/>
      <c r="I179" s="321"/>
      <c r="J179" s="321"/>
      <c r="K179" s="320"/>
      <c r="L179" s="320"/>
      <c r="M179" s="322"/>
    </row>
    <row r="180" spans="2:13" s="84" customFormat="1" ht="12.75" x14ac:dyDescent="0.2">
      <c r="B180" s="323"/>
      <c r="C180" s="321"/>
      <c r="D180" s="324"/>
      <c r="E180" s="324"/>
      <c r="F180" s="325" t="s">
        <v>44</v>
      </c>
      <c r="G180" s="324"/>
      <c r="H180" s="326" t="s">
        <v>45</v>
      </c>
      <c r="I180" s="326"/>
      <c r="J180" s="326"/>
      <c r="K180" s="327" t="s">
        <v>43</v>
      </c>
      <c r="L180" s="328">
        <v>2.62</v>
      </c>
      <c r="M180" s="329" t="str">
        <f>M175</f>
        <v>m³</v>
      </c>
    </row>
    <row r="181" spans="2:13" s="84" customFormat="1" ht="12.75" x14ac:dyDescent="0.2">
      <c r="B181" s="323"/>
      <c r="C181" s="321"/>
      <c r="D181" s="330"/>
      <c r="E181" s="330"/>
      <c r="F181" s="331" t="s">
        <v>46</v>
      </c>
      <c r="G181" s="330"/>
      <c r="H181" s="332" t="s">
        <v>45</v>
      </c>
      <c r="I181" s="332"/>
      <c r="J181" s="332"/>
      <c r="K181" s="333" t="s">
        <v>43</v>
      </c>
      <c r="L181" s="334">
        <v>2.13</v>
      </c>
      <c r="M181" s="335" t="str">
        <f>M180</f>
        <v>m³</v>
      </c>
    </row>
    <row r="182" spans="2:13" s="84" customFormat="1" ht="12.75" x14ac:dyDescent="0.2">
      <c r="B182" s="336"/>
      <c r="C182" s="337"/>
      <c r="D182" s="338"/>
      <c r="E182" s="338"/>
      <c r="F182" s="325" t="s">
        <v>47</v>
      </c>
      <c r="G182" s="338"/>
      <c r="H182" s="326" t="s">
        <v>45</v>
      </c>
      <c r="I182" s="326"/>
      <c r="J182" s="326"/>
      <c r="K182" s="327" t="s">
        <v>43</v>
      </c>
      <c r="L182" s="328">
        <f>L180+L181</f>
        <v>4.75</v>
      </c>
      <c r="M182" s="329" t="str">
        <f>M181</f>
        <v>m³</v>
      </c>
    </row>
    <row r="183" spans="2:13" s="84" customFormat="1" ht="15" customHeight="1" x14ac:dyDescent="0.2">
      <c r="B183" s="336"/>
      <c r="C183" s="337"/>
      <c r="D183" s="338"/>
      <c r="E183" s="338"/>
      <c r="F183" s="325"/>
      <c r="G183" s="338"/>
      <c r="H183" s="326"/>
      <c r="I183" s="326"/>
      <c r="J183" s="326"/>
      <c r="K183" s="327"/>
      <c r="L183" s="328"/>
      <c r="M183" s="329"/>
    </row>
    <row r="184" spans="2:13" s="84" customFormat="1" ht="12.75" customHeight="1" x14ac:dyDescent="0.2">
      <c r="B184" s="347" t="s">
        <v>590</v>
      </c>
      <c r="C184" s="452" t="s">
        <v>591</v>
      </c>
      <c r="D184" s="453"/>
      <c r="E184" s="453"/>
      <c r="F184" s="453"/>
      <c r="G184" s="453"/>
      <c r="H184" s="453"/>
      <c r="I184" s="453"/>
      <c r="J184" s="453"/>
      <c r="K184" s="454"/>
      <c r="L184" s="311">
        <v>434.99</v>
      </c>
      <c r="M184" s="312" t="s">
        <v>583</v>
      </c>
    </row>
    <row r="185" spans="2:13" s="84" customFormat="1" ht="12.75" x14ac:dyDescent="0.2">
      <c r="B185" s="313"/>
      <c r="C185" s="348" t="s">
        <v>592</v>
      </c>
      <c r="D185" s="316">
        <v>1</v>
      </c>
      <c r="E185" s="316">
        <v>255.09</v>
      </c>
      <c r="F185" s="313"/>
      <c r="G185" s="313"/>
      <c r="H185" s="313"/>
      <c r="I185" s="313"/>
      <c r="J185" s="313"/>
      <c r="K185" s="316">
        <v>255.09</v>
      </c>
      <c r="L185" s="316">
        <v>255.09</v>
      </c>
      <c r="M185" s="313"/>
    </row>
    <row r="186" spans="2:13" s="84" customFormat="1" ht="12.75" x14ac:dyDescent="0.2">
      <c r="B186" s="313"/>
      <c r="C186" s="348" t="s">
        <v>593</v>
      </c>
      <c r="D186" s="316">
        <v>1</v>
      </c>
      <c r="E186" s="316">
        <v>179.9</v>
      </c>
      <c r="F186" s="313"/>
      <c r="G186" s="313"/>
      <c r="H186" s="313"/>
      <c r="I186" s="313"/>
      <c r="J186" s="313"/>
      <c r="K186" s="316">
        <v>179.9</v>
      </c>
      <c r="L186" s="316">
        <v>179.9</v>
      </c>
      <c r="M186" s="313"/>
    </row>
    <row r="187" spans="2:13" s="84" customFormat="1" ht="12.75" x14ac:dyDescent="0.2">
      <c r="B187" s="317"/>
      <c r="C187" s="318"/>
      <c r="D187" s="319"/>
      <c r="E187" s="320"/>
      <c r="F187" s="321"/>
      <c r="G187" s="321"/>
      <c r="H187" s="321"/>
      <c r="I187" s="321"/>
      <c r="J187" s="321"/>
      <c r="K187" s="320"/>
      <c r="L187" s="320"/>
      <c r="M187" s="322"/>
    </row>
    <row r="188" spans="2:13" s="84" customFormat="1" ht="12.75" x14ac:dyDescent="0.2">
      <c r="B188" s="323"/>
      <c r="C188" s="321"/>
      <c r="D188" s="324"/>
      <c r="E188" s="324"/>
      <c r="F188" s="325" t="s">
        <v>44</v>
      </c>
      <c r="G188" s="324"/>
      <c r="H188" s="326" t="s">
        <v>45</v>
      </c>
      <c r="I188" s="326"/>
      <c r="J188" s="326"/>
      <c r="K188" s="327" t="s">
        <v>43</v>
      </c>
      <c r="L188" s="328">
        <v>255.09</v>
      </c>
      <c r="M188" s="329" t="str">
        <f>M184</f>
        <v>Kg</v>
      </c>
    </row>
    <row r="189" spans="2:13" s="84" customFormat="1" ht="12.75" x14ac:dyDescent="0.2">
      <c r="B189" s="323"/>
      <c r="C189" s="321"/>
      <c r="D189" s="330"/>
      <c r="E189" s="330"/>
      <c r="F189" s="331" t="s">
        <v>46</v>
      </c>
      <c r="G189" s="330"/>
      <c r="H189" s="332" t="s">
        <v>45</v>
      </c>
      <c r="I189" s="332"/>
      <c r="J189" s="332"/>
      <c r="K189" s="333" t="s">
        <v>43</v>
      </c>
      <c r="L189" s="334">
        <v>179.9</v>
      </c>
      <c r="M189" s="335" t="str">
        <f>M188</f>
        <v>Kg</v>
      </c>
    </row>
    <row r="190" spans="2:13" s="84" customFormat="1" ht="12.75" x14ac:dyDescent="0.2">
      <c r="B190" s="336"/>
      <c r="C190" s="337"/>
      <c r="D190" s="338"/>
      <c r="E190" s="338"/>
      <c r="F190" s="325" t="s">
        <v>47</v>
      </c>
      <c r="G190" s="338"/>
      <c r="H190" s="326" t="s">
        <v>45</v>
      </c>
      <c r="I190" s="326"/>
      <c r="J190" s="326"/>
      <c r="K190" s="327" t="s">
        <v>43</v>
      </c>
      <c r="L190" s="328">
        <f>L188+L189</f>
        <v>434.99</v>
      </c>
      <c r="M190" s="329" t="str">
        <f>M189</f>
        <v>Kg</v>
      </c>
    </row>
    <row r="191" spans="2:13" s="84" customFormat="1" ht="12.75" x14ac:dyDescent="0.2">
      <c r="B191" s="336"/>
      <c r="C191" s="337"/>
      <c r="D191" s="338"/>
      <c r="E191" s="338"/>
      <c r="F191" s="325"/>
      <c r="G191" s="338"/>
      <c r="H191" s="326"/>
      <c r="I191" s="326"/>
      <c r="J191" s="326"/>
      <c r="K191" s="327"/>
      <c r="L191" s="328"/>
      <c r="M191" s="329"/>
    </row>
    <row r="192" spans="2:13" s="84" customFormat="1" ht="12.75" customHeight="1" x14ac:dyDescent="0.2">
      <c r="B192" s="265" t="s">
        <v>594</v>
      </c>
      <c r="C192" s="405" t="s">
        <v>595</v>
      </c>
      <c r="D192" s="406"/>
      <c r="E192" s="406"/>
      <c r="F192" s="406"/>
      <c r="G192" s="406"/>
      <c r="H192" s="406"/>
      <c r="I192" s="406"/>
      <c r="J192" s="406"/>
      <c r="K192" s="407"/>
      <c r="L192" s="266">
        <v>1260.2</v>
      </c>
      <c r="M192" s="261" t="s">
        <v>583</v>
      </c>
    </row>
    <row r="193" spans="2:13" s="84" customFormat="1" ht="12.75" x14ac:dyDescent="0.2">
      <c r="B193" s="313"/>
      <c r="C193" s="348" t="s">
        <v>592</v>
      </c>
      <c r="D193" s="316">
        <v>1</v>
      </c>
      <c r="E193" s="316">
        <v>602.5</v>
      </c>
      <c r="F193" s="313"/>
      <c r="G193" s="313"/>
      <c r="H193" s="313"/>
      <c r="I193" s="313"/>
      <c r="J193" s="313"/>
      <c r="K193" s="316">
        <v>602.5</v>
      </c>
      <c r="L193" s="316">
        <v>602.5</v>
      </c>
      <c r="M193" s="313"/>
    </row>
    <row r="194" spans="2:13" s="84" customFormat="1" ht="12.75" x14ac:dyDescent="0.2">
      <c r="B194" s="313"/>
      <c r="C194" s="348" t="s">
        <v>593</v>
      </c>
      <c r="D194" s="316">
        <v>1</v>
      </c>
      <c r="E194" s="316">
        <v>657.7</v>
      </c>
      <c r="F194" s="313"/>
      <c r="G194" s="313"/>
      <c r="H194" s="313"/>
      <c r="I194" s="313"/>
      <c r="J194" s="313"/>
      <c r="K194" s="316">
        <v>657.7</v>
      </c>
      <c r="L194" s="316">
        <v>657.7</v>
      </c>
      <c r="M194" s="313"/>
    </row>
    <row r="195" spans="2:13" s="84" customFormat="1" ht="12.75" x14ac:dyDescent="0.2">
      <c r="B195" s="317"/>
      <c r="C195" s="318"/>
      <c r="D195" s="319"/>
      <c r="E195" s="320"/>
      <c r="F195" s="321"/>
      <c r="G195" s="321"/>
      <c r="H195" s="321"/>
      <c r="I195" s="321"/>
      <c r="J195" s="321"/>
      <c r="K195" s="320"/>
      <c r="L195" s="320"/>
      <c r="M195" s="322"/>
    </row>
    <row r="196" spans="2:13" s="84" customFormat="1" ht="12.75" x14ac:dyDescent="0.2">
      <c r="B196" s="323"/>
      <c r="C196" s="321"/>
      <c r="D196" s="324"/>
      <c r="E196" s="324"/>
      <c r="F196" s="325" t="s">
        <v>44</v>
      </c>
      <c r="G196" s="324"/>
      <c r="H196" s="326" t="s">
        <v>45</v>
      </c>
      <c r="I196" s="326"/>
      <c r="J196" s="326"/>
      <c r="K196" s="327" t="s">
        <v>43</v>
      </c>
      <c r="L196" s="328">
        <v>602.5</v>
      </c>
      <c r="M196" s="329" t="str">
        <f>M192</f>
        <v>Kg</v>
      </c>
    </row>
    <row r="197" spans="2:13" s="84" customFormat="1" ht="12.75" x14ac:dyDescent="0.2">
      <c r="B197" s="323"/>
      <c r="C197" s="321"/>
      <c r="D197" s="330"/>
      <c r="E197" s="330"/>
      <c r="F197" s="331" t="s">
        <v>46</v>
      </c>
      <c r="G197" s="330"/>
      <c r="H197" s="332" t="s">
        <v>45</v>
      </c>
      <c r="I197" s="332"/>
      <c r="J197" s="332"/>
      <c r="K197" s="333" t="s">
        <v>43</v>
      </c>
      <c r="L197" s="334">
        <v>657.7</v>
      </c>
      <c r="M197" s="335" t="str">
        <f>M196</f>
        <v>Kg</v>
      </c>
    </row>
    <row r="198" spans="2:13" s="84" customFormat="1" ht="12.75" x14ac:dyDescent="0.2">
      <c r="B198" s="336"/>
      <c r="C198" s="337"/>
      <c r="D198" s="338"/>
      <c r="E198" s="338"/>
      <c r="F198" s="325" t="s">
        <v>47</v>
      </c>
      <c r="G198" s="338"/>
      <c r="H198" s="326" t="s">
        <v>45</v>
      </c>
      <c r="I198" s="326"/>
      <c r="J198" s="326"/>
      <c r="K198" s="327" t="s">
        <v>43</v>
      </c>
      <c r="L198" s="328">
        <f>L196+L197</f>
        <v>1260.2</v>
      </c>
      <c r="M198" s="329" t="str">
        <f>M197</f>
        <v>Kg</v>
      </c>
    </row>
    <row r="199" spans="2:13" s="84" customFormat="1" ht="15" customHeight="1" x14ac:dyDescent="0.2">
      <c r="B199" s="336"/>
      <c r="C199" s="337"/>
      <c r="D199" s="338"/>
      <c r="E199" s="338"/>
      <c r="F199" s="325"/>
      <c r="G199" s="338"/>
      <c r="H199" s="326"/>
      <c r="I199" s="326"/>
      <c r="J199" s="326"/>
      <c r="K199" s="327"/>
      <c r="L199" s="328"/>
      <c r="M199" s="329"/>
    </row>
    <row r="200" spans="2:13" s="84" customFormat="1" ht="12.75" customHeight="1" x14ac:dyDescent="0.2">
      <c r="B200" s="265" t="s">
        <v>596</v>
      </c>
      <c r="C200" s="405" t="s">
        <v>123</v>
      </c>
      <c r="D200" s="406"/>
      <c r="E200" s="406"/>
      <c r="F200" s="406"/>
      <c r="G200" s="406"/>
      <c r="H200" s="406"/>
      <c r="I200" s="406"/>
      <c r="J200" s="406"/>
      <c r="K200" s="407"/>
      <c r="L200" s="260">
        <v>358.9</v>
      </c>
      <c r="M200" s="261" t="s">
        <v>50</v>
      </c>
    </row>
    <row r="201" spans="2:13" s="84" customFormat="1" ht="12.75" x14ac:dyDescent="0.2">
      <c r="B201" s="313"/>
      <c r="C201" s="348" t="s">
        <v>592</v>
      </c>
      <c r="D201" s="316">
        <v>1</v>
      </c>
      <c r="E201" s="316">
        <v>157.99</v>
      </c>
      <c r="F201" s="313"/>
      <c r="G201" s="313"/>
      <c r="H201" s="313"/>
      <c r="I201" s="313"/>
      <c r="J201" s="313"/>
      <c r="K201" s="316">
        <v>157.99</v>
      </c>
      <c r="L201" s="316">
        <v>157.99</v>
      </c>
      <c r="M201" s="313"/>
    </row>
    <row r="202" spans="2:13" s="84" customFormat="1" ht="12.75" x14ac:dyDescent="0.2">
      <c r="B202" s="313"/>
      <c r="C202" s="348" t="s">
        <v>593</v>
      </c>
      <c r="D202" s="316">
        <v>1</v>
      </c>
      <c r="E202" s="316">
        <v>200.91</v>
      </c>
      <c r="F202" s="313"/>
      <c r="G202" s="313"/>
      <c r="H202" s="313"/>
      <c r="I202" s="313"/>
      <c r="J202" s="313"/>
      <c r="K202" s="316">
        <v>200.91</v>
      </c>
      <c r="L202" s="316">
        <v>200.91</v>
      </c>
      <c r="M202" s="313"/>
    </row>
    <row r="203" spans="2:13" s="84" customFormat="1" ht="12.75" x14ac:dyDescent="0.2">
      <c r="B203" s="317"/>
      <c r="C203" s="318"/>
      <c r="D203" s="319"/>
      <c r="E203" s="320"/>
      <c r="F203" s="321"/>
      <c r="G203" s="321"/>
      <c r="H203" s="321"/>
      <c r="I203" s="321"/>
      <c r="J203" s="321"/>
      <c r="K203" s="320"/>
      <c r="L203" s="320"/>
      <c r="M203" s="322"/>
    </row>
    <row r="204" spans="2:13" s="84" customFormat="1" ht="12.75" x14ac:dyDescent="0.2">
      <c r="B204" s="323"/>
      <c r="C204" s="321"/>
      <c r="D204" s="324"/>
      <c r="E204" s="324"/>
      <c r="F204" s="325" t="s">
        <v>44</v>
      </c>
      <c r="G204" s="324"/>
      <c r="H204" s="326" t="s">
        <v>45</v>
      </c>
      <c r="I204" s="326"/>
      <c r="J204" s="326"/>
      <c r="K204" s="327" t="s">
        <v>43</v>
      </c>
      <c r="L204" s="328">
        <v>157.99</v>
      </c>
      <c r="M204" s="329" t="str">
        <f>M200</f>
        <v>m³</v>
      </c>
    </row>
    <row r="205" spans="2:13" s="84" customFormat="1" ht="12.75" x14ac:dyDescent="0.2">
      <c r="B205" s="323"/>
      <c r="C205" s="321"/>
      <c r="D205" s="330"/>
      <c r="E205" s="330"/>
      <c r="F205" s="331" t="s">
        <v>46</v>
      </c>
      <c r="G205" s="330"/>
      <c r="H205" s="332" t="s">
        <v>45</v>
      </c>
      <c r="I205" s="332"/>
      <c r="J205" s="332"/>
      <c r="K205" s="333" t="s">
        <v>43</v>
      </c>
      <c r="L205" s="334">
        <v>200.91</v>
      </c>
      <c r="M205" s="335" t="str">
        <f>M204</f>
        <v>m³</v>
      </c>
    </row>
    <row r="206" spans="2:13" s="84" customFormat="1" ht="12.75" x14ac:dyDescent="0.2">
      <c r="B206" s="336"/>
      <c r="C206" s="337"/>
      <c r="D206" s="338"/>
      <c r="E206" s="338"/>
      <c r="F206" s="325" t="s">
        <v>47</v>
      </c>
      <c r="G206" s="338"/>
      <c r="H206" s="326" t="s">
        <v>45</v>
      </c>
      <c r="I206" s="326"/>
      <c r="J206" s="326"/>
      <c r="K206" s="327" t="s">
        <v>43</v>
      </c>
      <c r="L206" s="328">
        <f>L204+L205</f>
        <v>358.9</v>
      </c>
      <c r="M206" s="329" t="str">
        <f>M205</f>
        <v>m³</v>
      </c>
    </row>
    <row r="207" spans="2:13" s="84" customFormat="1" ht="12.75" x14ac:dyDescent="0.2">
      <c r="B207" s="336"/>
      <c r="C207" s="337"/>
      <c r="D207" s="338"/>
      <c r="E207" s="338"/>
      <c r="F207" s="325"/>
      <c r="G207" s="338"/>
      <c r="H207" s="326"/>
      <c r="I207" s="326"/>
      <c r="J207" s="326"/>
      <c r="K207" s="327"/>
      <c r="L207" s="328"/>
      <c r="M207" s="329"/>
    </row>
    <row r="208" spans="2:13" s="84" customFormat="1" ht="12.75" customHeight="1" x14ac:dyDescent="0.2">
      <c r="B208" s="265" t="s">
        <v>597</v>
      </c>
      <c r="C208" s="405" t="s">
        <v>585</v>
      </c>
      <c r="D208" s="406"/>
      <c r="E208" s="406"/>
      <c r="F208" s="406"/>
      <c r="G208" s="406"/>
      <c r="H208" s="406"/>
      <c r="I208" s="406"/>
      <c r="J208" s="406"/>
      <c r="K208" s="407"/>
      <c r="L208" s="260">
        <v>24.57</v>
      </c>
      <c r="M208" s="261" t="s">
        <v>50</v>
      </c>
    </row>
    <row r="209" spans="2:13" s="84" customFormat="1" ht="12.75" x14ac:dyDescent="0.2">
      <c r="B209" s="313"/>
      <c r="C209" s="348" t="s">
        <v>592</v>
      </c>
      <c r="D209" s="316">
        <v>1</v>
      </c>
      <c r="E209" s="316">
        <v>8.8800000000000008</v>
      </c>
      <c r="F209" s="313"/>
      <c r="G209" s="313"/>
      <c r="H209" s="313"/>
      <c r="I209" s="313"/>
      <c r="J209" s="313"/>
      <c r="K209" s="316">
        <v>8.8800000000000008</v>
      </c>
      <c r="L209" s="316">
        <v>8.8800000000000008</v>
      </c>
      <c r="M209" s="313"/>
    </row>
    <row r="210" spans="2:13" s="84" customFormat="1" ht="12.75" x14ac:dyDescent="0.2">
      <c r="B210" s="313"/>
      <c r="C210" s="348" t="s">
        <v>593</v>
      </c>
      <c r="D210" s="316">
        <v>1</v>
      </c>
      <c r="E210" s="316">
        <v>15.69</v>
      </c>
      <c r="F210" s="313"/>
      <c r="G210" s="313"/>
      <c r="H210" s="313"/>
      <c r="I210" s="313"/>
      <c r="J210" s="313"/>
      <c r="K210" s="316">
        <v>15.69</v>
      </c>
      <c r="L210" s="316">
        <v>15.69</v>
      </c>
      <c r="M210" s="313"/>
    </row>
    <row r="211" spans="2:13" s="84" customFormat="1" ht="12.75" x14ac:dyDescent="0.2">
      <c r="B211" s="317"/>
      <c r="C211" s="318"/>
      <c r="D211" s="319"/>
      <c r="E211" s="320"/>
      <c r="F211" s="321"/>
      <c r="G211" s="321"/>
      <c r="H211" s="321"/>
      <c r="I211" s="321"/>
      <c r="J211" s="321"/>
      <c r="K211" s="320"/>
      <c r="L211" s="320"/>
      <c r="M211" s="322"/>
    </row>
    <row r="212" spans="2:13" s="84" customFormat="1" ht="12.75" x14ac:dyDescent="0.2">
      <c r="B212" s="323"/>
      <c r="C212" s="321"/>
      <c r="D212" s="324"/>
      <c r="E212" s="324"/>
      <c r="F212" s="325" t="s">
        <v>44</v>
      </c>
      <c r="G212" s="324"/>
      <c r="H212" s="326" t="s">
        <v>45</v>
      </c>
      <c r="I212" s="326"/>
      <c r="J212" s="326"/>
      <c r="K212" s="327" t="s">
        <v>43</v>
      </c>
      <c r="L212" s="328">
        <v>6.88</v>
      </c>
      <c r="M212" s="329" t="str">
        <f>M208</f>
        <v>m³</v>
      </c>
    </row>
    <row r="213" spans="2:13" s="84" customFormat="1" ht="12.75" x14ac:dyDescent="0.2">
      <c r="B213" s="323"/>
      <c r="C213" s="321"/>
      <c r="D213" s="330"/>
      <c r="E213" s="330"/>
      <c r="F213" s="331" t="s">
        <v>46</v>
      </c>
      <c r="G213" s="330"/>
      <c r="H213" s="332" t="s">
        <v>45</v>
      </c>
      <c r="I213" s="332"/>
      <c r="J213" s="332"/>
      <c r="K213" s="333" t="s">
        <v>43</v>
      </c>
      <c r="L213" s="334">
        <v>17.690000000000001</v>
      </c>
      <c r="M213" s="335" t="str">
        <f>M212</f>
        <v>m³</v>
      </c>
    </row>
    <row r="214" spans="2:13" s="84" customFormat="1" ht="12.75" x14ac:dyDescent="0.2">
      <c r="B214" s="336"/>
      <c r="C214" s="337"/>
      <c r="D214" s="338"/>
      <c r="E214" s="338"/>
      <c r="F214" s="325" t="s">
        <v>47</v>
      </c>
      <c r="G214" s="338"/>
      <c r="H214" s="326" t="s">
        <v>45</v>
      </c>
      <c r="I214" s="326"/>
      <c r="J214" s="326"/>
      <c r="K214" s="327" t="s">
        <v>43</v>
      </c>
      <c r="L214" s="328">
        <f>L212+L213</f>
        <v>24.57</v>
      </c>
      <c r="M214" s="329" t="str">
        <f>M213</f>
        <v>m³</v>
      </c>
    </row>
    <row r="215" spans="2:13" s="84" customFormat="1" ht="12.75" x14ac:dyDescent="0.2">
      <c r="B215" s="336"/>
      <c r="C215" s="337"/>
      <c r="D215" s="338"/>
      <c r="E215" s="338"/>
      <c r="F215" s="325"/>
      <c r="G215" s="338"/>
      <c r="H215" s="326"/>
      <c r="I215" s="326"/>
      <c r="J215" s="326"/>
      <c r="K215" s="327"/>
      <c r="L215" s="328"/>
      <c r="M215" s="329"/>
    </row>
    <row r="216" spans="2:13" s="84" customFormat="1" ht="12.75" customHeight="1" x14ac:dyDescent="0.2">
      <c r="B216" s="265" t="s">
        <v>598</v>
      </c>
      <c r="C216" s="405" t="s">
        <v>523</v>
      </c>
      <c r="D216" s="406"/>
      <c r="E216" s="406"/>
      <c r="F216" s="406"/>
      <c r="G216" s="406"/>
      <c r="H216" s="406"/>
      <c r="I216" s="406"/>
      <c r="J216" s="406"/>
      <c r="K216" s="407"/>
      <c r="L216" s="260">
        <v>24.57</v>
      </c>
      <c r="M216" s="261" t="s">
        <v>50</v>
      </c>
    </row>
    <row r="217" spans="2:13" s="84" customFormat="1" ht="12.75" x14ac:dyDescent="0.2">
      <c r="B217" s="313"/>
      <c r="C217" s="348" t="s">
        <v>592</v>
      </c>
      <c r="D217" s="316">
        <v>1</v>
      </c>
      <c r="E217" s="316">
        <v>8.8800000000000008</v>
      </c>
      <c r="F217" s="313"/>
      <c r="G217" s="313"/>
      <c r="H217" s="313"/>
      <c r="I217" s="313"/>
      <c r="J217" s="313"/>
      <c r="K217" s="316">
        <v>8.8800000000000008</v>
      </c>
      <c r="L217" s="316">
        <v>8.8800000000000008</v>
      </c>
      <c r="M217" s="313"/>
    </row>
    <row r="218" spans="2:13" s="84" customFormat="1" ht="12.75" x14ac:dyDescent="0.2">
      <c r="B218" s="313"/>
      <c r="C218" s="348" t="s">
        <v>593</v>
      </c>
      <c r="D218" s="316">
        <v>1</v>
      </c>
      <c r="E218" s="316">
        <v>15.69</v>
      </c>
      <c r="F218" s="313"/>
      <c r="G218" s="313"/>
      <c r="H218" s="313"/>
      <c r="I218" s="313"/>
      <c r="J218" s="313"/>
      <c r="K218" s="316">
        <v>15.69</v>
      </c>
      <c r="L218" s="316">
        <v>15.69</v>
      </c>
      <c r="M218" s="313"/>
    </row>
    <row r="219" spans="2:13" s="84" customFormat="1" ht="12.75" x14ac:dyDescent="0.2">
      <c r="B219" s="317"/>
      <c r="C219" s="318"/>
      <c r="D219" s="319"/>
      <c r="E219" s="320"/>
      <c r="F219" s="321"/>
      <c r="G219" s="321"/>
      <c r="H219" s="321"/>
      <c r="I219" s="321"/>
      <c r="J219" s="321"/>
      <c r="K219" s="320"/>
      <c r="L219" s="320"/>
      <c r="M219" s="322"/>
    </row>
    <row r="220" spans="2:13" s="84" customFormat="1" ht="12.75" x14ac:dyDescent="0.2">
      <c r="B220" s="323"/>
      <c r="C220" s="321"/>
      <c r="D220" s="324"/>
      <c r="E220" s="324"/>
      <c r="F220" s="325" t="s">
        <v>44</v>
      </c>
      <c r="G220" s="324"/>
      <c r="H220" s="326" t="s">
        <v>45</v>
      </c>
      <c r="I220" s="326"/>
      <c r="J220" s="326"/>
      <c r="K220" s="327" t="s">
        <v>43</v>
      </c>
      <c r="L220" s="328">
        <v>6.88</v>
      </c>
      <c r="M220" s="329" t="str">
        <f>M216</f>
        <v>m³</v>
      </c>
    </row>
    <row r="221" spans="2:13" s="84" customFormat="1" ht="12.75" x14ac:dyDescent="0.2">
      <c r="B221" s="323"/>
      <c r="C221" s="321"/>
      <c r="D221" s="330"/>
      <c r="E221" s="330"/>
      <c r="F221" s="331" t="s">
        <v>46</v>
      </c>
      <c r="G221" s="330"/>
      <c r="H221" s="332" t="s">
        <v>45</v>
      </c>
      <c r="I221" s="332"/>
      <c r="J221" s="332"/>
      <c r="K221" s="333" t="s">
        <v>43</v>
      </c>
      <c r="L221" s="334">
        <v>17.690000000000001</v>
      </c>
      <c r="M221" s="335" t="str">
        <f>M220</f>
        <v>m³</v>
      </c>
    </row>
    <row r="222" spans="2:13" s="84" customFormat="1" ht="12.75" x14ac:dyDescent="0.2">
      <c r="B222" s="336"/>
      <c r="C222" s="337"/>
      <c r="D222" s="338"/>
      <c r="E222" s="338"/>
      <c r="F222" s="325" t="s">
        <v>47</v>
      </c>
      <c r="G222" s="338"/>
      <c r="H222" s="326" t="s">
        <v>45</v>
      </c>
      <c r="I222" s="326"/>
      <c r="J222" s="326"/>
      <c r="K222" s="327" t="s">
        <v>43</v>
      </c>
      <c r="L222" s="328">
        <f>L220+L221</f>
        <v>24.57</v>
      </c>
      <c r="M222" s="329" t="str">
        <f>M221</f>
        <v>m³</v>
      </c>
    </row>
    <row r="223" spans="2:13" s="84" customFormat="1" ht="12.75" x14ac:dyDescent="0.2">
      <c r="B223" s="336"/>
      <c r="C223" s="337"/>
      <c r="D223" s="338"/>
      <c r="E223" s="338"/>
      <c r="F223" s="325"/>
      <c r="G223" s="338"/>
      <c r="H223" s="326"/>
      <c r="I223" s="326"/>
      <c r="J223" s="326"/>
      <c r="K223" s="327"/>
      <c r="L223" s="328"/>
      <c r="M223" s="329"/>
    </row>
    <row r="224" spans="2:13" s="84" customFormat="1" ht="12.75" x14ac:dyDescent="0.2">
      <c r="B224" s="213" t="s">
        <v>99</v>
      </c>
      <c r="C224" s="409" t="s">
        <v>102</v>
      </c>
      <c r="D224" s="410"/>
      <c r="E224" s="410"/>
      <c r="F224" s="410"/>
      <c r="G224" s="410"/>
      <c r="H224" s="410"/>
      <c r="I224" s="410"/>
      <c r="J224" s="410"/>
      <c r="K224" s="411"/>
      <c r="L224" s="204"/>
      <c r="M224" s="204"/>
    </row>
    <row r="225" spans="2:13" s="84" customFormat="1" ht="12.75" x14ac:dyDescent="0.2">
      <c r="B225" s="396"/>
      <c r="C225" s="397"/>
      <c r="D225" s="397"/>
      <c r="E225" s="397"/>
      <c r="F225" s="397"/>
      <c r="G225" s="397"/>
      <c r="H225" s="397"/>
      <c r="I225" s="397"/>
      <c r="J225" s="397"/>
      <c r="K225" s="397"/>
      <c r="L225" s="397"/>
      <c r="M225" s="398"/>
    </row>
    <row r="226" spans="2:13" s="84" customFormat="1" ht="27.75" customHeight="1" x14ac:dyDescent="0.2">
      <c r="B226" s="265" t="s">
        <v>599</v>
      </c>
      <c r="C226" s="415" t="s">
        <v>925</v>
      </c>
      <c r="D226" s="416"/>
      <c r="E226" s="416"/>
      <c r="F226" s="416"/>
      <c r="G226" s="416"/>
      <c r="H226" s="416"/>
      <c r="I226" s="416"/>
      <c r="J226" s="416"/>
      <c r="K226" s="417"/>
      <c r="L226" s="260">
        <f>L227+L228</f>
        <v>10.3</v>
      </c>
      <c r="M226" s="261" t="s">
        <v>48</v>
      </c>
    </row>
    <row r="227" spans="2:13" s="84" customFormat="1" ht="12.75" x14ac:dyDescent="0.2">
      <c r="B227" s="313"/>
      <c r="C227" s="348" t="s">
        <v>521</v>
      </c>
      <c r="D227" s="316">
        <v>1</v>
      </c>
      <c r="E227" s="316">
        <v>7.3</v>
      </c>
      <c r="F227" s="313"/>
      <c r="G227" s="313"/>
      <c r="H227" s="313"/>
      <c r="I227" s="313"/>
      <c r="J227" s="313"/>
      <c r="K227" s="316">
        <v>7.3</v>
      </c>
      <c r="L227" s="316">
        <f>K227</f>
        <v>7.3</v>
      </c>
      <c r="M227" s="313"/>
    </row>
    <row r="228" spans="2:13" s="84" customFormat="1" ht="12.75" x14ac:dyDescent="0.2">
      <c r="B228" s="313"/>
      <c r="C228" s="348" t="s">
        <v>520</v>
      </c>
      <c r="D228" s="316">
        <v>1</v>
      </c>
      <c r="E228" s="316">
        <v>3</v>
      </c>
      <c r="F228" s="313"/>
      <c r="G228" s="313"/>
      <c r="H228" s="313"/>
      <c r="I228" s="313"/>
      <c r="J228" s="313"/>
      <c r="K228" s="316">
        <v>3</v>
      </c>
      <c r="L228" s="316">
        <v>3</v>
      </c>
      <c r="M228" s="313"/>
    </row>
    <row r="229" spans="2:13" s="84" customFormat="1" ht="12.75" x14ac:dyDescent="0.2">
      <c r="B229" s="317"/>
      <c r="C229" s="318"/>
      <c r="D229" s="319"/>
      <c r="E229" s="320"/>
      <c r="F229" s="321"/>
      <c r="G229" s="321"/>
      <c r="H229" s="321"/>
      <c r="I229" s="321"/>
      <c r="J229" s="321"/>
      <c r="K229" s="320"/>
      <c r="L229" s="320"/>
      <c r="M229" s="322"/>
    </row>
    <row r="230" spans="2:13" s="84" customFormat="1" ht="12.75" x14ac:dyDescent="0.2">
      <c r="B230" s="323"/>
      <c r="C230" s="321"/>
      <c r="D230" s="324"/>
      <c r="E230" s="324"/>
      <c r="F230" s="325" t="s">
        <v>44</v>
      </c>
      <c r="G230" s="324"/>
      <c r="H230" s="326" t="s">
        <v>45</v>
      </c>
      <c r="I230" s="326"/>
      <c r="J230" s="326"/>
      <c r="K230" s="327" t="s">
        <v>43</v>
      </c>
      <c r="L230" s="328">
        <v>0</v>
      </c>
      <c r="M230" s="329" t="str">
        <f>M226</f>
        <v>m²</v>
      </c>
    </row>
    <row r="231" spans="2:13" s="84" customFormat="1" ht="12.75" x14ac:dyDescent="0.2">
      <c r="B231" s="323"/>
      <c r="C231" s="321"/>
      <c r="D231" s="330"/>
      <c r="E231" s="330"/>
      <c r="F231" s="331" t="s">
        <v>46</v>
      </c>
      <c r="G231" s="330"/>
      <c r="H231" s="332" t="s">
        <v>45</v>
      </c>
      <c r="I231" s="332"/>
      <c r="J231" s="332"/>
      <c r="K231" s="333" t="s">
        <v>43</v>
      </c>
      <c r="L231" s="334">
        <v>17.600000000000001</v>
      </c>
      <c r="M231" s="335" t="str">
        <f>M230</f>
        <v>m²</v>
      </c>
    </row>
    <row r="232" spans="2:13" s="84" customFormat="1" ht="12.75" x14ac:dyDescent="0.2">
      <c r="B232" s="336"/>
      <c r="C232" s="337"/>
      <c r="D232" s="338"/>
      <c r="E232" s="338"/>
      <c r="F232" s="325" t="s">
        <v>47</v>
      </c>
      <c r="G232" s="338"/>
      <c r="H232" s="326" t="s">
        <v>45</v>
      </c>
      <c r="I232" s="326"/>
      <c r="J232" s="326"/>
      <c r="K232" s="327" t="s">
        <v>43</v>
      </c>
      <c r="L232" s="328">
        <f>L230+L231</f>
        <v>17.600000000000001</v>
      </c>
      <c r="M232" s="329" t="str">
        <f>M231</f>
        <v>m²</v>
      </c>
    </row>
    <row r="233" spans="2:13" s="84" customFormat="1" ht="12.75" x14ac:dyDescent="0.2">
      <c r="B233" s="336"/>
      <c r="C233" s="337"/>
      <c r="D233" s="338"/>
      <c r="E233" s="338"/>
      <c r="F233" s="325"/>
      <c r="G233" s="338"/>
      <c r="H233" s="326"/>
      <c r="I233" s="326"/>
      <c r="J233" s="326"/>
      <c r="K233" s="327"/>
      <c r="L233" s="328"/>
      <c r="M233" s="329"/>
    </row>
    <row r="234" spans="2:13" s="84" customFormat="1" ht="12.75" customHeight="1" x14ac:dyDescent="0.2">
      <c r="B234" s="210" t="s">
        <v>600</v>
      </c>
      <c r="C234" s="399" t="s">
        <v>926</v>
      </c>
      <c r="D234" s="400"/>
      <c r="E234" s="400"/>
      <c r="F234" s="400"/>
      <c r="G234" s="400"/>
      <c r="H234" s="400"/>
      <c r="I234" s="400"/>
      <c r="J234" s="400"/>
      <c r="K234" s="401"/>
      <c r="L234" s="161">
        <v>556.27</v>
      </c>
      <c r="M234" s="162" t="s">
        <v>583</v>
      </c>
    </row>
    <row r="235" spans="2:13" s="84" customFormat="1" ht="12.75" x14ac:dyDescent="0.2">
      <c r="B235" s="149"/>
      <c r="C235" s="209" t="s">
        <v>522</v>
      </c>
      <c r="D235" s="164">
        <v>1</v>
      </c>
      <c r="E235" s="164">
        <v>556.27</v>
      </c>
      <c r="F235" s="149"/>
      <c r="G235" s="149"/>
      <c r="H235" s="149"/>
      <c r="I235" s="149"/>
      <c r="J235" s="149"/>
      <c r="K235" s="164">
        <v>556.27</v>
      </c>
      <c r="L235" s="164">
        <v>556.27</v>
      </c>
      <c r="M235" s="149"/>
    </row>
    <row r="236" spans="2:13" s="84" customFormat="1" ht="12.75" x14ac:dyDescent="0.2">
      <c r="B236" s="153"/>
      <c r="C236" s="154"/>
      <c r="D236" s="165"/>
      <c r="E236" s="166"/>
      <c r="F236" s="157"/>
      <c r="G236" s="157"/>
      <c r="H236" s="157"/>
      <c r="I236" s="157"/>
      <c r="J236" s="157"/>
      <c r="K236" s="166"/>
      <c r="L236" s="166"/>
      <c r="M236" s="196"/>
    </row>
    <row r="237" spans="2:13" s="84" customFormat="1" ht="12.75" x14ac:dyDescent="0.2">
      <c r="B237" s="156"/>
      <c r="C237" s="157"/>
      <c r="D237" s="167"/>
      <c r="E237" s="167"/>
      <c r="F237" s="168" t="s">
        <v>44</v>
      </c>
      <c r="G237" s="167"/>
      <c r="H237" s="169" t="s">
        <v>45</v>
      </c>
      <c r="I237" s="169"/>
      <c r="J237" s="169"/>
      <c r="K237" s="170" t="s">
        <v>43</v>
      </c>
      <c r="L237" s="171">
        <v>0</v>
      </c>
      <c r="M237" s="172" t="str">
        <f>M234</f>
        <v>Kg</v>
      </c>
    </row>
    <row r="238" spans="2:13" s="84" customFormat="1" ht="12.75" x14ac:dyDescent="0.2">
      <c r="B238" s="156"/>
      <c r="C238" s="157"/>
      <c r="D238" s="173"/>
      <c r="E238" s="173"/>
      <c r="F238" s="174" t="s">
        <v>46</v>
      </c>
      <c r="G238" s="173"/>
      <c r="H238" s="175" t="s">
        <v>45</v>
      </c>
      <c r="I238" s="175"/>
      <c r="J238" s="175"/>
      <c r="K238" s="176" t="s">
        <v>43</v>
      </c>
      <c r="L238" s="177">
        <v>0</v>
      </c>
      <c r="M238" s="178" t="str">
        <f>M237</f>
        <v>Kg</v>
      </c>
    </row>
    <row r="239" spans="2:13" s="84" customFormat="1" ht="12.75" x14ac:dyDescent="0.2">
      <c r="B239" s="159"/>
      <c r="C239" s="158"/>
      <c r="D239" s="179"/>
      <c r="E239" s="179"/>
      <c r="F239" s="168" t="s">
        <v>47</v>
      </c>
      <c r="G239" s="179"/>
      <c r="H239" s="169" t="s">
        <v>45</v>
      </c>
      <c r="I239" s="169"/>
      <c r="J239" s="169"/>
      <c r="K239" s="170" t="s">
        <v>43</v>
      </c>
      <c r="L239" s="171">
        <f>L237+L238</f>
        <v>0</v>
      </c>
      <c r="M239" s="172" t="str">
        <f>M238</f>
        <v>Kg</v>
      </c>
    </row>
    <row r="240" spans="2:13" s="84" customFormat="1" ht="12.75" x14ac:dyDescent="0.2">
      <c r="B240" s="159"/>
      <c r="C240" s="158"/>
      <c r="D240" s="179"/>
      <c r="E240" s="179"/>
      <c r="F240" s="168"/>
      <c r="G240" s="179"/>
      <c r="H240" s="169"/>
      <c r="I240" s="169"/>
      <c r="J240" s="169"/>
      <c r="K240" s="170"/>
      <c r="L240" s="171"/>
      <c r="M240" s="172"/>
    </row>
    <row r="241" spans="2:13" s="84" customFormat="1" ht="12.75" customHeight="1" x14ac:dyDescent="0.2">
      <c r="B241" s="210" t="s">
        <v>601</v>
      </c>
      <c r="C241" s="389" t="s">
        <v>602</v>
      </c>
      <c r="D241" s="390"/>
      <c r="E241" s="390"/>
      <c r="F241" s="390"/>
      <c r="G241" s="390"/>
      <c r="H241" s="390"/>
      <c r="I241" s="390"/>
      <c r="J241" s="390"/>
      <c r="K241" s="391"/>
      <c r="L241" s="161">
        <v>27.5</v>
      </c>
      <c r="M241" s="162" t="s">
        <v>48</v>
      </c>
    </row>
    <row r="242" spans="2:13" s="84" customFormat="1" ht="12.75" x14ac:dyDescent="0.2">
      <c r="B242" s="149"/>
      <c r="C242" s="209" t="s">
        <v>522</v>
      </c>
      <c r="D242" s="164">
        <v>1</v>
      </c>
      <c r="E242" s="164">
        <v>27.5</v>
      </c>
      <c r="F242" s="149"/>
      <c r="G242" s="149"/>
      <c r="H242" s="149"/>
      <c r="I242" s="149"/>
      <c r="J242" s="149"/>
      <c r="K242" s="164">
        <v>27.5</v>
      </c>
      <c r="L242" s="164">
        <v>27.5</v>
      </c>
      <c r="M242" s="149"/>
    </row>
    <row r="243" spans="2:13" s="84" customFormat="1" ht="12.75" x14ac:dyDescent="0.2">
      <c r="B243" s="153"/>
      <c r="C243" s="154"/>
      <c r="D243" s="165"/>
      <c r="E243" s="166"/>
      <c r="F243" s="157"/>
      <c r="G243" s="157"/>
      <c r="H243" s="157"/>
      <c r="I243" s="157"/>
      <c r="J243" s="157"/>
      <c r="K243" s="166"/>
      <c r="L243" s="166"/>
      <c r="M243" s="196"/>
    </row>
    <row r="244" spans="2:13" s="84" customFormat="1" ht="12.75" x14ac:dyDescent="0.2">
      <c r="B244" s="156"/>
      <c r="C244" s="157"/>
      <c r="D244" s="167"/>
      <c r="E244" s="167"/>
      <c r="F244" s="168" t="s">
        <v>44</v>
      </c>
      <c r="G244" s="167"/>
      <c r="H244" s="169" t="s">
        <v>45</v>
      </c>
      <c r="I244" s="169"/>
      <c r="J244" s="169"/>
      <c r="K244" s="170" t="s">
        <v>43</v>
      </c>
      <c r="L244" s="171">
        <v>0</v>
      </c>
      <c r="M244" s="172" t="str">
        <f>M241</f>
        <v>m²</v>
      </c>
    </row>
    <row r="245" spans="2:13" s="84" customFormat="1" ht="12.75" x14ac:dyDescent="0.2">
      <c r="B245" s="156"/>
      <c r="C245" s="157"/>
      <c r="D245" s="173"/>
      <c r="E245" s="173"/>
      <c r="F245" s="174" t="s">
        <v>46</v>
      </c>
      <c r="G245" s="173"/>
      <c r="H245" s="175" t="s">
        <v>45</v>
      </c>
      <c r="I245" s="175"/>
      <c r="J245" s="175"/>
      <c r="K245" s="176" t="s">
        <v>43</v>
      </c>
      <c r="L245" s="177">
        <v>0</v>
      </c>
      <c r="M245" s="178" t="str">
        <f>M244</f>
        <v>m²</v>
      </c>
    </row>
    <row r="246" spans="2:13" s="84" customFormat="1" ht="12.75" x14ac:dyDescent="0.2">
      <c r="B246" s="159"/>
      <c r="C246" s="158"/>
      <c r="D246" s="179"/>
      <c r="E246" s="179"/>
      <c r="F246" s="168" t="s">
        <v>47</v>
      </c>
      <c r="G246" s="179"/>
      <c r="H246" s="169" t="s">
        <v>45</v>
      </c>
      <c r="I246" s="169"/>
      <c r="J246" s="169"/>
      <c r="K246" s="170" t="s">
        <v>43</v>
      </c>
      <c r="L246" s="171">
        <f>L244+L245</f>
        <v>0</v>
      </c>
      <c r="M246" s="172" t="str">
        <f>M245</f>
        <v>m²</v>
      </c>
    </row>
    <row r="247" spans="2:13" s="84" customFormat="1" ht="12.75" x14ac:dyDescent="0.2">
      <c r="B247" s="159"/>
      <c r="C247" s="158"/>
      <c r="D247" s="179"/>
      <c r="E247" s="179"/>
      <c r="F247" s="168"/>
      <c r="G247" s="179"/>
      <c r="H247" s="169"/>
      <c r="I247" s="169"/>
      <c r="J247" s="169"/>
      <c r="K247" s="170"/>
      <c r="L247" s="171"/>
      <c r="M247" s="172"/>
    </row>
    <row r="248" spans="2:13" s="84" customFormat="1" ht="12.75" customHeight="1" x14ac:dyDescent="0.2">
      <c r="B248" s="267" t="s">
        <v>603</v>
      </c>
      <c r="C248" s="392" t="s">
        <v>585</v>
      </c>
      <c r="D248" s="392"/>
      <c r="E248" s="392"/>
      <c r="F248" s="392"/>
      <c r="G248" s="392"/>
      <c r="H248" s="392"/>
      <c r="I248" s="392"/>
      <c r="J248" s="392"/>
      <c r="K248" s="392"/>
      <c r="L248" s="268">
        <v>5.5</v>
      </c>
      <c r="M248" s="258" t="s">
        <v>50</v>
      </c>
    </row>
    <row r="249" spans="2:13" s="84" customFormat="1" ht="12.75" x14ac:dyDescent="0.2">
      <c r="B249" s="205"/>
      <c r="C249" s="215" t="s">
        <v>522</v>
      </c>
      <c r="D249" s="200">
        <v>1</v>
      </c>
      <c r="E249" s="200">
        <v>5.5</v>
      </c>
      <c r="F249" s="205"/>
      <c r="G249" s="205"/>
      <c r="H249" s="205"/>
      <c r="I249" s="205"/>
      <c r="J249" s="205"/>
      <c r="K249" s="200">
        <v>5.5</v>
      </c>
      <c r="L249" s="200">
        <v>5.5</v>
      </c>
      <c r="M249" s="205"/>
    </row>
    <row r="250" spans="2:13" s="84" customFormat="1" ht="12.75" x14ac:dyDescent="0.2">
      <c r="B250" s="153"/>
      <c r="C250" s="154"/>
      <c r="D250" s="165"/>
      <c r="E250" s="166"/>
      <c r="F250" s="157"/>
      <c r="G250" s="157"/>
      <c r="H250" s="157"/>
      <c r="I250" s="157"/>
      <c r="J250" s="157"/>
      <c r="K250" s="166"/>
      <c r="L250" s="166"/>
      <c r="M250" s="196"/>
    </row>
    <row r="251" spans="2:13" s="84" customFormat="1" ht="12.75" x14ac:dyDescent="0.2">
      <c r="B251" s="156"/>
      <c r="C251" s="157"/>
      <c r="D251" s="167"/>
      <c r="E251" s="167"/>
      <c r="F251" s="168" t="s">
        <v>44</v>
      </c>
      <c r="G251" s="167"/>
      <c r="H251" s="169" t="s">
        <v>45</v>
      </c>
      <c r="I251" s="169"/>
      <c r="J251" s="169"/>
      <c r="K251" s="170" t="s">
        <v>43</v>
      </c>
      <c r="L251" s="171">
        <v>0</v>
      </c>
      <c r="M251" s="172" t="str">
        <f>M248</f>
        <v>m³</v>
      </c>
    </row>
    <row r="252" spans="2:13" s="84" customFormat="1" ht="12.75" x14ac:dyDescent="0.2">
      <c r="B252" s="156"/>
      <c r="C252" s="157"/>
      <c r="D252" s="173"/>
      <c r="E252" s="173"/>
      <c r="F252" s="174" t="s">
        <v>46</v>
      </c>
      <c r="G252" s="173"/>
      <c r="H252" s="175" t="s">
        <v>45</v>
      </c>
      <c r="I252" s="175"/>
      <c r="J252" s="175"/>
      <c r="K252" s="176" t="s">
        <v>43</v>
      </c>
      <c r="L252" s="177">
        <v>0</v>
      </c>
      <c r="M252" s="178" t="str">
        <f>M251</f>
        <v>m³</v>
      </c>
    </row>
    <row r="253" spans="2:13" s="84" customFormat="1" ht="12.75" x14ac:dyDescent="0.2">
      <c r="B253" s="159"/>
      <c r="C253" s="158"/>
      <c r="D253" s="179"/>
      <c r="E253" s="179"/>
      <c r="F253" s="168" t="s">
        <v>47</v>
      </c>
      <c r="G253" s="179"/>
      <c r="H253" s="169" t="s">
        <v>45</v>
      </c>
      <c r="I253" s="169"/>
      <c r="J253" s="169"/>
      <c r="K253" s="170" t="s">
        <v>43</v>
      </c>
      <c r="L253" s="171">
        <f>L251+L252</f>
        <v>0</v>
      </c>
      <c r="M253" s="172" t="str">
        <f>M252</f>
        <v>m³</v>
      </c>
    </row>
    <row r="254" spans="2:13" s="84" customFormat="1" ht="12.75" x14ac:dyDescent="0.2">
      <c r="B254" s="159"/>
      <c r="C254" s="158"/>
      <c r="D254" s="179"/>
      <c r="E254" s="179"/>
      <c r="F254" s="168"/>
      <c r="G254" s="179"/>
      <c r="H254" s="169"/>
      <c r="I254" s="169"/>
      <c r="J254" s="169"/>
      <c r="K254" s="170"/>
      <c r="L254" s="171"/>
      <c r="M254" s="172"/>
    </row>
    <row r="255" spans="2:13" s="84" customFormat="1" ht="12.75" customHeight="1" x14ac:dyDescent="0.2">
      <c r="B255" s="210" t="s">
        <v>604</v>
      </c>
      <c r="C255" s="389" t="s">
        <v>523</v>
      </c>
      <c r="D255" s="390"/>
      <c r="E255" s="390"/>
      <c r="F255" s="390"/>
      <c r="G255" s="390"/>
      <c r="H255" s="390"/>
      <c r="I255" s="390"/>
      <c r="J255" s="390"/>
      <c r="K255" s="391"/>
      <c r="L255" s="161">
        <v>5.5</v>
      </c>
      <c r="M255" s="162" t="s">
        <v>50</v>
      </c>
    </row>
    <row r="256" spans="2:13" s="84" customFormat="1" ht="12.75" x14ac:dyDescent="0.2">
      <c r="B256" s="149"/>
      <c r="C256" s="209" t="s">
        <v>522</v>
      </c>
      <c r="D256" s="164">
        <v>1</v>
      </c>
      <c r="E256" s="164">
        <v>5.5</v>
      </c>
      <c r="F256" s="149"/>
      <c r="G256" s="149"/>
      <c r="H256" s="149"/>
      <c r="I256" s="149"/>
      <c r="J256" s="149"/>
      <c r="K256" s="164">
        <v>5.5</v>
      </c>
      <c r="L256" s="164">
        <v>5.5</v>
      </c>
      <c r="M256" s="149"/>
    </row>
    <row r="257" spans="2:13" s="84" customFormat="1" ht="12.75" x14ac:dyDescent="0.2">
      <c r="B257" s="153"/>
      <c r="C257" s="154"/>
      <c r="D257" s="165"/>
      <c r="E257" s="166"/>
      <c r="F257" s="157"/>
      <c r="G257" s="157"/>
      <c r="H257" s="157"/>
      <c r="I257" s="157"/>
      <c r="J257" s="157"/>
      <c r="K257" s="166"/>
      <c r="L257" s="166"/>
      <c r="M257" s="196"/>
    </row>
    <row r="258" spans="2:13" s="84" customFormat="1" ht="12.75" x14ac:dyDescent="0.2">
      <c r="B258" s="156"/>
      <c r="C258" s="157"/>
      <c r="D258" s="167"/>
      <c r="E258" s="167"/>
      <c r="F258" s="168" t="s">
        <v>44</v>
      </c>
      <c r="G258" s="167"/>
      <c r="H258" s="169" t="s">
        <v>45</v>
      </c>
      <c r="I258" s="169"/>
      <c r="J258" s="169"/>
      <c r="K258" s="170" t="s">
        <v>43</v>
      </c>
      <c r="L258" s="171">
        <v>0</v>
      </c>
      <c r="M258" s="172" t="str">
        <f>M255</f>
        <v>m³</v>
      </c>
    </row>
    <row r="259" spans="2:13" s="84" customFormat="1" ht="12.75" x14ac:dyDescent="0.2">
      <c r="B259" s="156"/>
      <c r="C259" s="157"/>
      <c r="D259" s="173"/>
      <c r="E259" s="173"/>
      <c r="F259" s="174" t="s">
        <v>46</v>
      </c>
      <c r="G259" s="173"/>
      <c r="H259" s="175" t="s">
        <v>45</v>
      </c>
      <c r="I259" s="175"/>
      <c r="J259" s="175"/>
      <c r="K259" s="176" t="s">
        <v>43</v>
      </c>
      <c r="L259" s="177">
        <v>0</v>
      </c>
      <c r="M259" s="178" t="str">
        <f>M258</f>
        <v>m³</v>
      </c>
    </row>
    <row r="260" spans="2:13" s="84" customFormat="1" ht="12.75" x14ac:dyDescent="0.2">
      <c r="B260" s="159"/>
      <c r="C260" s="158"/>
      <c r="D260" s="179"/>
      <c r="E260" s="179"/>
      <c r="F260" s="168" t="s">
        <v>47</v>
      </c>
      <c r="G260" s="179"/>
      <c r="H260" s="169" t="s">
        <v>45</v>
      </c>
      <c r="I260" s="169"/>
      <c r="J260" s="169"/>
      <c r="K260" s="170" t="s">
        <v>43</v>
      </c>
      <c r="L260" s="171">
        <f>L258+L259</f>
        <v>0</v>
      </c>
      <c r="M260" s="172" t="str">
        <f>M259</f>
        <v>m³</v>
      </c>
    </row>
    <row r="261" spans="2:13" s="84" customFormat="1" ht="12.75" x14ac:dyDescent="0.2">
      <c r="B261" s="159"/>
      <c r="C261" s="158"/>
      <c r="D261" s="179"/>
      <c r="E261" s="179"/>
      <c r="F261" s="168"/>
      <c r="G261" s="179"/>
      <c r="H261" s="169"/>
      <c r="I261" s="169"/>
      <c r="J261" s="169"/>
      <c r="K261" s="170"/>
      <c r="L261" s="171"/>
      <c r="M261" s="172"/>
    </row>
    <row r="262" spans="2:13" s="84" customFormat="1" ht="15" customHeight="1" x14ac:dyDescent="0.2">
      <c r="B262" s="210" t="s">
        <v>605</v>
      </c>
      <c r="C262" s="389" t="s">
        <v>524</v>
      </c>
      <c r="D262" s="390"/>
      <c r="E262" s="390"/>
      <c r="F262" s="390"/>
      <c r="G262" s="390"/>
      <c r="H262" s="390"/>
      <c r="I262" s="390"/>
      <c r="J262" s="390"/>
      <c r="K262" s="391"/>
      <c r="L262" s="161">
        <v>41.45</v>
      </c>
      <c r="M262" s="162" t="s">
        <v>48</v>
      </c>
    </row>
    <row r="263" spans="2:13" s="84" customFormat="1" ht="12.75" x14ac:dyDescent="0.2">
      <c r="B263" s="149"/>
      <c r="C263" s="209" t="s">
        <v>522</v>
      </c>
      <c r="D263" s="164">
        <v>1</v>
      </c>
      <c r="E263" s="164">
        <v>22.67</v>
      </c>
      <c r="F263" s="149"/>
      <c r="G263" s="149"/>
      <c r="H263" s="149"/>
      <c r="I263" s="149"/>
      <c r="J263" s="149"/>
      <c r="K263" s="164">
        <v>22.67</v>
      </c>
      <c r="L263" s="164">
        <v>22.67</v>
      </c>
      <c r="M263" s="149"/>
    </row>
    <row r="264" spans="2:13" s="84" customFormat="1" ht="12.75" x14ac:dyDescent="0.2">
      <c r="B264" s="149"/>
      <c r="C264" s="209" t="s">
        <v>522</v>
      </c>
      <c r="D264" s="164">
        <v>1</v>
      </c>
      <c r="E264" s="164">
        <v>63.48</v>
      </c>
      <c r="F264" s="149"/>
      <c r="G264" s="164">
        <v>0.25</v>
      </c>
      <c r="H264" s="149"/>
      <c r="I264" s="149"/>
      <c r="J264" s="149"/>
      <c r="K264" s="164">
        <v>15.87</v>
      </c>
      <c r="L264" s="164">
        <v>15.87</v>
      </c>
      <c r="M264" s="149"/>
    </row>
    <row r="265" spans="2:13" s="84" customFormat="1" ht="12.75" x14ac:dyDescent="0.2">
      <c r="B265" s="149"/>
      <c r="C265" s="209" t="s">
        <v>520</v>
      </c>
      <c r="D265" s="164">
        <v>1</v>
      </c>
      <c r="E265" s="164">
        <v>2.04</v>
      </c>
      <c r="F265" s="149"/>
      <c r="G265" s="149"/>
      <c r="H265" s="149"/>
      <c r="I265" s="149"/>
      <c r="J265" s="149"/>
      <c r="K265" s="164">
        <v>2.04</v>
      </c>
      <c r="L265" s="164">
        <v>2.04</v>
      </c>
      <c r="M265" s="149"/>
    </row>
    <row r="266" spans="2:13" s="84" customFormat="1" ht="12.75" x14ac:dyDescent="0.2">
      <c r="B266" s="149"/>
      <c r="C266" s="209" t="s">
        <v>520</v>
      </c>
      <c r="D266" s="164">
        <v>1</v>
      </c>
      <c r="E266" s="164">
        <v>5.8</v>
      </c>
      <c r="F266" s="149"/>
      <c r="G266" s="164">
        <v>0.15</v>
      </c>
      <c r="H266" s="149"/>
      <c r="I266" s="149"/>
      <c r="J266" s="149"/>
      <c r="K266" s="164">
        <v>0.87</v>
      </c>
      <c r="L266" s="164">
        <v>0.87</v>
      </c>
      <c r="M266" s="149"/>
    </row>
    <row r="267" spans="2:13" s="84" customFormat="1" ht="12.75" x14ac:dyDescent="0.2">
      <c r="B267" s="153"/>
      <c r="C267" s="154"/>
      <c r="D267" s="165"/>
      <c r="E267" s="166"/>
      <c r="F267" s="157"/>
      <c r="G267" s="157"/>
      <c r="H267" s="157"/>
      <c r="I267" s="157"/>
      <c r="J267" s="157"/>
      <c r="K267" s="166"/>
      <c r="L267" s="166"/>
      <c r="M267" s="196"/>
    </row>
    <row r="268" spans="2:13" s="84" customFormat="1" ht="12.75" x14ac:dyDescent="0.2">
      <c r="B268" s="156"/>
      <c r="C268" s="157"/>
      <c r="D268" s="167"/>
      <c r="E268" s="167"/>
      <c r="F268" s="168" t="s">
        <v>44</v>
      </c>
      <c r="G268" s="167"/>
      <c r="H268" s="169" t="s">
        <v>45</v>
      </c>
      <c r="I268" s="169"/>
      <c r="J268" s="169"/>
      <c r="K268" s="170" t="s">
        <v>43</v>
      </c>
      <c r="L268" s="171">
        <v>0</v>
      </c>
      <c r="M268" s="172" t="str">
        <f>M262</f>
        <v>m²</v>
      </c>
    </row>
    <row r="269" spans="2:13" s="84" customFormat="1" ht="12.75" x14ac:dyDescent="0.2">
      <c r="B269" s="156"/>
      <c r="C269" s="157"/>
      <c r="D269" s="173"/>
      <c r="E269" s="173"/>
      <c r="F269" s="174" t="s">
        <v>46</v>
      </c>
      <c r="G269" s="173"/>
      <c r="H269" s="175" t="s">
        <v>45</v>
      </c>
      <c r="I269" s="175"/>
      <c r="J269" s="175"/>
      <c r="K269" s="176" t="s">
        <v>43</v>
      </c>
      <c r="L269" s="177">
        <v>0</v>
      </c>
      <c r="M269" s="178" t="str">
        <f>M268</f>
        <v>m²</v>
      </c>
    </row>
    <row r="270" spans="2:13" s="84" customFormat="1" ht="12.75" x14ac:dyDescent="0.2">
      <c r="B270" s="159"/>
      <c r="C270" s="158"/>
      <c r="D270" s="179"/>
      <c r="E270" s="179"/>
      <c r="F270" s="168" t="s">
        <v>47</v>
      </c>
      <c r="G270" s="179"/>
      <c r="H270" s="169" t="s">
        <v>45</v>
      </c>
      <c r="I270" s="169"/>
      <c r="J270" s="169"/>
      <c r="K270" s="170" t="s">
        <v>43</v>
      </c>
      <c r="L270" s="171">
        <f>L268+L269</f>
        <v>0</v>
      </c>
      <c r="M270" s="172" t="str">
        <f>M269</f>
        <v>m²</v>
      </c>
    </row>
    <row r="271" spans="2:13" s="84" customFormat="1" ht="12.75" x14ac:dyDescent="0.2">
      <c r="B271" s="159"/>
      <c r="C271" s="158"/>
      <c r="D271" s="179"/>
      <c r="E271" s="179"/>
      <c r="F271" s="168"/>
      <c r="G271" s="179"/>
      <c r="H271" s="169"/>
      <c r="I271" s="169"/>
      <c r="J271" s="169"/>
      <c r="K271" s="170"/>
      <c r="L271" s="171"/>
      <c r="M271" s="172"/>
    </row>
    <row r="272" spans="2:13" s="84" customFormat="1" ht="12.75" customHeight="1" x14ac:dyDescent="0.2">
      <c r="B272" s="213" t="s">
        <v>111</v>
      </c>
      <c r="C272" s="409" t="s">
        <v>116</v>
      </c>
      <c r="D272" s="410"/>
      <c r="E272" s="410"/>
      <c r="F272" s="410"/>
      <c r="G272" s="410"/>
      <c r="H272" s="410"/>
      <c r="I272" s="410"/>
      <c r="J272" s="410"/>
      <c r="K272" s="411"/>
      <c r="L272" s="204"/>
      <c r="M272" s="204"/>
    </row>
    <row r="273" spans="2:13" s="84" customFormat="1" ht="12.75" x14ac:dyDescent="0.2">
      <c r="B273" s="396"/>
      <c r="C273" s="397"/>
      <c r="D273" s="397"/>
      <c r="E273" s="397"/>
      <c r="F273" s="397"/>
      <c r="G273" s="397"/>
      <c r="H273" s="397"/>
      <c r="I273" s="397"/>
      <c r="J273" s="397"/>
      <c r="K273" s="397"/>
      <c r="L273" s="397"/>
      <c r="M273" s="398"/>
    </row>
    <row r="274" spans="2:13" s="84" customFormat="1" ht="12.75" customHeight="1" x14ac:dyDescent="0.2">
      <c r="B274" s="210" t="s">
        <v>606</v>
      </c>
      <c r="C274" s="389" t="s">
        <v>607</v>
      </c>
      <c r="D274" s="390"/>
      <c r="E274" s="390"/>
      <c r="F274" s="390"/>
      <c r="G274" s="390"/>
      <c r="H274" s="390"/>
      <c r="I274" s="390"/>
      <c r="J274" s="390"/>
      <c r="K274" s="391"/>
      <c r="L274" s="161">
        <v>19</v>
      </c>
      <c r="M274" s="162" t="s">
        <v>49</v>
      </c>
    </row>
    <row r="275" spans="2:13" s="84" customFormat="1" ht="12.75" x14ac:dyDescent="0.2">
      <c r="B275" s="149"/>
      <c r="C275" s="209" t="s">
        <v>502</v>
      </c>
      <c r="D275" s="164">
        <v>2</v>
      </c>
      <c r="E275" s="164">
        <v>0.9</v>
      </c>
      <c r="F275" s="149"/>
      <c r="G275" s="149"/>
      <c r="H275" s="149"/>
      <c r="I275" s="149"/>
      <c r="J275" s="149"/>
      <c r="K275" s="164">
        <v>0.9</v>
      </c>
      <c r="L275" s="164">
        <v>1.8</v>
      </c>
      <c r="M275" s="149"/>
    </row>
    <row r="276" spans="2:13" s="84" customFormat="1" ht="12.75" x14ac:dyDescent="0.2">
      <c r="B276" s="149"/>
      <c r="C276" s="209" t="s">
        <v>503</v>
      </c>
      <c r="D276" s="164">
        <v>1</v>
      </c>
      <c r="E276" s="164">
        <v>1</v>
      </c>
      <c r="F276" s="149"/>
      <c r="G276" s="149"/>
      <c r="H276" s="149"/>
      <c r="I276" s="149"/>
      <c r="J276" s="149"/>
      <c r="K276" s="164">
        <v>1</v>
      </c>
      <c r="L276" s="164">
        <v>1</v>
      </c>
      <c r="M276" s="149"/>
    </row>
    <row r="277" spans="2:13" s="84" customFormat="1" ht="12.75" x14ac:dyDescent="0.2">
      <c r="B277" s="149"/>
      <c r="C277" s="209" t="s">
        <v>504</v>
      </c>
      <c r="D277" s="164">
        <v>8</v>
      </c>
      <c r="E277" s="164">
        <v>1.1000000000000001</v>
      </c>
      <c r="F277" s="149"/>
      <c r="G277" s="149"/>
      <c r="H277" s="149"/>
      <c r="I277" s="149"/>
      <c r="J277" s="149"/>
      <c r="K277" s="164">
        <v>1.1000000000000001</v>
      </c>
      <c r="L277" s="164">
        <v>8.8000000000000007</v>
      </c>
      <c r="M277" s="149"/>
    </row>
    <row r="278" spans="2:13" s="84" customFormat="1" ht="12.75" x14ac:dyDescent="0.2">
      <c r="B278" s="149"/>
      <c r="C278" s="209" t="s">
        <v>505</v>
      </c>
      <c r="D278" s="164">
        <v>4</v>
      </c>
      <c r="E278" s="164">
        <v>1.2</v>
      </c>
      <c r="F278" s="149"/>
      <c r="G278" s="149"/>
      <c r="H278" s="149"/>
      <c r="I278" s="149"/>
      <c r="J278" s="149"/>
      <c r="K278" s="164">
        <v>1.2</v>
      </c>
      <c r="L278" s="164">
        <v>4.8</v>
      </c>
      <c r="M278" s="149"/>
    </row>
    <row r="279" spans="2:13" s="84" customFormat="1" ht="12.75" x14ac:dyDescent="0.2">
      <c r="B279" s="149"/>
      <c r="C279" s="209" t="s">
        <v>506</v>
      </c>
      <c r="D279" s="164">
        <v>2</v>
      </c>
      <c r="E279" s="164">
        <v>1.3</v>
      </c>
      <c r="F279" s="149"/>
      <c r="G279" s="149"/>
      <c r="H279" s="149"/>
      <c r="I279" s="149"/>
      <c r="J279" s="149"/>
      <c r="K279" s="164">
        <v>1.3</v>
      </c>
      <c r="L279" s="164">
        <v>2.6</v>
      </c>
      <c r="M279" s="149"/>
    </row>
    <row r="280" spans="2:13" s="84" customFormat="1" ht="12.75" x14ac:dyDescent="0.2">
      <c r="B280" s="153"/>
      <c r="C280" s="154"/>
      <c r="D280" s="165"/>
      <c r="E280" s="166"/>
      <c r="F280" s="157"/>
      <c r="G280" s="157"/>
      <c r="H280" s="157"/>
      <c r="I280" s="157"/>
      <c r="J280" s="157"/>
      <c r="K280" s="166"/>
      <c r="L280" s="166"/>
      <c r="M280" s="196"/>
    </row>
    <row r="281" spans="2:13" s="84" customFormat="1" ht="12.75" x14ac:dyDescent="0.2">
      <c r="B281" s="156"/>
      <c r="C281" s="157"/>
      <c r="D281" s="167"/>
      <c r="E281" s="167"/>
      <c r="F281" s="168" t="s">
        <v>44</v>
      </c>
      <c r="G281" s="167"/>
      <c r="H281" s="169" t="s">
        <v>45</v>
      </c>
      <c r="I281" s="169"/>
      <c r="J281" s="169"/>
      <c r="K281" s="170" t="s">
        <v>43</v>
      </c>
      <c r="L281" s="171">
        <v>19</v>
      </c>
      <c r="M281" s="172" t="str">
        <f>M274</f>
        <v>m</v>
      </c>
    </row>
    <row r="282" spans="2:13" s="84" customFormat="1" ht="12.75" x14ac:dyDescent="0.2">
      <c r="B282" s="156"/>
      <c r="C282" s="157"/>
      <c r="D282" s="173"/>
      <c r="E282" s="173"/>
      <c r="F282" s="174" t="s">
        <v>46</v>
      </c>
      <c r="G282" s="173"/>
      <c r="H282" s="175" t="s">
        <v>45</v>
      </c>
      <c r="I282" s="175"/>
      <c r="J282" s="175"/>
      <c r="K282" s="176" t="s">
        <v>43</v>
      </c>
      <c r="L282" s="177">
        <v>0</v>
      </c>
      <c r="M282" s="178" t="str">
        <f>M281</f>
        <v>m</v>
      </c>
    </row>
    <row r="283" spans="2:13" s="84" customFormat="1" ht="12.75" x14ac:dyDescent="0.2">
      <c r="B283" s="159"/>
      <c r="C283" s="158"/>
      <c r="D283" s="179"/>
      <c r="E283" s="179"/>
      <c r="F283" s="168" t="s">
        <v>47</v>
      </c>
      <c r="G283" s="179"/>
      <c r="H283" s="169" t="s">
        <v>45</v>
      </c>
      <c r="I283" s="169"/>
      <c r="J283" s="169"/>
      <c r="K283" s="170" t="s">
        <v>43</v>
      </c>
      <c r="L283" s="171">
        <f>L281+L282</f>
        <v>19</v>
      </c>
      <c r="M283" s="172" t="str">
        <f>M282</f>
        <v>m</v>
      </c>
    </row>
    <row r="284" spans="2:13" s="84" customFormat="1" ht="12.75" x14ac:dyDescent="0.2">
      <c r="B284" s="159"/>
      <c r="C284" s="158"/>
      <c r="D284" s="179"/>
      <c r="E284" s="179"/>
      <c r="F284" s="168"/>
      <c r="G284" s="179"/>
      <c r="H284" s="169"/>
      <c r="I284" s="169"/>
      <c r="J284" s="169"/>
      <c r="K284" s="170"/>
      <c r="L284" s="171"/>
      <c r="M284" s="172"/>
    </row>
    <row r="285" spans="2:13" s="84" customFormat="1" ht="12.75" customHeight="1" x14ac:dyDescent="0.2">
      <c r="B285" s="210" t="s">
        <v>608</v>
      </c>
      <c r="C285" s="389" t="s">
        <v>609</v>
      </c>
      <c r="D285" s="390"/>
      <c r="E285" s="390"/>
      <c r="F285" s="390"/>
      <c r="G285" s="390"/>
      <c r="H285" s="390"/>
      <c r="I285" s="390"/>
      <c r="J285" s="390"/>
      <c r="K285" s="391"/>
      <c r="L285" s="161">
        <v>7.2</v>
      </c>
      <c r="M285" s="162" t="s">
        <v>49</v>
      </c>
    </row>
    <row r="286" spans="2:13" s="84" customFormat="1" ht="12.75" x14ac:dyDescent="0.2">
      <c r="B286" s="149"/>
      <c r="C286" s="209" t="s">
        <v>507</v>
      </c>
      <c r="D286" s="164">
        <v>2</v>
      </c>
      <c r="E286" s="164">
        <v>1.5</v>
      </c>
      <c r="F286" s="149"/>
      <c r="G286" s="149"/>
      <c r="H286" s="149"/>
      <c r="I286" s="149"/>
      <c r="J286" s="149"/>
      <c r="K286" s="164">
        <v>1.5</v>
      </c>
      <c r="L286" s="164">
        <v>3</v>
      </c>
      <c r="M286" s="149"/>
    </row>
    <row r="287" spans="2:13" s="84" customFormat="1" ht="12.75" x14ac:dyDescent="0.2">
      <c r="B287" s="149"/>
      <c r="C287" s="209" t="s">
        <v>509</v>
      </c>
      <c r="D287" s="164">
        <v>2</v>
      </c>
      <c r="E287" s="164">
        <v>2.1</v>
      </c>
      <c r="F287" s="149"/>
      <c r="G287" s="149"/>
      <c r="H287" s="149"/>
      <c r="I287" s="149"/>
      <c r="J287" s="149"/>
      <c r="K287" s="164">
        <v>2.1</v>
      </c>
      <c r="L287" s="164">
        <v>4.2</v>
      </c>
      <c r="M287" s="149"/>
    </row>
    <row r="288" spans="2:13" s="84" customFormat="1" ht="12.75" x14ac:dyDescent="0.2">
      <c r="B288" s="153"/>
      <c r="C288" s="154"/>
      <c r="D288" s="165"/>
      <c r="E288" s="166"/>
      <c r="F288" s="157"/>
      <c r="G288" s="157"/>
      <c r="H288" s="157"/>
      <c r="I288" s="157"/>
      <c r="J288" s="157"/>
      <c r="K288" s="166"/>
      <c r="L288" s="166"/>
      <c r="M288" s="196"/>
    </row>
    <row r="289" spans="2:13" s="84" customFormat="1" ht="12.75" x14ac:dyDescent="0.2">
      <c r="B289" s="156"/>
      <c r="C289" s="157"/>
      <c r="D289" s="167"/>
      <c r="E289" s="167"/>
      <c r="F289" s="168" t="s">
        <v>44</v>
      </c>
      <c r="G289" s="167"/>
      <c r="H289" s="169" t="s">
        <v>45</v>
      </c>
      <c r="I289" s="169"/>
      <c r="J289" s="169"/>
      <c r="K289" s="170" t="s">
        <v>43</v>
      </c>
      <c r="L289" s="171">
        <v>7.2</v>
      </c>
      <c r="M289" s="172" t="str">
        <f>M285</f>
        <v>m</v>
      </c>
    </row>
    <row r="290" spans="2:13" s="84" customFormat="1" ht="12.75" x14ac:dyDescent="0.2">
      <c r="B290" s="156"/>
      <c r="C290" s="157"/>
      <c r="D290" s="173"/>
      <c r="E290" s="173"/>
      <c r="F290" s="174" t="s">
        <v>46</v>
      </c>
      <c r="G290" s="173"/>
      <c r="H290" s="175" t="s">
        <v>45</v>
      </c>
      <c r="I290" s="175"/>
      <c r="J290" s="175"/>
      <c r="K290" s="176" t="s">
        <v>43</v>
      </c>
      <c r="L290" s="177">
        <v>0</v>
      </c>
      <c r="M290" s="178" t="str">
        <f>M289</f>
        <v>m</v>
      </c>
    </row>
    <row r="291" spans="2:13" s="84" customFormat="1" ht="12.75" x14ac:dyDescent="0.2">
      <c r="B291" s="159"/>
      <c r="C291" s="158"/>
      <c r="D291" s="179"/>
      <c r="E291" s="179"/>
      <c r="F291" s="168" t="s">
        <v>47</v>
      </c>
      <c r="G291" s="179"/>
      <c r="H291" s="169" t="s">
        <v>45</v>
      </c>
      <c r="I291" s="169"/>
      <c r="J291" s="169"/>
      <c r="K291" s="170" t="s">
        <v>43</v>
      </c>
      <c r="L291" s="171">
        <f>L289+L290</f>
        <v>7.2</v>
      </c>
      <c r="M291" s="172" t="str">
        <f>M290</f>
        <v>m</v>
      </c>
    </row>
    <row r="292" spans="2:13" s="84" customFormat="1" ht="12.75" x14ac:dyDescent="0.2">
      <c r="B292" s="159"/>
      <c r="C292" s="158"/>
      <c r="D292" s="179"/>
      <c r="E292" s="179"/>
      <c r="F292" s="168"/>
      <c r="G292" s="179"/>
      <c r="H292" s="169"/>
      <c r="I292" s="169"/>
      <c r="J292" s="169"/>
      <c r="K292" s="170"/>
      <c r="L292" s="171"/>
      <c r="M292" s="172"/>
    </row>
    <row r="293" spans="2:13" s="84" customFormat="1" ht="12.75" customHeight="1" x14ac:dyDescent="0.2">
      <c r="B293" s="210" t="s">
        <v>610</v>
      </c>
      <c r="C293" s="389" t="s">
        <v>611</v>
      </c>
      <c r="D293" s="390"/>
      <c r="E293" s="390"/>
      <c r="F293" s="390"/>
      <c r="G293" s="390"/>
      <c r="H293" s="390"/>
      <c r="I293" s="390"/>
      <c r="J293" s="390"/>
      <c r="K293" s="391"/>
      <c r="L293" s="161">
        <v>12</v>
      </c>
      <c r="M293" s="162" t="s">
        <v>49</v>
      </c>
    </row>
    <row r="294" spans="2:13" s="84" customFormat="1" ht="12.75" x14ac:dyDescent="0.2">
      <c r="B294" s="149"/>
      <c r="C294" s="209" t="s">
        <v>508</v>
      </c>
      <c r="D294" s="164">
        <v>4</v>
      </c>
      <c r="E294" s="164">
        <v>3</v>
      </c>
      <c r="F294" s="149"/>
      <c r="G294" s="149"/>
      <c r="H294" s="149"/>
      <c r="I294" s="149"/>
      <c r="J294" s="149"/>
      <c r="K294" s="164">
        <v>3</v>
      </c>
      <c r="L294" s="164">
        <v>12</v>
      </c>
      <c r="M294" s="149"/>
    </row>
    <row r="295" spans="2:13" s="84" customFormat="1" ht="12.75" x14ac:dyDescent="0.2">
      <c r="B295" s="153"/>
      <c r="C295" s="154"/>
      <c r="D295" s="165"/>
      <c r="E295" s="166"/>
      <c r="F295" s="157"/>
      <c r="G295" s="157"/>
      <c r="H295" s="157"/>
      <c r="I295" s="157"/>
      <c r="J295" s="157"/>
      <c r="K295" s="166"/>
      <c r="L295" s="166"/>
      <c r="M295" s="196"/>
    </row>
    <row r="296" spans="2:13" s="84" customFormat="1" ht="12.75" x14ac:dyDescent="0.2">
      <c r="B296" s="156"/>
      <c r="C296" s="157"/>
      <c r="D296" s="167"/>
      <c r="E296" s="167"/>
      <c r="F296" s="168" t="s">
        <v>44</v>
      </c>
      <c r="G296" s="167"/>
      <c r="H296" s="169" t="s">
        <v>45</v>
      </c>
      <c r="I296" s="169"/>
      <c r="J296" s="169"/>
      <c r="K296" s="170" t="s">
        <v>43</v>
      </c>
      <c r="L296" s="171">
        <v>12</v>
      </c>
      <c r="M296" s="172" t="str">
        <f>M293</f>
        <v>m</v>
      </c>
    </row>
    <row r="297" spans="2:13" s="84" customFormat="1" ht="12.75" x14ac:dyDescent="0.2">
      <c r="B297" s="156"/>
      <c r="C297" s="157"/>
      <c r="D297" s="173"/>
      <c r="E297" s="173"/>
      <c r="F297" s="174" t="s">
        <v>46</v>
      </c>
      <c r="G297" s="173"/>
      <c r="H297" s="175" t="s">
        <v>45</v>
      </c>
      <c r="I297" s="175"/>
      <c r="J297" s="175"/>
      <c r="K297" s="176" t="s">
        <v>43</v>
      </c>
      <c r="L297" s="177">
        <v>0</v>
      </c>
      <c r="M297" s="178" t="str">
        <f>M296</f>
        <v>m</v>
      </c>
    </row>
    <row r="298" spans="2:13" s="84" customFormat="1" ht="12.75" x14ac:dyDescent="0.2">
      <c r="B298" s="159"/>
      <c r="C298" s="158"/>
      <c r="D298" s="179"/>
      <c r="E298" s="179"/>
      <c r="F298" s="168" t="s">
        <v>47</v>
      </c>
      <c r="G298" s="179"/>
      <c r="H298" s="169" t="s">
        <v>45</v>
      </c>
      <c r="I298" s="169"/>
      <c r="J298" s="169"/>
      <c r="K298" s="170" t="s">
        <v>43</v>
      </c>
      <c r="L298" s="171">
        <f>L296+L297</f>
        <v>12</v>
      </c>
      <c r="M298" s="172" t="str">
        <f>M297</f>
        <v>m</v>
      </c>
    </row>
    <row r="299" spans="2:13" s="84" customFormat="1" ht="12.75" x14ac:dyDescent="0.2">
      <c r="B299" s="159"/>
      <c r="C299" s="158"/>
      <c r="D299" s="179"/>
      <c r="E299" s="179"/>
      <c r="F299" s="168"/>
      <c r="G299" s="179"/>
      <c r="H299" s="169"/>
      <c r="I299" s="169"/>
      <c r="J299" s="169"/>
      <c r="K299" s="170"/>
      <c r="L299" s="171"/>
      <c r="M299" s="172"/>
    </row>
    <row r="300" spans="2:13" s="84" customFormat="1" ht="12.75" customHeight="1" x14ac:dyDescent="0.2">
      <c r="B300" s="210" t="s">
        <v>612</v>
      </c>
      <c r="C300" s="389" t="s">
        <v>613</v>
      </c>
      <c r="D300" s="390"/>
      <c r="E300" s="390"/>
      <c r="F300" s="390"/>
      <c r="G300" s="390"/>
      <c r="H300" s="390"/>
      <c r="I300" s="390"/>
      <c r="J300" s="390"/>
      <c r="K300" s="391"/>
      <c r="L300" s="161">
        <v>7.2</v>
      </c>
      <c r="M300" s="162" t="s">
        <v>49</v>
      </c>
    </row>
    <row r="301" spans="2:13" s="84" customFormat="1" ht="12.75" x14ac:dyDescent="0.2">
      <c r="B301" s="149"/>
      <c r="C301" s="209" t="s">
        <v>507</v>
      </c>
      <c r="D301" s="164">
        <v>2</v>
      </c>
      <c r="E301" s="164">
        <v>1.5</v>
      </c>
      <c r="F301" s="149"/>
      <c r="G301" s="149"/>
      <c r="H301" s="149"/>
      <c r="I301" s="149"/>
      <c r="J301" s="149"/>
      <c r="K301" s="164">
        <v>1.5</v>
      </c>
      <c r="L301" s="164">
        <v>3</v>
      </c>
      <c r="M301" s="149"/>
    </row>
    <row r="302" spans="2:13" s="84" customFormat="1" ht="12.75" x14ac:dyDescent="0.2">
      <c r="B302" s="149"/>
      <c r="C302" s="209" t="s">
        <v>509</v>
      </c>
      <c r="D302" s="164">
        <v>2</v>
      </c>
      <c r="E302" s="164">
        <v>2.1</v>
      </c>
      <c r="F302" s="149"/>
      <c r="G302" s="149"/>
      <c r="H302" s="149"/>
      <c r="I302" s="149"/>
      <c r="J302" s="149"/>
      <c r="K302" s="164">
        <v>2.1</v>
      </c>
      <c r="L302" s="164">
        <v>4.2</v>
      </c>
      <c r="M302" s="149"/>
    </row>
    <row r="303" spans="2:13" s="84" customFormat="1" ht="12.75" x14ac:dyDescent="0.2">
      <c r="B303" s="153"/>
      <c r="C303" s="154"/>
      <c r="D303" s="165"/>
      <c r="E303" s="166"/>
      <c r="F303" s="157"/>
      <c r="G303" s="157"/>
      <c r="H303" s="157"/>
      <c r="I303" s="157"/>
      <c r="J303" s="157"/>
      <c r="K303" s="166"/>
      <c r="L303" s="166"/>
      <c r="M303" s="196"/>
    </row>
    <row r="304" spans="2:13" s="84" customFormat="1" ht="12.75" x14ac:dyDescent="0.2">
      <c r="B304" s="156"/>
      <c r="C304" s="157"/>
      <c r="D304" s="167"/>
      <c r="E304" s="167"/>
      <c r="F304" s="168" t="s">
        <v>44</v>
      </c>
      <c r="G304" s="167"/>
      <c r="H304" s="169" t="s">
        <v>45</v>
      </c>
      <c r="I304" s="169"/>
      <c r="J304" s="169"/>
      <c r="K304" s="170" t="s">
        <v>43</v>
      </c>
      <c r="L304" s="171">
        <v>7.2</v>
      </c>
      <c r="M304" s="172" t="str">
        <f>M300</f>
        <v>m</v>
      </c>
    </row>
    <row r="305" spans="2:13" s="84" customFormat="1" ht="12.75" x14ac:dyDescent="0.2">
      <c r="B305" s="156"/>
      <c r="C305" s="157"/>
      <c r="D305" s="173"/>
      <c r="E305" s="173"/>
      <c r="F305" s="174" t="s">
        <v>46</v>
      </c>
      <c r="G305" s="173"/>
      <c r="H305" s="175" t="s">
        <v>45</v>
      </c>
      <c r="I305" s="175"/>
      <c r="J305" s="175"/>
      <c r="K305" s="176" t="s">
        <v>43</v>
      </c>
      <c r="L305" s="177">
        <v>0</v>
      </c>
      <c r="M305" s="178" t="str">
        <f>M304</f>
        <v>m</v>
      </c>
    </row>
    <row r="306" spans="2:13" s="84" customFormat="1" ht="12.75" x14ac:dyDescent="0.2">
      <c r="B306" s="159"/>
      <c r="C306" s="158"/>
      <c r="D306" s="179"/>
      <c r="E306" s="179"/>
      <c r="F306" s="168" t="s">
        <v>47</v>
      </c>
      <c r="G306" s="179"/>
      <c r="H306" s="169" t="s">
        <v>45</v>
      </c>
      <c r="I306" s="169"/>
      <c r="J306" s="169"/>
      <c r="K306" s="170" t="s">
        <v>43</v>
      </c>
      <c r="L306" s="171">
        <f>L304+L305</f>
        <v>7.2</v>
      </c>
      <c r="M306" s="172" t="str">
        <f>M305</f>
        <v>m</v>
      </c>
    </row>
    <row r="307" spans="2:13" s="84" customFormat="1" ht="12.75" x14ac:dyDescent="0.2">
      <c r="B307" s="159"/>
      <c r="C307" s="158"/>
      <c r="D307" s="179"/>
      <c r="E307" s="179"/>
      <c r="F307" s="168"/>
      <c r="G307" s="179"/>
      <c r="H307" s="169"/>
      <c r="I307" s="169"/>
      <c r="J307" s="169"/>
      <c r="K307" s="170"/>
      <c r="L307" s="171"/>
      <c r="M307" s="172"/>
    </row>
    <row r="308" spans="2:13" s="84" customFormat="1" ht="12.75" customHeight="1" x14ac:dyDescent="0.2">
      <c r="B308" s="210" t="s">
        <v>614</v>
      </c>
      <c r="C308" s="389" t="s">
        <v>615</v>
      </c>
      <c r="D308" s="390"/>
      <c r="E308" s="390"/>
      <c r="F308" s="390"/>
      <c r="G308" s="390"/>
      <c r="H308" s="390"/>
      <c r="I308" s="390"/>
      <c r="J308" s="390"/>
      <c r="K308" s="391"/>
      <c r="L308" s="161">
        <v>12</v>
      </c>
      <c r="M308" s="162" t="s">
        <v>49</v>
      </c>
    </row>
    <row r="309" spans="2:13" s="84" customFormat="1" ht="12.75" x14ac:dyDescent="0.2">
      <c r="B309" s="149"/>
      <c r="C309" s="209" t="s">
        <v>508</v>
      </c>
      <c r="D309" s="164">
        <v>4</v>
      </c>
      <c r="E309" s="164">
        <v>3</v>
      </c>
      <c r="F309" s="149"/>
      <c r="G309" s="149"/>
      <c r="H309" s="149"/>
      <c r="I309" s="149"/>
      <c r="J309" s="149"/>
      <c r="K309" s="164">
        <v>3</v>
      </c>
      <c r="L309" s="164">
        <v>12</v>
      </c>
      <c r="M309" s="149"/>
    </row>
    <row r="310" spans="2:13" s="84" customFormat="1" ht="12.75" x14ac:dyDescent="0.2">
      <c r="B310" s="153"/>
      <c r="C310" s="154"/>
      <c r="D310" s="165"/>
      <c r="E310" s="166"/>
      <c r="F310" s="157"/>
      <c r="G310" s="157"/>
      <c r="H310" s="157"/>
      <c r="I310" s="157"/>
      <c r="J310" s="157"/>
      <c r="K310" s="166"/>
      <c r="L310" s="166"/>
      <c r="M310" s="196"/>
    </row>
    <row r="311" spans="2:13" s="84" customFormat="1" ht="12.75" x14ac:dyDescent="0.2">
      <c r="B311" s="156"/>
      <c r="C311" s="157"/>
      <c r="D311" s="167"/>
      <c r="E311" s="167"/>
      <c r="F311" s="168" t="s">
        <v>44</v>
      </c>
      <c r="G311" s="167"/>
      <c r="H311" s="169" t="s">
        <v>45</v>
      </c>
      <c r="I311" s="169"/>
      <c r="J311" s="169"/>
      <c r="K311" s="170" t="s">
        <v>43</v>
      </c>
      <c r="L311" s="171">
        <v>12</v>
      </c>
      <c r="M311" s="172" t="str">
        <f>M308</f>
        <v>m</v>
      </c>
    </row>
    <row r="312" spans="2:13" s="84" customFormat="1" ht="12.75" x14ac:dyDescent="0.2">
      <c r="B312" s="156"/>
      <c r="C312" s="157"/>
      <c r="D312" s="173"/>
      <c r="E312" s="173"/>
      <c r="F312" s="174" t="s">
        <v>46</v>
      </c>
      <c r="G312" s="173"/>
      <c r="H312" s="175" t="s">
        <v>45</v>
      </c>
      <c r="I312" s="175"/>
      <c r="J312" s="175"/>
      <c r="K312" s="176" t="s">
        <v>43</v>
      </c>
      <c r="L312" s="177">
        <v>0</v>
      </c>
      <c r="M312" s="178" t="str">
        <f>M311</f>
        <v>m</v>
      </c>
    </row>
    <row r="313" spans="2:13" s="84" customFormat="1" ht="12.75" x14ac:dyDescent="0.2">
      <c r="B313" s="159"/>
      <c r="C313" s="158"/>
      <c r="D313" s="179"/>
      <c r="E313" s="179"/>
      <c r="F313" s="168" t="s">
        <v>47</v>
      </c>
      <c r="G313" s="179"/>
      <c r="H313" s="169" t="s">
        <v>45</v>
      </c>
      <c r="I313" s="169"/>
      <c r="J313" s="169"/>
      <c r="K313" s="170" t="s">
        <v>43</v>
      </c>
      <c r="L313" s="171">
        <f>L311+L312</f>
        <v>12</v>
      </c>
      <c r="M313" s="172" t="str">
        <f>M312</f>
        <v>m</v>
      </c>
    </row>
    <row r="314" spans="2:13" s="84" customFormat="1" ht="12.75" x14ac:dyDescent="0.2">
      <c r="B314" s="159"/>
      <c r="C314" s="158"/>
      <c r="D314" s="179"/>
      <c r="E314" s="179"/>
      <c r="F314" s="168"/>
      <c r="G314" s="179"/>
      <c r="H314" s="169"/>
      <c r="I314" s="169"/>
      <c r="J314" s="169"/>
      <c r="K314" s="170"/>
      <c r="L314" s="171"/>
      <c r="M314" s="172"/>
    </row>
    <row r="315" spans="2:13" s="84" customFormat="1" ht="12.75" customHeight="1" x14ac:dyDescent="0.2">
      <c r="B315" s="265" t="s">
        <v>616</v>
      </c>
      <c r="C315" s="405" t="s">
        <v>617</v>
      </c>
      <c r="D315" s="406"/>
      <c r="E315" s="406"/>
      <c r="F315" s="406"/>
      <c r="G315" s="406"/>
      <c r="H315" s="406"/>
      <c r="I315" s="406"/>
      <c r="J315" s="406"/>
      <c r="K315" s="407"/>
      <c r="L315" s="260">
        <v>12.1</v>
      </c>
      <c r="M315" s="261" t="s">
        <v>49</v>
      </c>
    </row>
    <row r="316" spans="2:13" s="84" customFormat="1" ht="12.75" x14ac:dyDescent="0.2">
      <c r="B316" s="313"/>
      <c r="C316" s="348" t="s">
        <v>510</v>
      </c>
      <c r="D316" s="316">
        <v>1</v>
      </c>
      <c r="E316" s="316">
        <v>12.1</v>
      </c>
      <c r="F316" s="313"/>
      <c r="G316" s="313"/>
      <c r="H316" s="313"/>
      <c r="I316" s="313"/>
      <c r="J316" s="313"/>
      <c r="K316" s="316">
        <v>12.1</v>
      </c>
      <c r="L316" s="316">
        <v>12.1</v>
      </c>
      <c r="M316" s="313"/>
    </row>
    <row r="317" spans="2:13" s="84" customFormat="1" ht="12.75" x14ac:dyDescent="0.2">
      <c r="B317" s="317"/>
      <c r="C317" s="318"/>
      <c r="D317" s="319"/>
      <c r="E317" s="320"/>
      <c r="F317" s="321"/>
      <c r="G317" s="321"/>
      <c r="H317" s="321"/>
      <c r="I317" s="321"/>
      <c r="J317" s="321"/>
      <c r="K317" s="320"/>
      <c r="L317" s="320"/>
      <c r="M317" s="322"/>
    </row>
    <row r="318" spans="2:13" s="84" customFormat="1" ht="12.75" x14ac:dyDescent="0.2">
      <c r="B318" s="323"/>
      <c r="C318" s="321"/>
      <c r="D318" s="324"/>
      <c r="E318" s="324"/>
      <c r="F318" s="325" t="s">
        <v>44</v>
      </c>
      <c r="G318" s="324"/>
      <c r="H318" s="326" t="s">
        <v>45</v>
      </c>
      <c r="I318" s="326"/>
      <c r="J318" s="326"/>
      <c r="K318" s="327" t="s">
        <v>43</v>
      </c>
      <c r="L318" s="328">
        <v>10</v>
      </c>
      <c r="M318" s="329" t="str">
        <f>M315</f>
        <v>m</v>
      </c>
    </row>
    <row r="319" spans="2:13" s="84" customFormat="1" ht="12.75" x14ac:dyDescent="0.2">
      <c r="B319" s="323"/>
      <c r="C319" s="321"/>
      <c r="D319" s="330"/>
      <c r="E319" s="330"/>
      <c r="F319" s="331" t="s">
        <v>46</v>
      </c>
      <c r="G319" s="330"/>
      <c r="H319" s="332" t="s">
        <v>45</v>
      </c>
      <c r="I319" s="332"/>
      <c r="J319" s="332"/>
      <c r="K319" s="333" t="s">
        <v>43</v>
      </c>
      <c r="L319" s="334">
        <v>2.1</v>
      </c>
      <c r="M319" s="335" t="str">
        <f>M318</f>
        <v>m</v>
      </c>
    </row>
    <row r="320" spans="2:13" s="84" customFormat="1" ht="12.75" x14ac:dyDescent="0.2">
      <c r="B320" s="336"/>
      <c r="C320" s="337"/>
      <c r="D320" s="338"/>
      <c r="E320" s="338"/>
      <c r="F320" s="325" t="s">
        <v>47</v>
      </c>
      <c r="G320" s="338"/>
      <c r="H320" s="326" t="s">
        <v>45</v>
      </c>
      <c r="I320" s="326"/>
      <c r="J320" s="326"/>
      <c r="K320" s="327" t="s">
        <v>43</v>
      </c>
      <c r="L320" s="328">
        <f>L318+L319</f>
        <v>12.1</v>
      </c>
      <c r="M320" s="329" t="str">
        <f>M319</f>
        <v>m</v>
      </c>
    </row>
    <row r="321" spans="2:13" s="84" customFormat="1" ht="12.75" x14ac:dyDescent="0.2">
      <c r="B321" s="336"/>
      <c r="C321" s="337"/>
      <c r="D321" s="338"/>
      <c r="E321" s="338"/>
      <c r="F321" s="325"/>
      <c r="G321" s="338"/>
      <c r="H321" s="326"/>
      <c r="I321" s="326"/>
      <c r="J321" s="326"/>
      <c r="K321" s="327"/>
      <c r="L321" s="328"/>
      <c r="M321" s="329"/>
    </row>
    <row r="322" spans="2:13" s="84" customFormat="1" ht="12.75" customHeight="1" x14ac:dyDescent="0.2">
      <c r="B322" s="210" t="s">
        <v>618</v>
      </c>
      <c r="C322" s="389" t="s">
        <v>619</v>
      </c>
      <c r="D322" s="390"/>
      <c r="E322" s="390"/>
      <c r="F322" s="390"/>
      <c r="G322" s="390"/>
      <c r="H322" s="390"/>
      <c r="I322" s="390"/>
      <c r="J322" s="390"/>
      <c r="K322" s="391"/>
      <c r="L322" s="161">
        <v>12.1</v>
      </c>
      <c r="M322" s="162" t="s">
        <v>49</v>
      </c>
    </row>
    <row r="323" spans="2:13" s="84" customFormat="1" ht="12.75" x14ac:dyDescent="0.2">
      <c r="B323" s="149"/>
      <c r="C323" s="209" t="s">
        <v>510</v>
      </c>
      <c r="D323" s="164">
        <v>1</v>
      </c>
      <c r="E323" s="164">
        <v>12.1</v>
      </c>
      <c r="F323" s="149"/>
      <c r="G323" s="149"/>
      <c r="H323" s="149"/>
      <c r="I323" s="149"/>
      <c r="J323" s="149"/>
      <c r="K323" s="164">
        <v>12.1</v>
      </c>
      <c r="L323" s="164">
        <v>12.1</v>
      </c>
      <c r="M323" s="149"/>
    </row>
    <row r="324" spans="2:13" s="84" customFormat="1" ht="12.75" x14ac:dyDescent="0.2">
      <c r="B324" s="153"/>
      <c r="C324" s="154"/>
      <c r="D324" s="165"/>
      <c r="E324" s="166"/>
      <c r="F324" s="157"/>
      <c r="G324" s="157"/>
      <c r="H324" s="157"/>
      <c r="I324" s="157"/>
      <c r="J324" s="157"/>
      <c r="K324" s="166"/>
      <c r="L324" s="166"/>
      <c r="M324" s="196"/>
    </row>
    <row r="325" spans="2:13" s="84" customFormat="1" ht="12.75" x14ac:dyDescent="0.2">
      <c r="B325" s="156"/>
      <c r="C325" s="157"/>
      <c r="D325" s="167"/>
      <c r="E325" s="167"/>
      <c r="F325" s="168" t="s">
        <v>44</v>
      </c>
      <c r="G325" s="167"/>
      <c r="H325" s="169" t="s">
        <v>45</v>
      </c>
      <c r="I325" s="169"/>
      <c r="J325" s="169"/>
      <c r="K325" s="170" t="s">
        <v>43</v>
      </c>
      <c r="L325" s="171">
        <v>12.1</v>
      </c>
      <c r="M325" s="172" t="str">
        <f>M322</f>
        <v>m</v>
      </c>
    </row>
    <row r="326" spans="2:13" s="84" customFormat="1" ht="12.75" x14ac:dyDescent="0.2">
      <c r="B326" s="156"/>
      <c r="C326" s="157"/>
      <c r="D326" s="173"/>
      <c r="E326" s="173"/>
      <c r="F326" s="174" t="s">
        <v>46</v>
      </c>
      <c r="G326" s="173"/>
      <c r="H326" s="175" t="s">
        <v>45</v>
      </c>
      <c r="I326" s="175"/>
      <c r="J326" s="175"/>
      <c r="K326" s="176" t="s">
        <v>43</v>
      </c>
      <c r="L326" s="177">
        <v>0</v>
      </c>
      <c r="M326" s="178" t="str">
        <f>M325</f>
        <v>m</v>
      </c>
    </row>
    <row r="327" spans="2:13" s="84" customFormat="1" ht="12.75" x14ac:dyDescent="0.2">
      <c r="B327" s="159"/>
      <c r="C327" s="158"/>
      <c r="D327" s="179"/>
      <c r="E327" s="179"/>
      <c r="F327" s="168" t="s">
        <v>47</v>
      </c>
      <c r="G327" s="179"/>
      <c r="H327" s="169" t="s">
        <v>45</v>
      </c>
      <c r="I327" s="169"/>
      <c r="J327" s="169"/>
      <c r="K327" s="170" t="s">
        <v>43</v>
      </c>
      <c r="L327" s="171">
        <f>L325+L326</f>
        <v>12.1</v>
      </c>
      <c r="M327" s="172" t="str">
        <f>M326</f>
        <v>m</v>
      </c>
    </row>
    <row r="328" spans="2:13" s="84" customFormat="1" ht="12.75" x14ac:dyDescent="0.2">
      <c r="B328" s="159"/>
      <c r="C328" s="158"/>
      <c r="D328" s="179"/>
      <c r="E328" s="179"/>
      <c r="F328" s="168"/>
      <c r="G328" s="179"/>
      <c r="H328" s="169"/>
      <c r="I328" s="169"/>
      <c r="J328" s="169"/>
      <c r="K328" s="170"/>
      <c r="L328" s="171"/>
      <c r="M328" s="172"/>
    </row>
    <row r="329" spans="2:13" s="84" customFormat="1" ht="12.75" customHeight="1" x14ac:dyDescent="0.2">
      <c r="B329" s="212" t="s">
        <v>17</v>
      </c>
      <c r="C329" s="393" t="s">
        <v>135</v>
      </c>
      <c r="D329" s="394"/>
      <c r="E329" s="394"/>
      <c r="F329" s="394"/>
      <c r="G329" s="394"/>
      <c r="H329" s="394"/>
      <c r="I329" s="394"/>
      <c r="J329" s="394"/>
      <c r="K329" s="394"/>
      <c r="L329" s="394"/>
      <c r="M329" s="395"/>
    </row>
    <row r="330" spans="2:13" s="84" customFormat="1" ht="12.75" x14ac:dyDescent="0.2">
      <c r="B330" s="396"/>
      <c r="C330" s="397"/>
      <c r="D330" s="397"/>
      <c r="E330" s="397"/>
      <c r="F330" s="397"/>
      <c r="G330" s="397"/>
      <c r="H330" s="397"/>
      <c r="I330" s="397"/>
      <c r="J330" s="397"/>
      <c r="K330" s="397"/>
      <c r="L330" s="397"/>
      <c r="M330" s="398"/>
    </row>
    <row r="331" spans="2:13" s="84" customFormat="1" ht="12.75" customHeight="1" x14ac:dyDescent="0.2">
      <c r="B331" s="210" t="s">
        <v>620</v>
      </c>
      <c r="C331" s="389" t="s">
        <v>621</v>
      </c>
      <c r="D331" s="390"/>
      <c r="E331" s="390"/>
      <c r="F331" s="390"/>
      <c r="G331" s="390"/>
      <c r="H331" s="390"/>
      <c r="I331" s="390"/>
      <c r="J331" s="390"/>
      <c r="K331" s="391"/>
      <c r="L331" s="161">
        <v>507.27</v>
      </c>
      <c r="M331" s="162" t="s">
        <v>48</v>
      </c>
    </row>
    <row r="332" spans="2:13" s="84" customFormat="1" ht="12.75" x14ac:dyDescent="0.2"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</row>
    <row r="333" spans="2:13" s="84" customFormat="1" ht="25.5" x14ac:dyDescent="0.2">
      <c r="B333" s="148"/>
      <c r="C333" s="209" t="s">
        <v>622</v>
      </c>
      <c r="D333" s="164">
        <v>1</v>
      </c>
      <c r="E333" s="164">
        <v>489.75</v>
      </c>
      <c r="F333" s="148"/>
      <c r="G333" s="148"/>
      <c r="H333" s="148"/>
      <c r="I333" s="148"/>
      <c r="J333" s="148"/>
      <c r="K333" s="164">
        <v>489.75</v>
      </c>
      <c r="L333" s="164">
        <v>489.75</v>
      </c>
      <c r="M333" s="148"/>
    </row>
    <row r="334" spans="2:13" s="84" customFormat="1" ht="12.75" x14ac:dyDescent="0.2">
      <c r="B334" s="148"/>
      <c r="C334" s="209" t="s">
        <v>525</v>
      </c>
      <c r="D334" s="164">
        <v>1</v>
      </c>
      <c r="E334" s="164">
        <v>35.04</v>
      </c>
      <c r="F334" s="148"/>
      <c r="G334" s="164">
        <v>0.5</v>
      </c>
      <c r="H334" s="148"/>
      <c r="I334" s="148"/>
      <c r="J334" s="148"/>
      <c r="K334" s="164">
        <v>17.52</v>
      </c>
      <c r="L334" s="164">
        <v>17.52</v>
      </c>
      <c r="M334" s="148"/>
    </row>
    <row r="335" spans="2:13" s="84" customFormat="1" ht="12.75" x14ac:dyDescent="0.2">
      <c r="B335" s="153"/>
      <c r="C335" s="154"/>
      <c r="D335" s="165"/>
      <c r="E335" s="166"/>
      <c r="F335" s="157"/>
      <c r="G335" s="157"/>
      <c r="H335" s="157"/>
      <c r="I335" s="157"/>
      <c r="J335" s="157"/>
      <c r="K335" s="166"/>
      <c r="L335" s="166"/>
      <c r="M335" s="196"/>
    </row>
    <row r="336" spans="2:13" s="84" customFormat="1" ht="12.75" x14ac:dyDescent="0.2">
      <c r="B336" s="156"/>
      <c r="C336" s="157"/>
      <c r="D336" s="167"/>
      <c r="E336" s="167"/>
      <c r="F336" s="168" t="s">
        <v>44</v>
      </c>
      <c r="G336" s="167"/>
      <c r="H336" s="169" t="s">
        <v>45</v>
      </c>
      <c r="I336" s="169"/>
      <c r="J336" s="169"/>
      <c r="K336" s="170" t="s">
        <v>43</v>
      </c>
      <c r="L336" s="171">
        <v>400.73</v>
      </c>
      <c r="M336" s="172" t="str">
        <f>M331</f>
        <v>m²</v>
      </c>
    </row>
    <row r="337" spans="2:13" s="84" customFormat="1" ht="12.75" x14ac:dyDescent="0.2">
      <c r="B337" s="156"/>
      <c r="C337" s="157"/>
      <c r="D337" s="173"/>
      <c r="E337" s="173"/>
      <c r="F337" s="174" t="s">
        <v>46</v>
      </c>
      <c r="G337" s="173"/>
      <c r="H337" s="175" t="s">
        <v>45</v>
      </c>
      <c r="I337" s="175"/>
      <c r="J337" s="175"/>
      <c r="K337" s="176" t="s">
        <v>43</v>
      </c>
      <c r="L337" s="177">
        <v>0</v>
      </c>
      <c r="M337" s="178" t="str">
        <f>M336</f>
        <v>m²</v>
      </c>
    </row>
    <row r="338" spans="2:13" s="84" customFormat="1" ht="12.75" x14ac:dyDescent="0.2">
      <c r="B338" s="159"/>
      <c r="C338" s="158"/>
      <c r="D338" s="179"/>
      <c r="E338" s="179"/>
      <c r="F338" s="168" t="s">
        <v>47</v>
      </c>
      <c r="G338" s="179"/>
      <c r="H338" s="169" t="s">
        <v>45</v>
      </c>
      <c r="I338" s="169"/>
      <c r="J338" s="169"/>
      <c r="K338" s="170" t="s">
        <v>43</v>
      </c>
      <c r="L338" s="171">
        <f>L336+L337</f>
        <v>400.73</v>
      </c>
      <c r="M338" s="172" t="str">
        <f>M337</f>
        <v>m²</v>
      </c>
    </row>
    <row r="339" spans="2:13" s="84" customFormat="1" ht="12.75" x14ac:dyDescent="0.2">
      <c r="B339" s="159"/>
      <c r="C339" s="158"/>
      <c r="D339" s="179"/>
      <c r="E339" s="179"/>
      <c r="F339" s="168"/>
      <c r="G339" s="179"/>
      <c r="H339" s="169"/>
      <c r="I339" s="169"/>
      <c r="J339" s="169"/>
      <c r="K339" s="170"/>
      <c r="L339" s="171"/>
      <c r="M339" s="172"/>
    </row>
    <row r="340" spans="2:13" ht="15" customHeight="1" x14ac:dyDescent="0.2">
      <c r="B340" s="210" t="s">
        <v>623</v>
      </c>
      <c r="C340" s="389" t="s">
        <v>137</v>
      </c>
      <c r="D340" s="390"/>
      <c r="E340" s="390"/>
      <c r="F340" s="390"/>
      <c r="G340" s="390"/>
      <c r="H340" s="390"/>
      <c r="I340" s="390"/>
      <c r="J340" s="390"/>
      <c r="K340" s="391"/>
      <c r="L340" s="161">
        <v>30.95</v>
      </c>
      <c r="M340" s="162" t="s">
        <v>48</v>
      </c>
    </row>
    <row r="341" spans="2:13" ht="12.75" x14ac:dyDescent="0.2">
      <c r="B341" s="149"/>
      <c r="C341" s="209" t="s">
        <v>526</v>
      </c>
      <c r="D341" s="164">
        <v>1</v>
      </c>
      <c r="E341" s="164">
        <v>2.2000000000000002</v>
      </c>
      <c r="F341" s="149"/>
      <c r="G341" s="164">
        <v>3.5</v>
      </c>
      <c r="H341" s="149"/>
      <c r="I341" s="149"/>
      <c r="J341" s="149"/>
      <c r="K341" s="164">
        <v>7.7</v>
      </c>
      <c r="L341" s="164">
        <v>7.7</v>
      </c>
      <c r="M341" s="149"/>
    </row>
    <row r="342" spans="2:13" ht="12.75" x14ac:dyDescent="0.2">
      <c r="B342" s="149"/>
      <c r="C342" s="209" t="s">
        <v>527</v>
      </c>
      <c r="D342" s="164">
        <v>1</v>
      </c>
      <c r="E342" s="164">
        <v>2.4</v>
      </c>
      <c r="F342" s="149"/>
      <c r="G342" s="164">
        <v>2.7</v>
      </c>
      <c r="H342" s="149"/>
      <c r="I342" s="149"/>
      <c r="J342" s="149"/>
      <c r="K342" s="164">
        <v>6.48</v>
      </c>
      <c r="L342" s="164">
        <v>6.48</v>
      </c>
      <c r="M342" s="149"/>
    </row>
    <row r="343" spans="2:13" ht="12.75" x14ac:dyDescent="0.2">
      <c r="B343" s="149"/>
      <c r="C343" s="149"/>
      <c r="D343" s="164">
        <v>1</v>
      </c>
      <c r="E343" s="164">
        <v>1.05</v>
      </c>
      <c r="F343" s="149"/>
      <c r="G343" s="164">
        <v>3.5</v>
      </c>
      <c r="H343" s="149"/>
      <c r="I343" s="149"/>
      <c r="J343" s="149"/>
      <c r="K343" s="164">
        <v>3.68</v>
      </c>
      <c r="L343" s="164">
        <v>3.68</v>
      </c>
      <c r="M343" s="149"/>
    </row>
    <row r="344" spans="2:13" ht="12.75" x14ac:dyDescent="0.2">
      <c r="B344" s="149"/>
      <c r="C344" s="209" t="s">
        <v>527</v>
      </c>
      <c r="D344" s="164">
        <v>1</v>
      </c>
      <c r="E344" s="164">
        <v>2.7</v>
      </c>
      <c r="F344" s="149"/>
      <c r="G344" s="164">
        <v>0.7</v>
      </c>
      <c r="H344" s="149"/>
      <c r="I344" s="149"/>
      <c r="J344" s="149"/>
      <c r="K344" s="164">
        <v>1.89</v>
      </c>
      <c r="L344" s="164">
        <v>1.89</v>
      </c>
      <c r="M344" s="149"/>
    </row>
    <row r="345" spans="2:13" ht="12.75" x14ac:dyDescent="0.2">
      <c r="B345" s="149"/>
      <c r="C345" s="149"/>
      <c r="D345" s="164">
        <v>1</v>
      </c>
      <c r="E345" s="164">
        <v>27.99</v>
      </c>
      <c r="F345" s="149"/>
      <c r="G345" s="164">
        <v>0.4</v>
      </c>
      <c r="H345" s="149"/>
      <c r="I345" s="149"/>
      <c r="J345" s="149"/>
      <c r="K345" s="164">
        <v>11.2</v>
      </c>
      <c r="L345" s="164">
        <v>11.2</v>
      </c>
      <c r="M345" s="149"/>
    </row>
    <row r="346" spans="2:13" ht="12.75" x14ac:dyDescent="0.2">
      <c r="B346" s="153"/>
      <c r="C346" s="154"/>
      <c r="D346" s="165"/>
      <c r="E346" s="166"/>
      <c r="F346" s="157"/>
      <c r="G346" s="157"/>
      <c r="H346" s="157"/>
      <c r="I346" s="157"/>
      <c r="J346" s="157"/>
      <c r="K346" s="166"/>
      <c r="L346" s="166"/>
      <c r="M346" s="196"/>
    </row>
    <row r="347" spans="2:13" ht="12.75" x14ac:dyDescent="0.2">
      <c r="B347" s="156"/>
      <c r="C347" s="157"/>
      <c r="D347" s="167"/>
      <c r="E347" s="167"/>
      <c r="F347" s="168" t="s">
        <v>44</v>
      </c>
      <c r="G347" s="167"/>
      <c r="H347" s="169" t="s">
        <v>45</v>
      </c>
      <c r="I347" s="169"/>
      <c r="J347" s="169"/>
      <c r="K347" s="170" t="s">
        <v>43</v>
      </c>
      <c r="L347" s="171">
        <v>0</v>
      </c>
      <c r="M347" s="172" t="str">
        <f>M340</f>
        <v>m²</v>
      </c>
    </row>
    <row r="348" spans="2:13" ht="12.75" x14ac:dyDescent="0.2">
      <c r="B348" s="156"/>
      <c r="C348" s="157"/>
      <c r="D348" s="173"/>
      <c r="E348" s="173"/>
      <c r="F348" s="174" t="s">
        <v>46</v>
      </c>
      <c r="G348" s="173"/>
      <c r="H348" s="175" t="s">
        <v>45</v>
      </c>
      <c r="I348" s="175"/>
      <c r="J348" s="175"/>
      <c r="K348" s="176" t="s">
        <v>43</v>
      </c>
      <c r="L348" s="177">
        <v>0</v>
      </c>
      <c r="M348" s="178" t="str">
        <f>M347</f>
        <v>m²</v>
      </c>
    </row>
    <row r="349" spans="2:13" ht="12.75" x14ac:dyDescent="0.2">
      <c r="B349" s="159"/>
      <c r="C349" s="158"/>
      <c r="D349" s="179"/>
      <c r="E349" s="179"/>
      <c r="F349" s="168" t="s">
        <v>47</v>
      </c>
      <c r="G349" s="179"/>
      <c r="H349" s="169" t="s">
        <v>45</v>
      </c>
      <c r="I349" s="169"/>
      <c r="J349" s="169"/>
      <c r="K349" s="170" t="s">
        <v>43</v>
      </c>
      <c r="L349" s="171">
        <f>L347+L348</f>
        <v>0</v>
      </c>
      <c r="M349" s="172" t="str">
        <f>M348</f>
        <v>m²</v>
      </c>
    </row>
    <row r="350" spans="2:13" ht="12.75" x14ac:dyDescent="0.2">
      <c r="B350" s="159"/>
      <c r="C350" s="158"/>
      <c r="D350" s="179"/>
      <c r="E350" s="179"/>
      <c r="F350" s="168"/>
      <c r="G350" s="179"/>
      <c r="H350" s="169"/>
      <c r="I350" s="169"/>
      <c r="J350" s="169"/>
      <c r="K350" s="170"/>
      <c r="L350" s="171"/>
      <c r="M350" s="172"/>
    </row>
    <row r="351" spans="2:13" ht="12.75" customHeight="1" x14ac:dyDescent="0.2">
      <c r="B351" s="211" t="s">
        <v>624</v>
      </c>
      <c r="C351" s="389" t="s">
        <v>625</v>
      </c>
      <c r="D351" s="390"/>
      <c r="E351" s="390"/>
      <c r="F351" s="390"/>
      <c r="G351" s="390"/>
      <c r="H351" s="390"/>
      <c r="I351" s="390"/>
      <c r="J351" s="390"/>
      <c r="K351" s="391"/>
      <c r="L351" s="180">
        <v>37.590000000000003</v>
      </c>
      <c r="M351" s="181" t="s">
        <v>49</v>
      </c>
    </row>
    <row r="352" spans="2:13" ht="12.75" x14ac:dyDescent="0.2">
      <c r="B352" s="149"/>
      <c r="C352" s="149"/>
      <c r="D352" s="164">
        <v>1</v>
      </c>
      <c r="E352" s="164">
        <v>37.590000000000003</v>
      </c>
      <c r="F352" s="149"/>
      <c r="G352" s="149"/>
      <c r="H352" s="149"/>
      <c r="I352" s="149"/>
      <c r="J352" s="149"/>
      <c r="K352" s="164">
        <v>37.590000000000003</v>
      </c>
      <c r="L352" s="164">
        <v>37.590000000000003</v>
      </c>
      <c r="M352" s="149"/>
    </row>
    <row r="353" spans="2:13" ht="12.75" x14ac:dyDescent="0.2">
      <c r="B353" s="153"/>
      <c r="C353" s="154"/>
      <c r="D353" s="165"/>
      <c r="E353" s="166"/>
      <c r="F353" s="157"/>
      <c r="G353" s="157"/>
      <c r="H353" s="157"/>
      <c r="I353" s="157"/>
      <c r="J353" s="157"/>
      <c r="K353" s="166"/>
      <c r="L353" s="166"/>
      <c r="M353" s="196"/>
    </row>
    <row r="354" spans="2:13" ht="12.75" x14ac:dyDescent="0.2">
      <c r="B354" s="156"/>
      <c r="C354" s="157"/>
      <c r="D354" s="167"/>
      <c r="E354" s="167"/>
      <c r="F354" s="168" t="s">
        <v>44</v>
      </c>
      <c r="G354" s="167"/>
      <c r="H354" s="169" t="s">
        <v>45</v>
      </c>
      <c r="I354" s="169"/>
      <c r="J354" s="169"/>
      <c r="K354" s="170" t="s">
        <v>43</v>
      </c>
      <c r="L354" s="171">
        <v>0</v>
      </c>
      <c r="M354" s="172" t="str">
        <f>M351</f>
        <v>m</v>
      </c>
    </row>
    <row r="355" spans="2:13" ht="12.75" x14ac:dyDescent="0.2">
      <c r="B355" s="156"/>
      <c r="C355" s="157"/>
      <c r="D355" s="173"/>
      <c r="E355" s="173"/>
      <c r="F355" s="174" t="s">
        <v>46</v>
      </c>
      <c r="G355" s="173"/>
      <c r="H355" s="175" t="s">
        <v>45</v>
      </c>
      <c r="I355" s="175"/>
      <c r="J355" s="175"/>
      <c r="K355" s="176" t="s">
        <v>43</v>
      </c>
      <c r="L355" s="177">
        <v>0</v>
      </c>
      <c r="M355" s="178" t="str">
        <f>M354</f>
        <v>m</v>
      </c>
    </row>
    <row r="356" spans="2:13" ht="12.75" x14ac:dyDescent="0.2">
      <c r="B356" s="159"/>
      <c r="C356" s="158"/>
      <c r="D356" s="179"/>
      <c r="E356" s="179"/>
      <c r="F356" s="168" t="s">
        <v>47</v>
      </c>
      <c r="G356" s="179"/>
      <c r="H356" s="169" t="s">
        <v>45</v>
      </c>
      <c r="I356" s="169"/>
      <c r="J356" s="169"/>
      <c r="K356" s="170" t="s">
        <v>43</v>
      </c>
      <c r="L356" s="171">
        <f>L354+L355</f>
        <v>0</v>
      </c>
      <c r="M356" s="172" t="str">
        <f>M355</f>
        <v>m</v>
      </c>
    </row>
    <row r="357" spans="2:13" ht="12.75" x14ac:dyDescent="0.2">
      <c r="B357" s="159"/>
      <c r="C357" s="158"/>
      <c r="D357" s="179"/>
      <c r="E357" s="179"/>
      <c r="F357" s="168"/>
      <c r="G357" s="179"/>
      <c r="H357" s="169"/>
      <c r="I357" s="169"/>
      <c r="J357" s="169"/>
      <c r="K357" s="170"/>
      <c r="L357" s="171"/>
      <c r="M357" s="172"/>
    </row>
    <row r="358" spans="2:13" ht="12.75" x14ac:dyDescent="0.2">
      <c r="B358" s="212" t="s">
        <v>21</v>
      </c>
      <c r="C358" s="393" t="s">
        <v>139</v>
      </c>
      <c r="D358" s="394"/>
      <c r="E358" s="394"/>
      <c r="F358" s="394"/>
      <c r="G358" s="394"/>
      <c r="H358" s="394"/>
      <c r="I358" s="394"/>
      <c r="J358" s="394"/>
      <c r="K358" s="394"/>
      <c r="L358" s="394"/>
      <c r="M358" s="395"/>
    </row>
    <row r="359" spans="2:13" ht="12.75" x14ac:dyDescent="0.2">
      <c r="B359" s="396"/>
      <c r="C359" s="397"/>
      <c r="D359" s="397"/>
      <c r="E359" s="397"/>
      <c r="F359" s="397"/>
      <c r="G359" s="397"/>
      <c r="H359" s="397"/>
      <c r="I359" s="397"/>
      <c r="J359" s="397"/>
      <c r="K359" s="397"/>
      <c r="L359" s="397"/>
      <c r="M359" s="398"/>
    </row>
    <row r="360" spans="2:13" ht="26.25" customHeight="1" x14ac:dyDescent="0.2">
      <c r="B360" s="214" t="s">
        <v>626</v>
      </c>
      <c r="C360" s="427" t="s">
        <v>937</v>
      </c>
      <c r="D360" s="428"/>
      <c r="E360" s="428"/>
      <c r="F360" s="428"/>
      <c r="G360" s="428"/>
      <c r="H360" s="428"/>
      <c r="I360" s="428"/>
      <c r="J360" s="428"/>
      <c r="K360" s="429"/>
      <c r="L360" s="194">
        <v>2</v>
      </c>
      <c r="M360" s="195" t="s">
        <v>65</v>
      </c>
    </row>
    <row r="361" spans="2:13" ht="12.75" x14ac:dyDescent="0.2">
      <c r="B361" s="199"/>
      <c r="C361" s="199"/>
      <c r="D361" s="198">
        <v>1</v>
      </c>
      <c r="E361" s="198">
        <v>2</v>
      </c>
      <c r="F361" s="199"/>
      <c r="G361" s="199"/>
      <c r="H361" s="199"/>
      <c r="I361" s="199"/>
      <c r="J361" s="199"/>
      <c r="K361" s="198">
        <v>2</v>
      </c>
      <c r="L361" s="198">
        <v>2</v>
      </c>
      <c r="M361" s="199"/>
    </row>
    <row r="362" spans="2:13" ht="12.75" x14ac:dyDescent="0.2">
      <c r="B362" s="153"/>
      <c r="C362" s="154"/>
      <c r="D362" s="165"/>
      <c r="E362" s="166"/>
      <c r="F362" s="157"/>
      <c r="G362" s="157"/>
      <c r="H362" s="157"/>
      <c r="I362" s="157"/>
      <c r="J362" s="157"/>
      <c r="K362" s="166"/>
      <c r="L362" s="166"/>
      <c r="M362" s="196"/>
    </row>
    <row r="363" spans="2:13" ht="12.75" x14ac:dyDescent="0.2">
      <c r="B363" s="156"/>
      <c r="C363" s="157"/>
      <c r="D363" s="167"/>
      <c r="E363" s="167"/>
      <c r="F363" s="168" t="s">
        <v>44</v>
      </c>
      <c r="G363" s="167"/>
      <c r="H363" s="169" t="s">
        <v>45</v>
      </c>
      <c r="I363" s="169"/>
      <c r="J363" s="169"/>
      <c r="K363" s="170" t="s">
        <v>43</v>
      </c>
      <c r="L363" s="171">
        <v>0</v>
      </c>
      <c r="M363" s="172" t="str">
        <f>M360</f>
        <v>un</v>
      </c>
    </row>
    <row r="364" spans="2:13" ht="12.75" x14ac:dyDescent="0.2">
      <c r="B364" s="156"/>
      <c r="C364" s="157"/>
      <c r="D364" s="173"/>
      <c r="E364" s="173"/>
      <c r="F364" s="174" t="s">
        <v>46</v>
      </c>
      <c r="G364" s="173"/>
      <c r="H364" s="175" t="s">
        <v>45</v>
      </c>
      <c r="I364" s="175"/>
      <c r="J364" s="175"/>
      <c r="K364" s="176" t="s">
        <v>43</v>
      </c>
      <c r="L364" s="177">
        <v>0</v>
      </c>
      <c r="M364" s="178" t="str">
        <f>M363</f>
        <v>un</v>
      </c>
    </row>
    <row r="365" spans="2:13" ht="12.75" x14ac:dyDescent="0.2">
      <c r="B365" s="159"/>
      <c r="C365" s="158"/>
      <c r="D365" s="179"/>
      <c r="E365" s="179"/>
      <c r="F365" s="168" t="s">
        <v>47</v>
      </c>
      <c r="G365" s="179"/>
      <c r="H365" s="169" t="s">
        <v>45</v>
      </c>
      <c r="I365" s="169"/>
      <c r="J365" s="169"/>
      <c r="K365" s="170" t="s">
        <v>43</v>
      </c>
      <c r="L365" s="171">
        <f>L363+L364</f>
        <v>0</v>
      </c>
      <c r="M365" s="172" t="str">
        <f>M364</f>
        <v>un</v>
      </c>
    </row>
    <row r="366" spans="2:13" ht="12.75" x14ac:dyDescent="0.2">
      <c r="B366" s="159"/>
      <c r="C366" s="158"/>
      <c r="D366" s="179"/>
      <c r="E366" s="179"/>
      <c r="F366" s="168"/>
      <c r="G366" s="179"/>
      <c r="H366" s="169"/>
      <c r="I366" s="169"/>
      <c r="J366" s="169"/>
      <c r="K366" s="170"/>
      <c r="L366" s="171"/>
      <c r="M366" s="172"/>
    </row>
    <row r="367" spans="2:13" ht="26.25" customHeight="1" x14ac:dyDescent="0.2">
      <c r="B367" s="267" t="s">
        <v>627</v>
      </c>
      <c r="C367" s="392" t="s">
        <v>938</v>
      </c>
      <c r="D367" s="430"/>
      <c r="E367" s="430"/>
      <c r="F367" s="430"/>
      <c r="G367" s="430"/>
      <c r="H367" s="430"/>
      <c r="I367" s="430"/>
      <c r="J367" s="430"/>
      <c r="K367" s="430"/>
      <c r="L367" s="268">
        <v>234.03</v>
      </c>
      <c r="M367" s="258" t="s">
        <v>48</v>
      </c>
    </row>
    <row r="368" spans="2:13" ht="12.75" x14ac:dyDescent="0.2">
      <c r="B368" s="205"/>
      <c r="C368" s="215" t="s">
        <v>628</v>
      </c>
      <c r="D368" s="200">
        <v>1</v>
      </c>
      <c r="E368" s="200">
        <v>234.03</v>
      </c>
      <c r="F368" s="205"/>
      <c r="G368" s="205"/>
      <c r="H368" s="205"/>
      <c r="I368" s="205"/>
      <c r="J368" s="205"/>
      <c r="K368" s="200">
        <v>234.03</v>
      </c>
      <c r="L368" s="200">
        <v>234.03</v>
      </c>
      <c r="M368" s="205"/>
    </row>
    <row r="369" spans="2:13" ht="12.75" x14ac:dyDescent="0.2">
      <c r="B369" s="153"/>
      <c r="C369" s="154"/>
      <c r="D369" s="165"/>
      <c r="E369" s="166"/>
      <c r="F369" s="157"/>
      <c r="G369" s="157"/>
      <c r="H369" s="157"/>
      <c r="I369" s="157"/>
      <c r="J369" s="157"/>
      <c r="K369" s="166"/>
      <c r="L369" s="166"/>
      <c r="M369" s="196"/>
    </row>
    <row r="370" spans="2:13" ht="12.75" x14ac:dyDescent="0.2">
      <c r="B370" s="156"/>
      <c r="C370" s="157"/>
      <c r="D370" s="167"/>
      <c r="E370" s="167"/>
      <c r="F370" s="168" t="s">
        <v>44</v>
      </c>
      <c r="G370" s="167"/>
      <c r="H370" s="169" t="s">
        <v>45</v>
      </c>
      <c r="I370" s="169"/>
      <c r="J370" s="169"/>
      <c r="K370" s="170" t="s">
        <v>43</v>
      </c>
      <c r="L370" s="171">
        <v>0</v>
      </c>
      <c r="M370" s="172" t="str">
        <f>M367</f>
        <v>m²</v>
      </c>
    </row>
    <row r="371" spans="2:13" ht="12.75" x14ac:dyDescent="0.2">
      <c r="B371" s="156"/>
      <c r="C371" s="157"/>
      <c r="D371" s="173"/>
      <c r="E371" s="173"/>
      <c r="F371" s="174" t="s">
        <v>46</v>
      </c>
      <c r="G371" s="173"/>
      <c r="H371" s="175" t="s">
        <v>45</v>
      </c>
      <c r="I371" s="175"/>
      <c r="J371" s="175"/>
      <c r="K371" s="176" t="s">
        <v>43</v>
      </c>
      <c r="L371" s="177">
        <v>0</v>
      </c>
      <c r="M371" s="178" t="str">
        <f>M370</f>
        <v>m²</v>
      </c>
    </row>
    <row r="372" spans="2:13" ht="12.75" x14ac:dyDescent="0.2">
      <c r="B372" s="159"/>
      <c r="C372" s="158"/>
      <c r="D372" s="179"/>
      <c r="E372" s="179"/>
      <c r="F372" s="168" t="s">
        <v>47</v>
      </c>
      <c r="G372" s="179"/>
      <c r="H372" s="169" t="s">
        <v>45</v>
      </c>
      <c r="I372" s="169"/>
      <c r="J372" s="169"/>
      <c r="K372" s="170" t="s">
        <v>43</v>
      </c>
      <c r="L372" s="171">
        <f>L370+L371</f>
        <v>0</v>
      </c>
      <c r="M372" s="172" t="str">
        <f>M371</f>
        <v>m²</v>
      </c>
    </row>
    <row r="373" spans="2:13" ht="12.75" x14ac:dyDescent="0.2">
      <c r="B373" s="159"/>
      <c r="C373" s="158"/>
      <c r="D373" s="179"/>
      <c r="E373" s="179"/>
      <c r="F373" s="168"/>
      <c r="G373" s="179"/>
      <c r="H373" s="169"/>
      <c r="I373" s="169"/>
      <c r="J373" s="169"/>
      <c r="K373" s="170"/>
      <c r="L373" s="171"/>
      <c r="M373" s="172"/>
    </row>
    <row r="374" spans="2:13" ht="27" customHeight="1" x14ac:dyDescent="0.2">
      <c r="B374" s="210" t="s">
        <v>629</v>
      </c>
      <c r="C374" s="389" t="s">
        <v>936</v>
      </c>
      <c r="D374" s="400"/>
      <c r="E374" s="400"/>
      <c r="F374" s="400"/>
      <c r="G374" s="400"/>
      <c r="H374" s="400"/>
      <c r="I374" s="400"/>
      <c r="J374" s="400"/>
      <c r="K374" s="401"/>
      <c r="L374" s="161">
        <v>224.24</v>
      </c>
      <c r="M374" s="162" t="s">
        <v>48</v>
      </c>
    </row>
    <row r="375" spans="2:13" ht="12.75" x14ac:dyDescent="0.2">
      <c r="B375" s="149"/>
      <c r="C375" s="209" t="s">
        <v>628</v>
      </c>
      <c r="D375" s="164">
        <v>1</v>
      </c>
      <c r="E375" s="164">
        <v>224.24</v>
      </c>
      <c r="F375" s="149"/>
      <c r="G375" s="149"/>
      <c r="H375" s="149"/>
      <c r="I375" s="149"/>
      <c r="J375" s="149"/>
      <c r="K375" s="164">
        <v>224.24</v>
      </c>
      <c r="L375" s="164">
        <v>224.24</v>
      </c>
      <c r="M375" s="149"/>
    </row>
    <row r="376" spans="2:13" ht="12.75" x14ac:dyDescent="0.2">
      <c r="B376" s="153"/>
      <c r="C376" s="154"/>
      <c r="D376" s="165"/>
      <c r="E376" s="166"/>
      <c r="F376" s="157"/>
      <c r="G376" s="157"/>
      <c r="H376" s="157"/>
      <c r="I376" s="157"/>
      <c r="J376" s="157"/>
      <c r="K376" s="166"/>
      <c r="L376" s="166"/>
      <c r="M376" s="196"/>
    </row>
    <row r="377" spans="2:13" ht="12.75" x14ac:dyDescent="0.2">
      <c r="B377" s="156"/>
      <c r="C377" s="157"/>
      <c r="D377" s="167"/>
      <c r="E377" s="167"/>
      <c r="F377" s="168" t="s">
        <v>44</v>
      </c>
      <c r="G377" s="167"/>
      <c r="H377" s="169" t="s">
        <v>45</v>
      </c>
      <c r="I377" s="169"/>
      <c r="J377" s="169"/>
      <c r="K377" s="170" t="s">
        <v>43</v>
      </c>
      <c r="L377" s="171">
        <v>0</v>
      </c>
      <c r="M377" s="172" t="str">
        <f>M374</f>
        <v>m²</v>
      </c>
    </row>
    <row r="378" spans="2:13" ht="12.75" x14ac:dyDescent="0.2">
      <c r="B378" s="156"/>
      <c r="C378" s="157"/>
      <c r="D378" s="173"/>
      <c r="E378" s="173"/>
      <c r="F378" s="174" t="s">
        <v>46</v>
      </c>
      <c r="G378" s="173"/>
      <c r="H378" s="175" t="s">
        <v>45</v>
      </c>
      <c r="I378" s="175"/>
      <c r="J378" s="175"/>
      <c r="K378" s="176" t="s">
        <v>43</v>
      </c>
      <c r="L378" s="177">
        <v>0</v>
      </c>
      <c r="M378" s="178" t="str">
        <f>M377</f>
        <v>m²</v>
      </c>
    </row>
    <row r="379" spans="2:13" ht="12.75" x14ac:dyDescent="0.2">
      <c r="B379" s="159"/>
      <c r="C379" s="158"/>
      <c r="D379" s="179"/>
      <c r="E379" s="179"/>
      <c r="F379" s="168" t="s">
        <v>47</v>
      </c>
      <c r="G379" s="179"/>
      <c r="H379" s="169" t="s">
        <v>45</v>
      </c>
      <c r="I379" s="169"/>
      <c r="J379" s="169"/>
      <c r="K379" s="170" t="s">
        <v>43</v>
      </c>
      <c r="L379" s="171">
        <f>L377+L378</f>
        <v>0</v>
      </c>
      <c r="M379" s="172" t="str">
        <f>M378</f>
        <v>m²</v>
      </c>
    </row>
    <row r="380" spans="2:13" ht="12.75" x14ac:dyDescent="0.2">
      <c r="B380" s="159"/>
      <c r="C380" s="158"/>
      <c r="D380" s="179"/>
      <c r="E380" s="179"/>
      <c r="F380" s="168"/>
      <c r="G380" s="179"/>
      <c r="H380" s="169"/>
      <c r="I380" s="169"/>
      <c r="J380" s="169"/>
      <c r="K380" s="170"/>
      <c r="L380" s="171"/>
      <c r="M380" s="172"/>
    </row>
    <row r="381" spans="2:13" ht="12.75" customHeight="1" x14ac:dyDescent="0.2">
      <c r="B381" s="210" t="s">
        <v>630</v>
      </c>
      <c r="C381" s="389" t="s">
        <v>143</v>
      </c>
      <c r="D381" s="390"/>
      <c r="E381" s="390"/>
      <c r="F381" s="390"/>
      <c r="G381" s="390"/>
      <c r="H381" s="390"/>
      <c r="I381" s="390"/>
      <c r="J381" s="390"/>
      <c r="K381" s="391"/>
      <c r="L381" s="161">
        <v>94.61</v>
      </c>
      <c r="M381" s="162" t="s">
        <v>49</v>
      </c>
    </row>
    <row r="382" spans="2:13" ht="12.75" x14ac:dyDescent="0.2">
      <c r="B382" s="149"/>
      <c r="C382" s="149"/>
      <c r="D382" s="164">
        <v>1</v>
      </c>
      <c r="E382" s="164">
        <v>94.61</v>
      </c>
      <c r="F382" s="149"/>
      <c r="G382" s="149"/>
      <c r="H382" s="149"/>
      <c r="I382" s="149"/>
      <c r="J382" s="149"/>
      <c r="K382" s="164">
        <v>94.61</v>
      </c>
      <c r="L382" s="164">
        <v>94.61</v>
      </c>
      <c r="M382" s="149"/>
    </row>
    <row r="383" spans="2:13" ht="12.75" x14ac:dyDescent="0.2">
      <c r="B383" s="153"/>
      <c r="C383" s="154"/>
      <c r="D383" s="165"/>
      <c r="E383" s="166"/>
      <c r="F383" s="157"/>
      <c r="G383" s="157"/>
      <c r="H383" s="157"/>
      <c r="I383" s="157"/>
      <c r="J383" s="157"/>
      <c r="K383" s="166"/>
      <c r="L383" s="166"/>
      <c r="M383" s="196"/>
    </row>
    <row r="384" spans="2:13" ht="12.75" x14ac:dyDescent="0.2">
      <c r="B384" s="156"/>
      <c r="C384" s="157"/>
      <c r="D384" s="167"/>
      <c r="E384" s="167"/>
      <c r="F384" s="168" t="s">
        <v>44</v>
      </c>
      <c r="G384" s="167"/>
      <c r="H384" s="169" t="s">
        <v>45</v>
      </c>
      <c r="I384" s="169"/>
      <c r="J384" s="169"/>
      <c r="K384" s="170" t="s">
        <v>43</v>
      </c>
      <c r="L384" s="171">
        <v>0</v>
      </c>
      <c r="M384" s="172" t="str">
        <f>M381</f>
        <v>m</v>
      </c>
    </row>
    <row r="385" spans="2:13" ht="12.75" x14ac:dyDescent="0.2">
      <c r="B385" s="156"/>
      <c r="C385" s="157"/>
      <c r="D385" s="173"/>
      <c r="E385" s="173"/>
      <c r="F385" s="174" t="s">
        <v>46</v>
      </c>
      <c r="G385" s="173"/>
      <c r="H385" s="175" t="s">
        <v>45</v>
      </c>
      <c r="I385" s="175"/>
      <c r="J385" s="175"/>
      <c r="K385" s="176" t="s">
        <v>43</v>
      </c>
      <c r="L385" s="177">
        <v>0</v>
      </c>
      <c r="M385" s="178" t="str">
        <f>M384</f>
        <v>m</v>
      </c>
    </row>
    <row r="386" spans="2:13" ht="12.75" x14ac:dyDescent="0.2">
      <c r="B386" s="159"/>
      <c r="C386" s="158"/>
      <c r="D386" s="179"/>
      <c r="E386" s="179"/>
      <c r="F386" s="168" t="s">
        <v>47</v>
      </c>
      <c r="G386" s="179"/>
      <c r="H386" s="169" t="s">
        <v>45</v>
      </c>
      <c r="I386" s="169"/>
      <c r="J386" s="169"/>
      <c r="K386" s="170" t="s">
        <v>43</v>
      </c>
      <c r="L386" s="171">
        <f>L384+L385</f>
        <v>0</v>
      </c>
      <c r="M386" s="172" t="str">
        <f>M385</f>
        <v>m</v>
      </c>
    </row>
    <row r="387" spans="2:13" ht="12.75" x14ac:dyDescent="0.2">
      <c r="B387" s="159"/>
      <c r="C387" s="158"/>
      <c r="D387" s="179"/>
      <c r="E387" s="179"/>
      <c r="F387" s="168"/>
      <c r="G387" s="179"/>
      <c r="H387" s="169"/>
      <c r="I387" s="169"/>
      <c r="J387" s="169"/>
      <c r="K387" s="170"/>
      <c r="L387" s="171"/>
      <c r="M387" s="172"/>
    </row>
    <row r="388" spans="2:13" ht="12.75" customHeight="1" x14ac:dyDescent="0.2">
      <c r="B388" s="210" t="s">
        <v>631</v>
      </c>
      <c r="C388" s="389" t="s">
        <v>632</v>
      </c>
      <c r="D388" s="390"/>
      <c r="E388" s="390"/>
      <c r="F388" s="390"/>
      <c r="G388" s="390"/>
      <c r="H388" s="390"/>
      <c r="I388" s="390"/>
      <c r="J388" s="390"/>
      <c r="K388" s="391"/>
      <c r="L388" s="161">
        <v>49.68</v>
      </c>
      <c r="M388" s="162" t="s">
        <v>49</v>
      </c>
    </row>
    <row r="389" spans="2:13" ht="12.75" x14ac:dyDescent="0.2">
      <c r="B389" s="149"/>
      <c r="C389" s="149"/>
      <c r="D389" s="164">
        <v>1</v>
      </c>
      <c r="E389" s="164">
        <v>49.68</v>
      </c>
      <c r="F389" s="149"/>
      <c r="G389" s="149"/>
      <c r="H389" s="149"/>
      <c r="I389" s="149"/>
      <c r="J389" s="149"/>
      <c r="K389" s="164">
        <v>49.68</v>
      </c>
      <c r="L389" s="164">
        <v>49.68</v>
      </c>
      <c r="M389" s="149"/>
    </row>
    <row r="390" spans="2:13" ht="12.75" x14ac:dyDescent="0.2">
      <c r="B390" s="153"/>
      <c r="C390" s="154"/>
      <c r="D390" s="165"/>
      <c r="E390" s="166"/>
      <c r="F390" s="157"/>
      <c r="G390" s="157"/>
      <c r="H390" s="157"/>
      <c r="I390" s="157"/>
      <c r="J390" s="157"/>
      <c r="K390" s="166"/>
      <c r="L390" s="166"/>
      <c r="M390" s="196"/>
    </row>
    <row r="391" spans="2:13" ht="12.75" x14ac:dyDescent="0.2">
      <c r="B391" s="156"/>
      <c r="C391" s="157"/>
      <c r="D391" s="167"/>
      <c r="E391" s="167"/>
      <c r="F391" s="168" t="s">
        <v>44</v>
      </c>
      <c r="G391" s="167"/>
      <c r="H391" s="169" t="s">
        <v>45</v>
      </c>
      <c r="I391" s="169"/>
      <c r="J391" s="169"/>
      <c r="K391" s="170" t="s">
        <v>43</v>
      </c>
      <c r="L391" s="171">
        <v>0</v>
      </c>
      <c r="M391" s="172" t="str">
        <f>M388</f>
        <v>m</v>
      </c>
    </row>
    <row r="392" spans="2:13" ht="12.75" x14ac:dyDescent="0.2">
      <c r="B392" s="156"/>
      <c r="C392" s="157"/>
      <c r="D392" s="173"/>
      <c r="E392" s="173"/>
      <c r="F392" s="174" t="s">
        <v>46</v>
      </c>
      <c r="G392" s="173"/>
      <c r="H392" s="175" t="s">
        <v>45</v>
      </c>
      <c r="I392" s="175"/>
      <c r="J392" s="175"/>
      <c r="K392" s="176" t="s">
        <v>43</v>
      </c>
      <c r="L392" s="177">
        <v>0</v>
      </c>
      <c r="M392" s="178" t="str">
        <f>M391</f>
        <v>m</v>
      </c>
    </row>
    <row r="393" spans="2:13" ht="12.75" x14ac:dyDescent="0.2">
      <c r="B393" s="159"/>
      <c r="C393" s="158"/>
      <c r="D393" s="179"/>
      <c r="E393" s="179"/>
      <c r="F393" s="168" t="s">
        <v>47</v>
      </c>
      <c r="G393" s="179"/>
      <c r="H393" s="169" t="s">
        <v>45</v>
      </c>
      <c r="I393" s="169"/>
      <c r="J393" s="169"/>
      <c r="K393" s="170" t="s">
        <v>43</v>
      </c>
      <c r="L393" s="171">
        <f>L391+L392</f>
        <v>0</v>
      </c>
      <c r="M393" s="172" t="str">
        <f>M392</f>
        <v>m</v>
      </c>
    </row>
    <row r="394" spans="2:13" ht="12.75" x14ac:dyDescent="0.2">
      <c r="B394" s="159"/>
      <c r="C394" s="158"/>
      <c r="D394" s="179"/>
      <c r="E394" s="179"/>
      <c r="F394" s="168"/>
      <c r="G394" s="179"/>
      <c r="H394" s="169"/>
      <c r="I394" s="169"/>
      <c r="J394" s="169"/>
      <c r="K394" s="170"/>
      <c r="L394" s="171"/>
      <c r="M394" s="172"/>
    </row>
    <row r="395" spans="2:13" ht="12.75" customHeight="1" x14ac:dyDescent="0.2">
      <c r="B395" s="210" t="s">
        <v>633</v>
      </c>
      <c r="C395" s="389" t="s">
        <v>634</v>
      </c>
      <c r="D395" s="390"/>
      <c r="E395" s="390"/>
      <c r="F395" s="390"/>
      <c r="G395" s="390"/>
      <c r="H395" s="390"/>
      <c r="I395" s="390"/>
      <c r="J395" s="390"/>
      <c r="K395" s="391"/>
      <c r="L395" s="161">
        <v>231.99</v>
      </c>
      <c r="M395" s="162" t="s">
        <v>48</v>
      </c>
    </row>
    <row r="396" spans="2:13" ht="12.75" x14ac:dyDescent="0.2">
      <c r="B396" s="149"/>
      <c r="C396" s="209" t="s">
        <v>635</v>
      </c>
      <c r="D396" s="164">
        <v>1</v>
      </c>
      <c r="E396" s="164">
        <v>10.77</v>
      </c>
      <c r="F396" s="149"/>
      <c r="G396" s="149"/>
      <c r="H396" s="149"/>
      <c r="I396" s="149"/>
      <c r="J396" s="149"/>
      <c r="K396" s="164">
        <v>10.77</v>
      </c>
      <c r="L396" s="164">
        <v>10.77</v>
      </c>
      <c r="M396" s="149"/>
    </row>
    <row r="397" spans="2:13" ht="12.75" x14ac:dyDescent="0.2">
      <c r="B397" s="149"/>
      <c r="C397" s="209" t="s">
        <v>636</v>
      </c>
      <c r="D397" s="164">
        <v>1</v>
      </c>
      <c r="E397" s="164">
        <v>15.45</v>
      </c>
      <c r="F397" s="149"/>
      <c r="G397" s="149"/>
      <c r="H397" s="149"/>
      <c r="I397" s="149"/>
      <c r="J397" s="149"/>
      <c r="K397" s="164">
        <v>15.45</v>
      </c>
      <c r="L397" s="164">
        <v>15.45</v>
      </c>
      <c r="M397" s="149"/>
    </row>
    <row r="398" spans="2:13" ht="12.75" x14ac:dyDescent="0.2">
      <c r="B398" s="149"/>
      <c r="C398" s="209" t="s">
        <v>637</v>
      </c>
      <c r="D398" s="164">
        <v>1</v>
      </c>
      <c r="E398" s="164">
        <v>6.93</v>
      </c>
      <c r="F398" s="149"/>
      <c r="G398" s="149"/>
      <c r="H398" s="149"/>
      <c r="I398" s="149"/>
      <c r="J398" s="149"/>
      <c r="K398" s="164">
        <v>6.93</v>
      </c>
      <c r="L398" s="164">
        <v>6.93</v>
      </c>
      <c r="M398" s="149"/>
    </row>
    <row r="399" spans="2:13" ht="12.75" x14ac:dyDescent="0.2">
      <c r="B399" s="149"/>
      <c r="C399" s="209" t="s">
        <v>637</v>
      </c>
      <c r="D399" s="164">
        <v>4</v>
      </c>
      <c r="E399" s="164">
        <v>7.5</v>
      </c>
      <c r="F399" s="149"/>
      <c r="G399" s="149"/>
      <c r="H399" s="149"/>
      <c r="I399" s="149"/>
      <c r="J399" s="149"/>
      <c r="K399" s="164">
        <v>7.5</v>
      </c>
      <c r="L399" s="164">
        <v>30</v>
      </c>
      <c r="M399" s="149"/>
    </row>
    <row r="400" spans="2:13" ht="12.75" x14ac:dyDescent="0.2">
      <c r="B400" s="149"/>
      <c r="C400" s="209" t="s">
        <v>637</v>
      </c>
      <c r="D400" s="164">
        <v>1</v>
      </c>
      <c r="E400" s="164">
        <v>7.27</v>
      </c>
      <c r="F400" s="149"/>
      <c r="G400" s="149"/>
      <c r="H400" s="149"/>
      <c r="I400" s="149"/>
      <c r="J400" s="149"/>
      <c r="K400" s="164">
        <v>7.27</v>
      </c>
      <c r="L400" s="164">
        <v>7.27</v>
      </c>
      <c r="M400" s="149"/>
    </row>
    <row r="401" spans="2:13" ht="12.75" x14ac:dyDescent="0.2">
      <c r="B401" s="149"/>
      <c r="C401" s="209" t="s">
        <v>638</v>
      </c>
      <c r="D401" s="164">
        <v>1</v>
      </c>
      <c r="E401" s="164">
        <v>5.77</v>
      </c>
      <c r="F401" s="149"/>
      <c r="G401" s="149"/>
      <c r="H401" s="149"/>
      <c r="I401" s="149"/>
      <c r="J401" s="149"/>
      <c r="K401" s="164">
        <v>5.77</v>
      </c>
      <c r="L401" s="164">
        <v>5.77</v>
      </c>
      <c r="M401" s="149"/>
    </row>
    <row r="402" spans="2:13" ht="12.75" x14ac:dyDescent="0.2">
      <c r="B402" s="149"/>
      <c r="C402" s="209" t="s">
        <v>639</v>
      </c>
      <c r="D402" s="164">
        <v>1</v>
      </c>
      <c r="E402" s="164">
        <v>2.76</v>
      </c>
      <c r="F402" s="149"/>
      <c r="G402" s="149"/>
      <c r="H402" s="149"/>
      <c r="I402" s="149"/>
      <c r="J402" s="149"/>
      <c r="K402" s="164">
        <v>2.76</v>
      </c>
      <c r="L402" s="164">
        <v>2.76</v>
      </c>
      <c r="M402" s="149"/>
    </row>
    <row r="403" spans="2:13" ht="25.5" x14ac:dyDescent="0.2">
      <c r="B403" s="148"/>
      <c r="C403" s="209" t="s">
        <v>640</v>
      </c>
      <c r="D403" s="164">
        <v>1</v>
      </c>
      <c r="E403" s="164">
        <v>7.73</v>
      </c>
      <c r="F403" s="148"/>
      <c r="G403" s="148"/>
      <c r="H403" s="148"/>
      <c r="I403" s="148"/>
      <c r="J403" s="148"/>
      <c r="K403" s="164">
        <v>7.73</v>
      </c>
      <c r="L403" s="164">
        <v>7.73</v>
      </c>
      <c r="M403" s="148"/>
    </row>
    <row r="404" spans="2:13" ht="25.5" x14ac:dyDescent="0.2">
      <c r="B404" s="148"/>
      <c r="C404" s="209" t="s">
        <v>641</v>
      </c>
      <c r="D404" s="164">
        <v>1</v>
      </c>
      <c r="E404" s="164">
        <v>15.85</v>
      </c>
      <c r="F404" s="148"/>
      <c r="G404" s="148"/>
      <c r="H404" s="148"/>
      <c r="I404" s="148"/>
      <c r="J404" s="148"/>
      <c r="K404" s="164">
        <v>15.85</v>
      </c>
      <c r="L404" s="164">
        <v>15.85</v>
      </c>
      <c r="M404" s="148"/>
    </row>
    <row r="405" spans="2:13" ht="12.75" x14ac:dyDescent="0.2">
      <c r="B405" s="149"/>
      <c r="C405" s="209" t="s">
        <v>642</v>
      </c>
      <c r="D405" s="164">
        <v>1</v>
      </c>
      <c r="E405" s="164">
        <v>13.42</v>
      </c>
      <c r="F405" s="149"/>
      <c r="G405" s="149"/>
      <c r="H405" s="149"/>
      <c r="I405" s="149"/>
      <c r="J405" s="149"/>
      <c r="K405" s="164">
        <v>13.42</v>
      </c>
      <c r="L405" s="164">
        <v>13.42</v>
      </c>
      <c r="M405" s="149"/>
    </row>
    <row r="406" spans="2:13" ht="12.75" x14ac:dyDescent="0.2">
      <c r="B406" s="149"/>
      <c r="C406" s="209" t="s">
        <v>643</v>
      </c>
      <c r="D406" s="164">
        <v>1</v>
      </c>
      <c r="E406" s="164">
        <v>37.32</v>
      </c>
      <c r="F406" s="149"/>
      <c r="G406" s="149"/>
      <c r="H406" s="149"/>
      <c r="I406" s="149"/>
      <c r="J406" s="149"/>
      <c r="K406" s="164">
        <v>37.32</v>
      </c>
      <c r="L406" s="164">
        <v>37.32</v>
      </c>
      <c r="M406" s="149"/>
    </row>
    <row r="407" spans="2:13" ht="12.75" x14ac:dyDescent="0.2">
      <c r="B407" s="149"/>
      <c r="C407" s="209" t="s">
        <v>644</v>
      </c>
      <c r="D407" s="164">
        <v>1</v>
      </c>
      <c r="E407" s="164">
        <v>25.25</v>
      </c>
      <c r="F407" s="149"/>
      <c r="G407" s="149"/>
      <c r="H407" s="149"/>
      <c r="I407" s="149"/>
      <c r="J407" s="149"/>
      <c r="K407" s="164">
        <v>25.25</v>
      </c>
      <c r="L407" s="164">
        <v>25.25</v>
      </c>
      <c r="M407" s="149"/>
    </row>
    <row r="408" spans="2:13" ht="25.5" x14ac:dyDescent="0.2">
      <c r="B408" s="148"/>
      <c r="C408" s="209" t="s">
        <v>645</v>
      </c>
      <c r="D408" s="164">
        <v>1</v>
      </c>
      <c r="E408" s="164">
        <v>5.54</v>
      </c>
      <c r="F408" s="148"/>
      <c r="G408" s="148"/>
      <c r="H408" s="148"/>
      <c r="I408" s="148"/>
      <c r="J408" s="148"/>
      <c r="K408" s="164">
        <v>5.54</v>
      </c>
      <c r="L408" s="164">
        <v>5.54</v>
      </c>
      <c r="M408" s="148"/>
    </row>
    <row r="409" spans="2:13" ht="12.75" x14ac:dyDescent="0.2">
      <c r="B409" s="149"/>
      <c r="C409" s="209" t="s">
        <v>646</v>
      </c>
      <c r="D409" s="164">
        <v>2</v>
      </c>
      <c r="E409" s="164">
        <v>3.96</v>
      </c>
      <c r="F409" s="149"/>
      <c r="G409" s="149"/>
      <c r="H409" s="149"/>
      <c r="I409" s="149"/>
      <c r="J409" s="149"/>
      <c r="K409" s="164">
        <v>3.96</v>
      </c>
      <c r="L409" s="164">
        <v>7.92</v>
      </c>
      <c r="M409" s="149"/>
    </row>
    <row r="410" spans="2:13" ht="12.75" x14ac:dyDescent="0.2">
      <c r="B410" s="149"/>
      <c r="C410" s="209" t="s">
        <v>647</v>
      </c>
      <c r="D410" s="164">
        <v>1</v>
      </c>
      <c r="E410" s="164">
        <v>40.01</v>
      </c>
      <c r="F410" s="149"/>
      <c r="G410" s="149"/>
      <c r="H410" s="149"/>
      <c r="I410" s="149"/>
      <c r="J410" s="149"/>
      <c r="K410" s="164">
        <v>40.01</v>
      </c>
      <c r="L410" s="164">
        <v>40.01</v>
      </c>
      <c r="M410" s="149"/>
    </row>
    <row r="411" spans="2:13" ht="12.75" x14ac:dyDescent="0.2">
      <c r="B411" s="153"/>
      <c r="C411" s="154"/>
      <c r="D411" s="165"/>
      <c r="E411" s="166"/>
      <c r="F411" s="157"/>
      <c r="G411" s="157"/>
      <c r="H411" s="157"/>
      <c r="I411" s="157"/>
      <c r="J411" s="157"/>
      <c r="K411" s="166"/>
      <c r="L411" s="166"/>
      <c r="M411" s="196"/>
    </row>
    <row r="412" spans="2:13" ht="12.75" x14ac:dyDescent="0.2">
      <c r="B412" s="156"/>
      <c r="C412" s="157"/>
      <c r="D412" s="167"/>
      <c r="E412" s="167"/>
      <c r="F412" s="168" t="s">
        <v>44</v>
      </c>
      <c r="G412" s="167"/>
      <c r="H412" s="169" t="s">
        <v>45</v>
      </c>
      <c r="I412" s="169"/>
      <c r="J412" s="169"/>
      <c r="K412" s="170" t="s">
        <v>43</v>
      </c>
      <c r="L412" s="171">
        <v>0</v>
      </c>
      <c r="M412" s="172" t="str">
        <f>M395</f>
        <v>m²</v>
      </c>
    </row>
    <row r="413" spans="2:13" ht="12.75" x14ac:dyDescent="0.2">
      <c r="B413" s="156"/>
      <c r="C413" s="157"/>
      <c r="D413" s="173"/>
      <c r="E413" s="173"/>
      <c r="F413" s="174" t="s">
        <v>46</v>
      </c>
      <c r="G413" s="173"/>
      <c r="H413" s="175" t="s">
        <v>45</v>
      </c>
      <c r="I413" s="175"/>
      <c r="J413" s="175"/>
      <c r="K413" s="176" t="s">
        <v>43</v>
      </c>
      <c r="L413" s="177">
        <v>0</v>
      </c>
      <c r="M413" s="178" t="str">
        <f>M412</f>
        <v>m²</v>
      </c>
    </row>
    <row r="414" spans="2:13" ht="12.75" x14ac:dyDescent="0.2">
      <c r="B414" s="159"/>
      <c r="C414" s="158"/>
      <c r="D414" s="179"/>
      <c r="E414" s="179"/>
      <c r="F414" s="168" t="s">
        <v>47</v>
      </c>
      <c r="G414" s="179"/>
      <c r="H414" s="169" t="s">
        <v>45</v>
      </c>
      <c r="I414" s="169"/>
      <c r="J414" s="169"/>
      <c r="K414" s="170" t="s">
        <v>43</v>
      </c>
      <c r="L414" s="171">
        <f>L412+L413</f>
        <v>0</v>
      </c>
      <c r="M414" s="172" t="str">
        <f>M413</f>
        <v>m²</v>
      </c>
    </row>
    <row r="415" spans="2:13" ht="12.75" x14ac:dyDescent="0.2">
      <c r="B415" s="159"/>
      <c r="C415" s="158"/>
      <c r="D415" s="179"/>
      <c r="E415" s="179"/>
      <c r="F415" s="168"/>
      <c r="G415" s="179"/>
      <c r="H415" s="169"/>
      <c r="I415" s="169"/>
      <c r="J415" s="169"/>
      <c r="K415" s="170"/>
      <c r="L415" s="171"/>
      <c r="M415" s="172"/>
    </row>
    <row r="416" spans="2:13" ht="12.75" customHeight="1" x14ac:dyDescent="0.2">
      <c r="B416" s="210" t="s">
        <v>648</v>
      </c>
      <c r="C416" s="389" t="s">
        <v>649</v>
      </c>
      <c r="D416" s="390"/>
      <c r="E416" s="390"/>
      <c r="F416" s="390"/>
      <c r="G416" s="390"/>
      <c r="H416" s="390"/>
      <c r="I416" s="390"/>
      <c r="J416" s="390"/>
      <c r="K416" s="391"/>
      <c r="L416" s="161">
        <v>264.29000000000002</v>
      </c>
      <c r="M416" s="162" t="s">
        <v>49</v>
      </c>
    </row>
    <row r="417" spans="2:13" ht="12.75" x14ac:dyDescent="0.2">
      <c r="B417" s="149"/>
      <c r="C417" s="209" t="s">
        <v>635</v>
      </c>
      <c r="D417" s="164">
        <v>1</v>
      </c>
      <c r="E417" s="164">
        <v>13.18</v>
      </c>
      <c r="F417" s="149"/>
      <c r="G417" s="149"/>
      <c r="H417" s="149"/>
      <c r="I417" s="149"/>
      <c r="J417" s="149"/>
      <c r="K417" s="164">
        <v>13.18</v>
      </c>
      <c r="L417" s="164">
        <v>13.18</v>
      </c>
      <c r="M417" s="149"/>
    </row>
    <row r="418" spans="2:13" ht="12.75" x14ac:dyDescent="0.2">
      <c r="B418" s="149"/>
      <c r="C418" s="209" t="s">
        <v>636</v>
      </c>
      <c r="D418" s="164">
        <v>1</v>
      </c>
      <c r="E418" s="164">
        <v>16.3</v>
      </c>
      <c r="F418" s="149"/>
      <c r="G418" s="149"/>
      <c r="H418" s="149"/>
      <c r="I418" s="149"/>
      <c r="J418" s="149"/>
      <c r="K418" s="164">
        <v>16.3</v>
      </c>
      <c r="L418" s="164">
        <v>16.3</v>
      </c>
      <c r="M418" s="149"/>
    </row>
    <row r="419" spans="2:13" ht="12.75" x14ac:dyDescent="0.2">
      <c r="B419" s="149"/>
      <c r="C419" s="209" t="s">
        <v>637</v>
      </c>
      <c r="D419" s="164">
        <v>1</v>
      </c>
      <c r="E419" s="164">
        <v>11</v>
      </c>
      <c r="F419" s="149"/>
      <c r="G419" s="149"/>
      <c r="H419" s="149"/>
      <c r="I419" s="149"/>
      <c r="J419" s="149"/>
      <c r="K419" s="164">
        <v>11</v>
      </c>
      <c r="L419" s="164">
        <v>11</v>
      </c>
      <c r="M419" s="149"/>
    </row>
    <row r="420" spans="2:13" ht="12.75" x14ac:dyDescent="0.2">
      <c r="B420" s="149"/>
      <c r="C420" s="209" t="s">
        <v>637</v>
      </c>
      <c r="D420" s="164">
        <v>4</v>
      </c>
      <c r="E420" s="164">
        <v>11</v>
      </c>
      <c r="F420" s="149"/>
      <c r="G420" s="149"/>
      <c r="H420" s="149"/>
      <c r="I420" s="149"/>
      <c r="J420" s="149"/>
      <c r="K420" s="164">
        <v>11</v>
      </c>
      <c r="L420" s="164">
        <v>44</v>
      </c>
      <c r="M420" s="149"/>
    </row>
    <row r="421" spans="2:13" ht="12.75" x14ac:dyDescent="0.2">
      <c r="B421" s="149"/>
      <c r="C421" s="209" t="s">
        <v>637</v>
      </c>
      <c r="D421" s="164">
        <v>1</v>
      </c>
      <c r="E421" s="164">
        <v>11</v>
      </c>
      <c r="F421" s="149"/>
      <c r="G421" s="149"/>
      <c r="H421" s="149"/>
      <c r="I421" s="149"/>
      <c r="J421" s="149"/>
      <c r="K421" s="164">
        <v>11</v>
      </c>
      <c r="L421" s="164">
        <v>11</v>
      </c>
      <c r="M421" s="149"/>
    </row>
    <row r="422" spans="2:13" ht="12.75" x14ac:dyDescent="0.2">
      <c r="B422" s="149"/>
      <c r="C422" s="209" t="s">
        <v>638</v>
      </c>
      <c r="D422" s="164">
        <v>1</v>
      </c>
      <c r="E422" s="164">
        <v>9.6199999999999992</v>
      </c>
      <c r="F422" s="149"/>
      <c r="G422" s="149"/>
      <c r="H422" s="149"/>
      <c r="I422" s="149"/>
      <c r="J422" s="149"/>
      <c r="K422" s="164">
        <v>9.6199999999999992</v>
      </c>
      <c r="L422" s="164">
        <v>9.6199999999999992</v>
      </c>
      <c r="M422" s="149"/>
    </row>
    <row r="423" spans="2:13" ht="12.75" x14ac:dyDescent="0.2">
      <c r="B423" s="149"/>
      <c r="C423" s="209" t="s">
        <v>639</v>
      </c>
      <c r="D423" s="164">
        <v>1</v>
      </c>
      <c r="E423" s="164">
        <v>7</v>
      </c>
      <c r="F423" s="149"/>
      <c r="G423" s="149"/>
      <c r="H423" s="149"/>
      <c r="I423" s="149"/>
      <c r="J423" s="149"/>
      <c r="K423" s="164">
        <v>7</v>
      </c>
      <c r="L423" s="164">
        <v>7</v>
      </c>
      <c r="M423" s="149"/>
    </row>
    <row r="424" spans="2:13" ht="25.5" x14ac:dyDescent="0.2">
      <c r="B424" s="148"/>
      <c r="C424" s="209" t="s">
        <v>640</v>
      </c>
      <c r="D424" s="164">
        <v>1</v>
      </c>
      <c r="E424" s="164">
        <v>14.08</v>
      </c>
      <c r="F424" s="148"/>
      <c r="G424" s="148"/>
      <c r="H424" s="148"/>
      <c r="I424" s="148"/>
      <c r="J424" s="148"/>
      <c r="K424" s="164">
        <v>14.08</v>
      </c>
      <c r="L424" s="164">
        <v>14.08</v>
      </c>
      <c r="M424" s="148"/>
    </row>
    <row r="425" spans="2:13" ht="25.5" x14ac:dyDescent="0.2">
      <c r="B425" s="148"/>
      <c r="C425" s="209" t="s">
        <v>641</v>
      </c>
      <c r="D425" s="164">
        <v>1</v>
      </c>
      <c r="E425" s="164">
        <v>25.32</v>
      </c>
      <c r="F425" s="148"/>
      <c r="G425" s="148"/>
      <c r="H425" s="148"/>
      <c r="I425" s="148"/>
      <c r="J425" s="148"/>
      <c r="K425" s="164">
        <v>25.32</v>
      </c>
      <c r="L425" s="164">
        <v>25.32</v>
      </c>
      <c r="M425" s="148"/>
    </row>
    <row r="426" spans="2:13" ht="12.75" x14ac:dyDescent="0.2">
      <c r="B426" s="149"/>
      <c r="C426" s="209" t="s">
        <v>642</v>
      </c>
      <c r="D426" s="164">
        <v>1</v>
      </c>
      <c r="E426" s="164">
        <v>15</v>
      </c>
      <c r="F426" s="149"/>
      <c r="G426" s="149"/>
      <c r="H426" s="149"/>
      <c r="I426" s="149"/>
      <c r="J426" s="149"/>
      <c r="K426" s="164">
        <v>15</v>
      </c>
      <c r="L426" s="164">
        <v>15</v>
      </c>
      <c r="M426" s="149"/>
    </row>
    <row r="427" spans="2:13" ht="12.75" x14ac:dyDescent="0.2">
      <c r="B427" s="149"/>
      <c r="C427" s="209" t="s">
        <v>643</v>
      </c>
      <c r="D427" s="164">
        <v>1</v>
      </c>
      <c r="E427" s="164">
        <v>24.98</v>
      </c>
      <c r="F427" s="149"/>
      <c r="G427" s="149"/>
      <c r="H427" s="149"/>
      <c r="I427" s="149"/>
      <c r="J427" s="149"/>
      <c r="K427" s="164">
        <v>24.98</v>
      </c>
      <c r="L427" s="164">
        <v>24.98</v>
      </c>
      <c r="M427" s="149"/>
    </row>
    <row r="428" spans="2:13" ht="12.75" x14ac:dyDescent="0.2">
      <c r="B428" s="149"/>
      <c r="C428" s="209" t="s">
        <v>644</v>
      </c>
      <c r="D428" s="164">
        <v>1</v>
      </c>
      <c r="E428" s="164">
        <v>25.25</v>
      </c>
      <c r="F428" s="149"/>
      <c r="G428" s="149"/>
      <c r="H428" s="149"/>
      <c r="I428" s="149"/>
      <c r="J428" s="149"/>
      <c r="K428" s="164">
        <v>25.25</v>
      </c>
      <c r="L428" s="164">
        <v>25.25</v>
      </c>
      <c r="M428" s="149"/>
    </row>
    <row r="429" spans="2:13" ht="25.5" x14ac:dyDescent="0.2">
      <c r="B429" s="148"/>
      <c r="C429" s="209" t="s">
        <v>645</v>
      </c>
      <c r="D429" s="164">
        <v>1</v>
      </c>
      <c r="E429" s="164">
        <v>8.8800000000000008</v>
      </c>
      <c r="F429" s="148"/>
      <c r="G429" s="148"/>
      <c r="H429" s="148"/>
      <c r="I429" s="148"/>
      <c r="J429" s="148"/>
      <c r="K429" s="164">
        <v>8.8800000000000008</v>
      </c>
      <c r="L429" s="164">
        <v>8.8800000000000008</v>
      </c>
      <c r="M429" s="148"/>
    </row>
    <row r="430" spans="2:13" ht="12.75" x14ac:dyDescent="0.2">
      <c r="B430" s="149"/>
      <c r="C430" s="209" t="s">
        <v>646</v>
      </c>
      <c r="D430" s="164">
        <v>2</v>
      </c>
      <c r="E430" s="164">
        <v>8</v>
      </c>
      <c r="F430" s="149"/>
      <c r="G430" s="149"/>
      <c r="H430" s="149"/>
      <c r="I430" s="149"/>
      <c r="J430" s="149"/>
      <c r="K430" s="164">
        <v>8</v>
      </c>
      <c r="L430" s="164">
        <v>16</v>
      </c>
      <c r="M430" s="149"/>
    </row>
    <row r="431" spans="2:13" ht="12.75" x14ac:dyDescent="0.2">
      <c r="B431" s="149"/>
      <c r="C431" s="209" t="s">
        <v>647</v>
      </c>
      <c r="D431" s="164">
        <v>1</v>
      </c>
      <c r="E431" s="164">
        <v>22.68</v>
      </c>
      <c r="F431" s="149"/>
      <c r="G431" s="149"/>
      <c r="H431" s="149"/>
      <c r="I431" s="149"/>
      <c r="J431" s="149"/>
      <c r="K431" s="164">
        <v>22.68</v>
      </c>
      <c r="L431" s="164">
        <v>22.68</v>
      </c>
      <c r="M431" s="149"/>
    </row>
    <row r="432" spans="2:13" ht="12.75" x14ac:dyDescent="0.2">
      <c r="B432" s="153"/>
      <c r="C432" s="154"/>
      <c r="D432" s="165"/>
      <c r="E432" s="166"/>
      <c r="F432" s="157"/>
      <c r="G432" s="157"/>
      <c r="H432" s="157"/>
      <c r="I432" s="157"/>
      <c r="J432" s="157"/>
      <c r="K432" s="166"/>
      <c r="L432" s="166"/>
      <c r="M432" s="196"/>
    </row>
    <row r="433" spans="2:13" ht="12.75" x14ac:dyDescent="0.2">
      <c r="B433" s="156"/>
      <c r="C433" s="157"/>
      <c r="D433" s="167"/>
      <c r="E433" s="167"/>
      <c r="F433" s="168" t="s">
        <v>44</v>
      </c>
      <c r="G433" s="167"/>
      <c r="H433" s="169" t="s">
        <v>45</v>
      </c>
      <c r="I433" s="169"/>
      <c r="J433" s="169"/>
      <c r="K433" s="170" t="s">
        <v>43</v>
      </c>
      <c r="L433" s="171">
        <v>0</v>
      </c>
      <c r="M433" s="172" t="str">
        <f>M416</f>
        <v>m</v>
      </c>
    </row>
    <row r="434" spans="2:13" ht="12.75" x14ac:dyDescent="0.2">
      <c r="B434" s="156"/>
      <c r="C434" s="157"/>
      <c r="D434" s="173"/>
      <c r="E434" s="173"/>
      <c r="F434" s="174" t="s">
        <v>46</v>
      </c>
      <c r="G434" s="173"/>
      <c r="H434" s="175" t="s">
        <v>45</v>
      </c>
      <c r="I434" s="175"/>
      <c r="J434" s="175"/>
      <c r="K434" s="176" t="s">
        <v>43</v>
      </c>
      <c r="L434" s="177">
        <v>0</v>
      </c>
      <c r="M434" s="178" t="str">
        <f>M433</f>
        <v>m</v>
      </c>
    </row>
    <row r="435" spans="2:13" ht="12.75" x14ac:dyDescent="0.2">
      <c r="B435" s="159"/>
      <c r="C435" s="158"/>
      <c r="D435" s="179"/>
      <c r="E435" s="179"/>
      <c r="F435" s="168" t="s">
        <v>47</v>
      </c>
      <c r="G435" s="179"/>
      <c r="H435" s="169" t="s">
        <v>45</v>
      </c>
      <c r="I435" s="169"/>
      <c r="J435" s="169"/>
      <c r="K435" s="170" t="s">
        <v>43</v>
      </c>
      <c r="L435" s="171">
        <f>L433+L434</f>
        <v>0</v>
      </c>
      <c r="M435" s="172" t="str">
        <f>M434</f>
        <v>m</v>
      </c>
    </row>
    <row r="436" spans="2:13" ht="12.75" x14ac:dyDescent="0.2">
      <c r="B436" s="159"/>
      <c r="C436" s="158"/>
      <c r="D436" s="179"/>
      <c r="E436" s="179"/>
      <c r="F436" s="168"/>
      <c r="G436" s="179"/>
      <c r="H436" s="169"/>
      <c r="I436" s="169"/>
      <c r="J436" s="169"/>
      <c r="K436" s="170"/>
      <c r="L436" s="171"/>
      <c r="M436" s="172"/>
    </row>
    <row r="437" spans="2:13" ht="12.75" customHeight="1" x14ac:dyDescent="0.2">
      <c r="B437" s="212" t="s">
        <v>29</v>
      </c>
      <c r="C437" s="393" t="s">
        <v>155</v>
      </c>
      <c r="D437" s="394"/>
      <c r="E437" s="394"/>
      <c r="F437" s="394"/>
      <c r="G437" s="394"/>
      <c r="H437" s="394"/>
      <c r="I437" s="394"/>
      <c r="J437" s="394"/>
      <c r="K437" s="394"/>
      <c r="L437" s="394"/>
      <c r="M437" s="395"/>
    </row>
    <row r="438" spans="2:13" ht="12.75" x14ac:dyDescent="0.2">
      <c r="B438" s="396"/>
      <c r="C438" s="397"/>
      <c r="D438" s="397"/>
      <c r="E438" s="397"/>
      <c r="F438" s="397"/>
      <c r="G438" s="397"/>
      <c r="H438" s="397"/>
      <c r="I438" s="397"/>
      <c r="J438" s="397"/>
      <c r="K438" s="397"/>
      <c r="L438" s="397"/>
      <c r="M438" s="398"/>
    </row>
    <row r="439" spans="2:13" ht="12.75" x14ac:dyDescent="0.2">
      <c r="B439" s="213" t="s">
        <v>156</v>
      </c>
      <c r="C439" s="409" t="s">
        <v>159</v>
      </c>
      <c r="D439" s="410"/>
      <c r="E439" s="410"/>
      <c r="F439" s="410"/>
      <c r="G439" s="410"/>
      <c r="H439" s="410"/>
      <c r="I439" s="410"/>
      <c r="J439" s="410"/>
      <c r="K439" s="411"/>
      <c r="L439" s="204"/>
      <c r="M439" s="204"/>
    </row>
    <row r="440" spans="2:13" ht="12.75" x14ac:dyDescent="0.2">
      <c r="B440" s="396"/>
      <c r="C440" s="397"/>
      <c r="D440" s="397"/>
      <c r="E440" s="397"/>
      <c r="F440" s="397"/>
      <c r="G440" s="397"/>
      <c r="H440" s="397"/>
      <c r="I440" s="397"/>
      <c r="J440" s="397"/>
      <c r="K440" s="397"/>
      <c r="L440" s="397"/>
      <c r="M440" s="398"/>
    </row>
    <row r="441" spans="2:13" ht="12.75" customHeight="1" x14ac:dyDescent="0.2">
      <c r="B441" s="210" t="s">
        <v>650</v>
      </c>
      <c r="C441" s="389" t="s">
        <v>651</v>
      </c>
      <c r="D441" s="390"/>
      <c r="E441" s="390"/>
      <c r="F441" s="390"/>
      <c r="G441" s="390"/>
      <c r="H441" s="390"/>
      <c r="I441" s="390"/>
      <c r="J441" s="390"/>
      <c r="K441" s="391"/>
      <c r="L441" s="161">
        <v>499.03</v>
      </c>
      <c r="M441" s="162" t="s">
        <v>48</v>
      </c>
    </row>
    <row r="442" spans="2:13" ht="25.5" x14ac:dyDescent="0.2">
      <c r="B442" s="149"/>
      <c r="C442" s="209" t="s">
        <v>652</v>
      </c>
      <c r="D442" s="164">
        <v>1</v>
      </c>
      <c r="E442" s="164">
        <v>492.42</v>
      </c>
      <c r="F442" s="149"/>
      <c r="G442" s="149"/>
      <c r="H442" s="149"/>
      <c r="I442" s="149"/>
      <c r="J442" s="149"/>
      <c r="K442" s="164">
        <v>492.42</v>
      </c>
      <c r="L442" s="164">
        <v>492.42</v>
      </c>
      <c r="M442" s="149"/>
    </row>
    <row r="443" spans="2:13" ht="12.75" x14ac:dyDescent="0.2">
      <c r="B443" s="149"/>
      <c r="C443" s="209" t="s">
        <v>653</v>
      </c>
      <c r="D443" s="164">
        <v>1</v>
      </c>
      <c r="E443" s="164">
        <v>21.65</v>
      </c>
      <c r="F443" s="149"/>
      <c r="G443" s="149"/>
      <c r="H443" s="149"/>
      <c r="I443" s="149"/>
      <c r="J443" s="149"/>
      <c r="K443" s="164">
        <v>21.65</v>
      </c>
      <c r="L443" s="164">
        <v>21.65</v>
      </c>
      <c r="M443" s="149"/>
    </row>
    <row r="444" spans="2:13" ht="25.5" x14ac:dyDescent="0.2">
      <c r="B444" s="149"/>
      <c r="C444" s="209" t="s">
        <v>654</v>
      </c>
      <c r="D444" s="164">
        <v>1</v>
      </c>
      <c r="E444" s="164">
        <v>13.92</v>
      </c>
      <c r="F444" s="149"/>
      <c r="G444" s="149"/>
      <c r="H444" s="149"/>
      <c r="I444" s="149"/>
      <c r="J444" s="149"/>
      <c r="K444" s="164">
        <v>-13.92</v>
      </c>
      <c r="L444" s="164">
        <v>-13.92</v>
      </c>
      <c r="M444" s="149"/>
    </row>
    <row r="445" spans="2:13" ht="12.75" x14ac:dyDescent="0.2">
      <c r="B445" s="149"/>
      <c r="C445" s="209" t="s">
        <v>655</v>
      </c>
      <c r="D445" s="164">
        <v>1</v>
      </c>
      <c r="E445" s="164">
        <v>1.1200000000000001</v>
      </c>
      <c r="F445" s="149"/>
      <c r="G445" s="149"/>
      <c r="H445" s="149"/>
      <c r="I445" s="149"/>
      <c r="J445" s="149"/>
      <c r="K445" s="164">
        <v>-1.1200000000000001</v>
      </c>
      <c r="L445" s="164">
        <v>-1.1200000000000001</v>
      </c>
      <c r="M445" s="149"/>
    </row>
    <row r="446" spans="2:13" ht="12.75" x14ac:dyDescent="0.2">
      <c r="B446" s="153"/>
      <c r="C446" s="154"/>
      <c r="D446" s="165"/>
      <c r="E446" s="166"/>
      <c r="F446" s="157"/>
      <c r="G446" s="157"/>
      <c r="H446" s="157"/>
      <c r="I446" s="157"/>
      <c r="J446" s="157"/>
      <c r="K446" s="166"/>
      <c r="L446" s="166"/>
      <c r="M446" s="196"/>
    </row>
    <row r="447" spans="2:13" ht="12.75" x14ac:dyDescent="0.2">
      <c r="B447" s="156"/>
      <c r="C447" s="157"/>
      <c r="D447" s="167"/>
      <c r="E447" s="167"/>
      <c r="F447" s="168" t="s">
        <v>44</v>
      </c>
      <c r="G447" s="167"/>
      <c r="H447" s="169" t="s">
        <v>45</v>
      </c>
      <c r="I447" s="169"/>
      <c r="J447" s="169"/>
      <c r="K447" s="170" t="s">
        <v>43</v>
      </c>
      <c r="L447" s="171">
        <v>0</v>
      </c>
      <c r="M447" s="172" t="str">
        <f>M441</f>
        <v>m²</v>
      </c>
    </row>
    <row r="448" spans="2:13" ht="12.75" x14ac:dyDescent="0.2">
      <c r="B448" s="156"/>
      <c r="C448" s="157"/>
      <c r="D448" s="173"/>
      <c r="E448" s="173"/>
      <c r="F448" s="174" t="s">
        <v>46</v>
      </c>
      <c r="G448" s="173"/>
      <c r="H448" s="175" t="s">
        <v>45</v>
      </c>
      <c r="I448" s="175"/>
      <c r="J448" s="175"/>
      <c r="K448" s="176" t="s">
        <v>43</v>
      </c>
      <c r="L448" s="177">
        <v>0</v>
      </c>
      <c r="M448" s="178" t="str">
        <f>M447</f>
        <v>m²</v>
      </c>
    </row>
    <row r="449" spans="2:13" ht="12.75" x14ac:dyDescent="0.2">
      <c r="B449" s="159"/>
      <c r="C449" s="158"/>
      <c r="D449" s="179"/>
      <c r="E449" s="179"/>
      <c r="F449" s="168" t="s">
        <v>47</v>
      </c>
      <c r="G449" s="179"/>
      <c r="H449" s="169" t="s">
        <v>45</v>
      </c>
      <c r="I449" s="169"/>
      <c r="J449" s="169"/>
      <c r="K449" s="170" t="s">
        <v>43</v>
      </c>
      <c r="L449" s="171">
        <f>L447+L448</f>
        <v>0</v>
      </c>
      <c r="M449" s="172" t="str">
        <f>M448</f>
        <v>m²</v>
      </c>
    </row>
    <row r="450" spans="2:13" ht="12.75" x14ac:dyDescent="0.2">
      <c r="B450" s="159"/>
      <c r="C450" s="158"/>
      <c r="D450" s="179"/>
      <c r="E450" s="179"/>
      <c r="F450" s="168"/>
      <c r="G450" s="179"/>
      <c r="H450" s="169"/>
      <c r="I450" s="169"/>
      <c r="J450" s="169"/>
      <c r="K450" s="170"/>
      <c r="L450" s="171"/>
      <c r="M450" s="172"/>
    </row>
    <row r="451" spans="2:13" ht="12.75" customHeight="1" x14ac:dyDescent="0.2">
      <c r="B451" s="210" t="s">
        <v>656</v>
      </c>
      <c r="C451" s="389" t="s">
        <v>657</v>
      </c>
      <c r="D451" s="390"/>
      <c r="E451" s="390"/>
      <c r="F451" s="390"/>
      <c r="G451" s="390"/>
      <c r="H451" s="390"/>
      <c r="I451" s="390"/>
      <c r="J451" s="390"/>
      <c r="K451" s="391"/>
      <c r="L451" s="161">
        <v>134.54</v>
      </c>
      <c r="M451" s="162" t="s">
        <v>48</v>
      </c>
    </row>
    <row r="452" spans="2:13" ht="25.5" x14ac:dyDescent="0.2">
      <c r="B452" s="149"/>
      <c r="C452" s="209" t="s">
        <v>658</v>
      </c>
      <c r="D452" s="164">
        <v>1</v>
      </c>
      <c r="E452" s="164">
        <v>106.03</v>
      </c>
      <c r="F452" s="149"/>
      <c r="G452" s="149"/>
      <c r="H452" s="149"/>
      <c r="I452" s="149"/>
      <c r="J452" s="149"/>
      <c r="K452" s="164">
        <v>106.03</v>
      </c>
      <c r="L452" s="164">
        <v>106.03</v>
      </c>
      <c r="M452" s="149"/>
    </row>
    <row r="453" spans="2:13" ht="25.5" x14ac:dyDescent="0.2">
      <c r="B453" s="149"/>
      <c r="C453" s="209" t="s">
        <v>658</v>
      </c>
      <c r="D453" s="164">
        <v>1</v>
      </c>
      <c r="E453" s="164">
        <v>15.73</v>
      </c>
      <c r="F453" s="149"/>
      <c r="G453" s="149"/>
      <c r="H453" s="149"/>
      <c r="I453" s="149"/>
      <c r="J453" s="149"/>
      <c r="K453" s="164">
        <v>15.73</v>
      </c>
      <c r="L453" s="164">
        <v>15.73</v>
      </c>
      <c r="M453" s="149"/>
    </row>
    <row r="454" spans="2:13" ht="12.75" x14ac:dyDescent="0.2">
      <c r="B454" s="149"/>
      <c r="C454" s="209" t="s">
        <v>659</v>
      </c>
      <c r="D454" s="164">
        <v>1</v>
      </c>
      <c r="E454" s="164">
        <v>12.78</v>
      </c>
      <c r="F454" s="149"/>
      <c r="G454" s="149"/>
      <c r="H454" s="149"/>
      <c r="I454" s="149"/>
      <c r="J454" s="149"/>
      <c r="K454" s="164">
        <v>12.78</v>
      </c>
      <c r="L454" s="164">
        <v>12.78</v>
      </c>
      <c r="M454" s="149"/>
    </row>
    <row r="455" spans="2:13" ht="12.75" x14ac:dyDescent="0.2">
      <c r="B455" s="153"/>
      <c r="C455" s="154"/>
      <c r="D455" s="165"/>
      <c r="E455" s="166"/>
      <c r="F455" s="157"/>
      <c r="G455" s="157"/>
      <c r="H455" s="157"/>
      <c r="I455" s="157"/>
      <c r="J455" s="157"/>
      <c r="K455" s="166"/>
      <c r="L455" s="166"/>
      <c r="M455" s="196"/>
    </row>
    <row r="456" spans="2:13" ht="12.75" x14ac:dyDescent="0.2">
      <c r="B456" s="156"/>
      <c r="C456" s="157"/>
      <c r="D456" s="167"/>
      <c r="E456" s="167"/>
      <c r="F456" s="168" t="s">
        <v>44</v>
      </c>
      <c r="G456" s="167"/>
      <c r="H456" s="169" t="s">
        <v>45</v>
      </c>
      <c r="I456" s="169"/>
      <c r="J456" s="169"/>
      <c r="K456" s="170" t="s">
        <v>43</v>
      </c>
      <c r="L456" s="171">
        <v>0</v>
      </c>
      <c r="M456" s="172" t="str">
        <f>M451</f>
        <v>m²</v>
      </c>
    </row>
    <row r="457" spans="2:13" ht="12.75" x14ac:dyDescent="0.2">
      <c r="B457" s="156"/>
      <c r="C457" s="157"/>
      <c r="D457" s="173"/>
      <c r="E457" s="173"/>
      <c r="F457" s="174" t="s">
        <v>46</v>
      </c>
      <c r="G457" s="173"/>
      <c r="H457" s="175" t="s">
        <v>45</v>
      </c>
      <c r="I457" s="175"/>
      <c r="J457" s="175"/>
      <c r="K457" s="176" t="s">
        <v>43</v>
      </c>
      <c r="L457" s="177">
        <v>0</v>
      </c>
      <c r="M457" s="178" t="str">
        <f>M456</f>
        <v>m²</v>
      </c>
    </row>
    <row r="458" spans="2:13" ht="12.75" x14ac:dyDescent="0.2">
      <c r="B458" s="159"/>
      <c r="C458" s="158"/>
      <c r="D458" s="179"/>
      <c r="E458" s="179"/>
      <c r="F458" s="168" t="s">
        <v>47</v>
      </c>
      <c r="G458" s="179"/>
      <c r="H458" s="169" t="s">
        <v>45</v>
      </c>
      <c r="I458" s="169"/>
      <c r="J458" s="169"/>
      <c r="K458" s="170" t="s">
        <v>43</v>
      </c>
      <c r="L458" s="171">
        <f>L456+L457</f>
        <v>0</v>
      </c>
      <c r="M458" s="172" t="str">
        <f>M457</f>
        <v>m²</v>
      </c>
    </row>
    <row r="459" spans="2:13" ht="12.75" x14ac:dyDescent="0.2">
      <c r="B459" s="159"/>
      <c r="C459" s="158"/>
      <c r="D459" s="179"/>
      <c r="E459" s="179"/>
      <c r="F459" s="168"/>
      <c r="G459" s="179"/>
      <c r="H459" s="169"/>
      <c r="I459" s="169"/>
      <c r="J459" s="169"/>
      <c r="K459" s="170"/>
      <c r="L459" s="171"/>
      <c r="M459" s="172"/>
    </row>
    <row r="460" spans="2:13" ht="30" customHeight="1" x14ac:dyDescent="0.2">
      <c r="B460" s="210" t="s">
        <v>660</v>
      </c>
      <c r="C460" s="389" t="s">
        <v>661</v>
      </c>
      <c r="D460" s="390"/>
      <c r="E460" s="390"/>
      <c r="F460" s="390"/>
      <c r="G460" s="390"/>
      <c r="H460" s="390"/>
      <c r="I460" s="390"/>
      <c r="J460" s="390"/>
      <c r="K460" s="391"/>
      <c r="L460" s="161">
        <v>8.58</v>
      </c>
      <c r="M460" s="162" t="s">
        <v>48</v>
      </c>
    </row>
    <row r="461" spans="2:13" ht="12.75" x14ac:dyDescent="0.2">
      <c r="B461" s="149"/>
      <c r="C461" s="209" t="s">
        <v>662</v>
      </c>
      <c r="D461" s="164">
        <v>1</v>
      </c>
      <c r="E461" s="164">
        <v>8.58</v>
      </c>
      <c r="F461" s="149"/>
      <c r="G461" s="149"/>
      <c r="H461" s="149"/>
      <c r="I461" s="149"/>
      <c r="J461" s="149"/>
      <c r="K461" s="164">
        <v>8.58</v>
      </c>
      <c r="L461" s="164">
        <v>8.58</v>
      </c>
      <c r="M461" s="149"/>
    </row>
    <row r="462" spans="2:13" ht="12.75" x14ac:dyDescent="0.2">
      <c r="B462" s="153"/>
      <c r="C462" s="154"/>
      <c r="D462" s="165"/>
      <c r="E462" s="166"/>
      <c r="F462" s="157"/>
      <c r="G462" s="157"/>
      <c r="H462" s="157"/>
      <c r="I462" s="157"/>
      <c r="J462" s="157"/>
      <c r="K462" s="166"/>
      <c r="L462" s="166"/>
      <c r="M462" s="196"/>
    </row>
    <row r="463" spans="2:13" ht="12.75" x14ac:dyDescent="0.2">
      <c r="B463" s="156"/>
      <c r="C463" s="157"/>
      <c r="D463" s="167"/>
      <c r="E463" s="167"/>
      <c r="F463" s="168" t="s">
        <v>44</v>
      </c>
      <c r="G463" s="167"/>
      <c r="H463" s="169" t="s">
        <v>45</v>
      </c>
      <c r="I463" s="169"/>
      <c r="J463" s="169"/>
      <c r="K463" s="170" t="s">
        <v>43</v>
      </c>
      <c r="L463" s="171">
        <v>0</v>
      </c>
      <c r="M463" s="172" t="str">
        <f>M460</f>
        <v>m²</v>
      </c>
    </row>
    <row r="464" spans="2:13" ht="12.75" x14ac:dyDescent="0.2">
      <c r="B464" s="156"/>
      <c r="C464" s="157"/>
      <c r="D464" s="173"/>
      <c r="E464" s="173"/>
      <c r="F464" s="174" t="s">
        <v>46</v>
      </c>
      <c r="G464" s="173"/>
      <c r="H464" s="175" t="s">
        <v>45</v>
      </c>
      <c r="I464" s="175"/>
      <c r="J464" s="175"/>
      <c r="K464" s="176" t="s">
        <v>43</v>
      </c>
      <c r="L464" s="177">
        <v>0</v>
      </c>
      <c r="M464" s="178" t="str">
        <f>M463</f>
        <v>m²</v>
      </c>
    </row>
    <row r="465" spans="2:13" ht="12.75" x14ac:dyDescent="0.2">
      <c r="B465" s="159"/>
      <c r="C465" s="158"/>
      <c r="D465" s="179"/>
      <c r="E465" s="179"/>
      <c r="F465" s="168" t="s">
        <v>47</v>
      </c>
      <c r="G465" s="179"/>
      <c r="H465" s="169" t="s">
        <v>45</v>
      </c>
      <c r="I465" s="169"/>
      <c r="J465" s="169"/>
      <c r="K465" s="170" t="s">
        <v>43</v>
      </c>
      <c r="L465" s="171">
        <f>L463+L464</f>
        <v>0</v>
      </c>
      <c r="M465" s="172" t="str">
        <f>M464</f>
        <v>m²</v>
      </c>
    </row>
    <row r="466" spans="2:13" ht="12.75" x14ac:dyDescent="0.2">
      <c r="B466" s="159"/>
      <c r="C466" s="158"/>
      <c r="D466" s="179"/>
      <c r="E466" s="179"/>
      <c r="F466" s="168"/>
      <c r="G466" s="179"/>
      <c r="H466" s="169"/>
      <c r="I466" s="169"/>
      <c r="J466" s="169"/>
      <c r="K466" s="170"/>
      <c r="L466" s="171"/>
      <c r="M466" s="172"/>
    </row>
    <row r="467" spans="2:13" ht="12.75" customHeight="1" x14ac:dyDescent="0.2">
      <c r="B467" s="267" t="s">
        <v>663</v>
      </c>
      <c r="C467" s="392" t="s">
        <v>664</v>
      </c>
      <c r="D467" s="392"/>
      <c r="E467" s="392"/>
      <c r="F467" s="392"/>
      <c r="G467" s="392"/>
      <c r="H467" s="392"/>
      <c r="I467" s="392"/>
      <c r="J467" s="392"/>
      <c r="K467" s="392"/>
      <c r="L467" s="268">
        <v>16.670000000000002</v>
      </c>
      <c r="M467" s="258" t="s">
        <v>48</v>
      </c>
    </row>
    <row r="468" spans="2:13" ht="12.75" x14ac:dyDescent="0.2">
      <c r="B468" s="205"/>
      <c r="C468" s="215" t="s">
        <v>665</v>
      </c>
      <c r="D468" s="200">
        <v>1</v>
      </c>
      <c r="E468" s="200">
        <v>2.12</v>
      </c>
      <c r="F468" s="205"/>
      <c r="G468" s="205"/>
      <c r="H468" s="205"/>
      <c r="I468" s="205"/>
      <c r="J468" s="205"/>
      <c r="K468" s="200">
        <v>2.12</v>
      </c>
      <c r="L468" s="200">
        <v>2.12</v>
      </c>
      <c r="M468" s="205"/>
    </row>
    <row r="469" spans="2:13" ht="12.75" x14ac:dyDescent="0.2">
      <c r="B469" s="149"/>
      <c r="C469" s="209" t="s">
        <v>666</v>
      </c>
      <c r="D469" s="164">
        <v>1</v>
      </c>
      <c r="E469" s="164">
        <v>14.55</v>
      </c>
      <c r="F469" s="149"/>
      <c r="G469" s="149"/>
      <c r="H469" s="149"/>
      <c r="I469" s="149"/>
      <c r="J469" s="149"/>
      <c r="K469" s="164">
        <v>14.55</v>
      </c>
      <c r="L469" s="164">
        <v>14.55</v>
      </c>
      <c r="M469" s="149"/>
    </row>
    <row r="470" spans="2:13" ht="12.75" x14ac:dyDescent="0.2">
      <c r="B470" s="153"/>
      <c r="C470" s="154"/>
      <c r="D470" s="165"/>
      <c r="E470" s="166"/>
      <c r="F470" s="157"/>
      <c r="G470" s="157"/>
      <c r="H470" s="157"/>
      <c r="I470" s="157"/>
      <c r="J470" s="157"/>
      <c r="K470" s="166"/>
      <c r="L470" s="166"/>
      <c r="M470" s="196"/>
    </row>
    <row r="471" spans="2:13" ht="12.75" x14ac:dyDescent="0.2">
      <c r="B471" s="156"/>
      <c r="C471" s="157"/>
      <c r="D471" s="167"/>
      <c r="E471" s="167"/>
      <c r="F471" s="168" t="s">
        <v>44</v>
      </c>
      <c r="G471" s="167"/>
      <c r="H471" s="169" t="s">
        <v>45</v>
      </c>
      <c r="I471" s="169"/>
      <c r="J471" s="169"/>
      <c r="K471" s="170" t="s">
        <v>43</v>
      </c>
      <c r="L471" s="171">
        <v>0</v>
      </c>
      <c r="M471" s="172" t="str">
        <f>M467</f>
        <v>m²</v>
      </c>
    </row>
    <row r="472" spans="2:13" ht="12.75" x14ac:dyDescent="0.2">
      <c r="B472" s="156"/>
      <c r="C472" s="157"/>
      <c r="D472" s="173"/>
      <c r="E472" s="173"/>
      <c r="F472" s="174" t="s">
        <v>46</v>
      </c>
      <c r="G472" s="173"/>
      <c r="H472" s="175" t="s">
        <v>45</v>
      </c>
      <c r="I472" s="175"/>
      <c r="J472" s="175"/>
      <c r="K472" s="176" t="s">
        <v>43</v>
      </c>
      <c r="L472" s="177">
        <v>0</v>
      </c>
      <c r="M472" s="178" t="str">
        <f>M471</f>
        <v>m²</v>
      </c>
    </row>
    <row r="473" spans="2:13" ht="12.75" x14ac:dyDescent="0.2">
      <c r="B473" s="159"/>
      <c r="C473" s="158"/>
      <c r="D473" s="179"/>
      <c r="E473" s="179"/>
      <c r="F473" s="168" t="s">
        <v>47</v>
      </c>
      <c r="G473" s="179"/>
      <c r="H473" s="169" t="s">
        <v>45</v>
      </c>
      <c r="I473" s="169"/>
      <c r="J473" s="169"/>
      <c r="K473" s="170" t="s">
        <v>43</v>
      </c>
      <c r="L473" s="171">
        <f>L471+L472</f>
        <v>0</v>
      </c>
      <c r="M473" s="172" t="str">
        <f>M472</f>
        <v>m²</v>
      </c>
    </row>
    <row r="474" spans="2:13" ht="12.75" x14ac:dyDescent="0.2">
      <c r="B474" s="159"/>
      <c r="C474" s="158"/>
      <c r="D474" s="179"/>
      <c r="E474" s="179"/>
      <c r="F474" s="168"/>
      <c r="G474" s="179"/>
      <c r="H474" s="169"/>
      <c r="I474" s="169"/>
      <c r="J474" s="169"/>
      <c r="K474" s="170"/>
      <c r="L474" s="171"/>
      <c r="M474" s="172"/>
    </row>
    <row r="475" spans="2:13" ht="12.75" customHeight="1" x14ac:dyDescent="0.2">
      <c r="B475" s="210" t="s">
        <v>667</v>
      </c>
      <c r="C475" s="389" t="s">
        <v>168</v>
      </c>
      <c r="D475" s="390"/>
      <c r="E475" s="390"/>
      <c r="F475" s="390"/>
      <c r="G475" s="390"/>
      <c r="H475" s="390"/>
      <c r="I475" s="390"/>
      <c r="J475" s="390"/>
      <c r="K475" s="391"/>
      <c r="L475" s="161">
        <v>3</v>
      </c>
      <c r="M475" s="162" t="s">
        <v>65</v>
      </c>
    </row>
    <row r="476" spans="2:13" ht="12.75" x14ac:dyDescent="0.2">
      <c r="B476" s="149"/>
      <c r="C476" s="149"/>
      <c r="D476" s="164">
        <v>3</v>
      </c>
      <c r="E476" s="164">
        <v>1</v>
      </c>
      <c r="F476" s="149"/>
      <c r="G476" s="149"/>
      <c r="H476" s="149"/>
      <c r="I476" s="149"/>
      <c r="J476" s="149"/>
      <c r="K476" s="164">
        <v>1</v>
      </c>
      <c r="L476" s="164">
        <v>3</v>
      </c>
      <c r="M476" s="149"/>
    </row>
    <row r="477" spans="2:13" ht="12.75" x14ac:dyDescent="0.2">
      <c r="B477" s="153"/>
      <c r="C477" s="154"/>
      <c r="D477" s="165"/>
      <c r="E477" s="166"/>
      <c r="F477" s="157"/>
      <c r="G477" s="157"/>
      <c r="H477" s="157"/>
      <c r="I477" s="157"/>
      <c r="J477" s="157"/>
      <c r="K477" s="166"/>
      <c r="L477" s="166"/>
      <c r="M477" s="196"/>
    </row>
    <row r="478" spans="2:13" ht="12.75" x14ac:dyDescent="0.2">
      <c r="B478" s="156"/>
      <c r="C478" s="157"/>
      <c r="D478" s="167"/>
      <c r="E478" s="167"/>
      <c r="F478" s="168" t="s">
        <v>44</v>
      </c>
      <c r="G478" s="167"/>
      <c r="H478" s="169" t="s">
        <v>45</v>
      </c>
      <c r="I478" s="169"/>
      <c r="J478" s="169"/>
      <c r="K478" s="170" t="s">
        <v>43</v>
      </c>
      <c r="L478" s="171">
        <v>0</v>
      </c>
      <c r="M478" s="172" t="str">
        <f>M475</f>
        <v>un</v>
      </c>
    </row>
    <row r="479" spans="2:13" ht="12.75" x14ac:dyDescent="0.2">
      <c r="B479" s="156"/>
      <c r="C479" s="157"/>
      <c r="D479" s="173"/>
      <c r="E479" s="173"/>
      <c r="F479" s="174" t="s">
        <v>46</v>
      </c>
      <c r="G479" s="173"/>
      <c r="H479" s="175" t="s">
        <v>45</v>
      </c>
      <c r="I479" s="175"/>
      <c r="J479" s="175"/>
      <c r="K479" s="176" t="s">
        <v>43</v>
      </c>
      <c r="L479" s="177">
        <v>0</v>
      </c>
      <c r="M479" s="178" t="str">
        <f>M478</f>
        <v>un</v>
      </c>
    </row>
    <row r="480" spans="2:13" ht="12.75" x14ac:dyDescent="0.2">
      <c r="B480" s="159"/>
      <c r="C480" s="158"/>
      <c r="D480" s="179"/>
      <c r="E480" s="179"/>
      <c r="F480" s="168" t="s">
        <v>47</v>
      </c>
      <c r="G480" s="179"/>
      <c r="H480" s="169" t="s">
        <v>45</v>
      </c>
      <c r="I480" s="169"/>
      <c r="J480" s="169"/>
      <c r="K480" s="170" t="s">
        <v>43</v>
      </c>
      <c r="L480" s="171">
        <f>L478+L479</f>
        <v>0</v>
      </c>
      <c r="M480" s="172" t="str">
        <f>M479</f>
        <v>un</v>
      </c>
    </row>
    <row r="481" spans="2:13" ht="12.75" x14ac:dyDescent="0.2">
      <c r="B481" s="159"/>
      <c r="C481" s="158"/>
      <c r="D481" s="179"/>
      <c r="E481" s="179"/>
      <c r="F481" s="168"/>
      <c r="G481" s="179"/>
      <c r="H481" s="169"/>
      <c r="I481" s="169"/>
      <c r="J481" s="169"/>
      <c r="K481" s="170"/>
      <c r="L481" s="171"/>
      <c r="M481" s="172"/>
    </row>
    <row r="482" spans="2:13" ht="12.75" customHeight="1" x14ac:dyDescent="0.2">
      <c r="B482" s="210" t="s">
        <v>668</v>
      </c>
      <c r="C482" s="389" t="s">
        <v>169</v>
      </c>
      <c r="D482" s="390"/>
      <c r="E482" s="390"/>
      <c r="F482" s="390"/>
      <c r="G482" s="390"/>
      <c r="H482" s="390"/>
      <c r="I482" s="390"/>
      <c r="J482" s="390"/>
      <c r="K482" s="391"/>
      <c r="L482" s="161">
        <v>152.38999999999999</v>
      </c>
      <c r="M482" s="162" t="s">
        <v>49</v>
      </c>
    </row>
    <row r="483" spans="2:13" ht="12.75" x14ac:dyDescent="0.2">
      <c r="B483" s="149"/>
      <c r="C483" s="149"/>
      <c r="D483" s="164">
        <v>1</v>
      </c>
      <c r="E483" s="164">
        <v>152.38999999999999</v>
      </c>
      <c r="F483" s="149"/>
      <c r="G483" s="149"/>
      <c r="H483" s="149"/>
      <c r="I483" s="149"/>
      <c r="J483" s="149"/>
      <c r="K483" s="164">
        <v>152.38999999999999</v>
      </c>
      <c r="L483" s="164">
        <v>152.38999999999999</v>
      </c>
      <c r="M483" s="149"/>
    </row>
    <row r="484" spans="2:13" ht="12.75" x14ac:dyDescent="0.2">
      <c r="B484" s="153"/>
      <c r="C484" s="154"/>
      <c r="D484" s="165"/>
      <c r="E484" s="166"/>
      <c r="F484" s="157"/>
      <c r="G484" s="157"/>
      <c r="H484" s="157"/>
      <c r="I484" s="157"/>
      <c r="J484" s="157"/>
      <c r="K484" s="166"/>
      <c r="L484" s="166"/>
      <c r="M484" s="196"/>
    </row>
    <row r="485" spans="2:13" ht="12.75" x14ac:dyDescent="0.2">
      <c r="B485" s="156"/>
      <c r="C485" s="157"/>
      <c r="D485" s="167"/>
      <c r="E485" s="167"/>
      <c r="F485" s="168" t="s">
        <v>44</v>
      </c>
      <c r="G485" s="167"/>
      <c r="H485" s="169" t="s">
        <v>45</v>
      </c>
      <c r="I485" s="169"/>
      <c r="J485" s="169"/>
      <c r="K485" s="170" t="s">
        <v>43</v>
      </c>
      <c r="L485" s="171">
        <v>0</v>
      </c>
      <c r="M485" s="172" t="str">
        <f>M482</f>
        <v>m</v>
      </c>
    </row>
    <row r="486" spans="2:13" ht="12.75" x14ac:dyDescent="0.2">
      <c r="B486" s="156"/>
      <c r="C486" s="157"/>
      <c r="D486" s="173"/>
      <c r="E486" s="173"/>
      <c r="F486" s="174" t="s">
        <v>46</v>
      </c>
      <c r="G486" s="173"/>
      <c r="H486" s="175" t="s">
        <v>45</v>
      </c>
      <c r="I486" s="175"/>
      <c r="J486" s="175"/>
      <c r="K486" s="176" t="s">
        <v>43</v>
      </c>
      <c r="L486" s="177">
        <v>0</v>
      </c>
      <c r="M486" s="178" t="str">
        <f>M485</f>
        <v>m</v>
      </c>
    </row>
    <row r="487" spans="2:13" ht="12.75" x14ac:dyDescent="0.2">
      <c r="B487" s="159"/>
      <c r="C487" s="158"/>
      <c r="D487" s="179"/>
      <c r="E487" s="179"/>
      <c r="F487" s="168" t="s">
        <v>47</v>
      </c>
      <c r="G487" s="179"/>
      <c r="H487" s="169" t="s">
        <v>45</v>
      </c>
      <c r="I487" s="169"/>
      <c r="J487" s="169"/>
      <c r="K487" s="170" t="s">
        <v>43</v>
      </c>
      <c r="L487" s="171">
        <f>L485+L486</f>
        <v>0</v>
      </c>
      <c r="M487" s="172" t="str">
        <f>M486</f>
        <v>m</v>
      </c>
    </row>
    <row r="488" spans="2:13" ht="12.75" x14ac:dyDescent="0.2">
      <c r="B488" s="159"/>
      <c r="C488" s="158"/>
      <c r="D488" s="179"/>
      <c r="E488" s="179"/>
      <c r="F488" s="168"/>
      <c r="G488" s="179"/>
      <c r="H488" s="169"/>
      <c r="I488" s="169"/>
      <c r="J488" s="169"/>
      <c r="K488" s="170"/>
      <c r="L488" s="171"/>
      <c r="M488" s="172"/>
    </row>
    <row r="489" spans="2:13" ht="12.75" x14ac:dyDescent="0.2">
      <c r="B489" s="213" t="s">
        <v>171</v>
      </c>
      <c r="C489" s="409" t="s">
        <v>170</v>
      </c>
      <c r="D489" s="410"/>
      <c r="E489" s="410"/>
      <c r="F489" s="410"/>
      <c r="G489" s="410"/>
      <c r="H489" s="410"/>
      <c r="I489" s="410"/>
      <c r="J489" s="410"/>
      <c r="K489" s="411"/>
      <c r="L489" s="204"/>
      <c r="M489" s="204"/>
    </row>
    <row r="490" spans="2:13" ht="12.75" x14ac:dyDescent="0.2">
      <c r="B490" s="396"/>
      <c r="C490" s="397"/>
      <c r="D490" s="397"/>
      <c r="E490" s="397"/>
      <c r="F490" s="397"/>
      <c r="G490" s="397"/>
      <c r="H490" s="397"/>
      <c r="I490" s="397"/>
      <c r="J490" s="397"/>
      <c r="K490" s="397"/>
      <c r="L490" s="397"/>
      <c r="M490" s="398"/>
    </row>
    <row r="491" spans="2:13" ht="12.75" customHeight="1" x14ac:dyDescent="0.2">
      <c r="B491" s="265" t="s">
        <v>669</v>
      </c>
      <c r="C491" s="405" t="s">
        <v>670</v>
      </c>
      <c r="D491" s="406"/>
      <c r="E491" s="406"/>
      <c r="F491" s="406"/>
      <c r="G491" s="406"/>
      <c r="H491" s="406"/>
      <c r="I491" s="406"/>
      <c r="J491" s="406"/>
      <c r="K491" s="407"/>
      <c r="L491" s="260">
        <v>228.22</v>
      </c>
      <c r="M491" s="261" t="s">
        <v>48</v>
      </c>
    </row>
    <row r="492" spans="2:13" ht="12.75" x14ac:dyDescent="0.2">
      <c r="B492" s="313"/>
      <c r="C492" s="348" t="s">
        <v>671</v>
      </c>
      <c r="D492" s="316">
        <v>1</v>
      </c>
      <c r="E492" s="316">
        <v>228.22</v>
      </c>
      <c r="F492" s="313"/>
      <c r="G492" s="313"/>
      <c r="H492" s="313"/>
      <c r="I492" s="313"/>
      <c r="J492" s="313"/>
      <c r="K492" s="316">
        <v>228.22</v>
      </c>
      <c r="L492" s="316">
        <v>228.22</v>
      </c>
      <c r="M492" s="313"/>
    </row>
    <row r="493" spans="2:13" ht="12.75" x14ac:dyDescent="0.2">
      <c r="B493" s="317"/>
      <c r="C493" s="318"/>
      <c r="D493" s="319"/>
      <c r="E493" s="320"/>
      <c r="F493" s="321"/>
      <c r="G493" s="321"/>
      <c r="H493" s="321"/>
      <c r="I493" s="321"/>
      <c r="J493" s="321"/>
      <c r="K493" s="320"/>
      <c r="L493" s="320"/>
      <c r="M493" s="322"/>
    </row>
    <row r="494" spans="2:13" ht="12.75" x14ac:dyDescent="0.2">
      <c r="B494" s="323"/>
      <c r="C494" s="321"/>
      <c r="D494" s="324"/>
      <c r="E494" s="324"/>
      <c r="F494" s="325" t="s">
        <v>44</v>
      </c>
      <c r="G494" s="324"/>
      <c r="H494" s="326" t="s">
        <v>45</v>
      </c>
      <c r="I494" s="326"/>
      <c r="J494" s="326"/>
      <c r="K494" s="327" t="s">
        <v>43</v>
      </c>
      <c r="L494" s="328">
        <v>0</v>
      </c>
      <c r="M494" s="329" t="str">
        <f>M491</f>
        <v>m²</v>
      </c>
    </row>
    <row r="495" spans="2:13" ht="12.75" x14ac:dyDescent="0.2">
      <c r="B495" s="323"/>
      <c r="C495" s="321"/>
      <c r="D495" s="330"/>
      <c r="E495" s="330"/>
      <c r="F495" s="331" t="s">
        <v>46</v>
      </c>
      <c r="G495" s="330"/>
      <c r="H495" s="332" t="s">
        <v>45</v>
      </c>
      <c r="I495" s="332"/>
      <c r="J495" s="332"/>
      <c r="K495" s="333" t="s">
        <v>43</v>
      </c>
      <c r="L495" s="334">
        <v>228.22</v>
      </c>
      <c r="M495" s="335" t="str">
        <f>M494</f>
        <v>m²</v>
      </c>
    </row>
    <row r="496" spans="2:13" ht="12.75" x14ac:dyDescent="0.2">
      <c r="B496" s="336"/>
      <c r="C496" s="337"/>
      <c r="D496" s="338"/>
      <c r="E496" s="338"/>
      <c r="F496" s="325" t="s">
        <v>47</v>
      </c>
      <c r="G496" s="338"/>
      <c r="H496" s="326" t="s">
        <v>45</v>
      </c>
      <c r="I496" s="326"/>
      <c r="J496" s="326"/>
      <c r="K496" s="327" t="s">
        <v>43</v>
      </c>
      <c r="L496" s="328">
        <f>L494+L495</f>
        <v>228.22</v>
      </c>
      <c r="M496" s="329" t="str">
        <f>M495</f>
        <v>m²</v>
      </c>
    </row>
    <row r="497" spans="2:13" ht="12.75" x14ac:dyDescent="0.2">
      <c r="B497" s="336"/>
      <c r="C497" s="337"/>
      <c r="D497" s="338"/>
      <c r="E497" s="338"/>
      <c r="F497" s="325"/>
      <c r="G497" s="338"/>
      <c r="H497" s="326"/>
      <c r="I497" s="326"/>
      <c r="J497" s="326"/>
      <c r="K497" s="327"/>
      <c r="L497" s="328"/>
      <c r="M497" s="329"/>
    </row>
    <row r="498" spans="2:13" ht="12.75" customHeight="1" x14ac:dyDescent="0.2">
      <c r="B498" s="265" t="s">
        <v>672</v>
      </c>
      <c r="C498" s="405" t="s">
        <v>576</v>
      </c>
      <c r="D498" s="406"/>
      <c r="E498" s="406"/>
      <c r="F498" s="406"/>
      <c r="G498" s="406"/>
      <c r="H498" s="406"/>
      <c r="I498" s="406"/>
      <c r="J498" s="406"/>
      <c r="K498" s="407"/>
      <c r="L498" s="260">
        <v>228.22</v>
      </c>
      <c r="M498" s="261" t="s">
        <v>48</v>
      </c>
    </row>
    <row r="499" spans="2:13" ht="12.75" x14ac:dyDescent="0.2">
      <c r="B499" s="313"/>
      <c r="C499" s="348" t="s">
        <v>671</v>
      </c>
      <c r="D499" s="316">
        <v>1</v>
      </c>
      <c r="E499" s="316">
        <v>228.22</v>
      </c>
      <c r="F499" s="313"/>
      <c r="G499" s="313"/>
      <c r="H499" s="313"/>
      <c r="I499" s="313"/>
      <c r="J499" s="313"/>
      <c r="K499" s="316">
        <v>228.22</v>
      </c>
      <c r="L499" s="316">
        <v>228.22</v>
      </c>
      <c r="M499" s="313"/>
    </row>
    <row r="500" spans="2:13" ht="12.75" x14ac:dyDescent="0.2">
      <c r="B500" s="317"/>
      <c r="C500" s="318"/>
      <c r="D500" s="319"/>
      <c r="E500" s="320"/>
      <c r="F500" s="321"/>
      <c r="G500" s="321"/>
      <c r="H500" s="321"/>
      <c r="I500" s="321"/>
      <c r="J500" s="321"/>
      <c r="K500" s="320"/>
      <c r="L500" s="320"/>
      <c r="M500" s="322"/>
    </row>
    <row r="501" spans="2:13" ht="12.75" x14ac:dyDescent="0.2">
      <c r="B501" s="323"/>
      <c r="C501" s="321"/>
      <c r="D501" s="324"/>
      <c r="E501" s="324"/>
      <c r="F501" s="325" t="s">
        <v>44</v>
      </c>
      <c r="G501" s="324"/>
      <c r="H501" s="326" t="s">
        <v>45</v>
      </c>
      <c r="I501" s="326"/>
      <c r="J501" s="326"/>
      <c r="K501" s="327" t="s">
        <v>43</v>
      </c>
      <c r="L501" s="328">
        <v>0</v>
      </c>
      <c r="M501" s="329" t="str">
        <f>M498</f>
        <v>m²</v>
      </c>
    </row>
    <row r="502" spans="2:13" ht="12.75" x14ac:dyDescent="0.2">
      <c r="B502" s="323"/>
      <c r="C502" s="321"/>
      <c r="D502" s="330"/>
      <c r="E502" s="330"/>
      <c r="F502" s="331" t="s">
        <v>46</v>
      </c>
      <c r="G502" s="330"/>
      <c r="H502" s="332" t="s">
        <v>45</v>
      </c>
      <c r="I502" s="332"/>
      <c r="J502" s="332"/>
      <c r="K502" s="333" t="s">
        <v>43</v>
      </c>
      <c r="L502" s="334">
        <v>228.22</v>
      </c>
      <c r="M502" s="335" t="str">
        <f>M501</f>
        <v>m²</v>
      </c>
    </row>
    <row r="503" spans="2:13" ht="12.75" x14ac:dyDescent="0.2">
      <c r="B503" s="336"/>
      <c r="C503" s="337"/>
      <c r="D503" s="338"/>
      <c r="E503" s="338"/>
      <c r="F503" s="325" t="s">
        <v>47</v>
      </c>
      <c r="G503" s="338"/>
      <c r="H503" s="326" t="s">
        <v>45</v>
      </c>
      <c r="I503" s="326"/>
      <c r="J503" s="326"/>
      <c r="K503" s="327" t="s">
        <v>43</v>
      </c>
      <c r="L503" s="328">
        <f>L501+L502</f>
        <v>228.22</v>
      </c>
      <c r="M503" s="329" t="str">
        <f>M502</f>
        <v>m²</v>
      </c>
    </row>
    <row r="504" spans="2:13" ht="12.75" x14ac:dyDescent="0.2">
      <c r="B504" s="336"/>
      <c r="C504" s="337"/>
      <c r="D504" s="338"/>
      <c r="E504" s="338"/>
      <c r="F504" s="325"/>
      <c r="G504" s="338"/>
      <c r="H504" s="326"/>
      <c r="I504" s="326"/>
      <c r="J504" s="326"/>
      <c r="K504" s="327"/>
      <c r="L504" s="328"/>
      <c r="M504" s="329"/>
    </row>
    <row r="505" spans="2:13" ht="12.75" customHeight="1" x14ac:dyDescent="0.2">
      <c r="B505" s="265" t="s">
        <v>673</v>
      </c>
      <c r="C505" s="405" t="s">
        <v>674</v>
      </c>
      <c r="D505" s="406"/>
      <c r="E505" s="406"/>
      <c r="F505" s="406"/>
      <c r="G505" s="406"/>
      <c r="H505" s="406"/>
      <c r="I505" s="406"/>
      <c r="J505" s="406"/>
      <c r="K505" s="407"/>
      <c r="L505" s="260">
        <v>228.22</v>
      </c>
      <c r="M505" s="261" t="s">
        <v>48</v>
      </c>
    </row>
    <row r="506" spans="2:13" ht="12.75" x14ac:dyDescent="0.2">
      <c r="B506" s="313"/>
      <c r="C506" s="348" t="s">
        <v>675</v>
      </c>
      <c r="D506" s="316">
        <v>1</v>
      </c>
      <c r="E506" s="316">
        <v>228.22</v>
      </c>
      <c r="F506" s="313"/>
      <c r="G506" s="313"/>
      <c r="H506" s="313"/>
      <c r="I506" s="313"/>
      <c r="J506" s="313"/>
      <c r="K506" s="316">
        <v>228.22</v>
      </c>
      <c r="L506" s="316">
        <v>228.22</v>
      </c>
      <c r="M506" s="313"/>
    </row>
    <row r="507" spans="2:13" ht="12.75" x14ac:dyDescent="0.2">
      <c r="B507" s="317"/>
      <c r="C507" s="318"/>
      <c r="D507" s="319"/>
      <c r="E507" s="320"/>
      <c r="F507" s="321"/>
      <c r="G507" s="321"/>
      <c r="H507" s="321"/>
      <c r="I507" s="321"/>
      <c r="J507" s="321"/>
      <c r="K507" s="320"/>
      <c r="L507" s="320"/>
      <c r="M507" s="322"/>
    </row>
    <row r="508" spans="2:13" ht="12.75" x14ac:dyDescent="0.2">
      <c r="B508" s="323"/>
      <c r="C508" s="321"/>
      <c r="D508" s="324"/>
      <c r="E508" s="324"/>
      <c r="F508" s="325" t="s">
        <v>44</v>
      </c>
      <c r="G508" s="324"/>
      <c r="H508" s="326" t="s">
        <v>45</v>
      </c>
      <c r="I508" s="326"/>
      <c r="J508" s="326"/>
      <c r="K508" s="327" t="s">
        <v>43</v>
      </c>
      <c r="L508" s="328">
        <v>0</v>
      </c>
      <c r="M508" s="329" t="str">
        <f>M505</f>
        <v>m²</v>
      </c>
    </row>
    <row r="509" spans="2:13" ht="12.75" x14ac:dyDescent="0.2">
      <c r="B509" s="323"/>
      <c r="C509" s="321"/>
      <c r="D509" s="330"/>
      <c r="E509" s="330"/>
      <c r="F509" s="331" t="s">
        <v>46</v>
      </c>
      <c r="G509" s="330"/>
      <c r="H509" s="332" t="s">
        <v>45</v>
      </c>
      <c r="I509" s="332"/>
      <c r="J509" s="332"/>
      <c r="K509" s="333" t="s">
        <v>43</v>
      </c>
      <c r="L509" s="334">
        <v>228.22</v>
      </c>
      <c r="M509" s="335" t="str">
        <f>M508</f>
        <v>m²</v>
      </c>
    </row>
    <row r="510" spans="2:13" ht="12.75" x14ac:dyDescent="0.2">
      <c r="B510" s="336"/>
      <c r="C510" s="337"/>
      <c r="D510" s="338"/>
      <c r="E510" s="338"/>
      <c r="F510" s="325" t="s">
        <v>47</v>
      </c>
      <c r="G510" s="338"/>
      <c r="H510" s="326" t="s">
        <v>45</v>
      </c>
      <c r="I510" s="326"/>
      <c r="J510" s="326"/>
      <c r="K510" s="327" t="s">
        <v>43</v>
      </c>
      <c r="L510" s="328">
        <f>L508+L509</f>
        <v>228.22</v>
      </c>
      <c r="M510" s="329" t="str">
        <f>M509</f>
        <v>m²</v>
      </c>
    </row>
    <row r="511" spans="2:13" ht="12.75" x14ac:dyDescent="0.2">
      <c r="B511" s="336"/>
      <c r="C511" s="337"/>
      <c r="D511" s="338"/>
      <c r="E511" s="338"/>
      <c r="F511" s="325"/>
      <c r="G511" s="338"/>
      <c r="H511" s="326"/>
      <c r="I511" s="326"/>
      <c r="J511" s="326"/>
      <c r="K511" s="327"/>
      <c r="L511" s="328"/>
      <c r="M511" s="329"/>
    </row>
    <row r="512" spans="2:13" ht="12.75" customHeight="1" x14ac:dyDescent="0.2">
      <c r="B512" s="210" t="s">
        <v>676</v>
      </c>
      <c r="C512" s="399" t="s">
        <v>927</v>
      </c>
      <c r="D512" s="400"/>
      <c r="E512" s="400"/>
      <c r="F512" s="400"/>
      <c r="G512" s="400"/>
      <c r="H512" s="400"/>
      <c r="I512" s="400"/>
      <c r="J512" s="400"/>
      <c r="K512" s="401"/>
      <c r="L512" s="161">
        <v>234.92</v>
      </c>
      <c r="M512" s="162" t="s">
        <v>48</v>
      </c>
    </row>
    <row r="513" spans="1:13" ht="12.75" x14ac:dyDescent="0.2">
      <c r="B513" s="149"/>
      <c r="C513" s="209" t="s">
        <v>635</v>
      </c>
      <c r="D513" s="164">
        <v>1</v>
      </c>
      <c r="E513" s="164">
        <v>10.77</v>
      </c>
      <c r="F513" s="149"/>
      <c r="G513" s="149"/>
      <c r="H513" s="149"/>
      <c r="I513" s="149"/>
      <c r="J513" s="149"/>
      <c r="K513" s="164">
        <v>10.77</v>
      </c>
      <c r="L513" s="164">
        <v>10.77</v>
      </c>
      <c r="M513" s="149"/>
    </row>
    <row r="514" spans="1:13" ht="12.75" x14ac:dyDescent="0.2">
      <c r="B514" s="149"/>
      <c r="C514" s="209" t="s">
        <v>636</v>
      </c>
      <c r="D514" s="164">
        <v>1</v>
      </c>
      <c r="E514" s="164">
        <v>15.45</v>
      </c>
      <c r="F514" s="149"/>
      <c r="G514" s="149"/>
      <c r="H514" s="149"/>
      <c r="I514" s="149"/>
      <c r="J514" s="149"/>
      <c r="K514" s="164">
        <v>15.45</v>
      </c>
      <c r="L514" s="164">
        <v>15.45</v>
      </c>
      <c r="M514" s="149"/>
    </row>
    <row r="515" spans="1:13" ht="12.75" x14ac:dyDescent="0.2">
      <c r="B515" s="149"/>
      <c r="C515" s="209" t="s">
        <v>637</v>
      </c>
      <c r="D515" s="164">
        <v>1</v>
      </c>
      <c r="E515" s="164">
        <v>6.93</v>
      </c>
      <c r="F515" s="149"/>
      <c r="G515" s="149"/>
      <c r="H515" s="149"/>
      <c r="I515" s="149"/>
      <c r="J515" s="149"/>
      <c r="K515" s="164">
        <v>6.93</v>
      </c>
      <c r="L515" s="164">
        <v>6.93</v>
      </c>
      <c r="M515" s="149"/>
    </row>
    <row r="516" spans="1:13" ht="12.75" x14ac:dyDescent="0.2">
      <c r="B516" s="149"/>
      <c r="C516" s="209" t="s">
        <v>637</v>
      </c>
      <c r="D516" s="164">
        <v>4</v>
      </c>
      <c r="E516" s="164">
        <v>7.5</v>
      </c>
      <c r="F516" s="149"/>
      <c r="G516" s="149"/>
      <c r="H516" s="149"/>
      <c r="I516" s="149"/>
      <c r="J516" s="149"/>
      <c r="K516" s="164">
        <v>7.5</v>
      </c>
      <c r="L516" s="164">
        <v>30</v>
      </c>
      <c r="M516" s="149"/>
    </row>
    <row r="517" spans="1:13" ht="12.75" x14ac:dyDescent="0.2">
      <c r="A517" s="79"/>
      <c r="B517" s="149"/>
      <c r="C517" s="209" t="s">
        <v>637</v>
      </c>
      <c r="D517" s="164">
        <v>1</v>
      </c>
      <c r="E517" s="164">
        <v>7.27</v>
      </c>
      <c r="F517" s="149"/>
      <c r="G517" s="149"/>
      <c r="H517" s="149"/>
      <c r="I517" s="149"/>
      <c r="J517" s="149"/>
      <c r="K517" s="164">
        <v>7.27</v>
      </c>
      <c r="L517" s="164">
        <v>7.27</v>
      </c>
      <c r="M517" s="149"/>
    </row>
    <row r="518" spans="1:13" ht="12.75" x14ac:dyDescent="0.2">
      <c r="B518" s="149"/>
      <c r="C518" s="209" t="s">
        <v>638</v>
      </c>
      <c r="D518" s="164">
        <v>1</v>
      </c>
      <c r="E518" s="164">
        <v>5.77</v>
      </c>
      <c r="F518" s="149"/>
      <c r="G518" s="149"/>
      <c r="H518" s="149"/>
      <c r="I518" s="149"/>
      <c r="J518" s="149"/>
      <c r="K518" s="164">
        <v>5.77</v>
      </c>
      <c r="L518" s="164">
        <v>5.77</v>
      </c>
      <c r="M518" s="149"/>
    </row>
    <row r="519" spans="1:13" ht="12.75" x14ac:dyDescent="0.2">
      <c r="B519" s="149"/>
      <c r="C519" s="209" t="s">
        <v>639</v>
      </c>
      <c r="D519" s="164">
        <v>1</v>
      </c>
      <c r="E519" s="164">
        <v>2.76</v>
      </c>
      <c r="F519" s="149"/>
      <c r="G519" s="149"/>
      <c r="H519" s="149"/>
      <c r="I519" s="149"/>
      <c r="J519" s="149"/>
      <c r="K519" s="164">
        <v>2.76</v>
      </c>
      <c r="L519" s="164">
        <v>2.76</v>
      </c>
      <c r="M519" s="149"/>
    </row>
    <row r="520" spans="1:13" ht="25.5" x14ac:dyDescent="0.2">
      <c r="B520" s="148"/>
      <c r="C520" s="209" t="s">
        <v>640</v>
      </c>
      <c r="D520" s="164">
        <v>1</v>
      </c>
      <c r="E520" s="164">
        <v>7.73</v>
      </c>
      <c r="F520" s="148"/>
      <c r="G520" s="148"/>
      <c r="H520" s="148"/>
      <c r="I520" s="148"/>
      <c r="J520" s="148"/>
      <c r="K520" s="164">
        <v>7.73</v>
      </c>
      <c r="L520" s="164">
        <v>7.73</v>
      </c>
      <c r="M520" s="148"/>
    </row>
    <row r="521" spans="1:13" ht="25.5" x14ac:dyDescent="0.2">
      <c r="B521" s="148"/>
      <c r="C521" s="209" t="s">
        <v>641</v>
      </c>
      <c r="D521" s="164">
        <v>1</v>
      </c>
      <c r="E521" s="164">
        <v>15.85</v>
      </c>
      <c r="F521" s="148"/>
      <c r="G521" s="148"/>
      <c r="H521" s="148"/>
      <c r="I521" s="148"/>
      <c r="J521" s="148"/>
      <c r="K521" s="164">
        <v>15.85</v>
      </c>
      <c r="L521" s="164">
        <v>15.85</v>
      </c>
      <c r="M521" s="148"/>
    </row>
    <row r="522" spans="1:13" ht="12.75" x14ac:dyDescent="0.2">
      <c r="B522" s="149"/>
      <c r="C522" s="209" t="s">
        <v>642</v>
      </c>
      <c r="D522" s="164">
        <v>1</v>
      </c>
      <c r="E522" s="164">
        <v>13.42</v>
      </c>
      <c r="F522" s="149"/>
      <c r="G522" s="149"/>
      <c r="H522" s="149"/>
      <c r="I522" s="149"/>
      <c r="J522" s="149"/>
      <c r="K522" s="164">
        <v>13.42</v>
      </c>
      <c r="L522" s="164">
        <v>13.42</v>
      </c>
      <c r="M522" s="149"/>
    </row>
    <row r="523" spans="1:13" ht="12.75" x14ac:dyDescent="0.2">
      <c r="B523" s="149"/>
      <c r="C523" s="209" t="s">
        <v>643</v>
      </c>
      <c r="D523" s="164">
        <v>1</v>
      </c>
      <c r="E523" s="164">
        <v>37.32</v>
      </c>
      <c r="F523" s="149"/>
      <c r="G523" s="149"/>
      <c r="H523" s="149"/>
      <c r="I523" s="149"/>
      <c r="J523" s="149"/>
      <c r="K523" s="164">
        <v>37.32</v>
      </c>
      <c r="L523" s="164">
        <v>37.32</v>
      </c>
      <c r="M523" s="149"/>
    </row>
    <row r="524" spans="1:13" ht="12.75" x14ac:dyDescent="0.2">
      <c r="B524" s="149"/>
      <c r="C524" s="209" t="s">
        <v>644</v>
      </c>
      <c r="D524" s="164">
        <v>1</v>
      </c>
      <c r="E524" s="164">
        <v>25.25</v>
      </c>
      <c r="F524" s="149"/>
      <c r="G524" s="149"/>
      <c r="H524" s="149"/>
      <c r="I524" s="149"/>
      <c r="J524" s="149"/>
      <c r="K524" s="164">
        <v>25.25</v>
      </c>
      <c r="L524" s="164">
        <v>25.25</v>
      </c>
      <c r="M524" s="149"/>
    </row>
    <row r="525" spans="1:13" ht="25.5" x14ac:dyDescent="0.2">
      <c r="B525" s="148"/>
      <c r="C525" s="209" t="s">
        <v>645</v>
      </c>
      <c r="D525" s="164">
        <v>1</v>
      </c>
      <c r="E525" s="164">
        <v>5.54</v>
      </c>
      <c r="F525" s="148"/>
      <c r="G525" s="148"/>
      <c r="H525" s="148"/>
      <c r="I525" s="148"/>
      <c r="J525" s="148"/>
      <c r="K525" s="164">
        <v>5.54</v>
      </c>
      <c r="L525" s="164">
        <v>5.54</v>
      </c>
      <c r="M525" s="148"/>
    </row>
    <row r="526" spans="1:13" ht="12.75" x14ac:dyDescent="0.2">
      <c r="B526" s="149"/>
      <c r="C526" s="209" t="s">
        <v>646</v>
      </c>
      <c r="D526" s="164">
        <v>2</v>
      </c>
      <c r="E526" s="164">
        <v>3.96</v>
      </c>
      <c r="F526" s="149"/>
      <c r="G526" s="149"/>
      <c r="H526" s="149"/>
      <c r="I526" s="149"/>
      <c r="J526" s="149"/>
      <c r="K526" s="164">
        <v>3.96</v>
      </c>
      <c r="L526" s="164">
        <v>7.92</v>
      </c>
      <c r="M526" s="149"/>
    </row>
    <row r="527" spans="1:13" ht="12.75" x14ac:dyDescent="0.2">
      <c r="B527" s="149"/>
      <c r="C527" s="209" t="s">
        <v>647</v>
      </c>
      <c r="D527" s="164">
        <v>1</v>
      </c>
      <c r="E527" s="164">
        <v>39.04</v>
      </c>
      <c r="F527" s="149"/>
      <c r="G527" s="149"/>
      <c r="H527" s="149"/>
      <c r="I527" s="149"/>
      <c r="J527" s="149"/>
      <c r="K527" s="164">
        <v>39.04</v>
      </c>
      <c r="L527" s="164">
        <v>39.04</v>
      </c>
      <c r="M527" s="149"/>
    </row>
    <row r="528" spans="1:13" ht="12.75" x14ac:dyDescent="0.2">
      <c r="B528" s="149"/>
      <c r="C528" s="209" t="s">
        <v>520</v>
      </c>
      <c r="D528" s="164">
        <v>1</v>
      </c>
      <c r="E528" s="164">
        <v>2.04</v>
      </c>
      <c r="F528" s="149"/>
      <c r="G528" s="149"/>
      <c r="H528" s="149"/>
      <c r="I528" s="149"/>
      <c r="J528" s="149"/>
      <c r="K528" s="164">
        <v>2.04</v>
      </c>
      <c r="L528" s="164">
        <v>2.04</v>
      </c>
      <c r="M528" s="149"/>
    </row>
    <row r="529" spans="2:13" ht="12.75" x14ac:dyDescent="0.2">
      <c r="B529" s="149"/>
      <c r="C529" s="209" t="s">
        <v>677</v>
      </c>
      <c r="D529" s="164">
        <v>1</v>
      </c>
      <c r="E529" s="164">
        <v>0.09</v>
      </c>
      <c r="F529" s="149"/>
      <c r="G529" s="149"/>
      <c r="H529" s="149"/>
      <c r="I529" s="149"/>
      <c r="J529" s="149"/>
      <c r="K529" s="164">
        <v>0.09</v>
      </c>
      <c r="L529" s="164">
        <v>0.09</v>
      </c>
      <c r="M529" s="149"/>
    </row>
    <row r="530" spans="2:13" ht="12.75" x14ac:dyDescent="0.2">
      <c r="B530" s="149"/>
      <c r="C530" s="209" t="s">
        <v>678</v>
      </c>
      <c r="D530" s="164">
        <v>1</v>
      </c>
      <c r="E530" s="164">
        <v>0.11</v>
      </c>
      <c r="F530" s="149"/>
      <c r="G530" s="149"/>
      <c r="H530" s="149"/>
      <c r="I530" s="149"/>
      <c r="J530" s="149"/>
      <c r="K530" s="164">
        <v>0.11</v>
      </c>
      <c r="L530" s="164">
        <v>0.11</v>
      </c>
      <c r="M530" s="149"/>
    </row>
    <row r="531" spans="2:13" ht="12.75" x14ac:dyDescent="0.2">
      <c r="B531" s="149"/>
      <c r="C531" s="209" t="s">
        <v>679</v>
      </c>
      <c r="D531" s="164">
        <v>8</v>
      </c>
      <c r="E531" s="164">
        <v>0.12</v>
      </c>
      <c r="F531" s="149"/>
      <c r="G531" s="149"/>
      <c r="H531" s="149"/>
      <c r="I531" s="149"/>
      <c r="J531" s="149"/>
      <c r="K531" s="164">
        <v>0.12</v>
      </c>
      <c r="L531" s="164">
        <v>0.96</v>
      </c>
      <c r="M531" s="149"/>
    </row>
    <row r="532" spans="2:13" ht="12.75" x14ac:dyDescent="0.2">
      <c r="B532" s="149"/>
      <c r="C532" s="209" t="s">
        <v>680</v>
      </c>
      <c r="D532" s="164">
        <v>3</v>
      </c>
      <c r="E532" s="164">
        <v>0.14000000000000001</v>
      </c>
      <c r="F532" s="149"/>
      <c r="G532" s="149"/>
      <c r="H532" s="149"/>
      <c r="I532" s="149"/>
      <c r="J532" s="149"/>
      <c r="K532" s="164">
        <v>0.14000000000000001</v>
      </c>
      <c r="L532" s="164">
        <v>0.42</v>
      </c>
      <c r="M532" s="149"/>
    </row>
    <row r="533" spans="2:13" ht="12.75" x14ac:dyDescent="0.2">
      <c r="B533" s="149"/>
      <c r="C533" s="209" t="s">
        <v>681</v>
      </c>
      <c r="D533" s="164">
        <v>2</v>
      </c>
      <c r="E533" s="164">
        <v>0.14000000000000001</v>
      </c>
      <c r="F533" s="149"/>
      <c r="G533" s="149"/>
      <c r="H533" s="149"/>
      <c r="I533" s="149"/>
      <c r="J533" s="149"/>
      <c r="K533" s="164">
        <v>0.14000000000000001</v>
      </c>
      <c r="L533" s="164">
        <v>0.28000000000000003</v>
      </c>
      <c r="M533" s="149"/>
    </row>
    <row r="534" spans="2:13" ht="12.75" x14ac:dyDescent="0.2">
      <c r="B534" s="153"/>
      <c r="C534" s="154"/>
      <c r="D534" s="165"/>
      <c r="E534" s="166"/>
      <c r="F534" s="157"/>
      <c r="G534" s="157"/>
      <c r="H534" s="157"/>
      <c r="I534" s="157"/>
      <c r="J534" s="157"/>
      <c r="K534" s="166"/>
      <c r="L534" s="166"/>
      <c r="M534" s="196"/>
    </row>
    <row r="535" spans="2:13" ht="12.75" x14ac:dyDescent="0.2">
      <c r="B535" s="156"/>
      <c r="C535" s="157"/>
      <c r="D535" s="167"/>
      <c r="E535" s="167"/>
      <c r="F535" s="168" t="s">
        <v>44</v>
      </c>
      <c r="G535" s="167"/>
      <c r="H535" s="169" t="s">
        <v>45</v>
      </c>
      <c r="I535" s="169"/>
      <c r="J535" s="169"/>
      <c r="K535" s="170" t="s">
        <v>43</v>
      </c>
      <c r="L535" s="171">
        <v>0</v>
      </c>
      <c r="M535" s="172" t="str">
        <f>M512</f>
        <v>m²</v>
      </c>
    </row>
    <row r="536" spans="2:13" ht="12.75" x14ac:dyDescent="0.2">
      <c r="B536" s="156"/>
      <c r="C536" s="157"/>
      <c r="D536" s="173"/>
      <c r="E536" s="173"/>
      <c r="F536" s="174" t="s">
        <v>46</v>
      </c>
      <c r="G536" s="173"/>
      <c r="H536" s="175" t="s">
        <v>45</v>
      </c>
      <c r="I536" s="175"/>
      <c r="J536" s="175"/>
      <c r="K536" s="176" t="s">
        <v>43</v>
      </c>
      <c r="L536" s="177">
        <v>0</v>
      </c>
      <c r="M536" s="178" t="str">
        <f>M535</f>
        <v>m²</v>
      </c>
    </row>
    <row r="537" spans="2:13" ht="12.75" x14ac:dyDescent="0.2">
      <c r="B537" s="159"/>
      <c r="C537" s="158"/>
      <c r="D537" s="179"/>
      <c r="E537" s="179"/>
      <c r="F537" s="168" t="s">
        <v>47</v>
      </c>
      <c r="G537" s="179"/>
      <c r="H537" s="169" t="s">
        <v>45</v>
      </c>
      <c r="I537" s="169"/>
      <c r="J537" s="169"/>
      <c r="K537" s="170" t="s">
        <v>43</v>
      </c>
      <c r="L537" s="171">
        <f>L535+L536</f>
        <v>0</v>
      </c>
      <c r="M537" s="172" t="str">
        <f>M536</f>
        <v>m²</v>
      </c>
    </row>
    <row r="538" spans="2:13" ht="12.75" x14ac:dyDescent="0.2">
      <c r="B538" s="159"/>
      <c r="C538" s="158"/>
      <c r="D538" s="179"/>
      <c r="E538" s="179"/>
      <c r="F538" s="168"/>
      <c r="G538" s="179"/>
      <c r="H538" s="169"/>
      <c r="I538" s="169"/>
      <c r="J538" s="169"/>
      <c r="K538" s="170"/>
      <c r="L538" s="171"/>
      <c r="M538" s="172"/>
    </row>
    <row r="539" spans="2:13" ht="12.75" customHeight="1" x14ac:dyDescent="0.2">
      <c r="B539" s="211" t="s">
        <v>682</v>
      </c>
      <c r="C539" s="389" t="s">
        <v>683</v>
      </c>
      <c r="D539" s="390"/>
      <c r="E539" s="390"/>
      <c r="F539" s="390"/>
      <c r="G539" s="390"/>
      <c r="H539" s="390"/>
      <c r="I539" s="390"/>
      <c r="J539" s="390"/>
      <c r="K539" s="391"/>
      <c r="L539" s="180">
        <v>195.36</v>
      </c>
      <c r="M539" s="181" t="s">
        <v>48</v>
      </c>
    </row>
    <row r="540" spans="2:13" ht="12.75" x14ac:dyDescent="0.2">
      <c r="B540" s="149"/>
      <c r="C540" s="209" t="s">
        <v>684</v>
      </c>
      <c r="D540" s="164">
        <v>1</v>
      </c>
      <c r="E540" s="164">
        <v>234.92</v>
      </c>
      <c r="F540" s="149"/>
      <c r="G540" s="149"/>
      <c r="H540" s="149"/>
      <c r="I540" s="149"/>
      <c r="J540" s="149"/>
      <c r="K540" s="164">
        <v>234.92</v>
      </c>
      <c r="L540" s="164">
        <v>234.92</v>
      </c>
      <c r="M540" s="149"/>
    </row>
    <row r="541" spans="2:13" ht="12.75" x14ac:dyDescent="0.2">
      <c r="B541" s="149"/>
      <c r="C541" s="209" t="s">
        <v>939</v>
      </c>
      <c r="D541" s="149"/>
      <c r="E541" s="149"/>
      <c r="F541" s="149"/>
      <c r="G541" s="149"/>
      <c r="H541" s="149"/>
      <c r="I541" s="149"/>
      <c r="J541" s="149"/>
      <c r="K541" s="149"/>
      <c r="L541" s="269"/>
      <c r="M541" s="149"/>
    </row>
    <row r="542" spans="2:13" ht="12.75" x14ac:dyDescent="0.2">
      <c r="B542" s="149"/>
      <c r="C542" s="209" t="s">
        <v>643</v>
      </c>
      <c r="D542" s="164">
        <v>1</v>
      </c>
      <c r="E542" s="164">
        <v>37.32</v>
      </c>
      <c r="F542" s="149"/>
      <c r="G542" s="149"/>
      <c r="H542" s="149"/>
      <c r="I542" s="149"/>
      <c r="J542" s="149"/>
      <c r="K542" s="164">
        <v>-37.32</v>
      </c>
      <c r="L542" s="164">
        <v>-37.32</v>
      </c>
      <c r="M542" s="149"/>
    </row>
    <row r="543" spans="2:13" ht="12.75" x14ac:dyDescent="0.2">
      <c r="B543" s="149"/>
      <c r="C543" s="209" t="s">
        <v>520</v>
      </c>
      <c r="D543" s="164">
        <v>1</v>
      </c>
      <c r="E543" s="164">
        <v>2.2400000000000002</v>
      </c>
      <c r="F543" s="149"/>
      <c r="G543" s="149"/>
      <c r="H543" s="149"/>
      <c r="I543" s="149"/>
      <c r="J543" s="149"/>
      <c r="K543" s="164">
        <v>-2.2400000000000002</v>
      </c>
      <c r="L543" s="164">
        <v>-2.2400000000000002</v>
      </c>
      <c r="M543" s="149"/>
    </row>
    <row r="544" spans="2:13" ht="12.75" x14ac:dyDescent="0.2">
      <c r="B544" s="153"/>
      <c r="C544" s="154"/>
      <c r="D544" s="165"/>
      <c r="E544" s="166"/>
      <c r="F544" s="157"/>
      <c r="G544" s="157"/>
      <c r="H544" s="157"/>
      <c r="I544" s="157"/>
      <c r="J544" s="157"/>
      <c r="K544" s="166"/>
      <c r="L544" s="166"/>
      <c r="M544" s="196"/>
    </row>
    <row r="545" spans="2:13" ht="12.75" x14ac:dyDescent="0.2">
      <c r="B545" s="156"/>
      <c r="C545" s="157"/>
      <c r="D545" s="167"/>
      <c r="E545" s="167"/>
      <c r="F545" s="168" t="s">
        <v>44</v>
      </c>
      <c r="G545" s="167"/>
      <c r="H545" s="169" t="s">
        <v>45</v>
      </c>
      <c r="I545" s="169"/>
      <c r="J545" s="169"/>
      <c r="K545" s="170" t="s">
        <v>43</v>
      </c>
      <c r="L545" s="171">
        <v>0</v>
      </c>
      <c r="M545" s="172" t="str">
        <f>M539</f>
        <v>m²</v>
      </c>
    </row>
    <row r="546" spans="2:13" ht="12.75" x14ac:dyDescent="0.2">
      <c r="B546" s="156"/>
      <c r="C546" s="157"/>
      <c r="D546" s="173"/>
      <c r="E546" s="173"/>
      <c r="F546" s="174" t="s">
        <v>46</v>
      </c>
      <c r="G546" s="173"/>
      <c r="H546" s="175" t="s">
        <v>45</v>
      </c>
      <c r="I546" s="175"/>
      <c r="J546" s="175"/>
      <c r="K546" s="176" t="s">
        <v>43</v>
      </c>
      <c r="L546" s="177">
        <v>0</v>
      </c>
      <c r="M546" s="178" t="str">
        <f>M545</f>
        <v>m²</v>
      </c>
    </row>
    <row r="547" spans="2:13" ht="12.75" x14ac:dyDescent="0.2">
      <c r="B547" s="159"/>
      <c r="C547" s="158"/>
      <c r="D547" s="179"/>
      <c r="E547" s="179"/>
      <c r="F547" s="168" t="s">
        <v>47</v>
      </c>
      <c r="G547" s="179"/>
      <c r="H547" s="169" t="s">
        <v>45</v>
      </c>
      <c r="I547" s="169"/>
      <c r="J547" s="169"/>
      <c r="K547" s="170" t="s">
        <v>43</v>
      </c>
      <c r="L547" s="171">
        <f>L545+L546</f>
        <v>0</v>
      </c>
      <c r="M547" s="172" t="str">
        <f>M546</f>
        <v>m²</v>
      </c>
    </row>
    <row r="548" spans="2:13" ht="12.75" x14ac:dyDescent="0.2">
      <c r="B548" s="159"/>
      <c r="C548" s="158"/>
      <c r="D548" s="179"/>
      <c r="E548" s="179"/>
      <c r="F548" s="168"/>
      <c r="G548" s="179"/>
      <c r="H548" s="169"/>
      <c r="I548" s="169"/>
      <c r="J548" s="169"/>
      <c r="K548" s="170"/>
      <c r="L548" s="171"/>
      <c r="M548" s="172"/>
    </row>
    <row r="549" spans="2:13" ht="12.75" customHeight="1" x14ac:dyDescent="0.2">
      <c r="B549" s="210" t="s">
        <v>685</v>
      </c>
      <c r="C549" s="389" t="s">
        <v>686</v>
      </c>
      <c r="D549" s="390"/>
      <c r="E549" s="390"/>
      <c r="F549" s="390"/>
      <c r="G549" s="390"/>
      <c r="H549" s="390"/>
      <c r="I549" s="390"/>
      <c r="J549" s="390"/>
      <c r="K549" s="391"/>
      <c r="L549" s="161">
        <v>37.32</v>
      </c>
      <c r="M549" s="162" t="s">
        <v>48</v>
      </c>
    </row>
    <row r="550" spans="2:13" ht="12.75" x14ac:dyDescent="0.2">
      <c r="B550" s="149"/>
      <c r="C550" s="209" t="s">
        <v>643</v>
      </c>
      <c r="D550" s="164">
        <v>1</v>
      </c>
      <c r="E550" s="164">
        <v>37.32</v>
      </c>
      <c r="F550" s="149"/>
      <c r="G550" s="149"/>
      <c r="H550" s="149"/>
      <c r="I550" s="149"/>
      <c r="J550" s="149"/>
      <c r="K550" s="164">
        <v>37.32</v>
      </c>
      <c r="L550" s="164">
        <v>37.32</v>
      </c>
      <c r="M550" s="149"/>
    </row>
    <row r="551" spans="2:13" ht="12.75" x14ac:dyDescent="0.2">
      <c r="B551" s="153"/>
      <c r="C551" s="154"/>
      <c r="D551" s="165"/>
      <c r="E551" s="166"/>
      <c r="F551" s="157"/>
      <c r="G551" s="157"/>
      <c r="H551" s="157"/>
      <c r="I551" s="157"/>
      <c r="J551" s="157"/>
      <c r="K551" s="166"/>
      <c r="L551" s="166"/>
      <c r="M551" s="196"/>
    </row>
    <row r="552" spans="2:13" ht="12.75" x14ac:dyDescent="0.2">
      <c r="B552" s="156"/>
      <c r="C552" s="157"/>
      <c r="D552" s="167"/>
      <c r="E552" s="167"/>
      <c r="F552" s="168" t="s">
        <v>44</v>
      </c>
      <c r="G552" s="167"/>
      <c r="H552" s="169" t="s">
        <v>45</v>
      </c>
      <c r="I552" s="169"/>
      <c r="J552" s="169"/>
      <c r="K552" s="170" t="s">
        <v>43</v>
      </c>
      <c r="L552" s="171">
        <v>0</v>
      </c>
      <c r="M552" s="172" t="str">
        <f>M549</f>
        <v>m²</v>
      </c>
    </row>
    <row r="553" spans="2:13" ht="12.75" x14ac:dyDescent="0.2">
      <c r="B553" s="156"/>
      <c r="C553" s="157"/>
      <c r="D553" s="173"/>
      <c r="E553" s="173"/>
      <c r="F553" s="174" t="s">
        <v>46</v>
      </c>
      <c r="G553" s="173"/>
      <c r="H553" s="175" t="s">
        <v>45</v>
      </c>
      <c r="I553" s="175"/>
      <c r="J553" s="175"/>
      <c r="K553" s="176" t="s">
        <v>43</v>
      </c>
      <c r="L553" s="177">
        <v>0</v>
      </c>
      <c r="M553" s="178" t="str">
        <f>M552</f>
        <v>m²</v>
      </c>
    </row>
    <row r="554" spans="2:13" ht="12.75" x14ac:dyDescent="0.2">
      <c r="B554" s="159"/>
      <c r="C554" s="158"/>
      <c r="D554" s="179"/>
      <c r="E554" s="179"/>
      <c r="F554" s="168" t="s">
        <v>47</v>
      </c>
      <c r="G554" s="179"/>
      <c r="H554" s="169" t="s">
        <v>45</v>
      </c>
      <c r="I554" s="169"/>
      <c r="J554" s="169"/>
      <c r="K554" s="170" t="s">
        <v>43</v>
      </c>
      <c r="L554" s="171">
        <f>L552+L553</f>
        <v>0</v>
      </c>
      <c r="M554" s="172" t="str">
        <f>M553</f>
        <v>m²</v>
      </c>
    </row>
    <row r="555" spans="2:13" ht="12.75" x14ac:dyDescent="0.2">
      <c r="B555" s="159"/>
      <c r="C555" s="158"/>
      <c r="D555" s="179"/>
      <c r="E555" s="179"/>
      <c r="F555" s="168"/>
      <c r="G555" s="179"/>
      <c r="H555" s="169"/>
      <c r="I555" s="169"/>
      <c r="J555" s="169"/>
      <c r="K555" s="170"/>
      <c r="L555" s="171"/>
      <c r="M555" s="172"/>
    </row>
    <row r="556" spans="2:13" ht="12.75" customHeight="1" x14ac:dyDescent="0.2">
      <c r="B556" s="210" t="s">
        <v>687</v>
      </c>
      <c r="C556" s="389" t="s">
        <v>688</v>
      </c>
      <c r="D556" s="390"/>
      <c r="E556" s="390"/>
      <c r="F556" s="390"/>
      <c r="G556" s="390"/>
      <c r="H556" s="390"/>
      <c r="I556" s="390"/>
      <c r="J556" s="390"/>
      <c r="K556" s="391"/>
      <c r="L556" s="161">
        <v>168.1</v>
      </c>
      <c r="M556" s="162" t="s">
        <v>48</v>
      </c>
    </row>
    <row r="557" spans="2:13" ht="12.75" x14ac:dyDescent="0.2">
      <c r="B557" s="149"/>
      <c r="C557" s="209" t="s">
        <v>635</v>
      </c>
      <c r="D557" s="164">
        <v>1</v>
      </c>
      <c r="E557" s="164">
        <v>12.32</v>
      </c>
      <c r="F557" s="149"/>
      <c r="G557" s="149"/>
      <c r="H557" s="149"/>
      <c r="I557" s="149"/>
      <c r="J557" s="149"/>
      <c r="K557" s="164">
        <v>12.32</v>
      </c>
      <c r="L557" s="164">
        <v>12.32</v>
      </c>
      <c r="M557" s="149"/>
    </row>
    <row r="558" spans="2:13" ht="15" customHeight="1" x14ac:dyDescent="0.2">
      <c r="B558" s="149"/>
      <c r="C558" s="209" t="s">
        <v>636</v>
      </c>
      <c r="D558" s="164">
        <v>1</v>
      </c>
      <c r="E558" s="164">
        <v>15.34</v>
      </c>
      <c r="F558" s="149"/>
      <c r="G558" s="149"/>
      <c r="H558" s="149"/>
      <c r="I558" s="149"/>
      <c r="J558" s="149"/>
      <c r="K558" s="164">
        <v>15.34</v>
      </c>
      <c r="L558" s="164">
        <v>15.34</v>
      </c>
      <c r="M558" s="149"/>
    </row>
    <row r="559" spans="2:13" ht="12.75" x14ac:dyDescent="0.2">
      <c r="B559" s="149"/>
      <c r="C559" s="209" t="s">
        <v>637</v>
      </c>
      <c r="D559" s="164">
        <v>1</v>
      </c>
      <c r="E559" s="164">
        <v>9.2899999999999991</v>
      </c>
      <c r="F559" s="149"/>
      <c r="G559" s="149"/>
      <c r="H559" s="149"/>
      <c r="I559" s="149"/>
      <c r="J559" s="149"/>
      <c r="K559" s="164">
        <v>9.2899999999999991</v>
      </c>
      <c r="L559" s="164">
        <v>9.2899999999999991</v>
      </c>
      <c r="M559" s="149"/>
    </row>
    <row r="560" spans="2:13" ht="12.75" x14ac:dyDescent="0.2">
      <c r="B560" s="149"/>
      <c r="C560" s="209" t="s">
        <v>637</v>
      </c>
      <c r="D560" s="164">
        <v>4</v>
      </c>
      <c r="E560" s="164">
        <v>10.14</v>
      </c>
      <c r="F560" s="149"/>
      <c r="G560" s="149"/>
      <c r="H560" s="149"/>
      <c r="I560" s="149"/>
      <c r="J560" s="149"/>
      <c r="K560" s="164">
        <v>10.14</v>
      </c>
      <c r="L560" s="164">
        <v>40.56</v>
      </c>
      <c r="M560" s="149"/>
    </row>
    <row r="561" spans="2:13" ht="12.75" x14ac:dyDescent="0.2">
      <c r="B561" s="149"/>
      <c r="C561" s="209" t="s">
        <v>637</v>
      </c>
      <c r="D561" s="164">
        <v>1</v>
      </c>
      <c r="E561" s="164">
        <v>5.23</v>
      </c>
      <c r="F561" s="149"/>
      <c r="G561" s="149"/>
      <c r="H561" s="149"/>
      <c r="I561" s="149"/>
      <c r="J561" s="149"/>
      <c r="K561" s="164">
        <v>5.23</v>
      </c>
      <c r="L561" s="164">
        <v>5.23</v>
      </c>
      <c r="M561" s="149"/>
    </row>
    <row r="562" spans="2:13" ht="12.75" x14ac:dyDescent="0.2">
      <c r="B562" s="149"/>
      <c r="C562" s="209" t="s">
        <v>638</v>
      </c>
      <c r="D562" s="164">
        <v>1</v>
      </c>
      <c r="E562" s="164">
        <v>8.86</v>
      </c>
      <c r="F562" s="149"/>
      <c r="G562" s="149"/>
      <c r="H562" s="149"/>
      <c r="I562" s="149"/>
      <c r="J562" s="149"/>
      <c r="K562" s="164">
        <v>8.86</v>
      </c>
      <c r="L562" s="164">
        <v>8.86</v>
      </c>
      <c r="M562" s="149"/>
    </row>
    <row r="563" spans="2:13" ht="25.5" x14ac:dyDescent="0.2">
      <c r="B563" s="148"/>
      <c r="C563" s="209" t="s">
        <v>640</v>
      </c>
      <c r="D563" s="164">
        <v>1</v>
      </c>
      <c r="E563" s="164">
        <v>10.74</v>
      </c>
      <c r="F563" s="148"/>
      <c r="G563" s="148"/>
      <c r="H563" s="148"/>
      <c r="I563" s="148"/>
      <c r="J563" s="148"/>
      <c r="K563" s="164">
        <v>10.74</v>
      </c>
      <c r="L563" s="164">
        <v>10.74</v>
      </c>
      <c r="M563" s="148"/>
    </row>
    <row r="564" spans="2:13" ht="25.5" x14ac:dyDescent="0.2">
      <c r="B564" s="148"/>
      <c r="C564" s="209" t="s">
        <v>641</v>
      </c>
      <c r="D564" s="164">
        <v>1</v>
      </c>
      <c r="E564" s="164">
        <v>19.82</v>
      </c>
      <c r="F564" s="148"/>
      <c r="G564" s="148"/>
      <c r="H564" s="148"/>
      <c r="I564" s="148"/>
      <c r="J564" s="148"/>
      <c r="K564" s="164">
        <v>19.82</v>
      </c>
      <c r="L564" s="164">
        <v>19.82</v>
      </c>
      <c r="M564" s="148"/>
    </row>
    <row r="565" spans="2:13" ht="12.75" x14ac:dyDescent="0.2">
      <c r="B565" s="149"/>
      <c r="C565" s="209" t="s">
        <v>644</v>
      </c>
      <c r="D565" s="164">
        <v>1</v>
      </c>
      <c r="E565" s="164">
        <v>18.28</v>
      </c>
      <c r="F565" s="149"/>
      <c r="G565" s="149"/>
      <c r="H565" s="149"/>
      <c r="I565" s="149"/>
      <c r="J565" s="149"/>
      <c r="K565" s="164">
        <v>18.28</v>
      </c>
      <c r="L565" s="164">
        <v>18.28</v>
      </c>
      <c r="M565" s="149"/>
    </row>
    <row r="566" spans="2:13" ht="25.5" x14ac:dyDescent="0.2">
      <c r="B566" s="207"/>
      <c r="C566" s="216" t="s">
        <v>645</v>
      </c>
      <c r="D566" s="189">
        <v>1</v>
      </c>
      <c r="E566" s="189">
        <v>6.96</v>
      </c>
      <c r="F566" s="207"/>
      <c r="G566" s="207"/>
      <c r="H566" s="207"/>
      <c r="I566" s="207"/>
      <c r="J566" s="207"/>
      <c r="K566" s="189">
        <v>6.96</v>
      </c>
      <c r="L566" s="189">
        <v>6.96</v>
      </c>
      <c r="M566" s="207"/>
    </row>
    <row r="567" spans="2:13" ht="12.75" x14ac:dyDescent="0.2">
      <c r="B567" s="199"/>
      <c r="C567" s="270" t="s">
        <v>647</v>
      </c>
      <c r="D567" s="198">
        <v>1</v>
      </c>
      <c r="E567" s="198">
        <v>20.7</v>
      </c>
      <c r="F567" s="199"/>
      <c r="G567" s="199"/>
      <c r="H567" s="199"/>
      <c r="I567" s="199"/>
      <c r="J567" s="199"/>
      <c r="K567" s="198">
        <v>20.7</v>
      </c>
      <c r="L567" s="198">
        <v>20.7</v>
      </c>
      <c r="M567" s="199"/>
    </row>
    <row r="568" spans="2:13" ht="12.75" x14ac:dyDescent="0.2">
      <c r="B568" s="153"/>
      <c r="C568" s="154"/>
      <c r="D568" s="165"/>
      <c r="E568" s="166"/>
      <c r="F568" s="157"/>
      <c r="G568" s="157"/>
      <c r="H568" s="157"/>
      <c r="I568" s="157"/>
      <c r="J568" s="157"/>
      <c r="K568" s="166"/>
      <c r="L568" s="166"/>
      <c r="M568" s="196"/>
    </row>
    <row r="569" spans="2:13" ht="12.75" x14ac:dyDescent="0.2">
      <c r="B569" s="156"/>
      <c r="C569" s="157"/>
      <c r="D569" s="167"/>
      <c r="E569" s="167"/>
      <c r="F569" s="168" t="s">
        <v>44</v>
      </c>
      <c r="G569" s="167"/>
      <c r="H569" s="169" t="s">
        <v>45</v>
      </c>
      <c r="I569" s="169"/>
      <c r="J569" s="169"/>
      <c r="K569" s="170" t="s">
        <v>43</v>
      </c>
      <c r="L569" s="171">
        <v>0</v>
      </c>
      <c r="M569" s="172">
        <f>M566</f>
        <v>0</v>
      </c>
    </row>
    <row r="570" spans="2:13" ht="12.75" x14ac:dyDescent="0.2">
      <c r="B570" s="156"/>
      <c r="C570" s="157"/>
      <c r="D570" s="173"/>
      <c r="E570" s="173"/>
      <c r="F570" s="174" t="s">
        <v>46</v>
      </c>
      <c r="G570" s="173"/>
      <c r="H570" s="175" t="s">
        <v>45</v>
      </c>
      <c r="I570" s="175"/>
      <c r="J570" s="175"/>
      <c r="K570" s="176" t="s">
        <v>43</v>
      </c>
      <c r="L570" s="177">
        <v>0</v>
      </c>
      <c r="M570" s="178">
        <f>M569</f>
        <v>0</v>
      </c>
    </row>
    <row r="571" spans="2:13" ht="12.75" x14ac:dyDescent="0.2">
      <c r="B571" s="159"/>
      <c r="C571" s="158"/>
      <c r="D571" s="179"/>
      <c r="E571" s="179"/>
      <c r="F571" s="168" t="s">
        <v>47</v>
      </c>
      <c r="G571" s="179"/>
      <c r="H571" s="169" t="s">
        <v>45</v>
      </c>
      <c r="I571" s="169"/>
      <c r="J571" s="169"/>
      <c r="K571" s="170" t="s">
        <v>43</v>
      </c>
      <c r="L571" s="171">
        <f>L569+L570</f>
        <v>0</v>
      </c>
      <c r="M571" s="172">
        <f>M570</f>
        <v>0</v>
      </c>
    </row>
    <row r="572" spans="2:13" ht="12.75" x14ac:dyDescent="0.2">
      <c r="B572" s="159"/>
      <c r="C572" s="158"/>
      <c r="D572" s="179"/>
      <c r="E572" s="179"/>
      <c r="F572" s="168"/>
      <c r="G572" s="179"/>
      <c r="H572" s="169"/>
      <c r="I572" s="169"/>
      <c r="J572" s="169"/>
      <c r="K572" s="170"/>
      <c r="L572" s="171"/>
      <c r="M572" s="172"/>
    </row>
    <row r="573" spans="2:13" ht="12.75" customHeight="1" x14ac:dyDescent="0.2">
      <c r="B573" s="271" t="s">
        <v>149</v>
      </c>
      <c r="C573" s="423" t="s">
        <v>185</v>
      </c>
      <c r="D573" s="423"/>
      <c r="E573" s="423"/>
      <c r="F573" s="423"/>
      <c r="G573" s="423"/>
      <c r="H573" s="423"/>
      <c r="I573" s="423"/>
      <c r="J573" s="423"/>
      <c r="K573" s="423"/>
      <c r="L573" s="423"/>
      <c r="M573" s="423"/>
    </row>
    <row r="574" spans="2:13" ht="12.75" x14ac:dyDescent="0.2">
      <c r="B574" s="424"/>
      <c r="C574" s="425"/>
      <c r="D574" s="425"/>
      <c r="E574" s="425"/>
      <c r="F574" s="425"/>
      <c r="G574" s="425"/>
      <c r="H574" s="425"/>
      <c r="I574" s="425"/>
      <c r="J574" s="425"/>
      <c r="K574" s="425"/>
      <c r="L574" s="425"/>
      <c r="M574" s="426"/>
    </row>
    <row r="575" spans="2:13" ht="12.75" customHeight="1" x14ac:dyDescent="0.2">
      <c r="B575" s="210" t="s">
        <v>689</v>
      </c>
      <c r="C575" s="389" t="s">
        <v>690</v>
      </c>
      <c r="D575" s="390"/>
      <c r="E575" s="390"/>
      <c r="F575" s="390"/>
      <c r="G575" s="390"/>
      <c r="H575" s="390"/>
      <c r="I575" s="390"/>
      <c r="J575" s="390"/>
      <c r="K575" s="391"/>
      <c r="L575" s="184">
        <v>1282.27</v>
      </c>
      <c r="M575" s="162" t="s">
        <v>48</v>
      </c>
    </row>
    <row r="576" spans="2:13" ht="38.25" x14ac:dyDescent="0.2">
      <c r="B576" s="148"/>
      <c r="C576" s="206" t="s">
        <v>928</v>
      </c>
      <c r="D576" s="164">
        <v>1</v>
      </c>
      <c r="E576" s="183">
        <v>1227.8699999999999</v>
      </c>
      <c r="F576" s="148"/>
      <c r="G576" s="148"/>
      <c r="H576" s="148"/>
      <c r="I576" s="148"/>
      <c r="J576" s="148"/>
      <c r="K576" s="183">
        <v>1227.8699999999999</v>
      </c>
      <c r="L576" s="183">
        <v>1227.8699999999999</v>
      </c>
      <c r="M576" s="148"/>
    </row>
    <row r="577" spans="2:13" ht="12.75" x14ac:dyDescent="0.2">
      <c r="B577" s="148"/>
      <c r="C577" s="209" t="s">
        <v>525</v>
      </c>
      <c r="D577" s="164">
        <v>2</v>
      </c>
      <c r="E577" s="164">
        <v>37.590000000000003</v>
      </c>
      <c r="F577" s="148"/>
      <c r="G577" s="164">
        <v>0.5</v>
      </c>
      <c r="H577" s="148"/>
      <c r="I577" s="148"/>
      <c r="J577" s="148"/>
      <c r="K577" s="164">
        <v>18.8</v>
      </c>
      <c r="L577" s="164">
        <v>37.6</v>
      </c>
      <c r="M577" s="148"/>
    </row>
    <row r="578" spans="2:13" ht="12.75" x14ac:dyDescent="0.2">
      <c r="B578" s="148"/>
      <c r="C578" s="148"/>
      <c r="D578" s="164">
        <v>1</v>
      </c>
      <c r="E578" s="164">
        <v>27.99</v>
      </c>
      <c r="F578" s="148"/>
      <c r="G578" s="164">
        <v>0.6</v>
      </c>
      <c r="H578" s="148"/>
      <c r="I578" s="148"/>
      <c r="J578" s="148"/>
      <c r="K578" s="164">
        <v>16.8</v>
      </c>
      <c r="L578" s="164">
        <v>16.8</v>
      </c>
      <c r="M578" s="148"/>
    </row>
    <row r="579" spans="2:13" ht="12.75" x14ac:dyDescent="0.2">
      <c r="B579" s="153"/>
      <c r="C579" s="154"/>
      <c r="D579" s="165"/>
      <c r="E579" s="166"/>
      <c r="F579" s="157"/>
      <c r="G579" s="157"/>
      <c r="H579" s="157"/>
      <c r="I579" s="157"/>
      <c r="J579" s="157"/>
      <c r="K579" s="166"/>
      <c r="L579" s="166"/>
      <c r="M579" s="196"/>
    </row>
    <row r="580" spans="2:13" ht="12.75" x14ac:dyDescent="0.2">
      <c r="B580" s="156"/>
      <c r="C580" s="157"/>
      <c r="D580" s="167"/>
      <c r="E580" s="167"/>
      <c r="F580" s="168" t="s">
        <v>44</v>
      </c>
      <c r="G580" s="167"/>
      <c r="H580" s="169" t="s">
        <v>45</v>
      </c>
      <c r="I580" s="169"/>
      <c r="J580" s="169"/>
      <c r="K580" s="170" t="s">
        <v>43</v>
      </c>
      <c r="L580" s="171">
        <v>1000</v>
      </c>
      <c r="M580" s="172" t="str">
        <f>M575</f>
        <v>m²</v>
      </c>
    </row>
    <row r="581" spans="2:13" ht="12.75" x14ac:dyDescent="0.2">
      <c r="B581" s="156"/>
      <c r="C581" s="157"/>
      <c r="D581" s="173"/>
      <c r="E581" s="173"/>
      <c r="F581" s="174" t="s">
        <v>46</v>
      </c>
      <c r="G581" s="173"/>
      <c r="H581" s="175" t="s">
        <v>45</v>
      </c>
      <c r="I581" s="175"/>
      <c r="J581" s="175"/>
      <c r="K581" s="176" t="s">
        <v>43</v>
      </c>
      <c r="L581" s="177">
        <v>0</v>
      </c>
      <c r="M581" s="178" t="str">
        <f>M580</f>
        <v>m²</v>
      </c>
    </row>
    <row r="582" spans="2:13" ht="12.75" x14ac:dyDescent="0.2">
      <c r="B582" s="159"/>
      <c r="C582" s="158"/>
      <c r="D582" s="179"/>
      <c r="E582" s="179"/>
      <c r="F582" s="168" t="s">
        <v>47</v>
      </c>
      <c r="G582" s="179"/>
      <c r="H582" s="169" t="s">
        <v>45</v>
      </c>
      <c r="I582" s="169"/>
      <c r="J582" s="169"/>
      <c r="K582" s="170" t="s">
        <v>43</v>
      </c>
      <c r="L582" s="171">
        <f>L580+L581</f>
        <v>1000</v>
      </c>
      <c r="M582" s="172" t="str">
        <f>M581</f>
        <v>m²</v>
      </c>
    </row>
    <row r="583" spans="2:13" ht="12.75" x14ac:dyDescent="0.2">
      <c r="B583" s="159"/>
      <c r="C583" s="158"/>
      <c r="D583" s="179"/>
      <c r="E583" s="179"/>
      <c r="F583" s="168"/>
      <c r="G583" s="179"/>
      <c r="H583" s="169"/>
      <c r="I583" s="169"/>
      <c r="J583" s="169"/>
      <c r="K583" s="170"/>
      <c r="L583" s="171"/>
      <c r="M583" s="172"/>
    </row>
    <row r="584" spans="2:13" ht="12.75" customHeight="1" x14ac:dyDescent="0.2">
      <c r="B584" s="211" t="s">
        <v>691</v>
      </c>
      <c r="C584" s="389" t="s">
        <v>692</v>
      </c>
      <c r="D584" s="390"/>
      <c r="E584" s="390"/>
      <c r="F584" s="390"/>
      <c r="G584" s="390"/>
      <c r="H584" s="390"/>
      <c r="I584" s="390"/>
      <c r="J584" s="390"/>
      <c r="K584" s="391"/>
      <c r="L584" s="180">
        <v>35.11</v>
      </c>
      <c r="M584" s="181" t="s">
        <v>48</v>
      </c>
    </row>
    <row r="585" spans="2:13" ht="12.75" x14ac:dyDescent="0.2">
      <c r="B585" s="149"/>
      <c r="C585" s="209" t="s">
        <v>693</v>
      </c>
      <c r="D585" s="164">
        <v>1</v>
      </c>
      <c r="E585" s="164">
        <v>33.07</v>
      </c>
      <c r="F585" s="149"/>
      <c r="G585" s="149"/>
      <c r="H585" s="149"/>
      <c r="I585" s="149"/>
      <c r="J585" s="149"/>
      <c r="K585" s="164">
        <v>33.07</v>
      </c>
      <c r="L585" s="164">
        <v>33.07</v>
      </c>
      <c r="M585" s="149"/>
    </row>
    <row r="586" spans="2:13" ht="12.75" x14ac:dyDescent="0.2">
      <c r="B586" s="149"/>
      <c r="C586" s="209" t="s">
        <v>694</v>
      </c>
      <c r="D586" s="164">
        <v>1</v>
      </c>
      <c r="E586" s="164">
        <v>2.04</v>
      </c>
      <c r="F586" s="149"/>
      <c r="G586" s="149"/>
      <c r="H586" s="149"/>
      <c r="I586" s="149"/>
      <c r="J586" s="149"/>
      <c r="K586" s="164">
        <v>2.04</v>
      </c>
      <c r="L586" s="164">
        <v>2.04</v>
      </c>
      <c r="M586" s="149"/>
    </row>
    <row r="587" spans="2:13" ht="12.75" x14ac:dyDescent="0.2">
      <c r="B587" s="153"/>
      <c r="C587" s="154"/>
      <c r="D587" s="165"/>
      <c r="E587" s="166"/>
      <c r="F587" s="157"/>
      <c r="G587" s="157"/>
      <c r="H587" s="157"/>
      <c r="I587" s="157"/>
      <c r="J587" s="157"/>
      <c r="K587" s="166"/>
      <c r="L587" s="166"/>
      <c r="M587" s="196"/>
    </row>
    <row r="588" spans="2:13" ht="12.75" x14ac:dyDescent="0.2">
      <c r="B588" s="156"/>
      <c r="C588" s="157"/>
      <c r="D588" s="167"/>
      <c r="E588" s="167"/>
      <c r="F588" s="168" t="s">
        <v>44</v>
      </c>
      <c r="G588" s="167"/>
      <c r="H588" s="169" t="s">
        <v>45</v>
      </c>
      <c r="I588" s="169"/>
      <c r="J588" s="169"/>
      <c r="K588" s="170" t="s">
        <v>43</v>
      </c>
      <c r="L588" s="171">
        <v>0</v>
      </c>
      <c r="M588" s="172" t="str">
        <f>M584</f>
        <v>m²</v>
      </c>
    </row>
    <row r="589" spans="2:13" ht="12.75" x14ac:dyDescent="0.2">
      <c r="B589" s="156"/>
      <c r="C589" s="157"/>
      <c r="D589" s="173"/>
      <c r="E589" s="173"/>
      <c r="F589" s="174" t="s">
        <v>46</v>
      </c>
      <c r="G589" s="173"/>
      <c r="H589" s="175" t="s">
        <v>45</v>
      </c>
      <c r="I589" s="175"/>
      <c r="J589" s="175"/>
      <c r="K589" s="176" t="s">
        <v>43</v>
      </c>
      <c r="L589" s="177">
        <v>0</v>
      </c>
      <c r="M589" s="178" t="str">
        <f>M588</f>
        <v>m²</v>
      </c>
    </row>
    <row r="590" spans="2:13" ht="12.75" x14ac:dyDescent="0.2">
      <c r="B590" s="159"/>
      <c r="C590" s="158"/>
      <c r="D590" s="179"/>
      <c r="E590" s="179"/>
      <c r="F590" s="168" t="s">
        <v>47</v>
      </c>
      <c r="G590" s="179"/>
      <c r="H590" s="169" t="s">
        <v>45</v>
      </c>
      <c r="I590" s="169"/>
      <c r="J590" s="169"/>
      <c r="K590" s="170" t="s">
        <v>43</v>
      </c>
      <c r="L590" s="171">
        <f>L588+L589</f>
        <v>0</v>
      </c>
      <c r="M590" s="172" t="str">
        <f>M589</f>
        <v>m²</v>
      </c>
    </row>
    <row r="591" spans="2:13" ht="12.75" x14ac:dyDescent="0.2">
      <c r="B591" s="159"/>
      <c r="C591" s="158"/>
      <c r="D591" s="179"/>
      <c r="E591" s="179"/>
      <c r="F591" s="168"/>
      <c r="G591" s="179"/>
      <c r="H591" s="169"/>
      <c r="I591" s="169"/>
      <c r="J591" s="169"/>
      <c r="K591" s="170"/>
      <c r="L591" s="171"/>
      <c r="M591" s="172"/>
    </row>
    <row r="592" spans="2:13" ht="12.75" customHeight="1" x14ac:dyDescent="0.2">
      <c r="B592" s="272" t="s">
        <v>695</v>
      </c>
      <c r="C592" s="412" t="s">
        <v>696</v>
      </c>
      <c r="D592" s="413"/>
      <c r="E592" s="413"/>
      <c r="F592" s="413"/>
      <c r="G592" s="413"/>
      <c r="H592" s="413"/>
      <c r="I592" s="413"/>
      <c r="J592" s="413"/>
      <c r="K592" s="414"/>
      <c r="L592" s="273">
        <v>1164.1500000000001</v>
      </c>
      <c r="M592" s="264" t="s">
        <v>48</v>
      </c>
    </row>
    <row r="593" spans="2:13" ht="25.5" x14ac:dyDescent="0.2">
      <c r="B593" s="349"/>
      <c r="C593" s="348" t="s">
        <v>697</v>
      </c>
      <c r="D593" s="316">
        <v>1</v>
      </c>
      <c r="E593" s="350">
        <v>1282.27</v>
      </c>
      <c r="F593" s="349"/>
      <c r="G593" s="349"/>
      <c r="H593" s="349"/>
      <c r="I593" s="349"/>
      <c r="J593" s="349"/>
      <c r="K593" s="350">
        <v>1282.27</v>
      </c>
      <c r="L593" s="350">
        <v>1282.27</v>
      </c>
      <c r="M593" s="349"/>
    </row>
    <row r="594" spans="2:13" ht="12.75" x14ac:dyDescent="0.2">
      <c r="B594" s="313"/>
      <c r="C594" s="348" t="s">
        <v>698</v>
      </c>
      <c r="D594" s="316">
        <v>1</v>
      </c>
      <c r="E594" s="316">
        <v>54.26</v>
      </c>
      <c r="F594" s="313"/>
      <c r="G594" s="313"/>
      <c r="H594" s="313"/>
      <c r="I594" s="313"/>
      <c r="J594" s="313"/>
      <c r="K594" s="316">
        <v>-54.26</v>
      </c>
      <c r="L594" s="316">
        <v>-54.26</v>
      </c>
      <c r="M594" s="313"/>
    </row>
    <row r="595" spans="2:13" ht="12.75" x14ac:dyDescent="0.2">
      <c r="B595" s="313"/>
      <c r="C595" s="348" t="s">
        <v>699</v>
      </c>
      <c r="D595" s="316">
        <v>1</v>
      </c>
      <c r="E595" s="316">
        <v>80.66</v>
      </c>
      <c r="F595" s="313"/>
      <c r="G595" s="313"/>
      <c r="H595" s="313"/>
      <c r="I595" s="313"/>
      <c r="J595" s="313"/>
      <c r="K595" s="316">
        <v>-80.66</v>
      </c>
      <c r="L595" s="316">
        <v>-80.66</v>
      </c>
      <c r="M595" s="313"/>
    </row>
    <row r="596" spans="2:13" ht="12.75" x14ac:dyDescent="0.2">
      <c r="B596" s="349"/>
      <c r="C596" s="349"/>
      <c r="D596" s="316">
        <v>1</v>
      </c>
      <c r="E596" s="316">
        <v>27.99</v>
      </c>
      <c r="F596" s="349"/>
      <c r="G596" s="316">
        <v>0.6</v>
      </c>
      <c r="H596" s="349"/>
      <c r="I596" s="349"/>
      <c r="J596" s="349"/>
      <c r="K596" s="316">
        <v>16.8</v>
      </c>
      <c r="L596" s="316">
        <v>16.8</v>
      </c>
      <c r="M596" s="349"/>
    </row>
    <row r="597" spans="2:13" ht="12.75" x14ac:dyDescent="0.2">
      <c r="B597" s="317"/>
      <c r="C597" s="318"/>
      <c r="D597" s="319"/>
      <c r="E597" s="320"/>
      <c r="F597" s="321"/>
      <c r="G597" s="321"/>
      <c r="H597" s="321"/>
      <c r="I597" s="321"/>
      <c r="J597" s="321"/>
      <c r="K597" s="320"/>
      <c r="L597" s="320"/>
      <c r="M597" s="322"/>
    </row>
    <row r="598" spans="2:13" ht="12.75" x14ac:dyDescent="0.2">
      <c r="B598" s="323"/>
      <c r="C598" s="321"/>
      <c r="D598" s="324"/>
      <c r="E598" s="324"/>
      <c r="F598" s="325" t="s">
        <v>44</v>
      </c>
      <c r="G598" s="324"/>
      <c r="H598" s="326" t="s">
        <v>45</v>
      </c>
      <c r="I598" s="326"/>
      <c r="J598" s="326"/>
      <c r="K598" s="327" t="s">
        <v>43</v>
      </c>
      <c r="L598" s="328">
        <v>500</v>
      </c>
      <c r="M598" s="329" t="str">
        <f>M592</f>
        <v>m²</v>
      </c>
    </row>
    <row r="599" spans="2:13" ht="12.75" x14ac:dyDescent="0.2">
      <c r="B599" s="323"/>
      <c r="C599" s="321"/>
      <c r="D599" s="330"/>
      <c r="E599" s="330"/>
      <c r="F599" s="331" t="s">
        <v>46</v>
      </c>
      <c r="G599" s="330"/>
      <c r="H599" s="332" t="s">
        <v>45</v>
      </c>
      <c r="I599" s="332"/>
      <c r="J599" s="332"/>
      <c r="K599" s="333" t="s">
        <v>43</v>
      </c>
      <c r="L599" s="334">
        <v>300</v>
      </c>
      <c r="M599" s="335" t="str">
        <f>M598</f>
        <v>m²</v>
      </c>
    </row>
    <row r="600" spans="2:13" ht="12.75" x14ac:dyDescent="0.2">
      <c r="B600" s="336"/>
      <c r="C600" s="337"/>
      <c r="D600" s="338"/>
      <c r="E600" s="338"/>
      <c r="F600" s="325" t="s">
        <v>47</v>
      </c>
      <c r="G600" s="338"/>
      <c r="H600" s="326" t="s">
        <v>45</v>
      </c>
      <c r="I600" s="326"/>
      <c r="J600" s="326"/>
      <c r="K600" s="327" t="s">
        <v>43</v>
      </c>
      <c r="L600" s="328">
        <f>L598+L599</f>
        <v>800</v>
      </c>
      <c r="M600" s="329" t="str">
        <f>M599</f>
        <v>m²</v>
      </c>
    </row>
    <row r="601" spans="2:13" ht="12.75" x14ac:dyDescent="0.2">
      <c r="B601" s="336"/>
      <c r="C601" s="337"/>
      <c r="D601" s="338"/>
      <c r="E601" s="338"/>
      <c r="F601" s="325"/>
      <c r="G601" s="338"/>
      <c r="H601" s="326"/>
      <c r="I601" s="326"/>
      <c r="J601" s="326"/>
      <c r="K601" s="327"/>
      <c r="L601" s="328"/>
      <c r="M601" s="329"/>
    </row>
    <row r="602" spans="2:13" ht="12.75" customHeight="1" x14ac:dyDescent="0.2">
      <c r="B602" s="211" t="s">
        <v>700</v>
      </c>
      <c r="C602" s="389" t="s">
        <v>701</v>
      </c>
      <c r="D602" s="390"/>
      <c r="E602" s="390"/>
      <c r="F602" s="390"/>
      <c r="G602" s="390"/>
      <c r="H602" s="390"/>
      <c r="I602" s="390"/>
      <c r="J602" s="390"/>
      <c r="K602" s="391"/>
      <c r="L602" s="180">
        <v>54.26</v>
      </c>
      <c r="M602" s="181" t="s">
        <v>48</v>
      </c>
    </row>
    <row r="603" spans="2:13" ht="12.75" x14ac:dyDescent="0.2">
      <c r="B603" s="149"/>
      <c r="C603" s="209" t="s">
        <v>702</v>
      </c>
      <c r="D603" s="164">
        <v>1</v>
      </c>
      <c r="E603" s="164">
        <v>42.88</v>
      </c>
      <c r="F603" s="149"/>
      <c r="G603" s="149"/>
      <c r="H603" s="149"/>
      <c r="I603" s="149"/>
      <c r="J603" s="149"/>
      <c r="K603" s="164">
        <v>42.88</v>
      </c>
      <c r="L603" s="164">
        <v>42.88</v>
      </c>
      <c r="M603" s="149"/>
    </row>
    <row r="604" spans="2:13" ht="12.75" x14ac:dyDescent="0.2">
      <c r="B604" s="149"/>
      <c r="C604" s="209" t="s">
        <v>703</v>
      </c>
      <c r="D604" s="164">
        <v>1</v>
      </c>
      <c r="E604" s="164">
        <v>11.95</v>
      </c>
      <c r="F604" s="149"/>
      <c r="G604" s="164">
        <v>0.5</v>
      </c>
      <c r="H604" s="149"/>
      <c r="I604" s="149"/>
      <c r="J604" s="149"/>
      <c r="K604" s="164">
        <v>-5.98</v>
      </c>
      <c r="L604" s="164">
        <v>-5.98</v>
      </c>
      <c r="M604" s="149"/>
    </row>
    <row r="605" spans="2:13" ht="12.75" x14ac:dyDescent="0.2">
      <c r="B605" s="149"/>
      <c r="C605" s="209" t="s">
        <v>702</v>
      </c>
      <c r="D605" s="164">
        <v>2</v>
      </c>
      <c r="E605" s="164">
        <v>1.05</v>
      </c>
      <c r="F605" s="149"/>
      <c r="G605" s="164">
        <v>3.5</v>
      </c>
      <c r="H605" s="149"/>
      <c r="I605" s="149"/>
      <c r="J605" s="149"/>
      <c r="K605" s="164">
        <v>3.68</v>
      </c>
      <c r="L605" s="164">
        <v>7.36</v>
      </c>
      <c r="M605" s="149"/>
    </row>
    <row r="606" spans="2:13" ht="12.75" x14ac:dyDescent="0.2">
      <c r="B606" s="149"/>
      <c r="C606" s="209" t="s">
        <v>704</v>
      </c>
      <c r="D606" s="164">
        <v>1</v>
      </c>
      <c r="E606" s="164">
        <v>10</v>
      </c>
      <c r="F606" s="149"/>
      <c r="G606" s="149"/>
      <c r="H606" s="149"/>
      <c r="I606" s="149"/>
      <c r="J606" s="149"/>
      <c r="K606" s="164">
        <v>10</v>
      </c>
      <c r="L606" s="164">
        <v>10</v>
      </c>
      <c r="M606" s="149"/>
    </row>
    <row r="607" spans="2:13" ht="12.75" x14ac:dyDescent="0.2">
      <c r="B607" s="153"/>
      <c r="C607" s="154"/>
      <c r="D607" s="165"/>
      <c r="E607" s="166"/>
      <c r="F607" s="157"/>
      <c r="G607" s="157"/>
      <c r="H607" s="157"/>
      <c r="I607" s="157"/>
      <c r="J607" s="157"/>
      <c r="K607" s="166"/>
      <c r="L607" s="166"/>
      <c r="M607" s="196"/>
    </row>
    <row r="608" spans="2:13" ht="12.75" x14ac:dyDescent="0.2">
      <c r="B608" s="156"/>
      <c r="C608" s="157"/>
      <c r="D608" s="167"/>
      <c r="E608" s="167"/>
      <c r="F608" s="168" t="s">
        <v>44</v>
      </c>
      <c r="G608" s="167"/>
      <c r="H608" s="169" t="s">
        <v>45</v>
      </c>
      <c r="I608" s="169"/>
      <c r="J608" s="169"/>
      <c r="K608" s="170" t="s">
        <v>43</v>
      </c>
      <c r="L608" s="171">
        <v>0</v>
      </c>
      <c r="M608" s="172" t="str">
        <f>M602</f>
        <v>m²</v>
      </c>
    </row>
    <row r="609" spans="2:13" ht="12.75" x14ac:dyDescent="0.2">
      <c r="B609" s="156"/>
      <c r="C609" s="157"/>
      <c r="D609" s="173"/>
      <c r="E609" s="173"/>
      <c r="F609" s="174" t="s">
        <v>46</v>
      </c>
      <c r="G609" s="173"/>
      <c r="H609" s="175" t="s">
        <v>45</v>
      </c>
      <c r="I609" s="175"/>
      <c r="J609" s="175"/>
      <c r="K609" s="176" t="s">
        <v>43</v>
      </c>
      <c r="L609" s="177">
        <v>0</v>
      </c>
      <c r="M609" s="178" t="str">
        <f>M608</f>
        <v>m²</v>
      </c>
    </row>
    <row r="610" spans="2:13" ht="12.75" x14ac:dyDescent="0.2">
      <c r="B610" s="159"/>
      <c r="C610" s="158"/>
      <c r="D610" s="179"/>
      <c r="E610" s="179"/>
      <c r="F610" s="168" t="s">
        <v>47</v>
      </c>
      <c r="G610" s="179"/>
      <c r="H610" s="169" t="s">
        <v>45</v>
      </c>
      <c r="I610" s="169"/>
      <c r="J610" s="169"/>
      <c r="K610" s="170" t="s">
        <v>43</v>
      </c>
      <c r="L610" s="171">
        <f>L608+L609</f>
        <v>0</v>
      </c>
      <c r="M610" s="172" t="str">
        <f>M609</f>
        <v>m²</v>
      </c>
    </row>
    <row r="611" spans="2:13" ht="12.75" x14ac:dyDescent="0.2">
      <c r="B611" s="159"/>
      <c r="C611" s="158"/>
      <c r="D611" s="179"/>
      <c r="E611" s="179"/>
      <c r="F611" s="168"/>
      <c r="G611" s="179"/>
      <c r="H611" s="169"/>
      <c r="I611" s="169"/>
      <c r="J611" s="169"/>
      <c r="K611" s="170"/>
      <c r="L611" s="171"/>
      <c r="M611" s="172"/>
    </row>
    <row r="612" spans="2:13" ht="12.75" customHeight="1" x14ac:dyDescent="0.2">
      <c r="B612" s="211" t="s">
        <v>705</v>
      </c>
      <c r="C612" s="389" t="s">
        <v>706</v>
      </c>
      <c r="D612" s="390"/>
      <c r="E612" s="390"/>
      <c r="F612" s="390"/>
      <c r="G612" s="390"/>
      <c r="H612" s="390"/>
      <c r="I612" s="390"/>
      <c r="J612" s="390"/>
      <c r="K612" s="391"/>
      <c r="L612" s="180">
        <v>35.11</v>
      </c>
      <c r="M612" s="181" t="s">
        <v>48</v>
      </c>
    </row>
    <row r="613" spans="2:13" ht="12.75" x14ac:dyDescent="0.2">
      <c r="B613" s="149"/>
      <c r="C613" s="209" t="s">
        <v>693</v>
      </c>
      <c r="D613" s="164">
        <v>1</v>
      </c>
      <c r="E613" s="164">
        <v>33.07</v>
      </c>
      <c r="F613" s="149"/>
      <c r="G613" s="149"/>
      <c r="H613" s="149"/>
      <c r="I613" s="149"/>
      <c r="J613" s="149"/>
      <c r="K613" s="164">
        <v>33.07</v>
      </c>
      <c r="L613" s="164">
        <v>33.07</v>
      </c>
      <c r="M613" s="149"/>
    </row>
    <row r="614" spans="2:13" ht="12.75" x14ac:dyDescent="0.2">
      <c r="B614" s="149"/>
      <c r="C614" s="209" t="s">
        <v>694</v>
      </c>
      <c r="D614" s="164">
        <v>1</v>
      </c>
      <c r="E614" s="164">
        <v>2.04</v>
      </c>
      <c r="F614" s="149"/>
      <c r="G614" s="149"/>
      <c r="H614" s="149"/>
      <c r="I614" s="149"/>
      <c r="J614" s="149"/>
      <c r="K614" s="164">
        <v>2.04</v>
      </c>
      <c r="L614" s="164">
        <v>2.04</v>
      </c>
      <c r="M614" s="149"/>
    </row>
    <row r="615" spans="2:13" ht="12.75" x14ac:dyDescent="0.2">
      <c r="B615" s="153"/>
      <c r="C615" s="154"/>
      <c r="D615" s="165"/>
      <c r="E615" s="166"/>
      <c r="F615" s="157"/>
      <c r="G615" s="157"/>
      <c r="H615" s="157"/>
      <c r="I615" s="157"/>
      <c r="J615" s="157"/>
      <c r="K615" s="166"/>
      <c r="L615" s="166"/>
      <c r="M615" s="196"/>
    </row>
    <row r="616" spans="2:13" ht="12.75" x14ac:dyDescent="0.2">
      <c r="B616" s="156"/>
      <c r="C616" s="157"/>
      <c r="D616" s="167"/>
      <c r="E616" s="167"/>
      <c r="F616" s="168" t="s">
        <v>44</v>
      </c>
      <c r="G616" s="167"/>
      <c r="H616" s="169" t="s">
        <v>45</v>
      </c>
      <c r="I616" s="169"/>
      <c r="J616" s="169"/>
      <c r="K616" s="170" t="s">
        <v>43</v>
      </c>
      <c r="L616" s="171">
        <v>0</v>
      </c>
      <c r="M616" s="172" t="str">
        <f>M612</f>
        <v>m²</v>
      </c>
    </row>
    <row r="617" spans="2:13" ht="12.75" x14ac:dyDescent="0.2">
      <c r="B617" s="156"/>
      <c r="C617" s="157"/>
      <c r="D617" s="173"/>
      <c r="E617" s="173"/>
      <c r="F617" s="174" t="s">
        <v>46</v>
      </c>
      <c r="G617" s="173"/>
      <c r="H617" s="175" t="s">
        <v>45</v>
      </c>
      <c r="I617" s="175"/>
      <c r="J617" s="175"/>
      <c r="K617" s="176" t="s">
        <v>43</v>
      </c>
      <c r="L617" s="177">
        <v>0</v>
      </c>
      <c r="M617" s="178" t="str">
        <f>M616</f>
        <v>m²</v>
      </c>
    </row>
    <row r="618" spans="2:13" ht="12.75" x14ac:dyDescent="0.2">
      <c r="B618" s="159"/>
      <c r="C618" s="158"/>
      <c r="D618" s="179"/>
      <c r="E618" s="179"/>
      <c r="F618" s="168" t="s">
        <v>47</v>
      </c>
      <c r="G618" s="179"/>
      <c r="H618" s="169" t="s">
        <v>45</v>
      </c>
      <c r="I618" s="169"/>
      <c r="J618" s="169"/>
      <c r="K618" s="170" t="s">
        <v>43</v>
      </c>
      <c r="L618" s="171">
        <f>L616+L617</f>
        <v>0</v>
      </c>
      <c r="M618" s="172" t="str">
        <f>M617</f>
        <v>m²</v>
      </c>
    </row>
    <row r="619" spans="2:13" ht="12.75" x14ac:dyDescent="0.2">
      <c r="B619" s="159"/>
      <c r="C619" s="158"/>
      <c r="D619" s="179"/>
      <c r="E619" s="179"/>
      <c r="F619" s="168"/>
      <c r="G619" s="179"/>
      <c r="H619" s="169"/>
      <c r="I619" s="169"/>
      <c r="J619" s="169"/>
      <c r="K619" s="170"/>
      <c r="L619" s="171"/>
      <c r="M619" s="172"/>
    </row>
    <row r="620" spans="2:13" ht="12.75" customHeight="1" x14ac:dyDescent="0.2">
      <c r="B620" s="211" t="s">
        <v>707</v>
      </c>
      <c r="C620" s="389" t="s">
        <v>708</v>
      </c>
      <c r="D620" s="390"/>
      <c r="E620" s="390"/>
      <c r="F620" s="390"/>
      <c r="G620" s="390"/>
      <c r="H620" s="390"/>
      <c r="I620" s="390"/>
      <c r="J620" s="390"/>
      <c r="K620" s="391"/>
      <c r="L620" s="180">
        <v>80.66</v>
      </c>
      <c r="M620" s="181" t="s">
        <v>48</v>
      </c>
    </row>
    <row r="621" spans="2:13" ht="12.75" x14ac:dyDescent="0.2">
      <c r="B621" s="149"/>
      <c r="C621" s="209" t="s">
        <v>509</v>
      </c>
      <c r="D621" s="164">
        <v>2</v>
      </c>
      <c r="E621" s="164">
        <v>8</v>
      </c>
      <c r="F621" s="149"/>
      <c r="G621" s="164">
        <v>2.8</v>
      </c>
      <c r="H621" s="149"/>
      <c r="I621" s="149"/>
      <c r="J621" s="149"/>
      <c r="K621" s="164">
        <v>22.4</v>
      </c>
      <c r="L621" s="164">
        <v>44.8</v>
      </c>
      <c r="M621" s="149"/>
    </row>
    <row r="622" spans="2:13" ht="25.5" x14ac:dyDescent="0.2">
      <c r="B622" s="149"/>
      <c r="C622" s="209" t="s">
        <v>709</v>
      </c>
      <c r="D622" s="164">
        <v>2</v>
      </c>
      <c r="E622" s="164">
        <v>0.96</v>
      </c>
      <c r="F622" s="149"/>
      <c r="G622" s="164">
        <v>2.16</v>
      </c>
      <c r="H622" s="149"/>
      <c r="I622" s="149"/>
      <c r="J622" s="149"/>
      <c r="K622" s="164">
        <v>-2.0699999999999998</v>
      </c>
      <c r="L622" s="164">
        <v>-4.1399999999999997</v>
      </c>
      <c r="M622" s="149"/>
    </row>
    <row r="623" spans="2:13" ht="12.75" x14ac:dyDescent="0.2">
      <c r="B623" s="149"/>
      <c r="C623" s="209" t="s">
        <v>710</v>
      </c>
      <c r="D623" s="164">
        <v>3</v>
      </c>
      <c r="E623" s="164">
        <v>1.8</v>
      </c>
      <c r="F623" s="149"/>
      <c r="G623" s="164">
        <v>0.5</v>
      </c>
      <c r="H623" s="149"/>
      <c r="I623" s="149"/>
      <c r="J623" s="149"/>
      <c r="K623" s="164">
        <v>-0.9</v>
      </c>
      <c r="L623" s="164">
        <v>-2.7</v>
      </c>
      <c r="M623" s="149"/>
    </row>
    <row r="624" spans="2:13" ht="12.75" x14ac:dyDescent="0.2">
      <c r="B624" s="149"/>
      <c r="C624" s="209" t="s">
        <v>639</v>
      </c>
      <c r="D624" s="164">
        <v>1</v>
      </c>
      <c r="E624" s="164">
        <v>7</v>
      </c>
      <c r="F624" s="149"/>
      <c r="G624" s="164">
        <v>2.8</v>
      </c>
      <c r="H624" s="149"/>
      <c r="I624" s="149"/>
      <c r="J624" s="149"/>
      <c r="K624" s="164">
        <v>19.600000000000001</v>
      </c>
      <c r="L624" s="164">
        <v>19.600000000000001</v>
      </c>
      <c r="M624" s="149"/>
    </row>
    <row r="625" spans="2:13" ht="25.5" x14ac:dyDescent="0.2">
      <c r="B625" s="149"/>
      <c r="C625" s="209" t="s">
        <v>711</v>
      </c>
      <c r="D625" s="164">
        <v>1</v>
      </c>
      <c r="E625" s="164">
        <v>0.66</v>
      </c>
      <c r="F625" s="149"/>
      <c r="G625" s="164">
        <v>2.16</v>
      </c>
      <c r="H625" s="149"/>
      <c r="I625" s="149"/>
      <c r="J625" s="149"/>
      <c r="K625" s="164">
        <v>-1.43</v>
      </c>
      <c r="L625" s="164">
        <v>-1.43</v>
      </c>
      <c r="M625" s="149"/>
    </row>
    <row r="626" spans="2:13" ht="12.75" x14ac:dyDescent="0.2">
      <c r="B626" s="149"/>
      <c r="C626" s="209" t="s">
        <v>710</v>
      </c>
      <c r="D626" s="164">
        <v>1</v>
      </c>
      <c r="E626" s="164">
        <v>1.2</v>
      </c>
      <c r="F626" s="149"/>
      <c r="G626" s="164">
        <v>0.5</v>
      </c>
      <c r="H626" s="149"/>
      <c r="I626" s="149"/>
      <c r="J626" s="149"/>
      <c r="K626" s="164">
        <v>-0.6</v>
      </c>
      <c r="L626" s="164">
        <v>-0.6</v>
      </c>
      <c r="M626" s="149"/>
    </row>
    <row r="627" spans="2:13" ht="12.75" x14ac:dyDescent="0.2">
      <c r="B627" s="149"/>
      <c r="C627" s="209" t="s">
        <v>642</v>
      </c>
      <c r="D627" s="164">
        <v>1</v>
      </c>
      <c r="E627" s="164">
        <v>15</v>
      </c>
      <c r="F627" s="149"/>
      <c r="G627" s="164">
        <v>2.8</v>
      </c>
      <c r="H627" s="149"/>
      <c r="I627" s="149"/>
      <c r="J627" s="149"/>
      <c r="K627" s="164">
        <v>15</v>
      </c>
      <c r="L627" s="164">
        <v>15</v>
      </c>
      <c r="M627" s="149"/>
    </row>
    <row r="628" spans="2:13" ht="25.5" x14ac:dyDescent="0.2">
      <c r="B628" s="149"/>
      <c r="C628" s="209" t="s">
        <v>709</v>
      </c>
      <c r="D628" s="164">
        <v>1</v>
      </c>
      <c r="E628" s="164">
        <v>0.9</v>
      </c>
      <c r="F628" s="149"/>
      <c r="G628" s="164">
        <v>2.1</v>
      </c>
      <c r="H628" s="149"/>
      <c r="I628" s="149"/>
      <c r="J628" s="149"/>
      <c r="K628" s="164">
        <v>-1.89</v>
      </c>
      <c r="L628" s="164">
        <v>-1.89</v>
      </c>
      <c r="M628" s="149"/>
    </row>
    <row r="629" spans="2:13" ht="25.5" x14ac:dyDescent="0.2">
      <c r="B629" s="149"/>
      <c r="C629" s="209" t="s">
        <v>712</v>
      </c>
      <c r="D629" s="164">
        <v>1</v>
      </c>
      <c r="E629" s="164">
        <v>0.86</v>
      </c>
      <c r="F629" s="149"/>
      <c r="G629" s="164">
        <v>2.16</v>
      </c>
      <c r="H629" s="149"/>
      <c r="I629" s="149"/>
      <c r="J629" s="149"/>
      <c r="K629" s="164">
        <v>-1.86</v>
      </c>
      <c r="L629" s="164">
        <v>-1.86</v>
      </c>
      <c r="M629" s="149"/>
    </row>
    <row r="630" spans="2:13" ht="25.5" x14ac:dyDescent="0.2">
      <c r="B630" s="149"/>
      <c r="C630" s="209" t="s">
        <v>713</v>
      </c>
      <c r="D630" s="164">
        <v>1</v>
      </c>
      <c r="E630" s="164">
        <v>0.76</v>
      </c>
      <c r="F630" s="149"/>
      <c r="G630" s="164">
        <v>2.16</v>
      </c>
      <c r="H630" s="149"/>
      <c r="I630" s="149"/>
      <c r="J630" s="149"/>
      <c r="K630" s="164">
        <v>-1.64</v>
      </c>
      <c r="L630" s="164">
        <v>-1.64</v>
      </c>
      <c r="M630" s="149"/>
    </row>
    <row r="631" spans="2:13" ht="12.75" x14ac:dyDescent="0.2">
      <c r="B631" s="149"/>
      <c r="C631" s="209" t="s">
        <v>710</v>
      </c>
      <c r="D631" s="164">
        <v>1</v>
      </c>
      <c r="E631" s="164">
        <v>2.7</v>
      </c>
      <c r="F631" s="149"/>
      <c r="G631" s="164">
        <v>0.5</v>
      </c>
      <c r="H631" s="149"/>
      <c r="I631" s="149"/>
      <c r="J631" s="149"/>
      <c r="K631" s="164">
        <v>-1.35</v>
      </c>
      <c r="L631" s="164">
        <v>-1.35</v>
      </c>
      <c r="M631" s="149"/>
    </row>
    <row r="632" spans="2:13" ht="12.75" x14ac:dyDescent="0.2">
      <c r="B632" s="149"/>
      <c r="C632" s="209" t="s">
        <v>714</v>
      </c>
      <c r="D632" s="164">
        <v>1</v>
      </c>
      <c r="E632" s="164">
        <v>1.5</v>
      </c>
      <c r="F632" s="149"/>
      <c r="G632" s="164">
        <v>1.1000000000000001</v>
      </c>
      <c r="H632" s="149"/>
      <c r="I632" s="149"/>
      <c r="J632" s="149"/>
      <c r="K632" s="164">
        <v>-1.65</v>
      </c>
      <c r="L632" s="164">
        <v>-1.65</v>
      </c>
      <c r="M632" s="149"/>
    </row>
    <row r="633" spans="2:13" ht="12.75" x14ac:dyDescent="0.2">
      <c r="B633" s="149"/>
      <c r="C633" s="209" t="s">
        <v>704</v>
      </c>
      <c r="D633" s="164">
        <v>1</v>
      </c>
      <c r="E633" s="164">
        <v>8.23</v>
      </c>
      <c r="F633" s="149"/>
      <c r="G633" s="149"/>
      <c r="H633" s="149"/>
      <c r="I633" s="149"/>
      <c r="J633" s="149"/>
      <c r="K633" s="164">
        <v>8.23</v>
      </c>
      <c r="L633" s="164">
        <v>8.23</v>
      </c>
      <c r="M633" s="149"/>
    </row>
    <row r="634" spans="2:13" ht="25.5" x14ac:dyDescent="0.2">
      <c r="B634" s="149"/>
      <c r="C634" s="209" t="s">
        <v>715</v>
      </c>
      <c r="D634" s="164">
        <v>2</v>
      </c>
      <c r="E634" s="164">
        <v>1.4</v>
      </c>
      <c r="F634" s="149"/>
      <c r="G634" s="164">
        <v>2.4500000000000002</v>
      </c>
      <c r="H634" s="149"/>
      <c r="I634" s="149"/>
      <c r="J634" s="149"/>
      <c r="K634" s="164">
        <v>3.43</v>
      </c>
      <c r="L634" s="164">
        <v>6.86</v>
      </c>
      <c r="M634" s="149"/>
    </row>
    <row r="635" spans="2:13" ht="25.5" x14ac:dyDescent="0.2">
      <c r="B635" s="149"/>
      <c r="C635" s="209" t="s">
        <v>716</v>
      </c>
      <c r="D635" s="164">
        <v>1</v>
      </c>
      <c r="E635" s="164">
        <v>1.4</v>
      </c>
      <c r="F635" s="149"/>
      <c r="G635" s="164">
        <v>2.4500000000000002</v>
      </c>
      <c r="H635" s="149"/>
      <c r="I635" s="149"/>
      <c r="J635" s="149"/>
      <c r="K635" s="164">
        <v>3.43</v>
      </c>
      <c r="L635" s="164">
        <v>3.43</v>
      </c>
      <c r="M635" s="149"/>
    </row>
    <row r="636" spans="2:13" ht="12.75" x14ac:dyDescent="0.2">
      <c r="B636" s="153"/>
      <c r="C636" s="154"/>
      <c r="D636" s="165"/>
      <c r="E636" s="166"/>
      <c r="F636" s="157"/>
      <c r="G636" s="157"/>
      <c r="H636" s="157"/>
      <c r="I636" s="157"/>
      <c r="J636" s="157"/>
      <c r="K636" s="166"/>
      <c r="L636" s="166"/>
      <c r="M636" s="196"/>
    </row>
    <row r="637" spans="2:13" ht="12.75" x14ac:dyDescent="0.2">
      <c r="B637" s="156"/>
      <c r="C637" s="157"/>
      <c r="D637" s="167"/>
      <c r="E637" s="167"/>
      <c r="F637" s="168" t="s">
        <v>44</v>
      </c>
      <c r="G637" s="167"/>
      <c r="H637" s="169" t="s">
        <v>45</v>
      </c>
      <c r="I637" s="169"/>
      <c r="J637" s="169"/>
      <c r="K637" s="170" t="s">
        <v>43</v>
      </c>
      <c r="L637" s="171">
        <v>0</v>
      </c>
      <c r="M637" s="172" t="str">
        <f>M620</f>
        <v>m²</v>
      </c>
    </row>
    <row r="638" spans="2:13" ht="12.75" x14ac:dyDescent="0.2">
      <c r="B638" s="156"/>
      <c r="C638" s="157"/>
      <c r="D638" s="173"/>
      <c r="E638" s="173"/>
      <c r="F638" s="174" t="s">
        <v>46</v>
      </c>
      <c r="G638" s="173"/>
      <c r="H638" s="175" t="s">
        <v>45</v>
      </c>
      <c r="I638" s="175"/>
      <c r="J638" s="175"/>
      <c r="K638" s="176" t="s">
        <v>43</v>
      </c>
      <c r="L638" s="177">
        <v>0</v>
      </c>
      <c r="M638" s="178" t="str">
        <f>M637</f>
        <v>m²</v>
      </c>
    </row>
    <row r="639" spans="2:13" ht="12.75" x14ac:dyDescent="0.2">
      <c r="B639" s="159"/>
      <c r="C639" s="158"/>
      <c r="D639" s="179"/>
      <c r="E639" s="179"/>
      <c r="F639" s="168" t="s">
        <v>47</v>
      </c>
      <c r="G639" s="179"/>
      <c r="H639" s="169" t="s">
        <v>45</v>
      </c>
      <c r="I639" s="169"/>
      <c r="J639" s="169"/>
      <c r="K639" s="170" t="s">
        <v>43</v>
      </c>
      <c r="L639" s="171">
        <f>L637+L638</f>
        <v>0</v>
      </c>
      <c r="M639" s="172" t="str">
        <f>M638</f>
        <v>m²</v>
      </c>
    </row>
    <row r="640" spans="2:13" ht="12.75" x14ac:dyDescent="0.2">
      <c r="B640" s="159"/>
      <c r="C640" s="158"/>
      <c r="D640" s="179"/>
      <c r="E640" s="179"/>
      <c r="F640" s="168"/>
      <c r="G640" s="179"/>
      <c r="H640" s="169"/>
      <c r="I640" s="169"/>
      <c r="J640" s="169"/>
      <c r="K640" s="170"/>
      <c r="L640" s="171"/>
      <c r="M640" s="172"/>
    </row>
    <row r="641" spans="2:13" ht="12.75" customHeight="1" x14ac:dyDescent="0.2">
      <c r="B641" s="211" t="s">
        <v>717</v>
      </c>
      <c r="C641" s="402" t="s">
        <v>718</v>
      </c>
      <c r="D641" s="403"/>
      <c r="E641" s="403"/>
      <c r="F641" s="403"/>
      <c r="G641" s="403"/>
      <c r="H641" s="403"/>
      <c r="I641" s="403"/>
      <c r="J641" s="403"/>
      <c r="K641" s="404"/>
      <c r="L641" s="180">
        <v>62.14</v>
      </c>
      <c r="M641" s="181" t="s">
        <v>48</v>
      </c>
    </row>
    <row r="642" spans="2:13" ht="12.75" x14ac:dyDescent="0.2">
      <c r="B642" s="149"/>
      <c r="C642" s="209" t="s">
        <v>509</v>
      </c>
      <c r="D642" s="164">
        <v>1</v>
      </c>
      <c r="E642" s="164">
        <v>16</v>
      </c>
      <c r="F642" s="149"/>
      <c r="G642" s="164">
        <v>2.8</v>
      </c>
      <c r="H642" s="149"/>
      <c r="I642" s="149"/>
      <c r="J642" s="149"/>
      <c r="K642" s="164">
        <v>44.8</v>
      </c>
      <c r="L642" s="164">
        <v>44.8</v>
      </c>
      <c r="M642" s="149"/>
    </row>
    <row r="643" spans="2:13" ht="25.5" x14ac:dyDescent="0.2">
      <c r="B643" s="149"/>
      <c r="C643" s="209" t="s">
        <v>709</v>
      </c>
      <c r="D643" s="164">
        <v>2</v>
      </c>
      <c r="E643" s="164">
        <v>0.96</v>
      </c>
      <c r="F643" s="149"/>
      <c r="G643" s="164">
        <v>2.16</v>
      </c>
      <c r="H643" s="149"/>
      <c r="I643" s="149"/>
      <c r="J643" s="149"/>
      <c r="K643" s="164">
        <v>-2.0699999999999998</v>
      </c>
      <c r="L643" s="164">
        <v>-4.1399999999999997</v>
      </c>
      <c r="M643" s="149"/>
    </row>
    <row r="644" spans="2:13" ht="12.75" x14ac:dyDescent="0.2">
      <c r="B644" s="149"/>
      <c r="C644" s="209" t="s">
        <v>710</v>
      </c>
      <c r="D644" s="164">
        <v>3</v>
      </c>
      <c r="E644" s="164">
        <v>1.8</v>
      </c>
      <c r="F644" s="149"/>
      <c r="G644" s="164">
        <v>0.5</v>
      </c>
      <c r="H644" s="149"/>
      <c r="I644" s="149"/>
      <c r="J644" s="149"/>
      <c r="K644" s="164">
        <v>-0.9</v>
      </c>
      <c r="L644" s="164">
        <v>-2.7</v>
      </c>
      <c r="M644" s="149"/>
    </row>
    <row r="645" spans="2:13" ht="12.75" x14ac:dyDescent="0.2">
      <c r="B645" s="149"/>
      <c r="C645" s="209" t="s">
        <v>639</v>
      </c>
      <c r="D645" s="164">
        <v>1</v>
      </c>
      <c r="E645" s="164">
        <v>7</v>
      </c>
      <c r="F645" s="149"/>
      <c r="G645" s="164">
        <v>2.8</v>
      </c>
      <c r="H645" s="149"/>
      <c r="I645" s="149"/>
      <c r="J645" s="149"/>
      <c r="K645" s="164">
        <v>19.600000000000001</v>
      </c>
      <c r="L645" s="164">
        <v>19.600000000000001</v>
      </c>
      <c r="M645" s="149"/>
    </row>
    <row r="646" spans="2:13" ht="25.5" x14ac:dyDescent="0.2">
      <c r="B646" s="149"/>
      <c r="C646" s="209" t="s">
        <v>711</v>
      </c>
      <c r="D646" s="164">
        <v>1</v>
      </c>
      <c r="E646" s="164">
        <v>0.66</v>
      </c>
      <c r="F646" s="149"/>
      <c r="G646" s="164">
        <v>2.16</v>
      </c>
      <c r="H646" s="149"/>
      <c r="I646" s="149"/>
      <c r="J646" s="149"/>
      <c r="K646" s="164">
        <v>-1.43</v>
      </c>
      <c r="L646" s="164">
        <v>-1.43</v>
      </c>
      <c r="M646" s="149"/>
    </row>
    <row r="647" spans="2:13" ht="12.75" x14ac:dyDescent="0.2">
      <c r="B647" s="149"/>
      <c r="C647" s="209" t="s">
        <v>710</v>
      </c>
      <c r="D647" s="164">
        <v>1</v>
      </c>
      <c r="E647" s="164">
        <v>1.2</v>
      </c>
      <c r="F647" s="149"/>
      <c r="G647" s="164">
        <v>0.5</v>
      </c>
      <c r="H647" s="149"/>
      <c r="I647" s="149"/>
      <c r="J647" s="149"/>
      <c r="K647" s="164">
        <v>-0.6</v>
      </c>
      <c r="L647" s="164">
        <v>-0.6</v>
      </c>
      <c r="M647" s="149"/>
    </row>
    <row r="648" spans="2:13" ht="12.75" x14ac:dyDescent="0.2">
      <c r="B648" s="149"/>
      <c r="C648" s="209" t="s">
        <v>642</v>
      </c>
      <c r="D648" s="164">
        <v>1</v>
      </c>
      <c r="E648" s="164">
        <v>15</v>
      </c>
      <c r="F648" s="149"/>
      <c r="G648" s="164">
        <v>2.8</v>
      </c>
      <c r="H648" s="149"/>
      <c r="I648" s="149"/>
      <c r="J648" s="149"/>
      <c r="K648" s="164">
        <v>15</v>
      </c>
      <c r="L648" s="164">
        <v>15</v>
      </c>
      <c r="M648" s="149"/>
    </row>
    <row r="649" spans="2:13" ht="25.5" x14ac:dyDescent="0.2">
      <c r="B649" s="149"/>
      <c r="C649" s="209" t="s">
        <v>709</v>
      </c>
      <c r="D649" s="164">
        <v>1</v>
      </c>
      <c r="E649" s="164">
        <v>0.9</v>
      </c>
      <c r="F649" s="149"/>
      <c r="G649" s="164">
        <v>2.1</v>
      </c>
      <c r="H649" s="149"/>
      <c r="I649" s="149"/>
      <c r="J649" s="149"/>
      <c r="K649" s="164">
        <v>-1.89</v>
      </c>
      <c r="L649" s="164">
        <v>-1.89</v>
      </c>
      <c r="M649" s="149"/>
    </row>
    <row r="650" spans="2:13" ht="25.5" x14ac:dyDescent="0.2">
      <c r="B650" s="149"/>
      <c r="C650" s="209" t="s">
        <v>712</v>
      </c>
      <c r="D650" s="164">
        <v>1</v>
      </c>
      <c r="E650" s="164">
        <v>0.86</v>
      </c>
      <c r="F650" s="149"/>
      <c r="G650" s="164">
        <v>2.16</v>
      </c>
      <c r="H650" s="149"/>
      <c r="I650" s="149"/>
      <c r="J650" s="149"/>
      <c r="K650" s="164">
        <v>-1.86</v>
      </c>
      <c r="L650" s="164">
        <v>-1.86</v>
      </c>
      <c r="M650" s="149"/>
    </row>
    <row r="651" spans="2:13" ht="25.5" x14ac:dyDescent="0.2">
      <c r="B651" s="149"/>
      <c r="C651" s="209" t="s">
        <v>713</v>
      </c>
      <c r="D651" s="164">
        <v>1</v>
      </c>
      <c r="E651" s="164">
        <v>0.76</v>
      </c>
      <c r="F651" s="149"/>
      <c r="G651" s="164">
        <v>2.16</v>
      </c>
      <c r="H651" s="149"/>
      <c r="I651" s="149"/>
      <c r="J651" s="149"/>
      <c r="K651" s="164">
        <v>-1.64</v>
      </c>
      <c r="L651" s="164">
        <v>-1.64</v>
      </c>
      <c r="M651" s="149"/>
    </row>
    <row r="652" spans="2:13" ht="12.75" x14ac:dyDescent="0.2">
      <c r="B652" s="149"/>
      <c r="C652" s="209" t="s">
        <v>710</v>
      </c>
      <c r="D652" s="164">
        <v>1</v>
      </c>
      <c r="E652" s="164">
        <v>2.7</v>
      </c>
      <c r="F652" s="149"/>
      <c r="G652" s="164">
        <v>0.5</v>
      </c>
      <c r="H652" s="149"/>
      <c r="I652" s="149"/>
      <c r="J652" s="149"/>
      <c r="K652" s="164">
        <v>-1.35</v>
      </c>
      <c r="L652" s="164">
        <v>-1.35</v>
      </c>
      <c r="M652" s="149"/>
    </row>
    <row r="653" spans="2:13" ht="12.75" x14ac:dyDescent="0.2">
      <c r="B653" s="149"/>
      <c r="C653" s="209" t="s">
        <v>714</v>
      </c>
      <c r="D653" s="164">
        <v>1</v>
      </c>
      <c r="E653" s="164">
        <v>1.5</v>
      </c>
      <c r="F653" s="149"/>
      <c r="G653" s="164">
        <v>1.1000000000000001</v>
      </c>
      <c r="H653" s="149"/>
      <c r="I653" s="149"/>
      <c r="J653" s="149"/>
      <c r="K653" s="164">
        <v>-1.65</v>
      </c>
      <c r="L653" s="164">
        <v>-1.65</v>
      </c>
      <c r="M653" s="149"/>
    </row>
    <row r="654" spans="2:13" ht="12.75" x14ac:dyDescent="0.2">
      <c r="B654" s="153"/>
      <c r="C654" s="154"/>
      <c r="D654" s="165"/>
      <c r="E654" s="166"/>
      <c r="F654" s="157"/>
      <c r="G654" s="157"/>
      <c r="H654" s="157"/>
      <c r="I654" s="157"/>
      <c r="J654" s="157"/>
      <c r="K654" s="166"/>
      <c r="L654" s="166"/>
      <c r="M654" s="196"/>
    </row>
    <row r="655" spans="2:13" ht="12.75" x14ac:dyDescent="0.2">
      <c r="B655" s="156"/>
      <c r="C655" s="157"/>
      <c r="D655" s="167"/>
      <c r="E655" s="167"/>
      <c r="F655" s="168" t="s">
        <v>44</v>
      </c>
      <c r="G655" s="167"/>
      <c r="H655" s="169" t="s">
        <v>45</v>
      </c>
      <c r="I655" s="169"/>
      <c r="J655" s="169"/>
      <c r="K655" s="170" t="s">
        <v>43</v>
      </c>
      <c r="L655" s="171">
        <v>0</v>
      </c>
      <c r="M655" s="172" t="str">
        <f>M641</f>
        <v>m²</v>
      </c>
    </row>
    <row r="656" spans="2:13" ht="12.75" x14ac:dyDescent="0.2">
      <c r="B656" s="156"/>
      <c r="C656" s="157"/>
      <c r="D656" s="173"/>
      <c r="E656" s="173"/>
      <c r="F656" s="174" t="s">
        <v>46</v>
      </c>
      <c r="G656" s="173"/>
      <c r="H656" s="175" t="s">
        <v>45</v>
      </c>
      <c r="I656" s="175"/>
      <c r="J656" s="175"/>
      <c r="K656" s="176" t="s">
        <v>43</v>
      </c>
      <c r="L656" s="177">
        <v>0</v>
      </c>
      <c r="M656" s="178" t="str">
        <f>M655</f>
        <v>m²</v>
      </c>
    </row>
    <row r="657" spans="2:13" ht="12.75" x14ac:dyDescent="0.2">
      <c r="B657" s="159"/>
      <c r="C657" s="158"/>
      <c r="D657" s="179"/>
      <c r="E657" s="179"/>
      <c r="F657" s="168" t="s">
        <v>47</v>
      </c>
      <c r="G657" s="179"/>
      <c r="H657" s="169" t="s">
        <v>45</v>
      </c>
      <c r="I657" s="169"/>
      <c r="J657" s="169"/>
      <c r="K657" s="170" t="s">
        <v>43</v>
      </c>
      <c r="L657" s="171">
        <f>L655+L656</f>
        <v>0</v>
      </c>
      <c r="M657" s="172" t="str">
        <f>M656</f>
        <v>m²</v>
      </c>
    </row>
    <row r="658" spans="2:13" ht="12.75" x14ac:dyDescent="0.2">
      <c r="B658" s="159"/>
      <c r="C658" s="158"/>
      <c r="D658" s="179"/>
      <c r="E658" s="179"/>
      <c r="F658" s="168"/>
      <c r="G658" s="179"/>
      <c r="H658" s="169"/>
      <c r="I658" s="169"/>
      <c r="J658" s="169"/>
      <c r="K658" s="170"/>
      <c r="L658" s="171"/>
      <c r="M658" s="172"/>
    </row>
    <row r="659" spans="2:13" ht="12.75" customHeight="1" x14ac:dyDescent="0.2">
      <c r="B659" s="230" t="s">
        <v>719</v>
      </c>
      <c r="C659" s="422" t="s">
        <v>196</v>
      </c>
      <c r="D659" s="422"/>
      <c r="E659" s="422"/>
      <c r="F659" s="422"/>
      <c r="G659" s="422"/>
      <c r="H659" s="422"/>
      <c r="I659" s="422"/>
      <c r="J659" s="422"/>
      <c r="K659" s="422"/>
      <c r="L659" s="201">
        <v>65.02</v>
      </c>
      <c r="M659" s="229" t="s">
        <v>48</v>
      </c>
    </row>
    <row r="660" spans="2:13" ht="12.75" x14ac:dyDescent="0.2">
      <c r="B660" s="205"/>
      <c r="C660" s="215" t="s">
        <v>702</v>
      </c>
      <c r="D660" s="200">
        <v>1</v>
      </c>
      <c r="E660" s="200">
        <v>42.88</v>
      </c>
      <c r="F660" s="205"/>
      <c r="G660" s="205"/>
      <c r="H660" s="205"/>
      <c r="I660" s="205"/>
      <c r="J660" s="205"/>
      <c r="K660" s="200">
        <v>42.88</v>
      </c>
      <c r="L660" s="200">
        <v>42.88</v>
      </c>
      <c r="M660" s="205"/>
    </row>
    <row r="661" spans="2:13" ht="12.75" x14ac:dyDescent="0.2">
      <c r="B661" s="149"/>
      <c r="C661" s="209" t="s">
        <v>703</v>
      </c>
      <c r="D661" s="164">
        <v>1</v>
      </c>
      <c r="E661" s="164">
        <v>11.95</v>
      </c>
      <c r="F661" s="149"/>
      <c r="G661" s="164">
        <v>0.5</v>
      </c>
      <c r="H661" s="149"/>
      <c r="I661" s="149"/>
      <c r="J661" s="149"/>
      <c r="K661" s="164">
        <v>-5.98</v>
      </c>
      <c r="L661" s="164">
        <v>-5.98</v>
      </c>
      <c r="M661" s="149"/>
    </row>
    <row r="662" spans="2:13" ht="12.75" x14ac:dyDescent="0.2">
      <c r="B662" s="149"/>
      <c r="C662" s="209" t="s">
        <v>704</v>
      </c>
      <c r="D662" s="164">
        <v>1</v>
      </c>
      <c r="E662" s="164">
        <v>8.23</v>
      </c>
      <c r="F662" s="149"/>
      <c r="G662" s="149"/>
      <c r="H662" s="149"/>
      <c r="I662" s="149"/>
      <c r="J662" s="149"/>
      <c r="K662" s="164">
        <v>8.23</v>
      </c>
      <c r="L662" s="164">
        <v>8.23</v>
      </c>
      <c r="M662" s="149"/>
    </row>
    <row r="663" spans="2:13" ht="25.5" x14ac:dyDescent="0.2">
      <c r="B663" s="149"/>
      <c r="C663" s="209" t="s">
        <v>715</v>
      </c>
      <c r="D663" s="164">
        <v>2</v>
      </c>
      <c r="E663" s="164">
        <v>1.4</v>
      </c>
      <c r="F663" s="149"/>
      <c r="G663" s="164">
        <v>2.4500000000000002</v>
      </c>
      <c r="H663" s="149"/>
      <c r="I663" s="149"/>
      <c r="J663" s="149"/>
      <c r="K663" s="164">
        <v>3.43</v>
      </c>
      <c r="L663" s="164">
        <v>6.86</v>
      </c>
      <c r="M663" s="149"/>
    </row>
    <row r="664" spans="2:13" ht="25.5" x14ac:dyDescent="0.2">
      <c r="B664" s="149"/>
      <c r="C664" s="209" t="s">
        <v>716</v>
      </c>
      <c r="D664" s="164">
        <v>1</v>
      </c>
      <c r="E664" s="164">
        <v>1.4</v>
      </c>
      <c r="F664" s="149"/>
      <c r="G664" s="164">
        <v>2.4500000000000002</v>
      </c>
      <c r="H664" s="149"/>
      <c r="I664" s="149"/>
      <c r="J664" s="149"/>
      <c r="K664" s="164">
        <v>3.43</v>
      </c>
      <c r="L664" s="164">
        <v>3.43</v>
      </c>
      <c r="M664" s="149"/>
    </row>
    <row r="665" spans="2:13" ht="12.75" x14ac:dyDescent="0.2">
      <c r="B665" s="149"/>
      <c r="C665" s="209" t="s">
        <v>720</v>
      </c>
      <c r="D665" s="164">
        <v>1</v>
      </c>
      <c r="E665" s="164">
        <v>5</v>
      </c>
      <c r="F665" s="149"/>
      <c r="G665" s="164">
        <v>0.2</v>
      </c>
      <c r="H665" s="149"/>
      <c r="I665" s="149"/>
      <c r="J665" s="149"/>
      <c r="K665" s="164">
        <v>1</v>
      </c>
      <c r="L665" s="164">
        <v>1</v>
      </c>
      <c r="M665" s="149"/>
    </row>
    <row r="666" spans="2:13" ht="12.75" x14ac:dyDescent="0.2">
      <c r="B666" s="149"/>
      <c r="C666" s="209" t="s">
        <v>720</v>
      </c>
      <c r="D666" s="164">
        <v>1</v>
      </c>
      <c r="E666" s="164">
        <v>4</v>
      </c>
      <c r="F666" s="149"/>
      <c r="G666" s="164">
        <v>0.05</v>
      </c>
      <c r="H666" s="149"/>
      <c r="I666" s="149"/>
      <c r="J666" s="149"/>
      <c r="K666" s="164">
        <v>0.2</v>
      </c>
      <c r="L666" s="164">
        <v>0.2</v>
      </c>
      <c r="M666" s="149"/>
    </row>
    <row r="667" spans="2:13" ht="12.75" x14ac:dyDescent="0.2">
      <c r="B667" s="149"/>
      <c r="C667" s="149"/>
      <c r="D667" s="164">
        <v>1</v>
      </c>
      <c r="E667" s="164">
        <v>3</v>
      </c>
      <c r="F667" s="149"/>
      <c r="G667" s="164">
        <v>2.8</v>
      </c>
      <c r="H667" s="149"/>
      <c r="I667" s="149"/>
      <c r="J667" s="149"/>
      <c r="K667" s="164">
        <v>8.4</v>
      </c>
      <c r="L667" s="164">
        <v>8.4</v>
      </c>
      <c r="M667" s="149"/>
    </row>
    <row r="668" spans="2:13" ht="12.75" x14ac:dyDescent="0.2">
      <c r="B668" s="153"/>
      <c r="C668" s="154"/>
      <c r="D668" s="165"/>
      <c r="E668" s="166"/>
      <c r="F668" s="157"/>
      <c r="G668" s="157"/>
      <c r="H668" s="157"/>
      <c r="I668" s="157"/>
      <c r="J668" s="157"/>
      <c r="K668" s="166"/>
      <c r="L668" s="166"/>
      <c r="M668" s="196"/>
    </row>
    <row r="669" spans="2:13" ht="12.75" x14ac:dyDescent="0.2">
      <c r="B669" s="156"/>
      <c r="C669" s="157"/>
      <c r="D669" s="167"/>
      <c r="E669" s="167"/>
      <c r="F669" s="168" t="s">
        <v>44</v>
      </c>
      <c r="G669" s="167"/>
      <c r="H669" s="169" t="s">
        <v>45</v>
      </c>
      <c r="I669" s="169"/>
      <c r="J669" s="169"/>
      <c r="K669" s="170" t="s">
        <v>43</v>
      </c>
      <c r="L669" s="171">
        <v>0</v>
      </c>
      <c r="M669" s="172" t="str">
        <f>M659</f>
        <v>m²</v>
      </c>
    </row>
    <row r="670" spans="2:13" ht="12.75" x14ac:dyDescent="0.2">
      <c r="B670" s="156"/>
      <c r="C670" s="157"/>
      <c r="D670" s="173"/>
      <c r="E670" s="173"/>
      <c r="F670" s="174" t="s">
        <v>46</v>
      </c>
      <c r="G670" s="173"/>
      <c r="H670" s="175" t="s">
        <v>45</v>
      </c>
      <c r="I670" s="175"/>
      <c r="J670" s="175"/>
      <c r="K670" s="176" t="s">
        <v>43</v>
      </c>
      <c r="L670" s="177">
        <v>0</v>
      </c>
      <c r="M670" s="178" t="str">
        <f>M669</f>
        <v>m²</v>
      </c>
    </row>
    <row r="671" spans="2:13" ht="12.75" x14ac:dyDescent="0.2">
      <c r="B671" s="159"/>
      <c r="C671" s="158"/>
      <c r="D671" s="179"/>
      <c r="E671" s="179"/>
      <c r="F671" s="168" t="s">
        <v>47</v>
      </c>
      <c r="G671" s="179"/>
      <c r="H671" s="169" t="s">
        <v>45</v>
      </c>
      <c r="I671" s="169"/>
      <c r="J671" s="169"/>
      <c r="K671" s="170" t="s">
        <v>43</v>
      </c>
      <c r="L671" s="171">
        <f>L669+L670</f>
        <v>0</v>
      </c>
      <c r="M671" s="172" t="str">
        <f>M670</f>
        <v>m²</v>
      </c>
    </row>
    <row r="672" spans="2:13" ht="12.75" x14ac:dyDescent="0.2">
      <c r="B672" s="159"/>
      <c r="C672" s="158"/>
      <c r="D672" s="179"/>
      <c r="E672" s="179"/>
      <c r="F672" s="168"/>
      <c r="G672" s="179"/>
      <c r="H672" s="169"/>
      <c r="I672" s="169"/>
      <c r="J672" s="169"/>
      <c r="K672" s="170"/>
      <c r="L672" s="171"/>
      <c r="M672" s="172"/>
    </row>
    <row r="673" spans="2:13" ht="12.75" x14ac:dyDescent="0.2">
      <c r="B673" s="212" t="s">
        <v>197</v>
      </c>
      <c r="C673" s="393" t="s">
        <v>199</v>
      </c>
      <c r="D673" s="394"/>
      <c r="E673" s="394"/>
      <c r="F673" s="394"/>
      <c r="G673" s="394"/>
      <c r="H673" s="394"/>
      <c r="I673" s="394"/>
      <c r="J673" s="394"/>
      <c r="K673" s="394"/>
      <c r="L673" s="394"/>
      <c r="M673" s="395"/>
    </row>
    <row r="674" spans="2:13" ht="12.75" x14ac:dyDescent="0.2">
      <c r="B674" s="396"/>
      <c r="C674" s="397"/>
      <c r="D674" s="397"/>
      <c r="E674" s="397"/>
      <c r="F674" s="397"/>
      <c r="G674" s="397"/>
      <c r="H674" s="397"/>
      <c r="I674" s="397"/>
      <c r="J674" s="397"/>
      <c r="K674" s="397"/>
      <c r="L674" s="397"/>
      <c r="M674" s="398"/>
    </row>
    <row r="675" spans="2:13" ht="12.75" customHeight="1" x14ac:dyDescent="0.2">
      <c r="B675" s="211" t="s">
        <v>721</v>
      </c>
      <c r="C675" s="402" t="s">
        <v>722</v>
      </c>
      <c r="D675" s="403"/>
      <c r="E675" s="403"/>
      <c r="F675" s="403"/>
      <c r="G675" s="403"/>
      <c r="H675" s="403"/>
      <c r="I675" s="403"/>
      <c r="J675" s="403"/>
      <c r="K675" s="404"/>
      <c r="L675" s="182">
        <v>1175.44</v>
      </c>
      <c r="M675" s="181" t="s">
        <v>48</v>
      </c>
    </row>
    <row r="676" spans="2:13" ht="38.25" x14ac:dyDescent="0.2">
      <c r="B676" s="148"/>
      <c r="C676" s="206" t="s">
        <v>928</v>
      </c>
      <c r="D676" s="164">
        <v>1</v>
      </c>
      <c r="E676" s="183">
        <v>1206.71</v>
      </c>
      <c r="F676" s="148"/>
      <c r="G676" s="148"/>
      <c r="H676" s="148"/>
      <c r="I676" s="148"/>
      <c r="J676" s="148"/>
      <c r="K676" s="183">
        <v>1206.71</v>
      </c>
      <c r="L676" s="183">
        <v>1206.71</v>
      </c>
      <c r="M676" s="148"/>
    </row>
    <row r="677" spans="2:13" ht="12.75" x14ac:dyDescent="0.2">
      <c r="B677" s="149"/>
      <c r="C677" s="209" t="s">
        <v>723</v>
      </c>
      <c r="D677" s="164">
        <v>1</v>
      </c>
      <c r="E677" s="164">
        <v>86.28</v>
      </c>
      <c r="F677" s="149"/>
      <c r="G677" s="149"/>
      <c r="H677" s="149"/>
      <c r="I677" s="149"/>
      <c r="J677" s="149"/>
      <c r="K677" s="164">
        <v>86.28</v>
      </c>
      <c r="L677" s="164">
        <v>86.28</v>
      </c>
      <c r="M677" s="149"/>
    </row>
    <row r="678" spans="2:13" ht="12.75" x14ac:dyDescent="0.2">
      <c r="B678" s="149"/>
      <c r="C678" s="209" t="s">
        <v>525</v>
      </c>
      <c r="D678" s="164">
        <v>2</v>
      </c>
      <c r="E678" s="164">
        <v>37.590000000000003</v>
      </c>
      <c r="F678" s="149"/>
      <c r="G678" s="164">
        <v>0.5</v>
      </c>
      <c r="H678" s="149"/>
      <c r="I678" s="149"/>
      <c r="J678" s="149"/>
      <c r="K678" s="164">
        <v>18.8</v>
      </c>
      <c r="L678" s="164">
        <v>37.6</v>
      </c>
      <c r="M678" s="149"/>
    </row>
    <row r="679" spans="2:13" ht="15" customHeight="1" x14ac:dyDescent="0.2">
      <c r="B679" s="149"/>
      <c r="C679" s="209" t="s">
        <v>724</v>
      </c>
      <c r="D679" s="164">
        <v>1</v>
      </c>
      <c r="E679" s="164">
        <v>62.14</v>
      </c>
      <c r="F679" s="149"/>
      <c r="G679" s="149"/>
      <c r="H679" s="149"/>
      <c r="I679" s="149"/>
      <c r="J679" s="149"/>
      <c r="K679" s="164">
        <v>-62.14</v>
      </c>
      <c r="L679" s="164">
        <v>-62.14</v>
      </c>
      <c r="M679" s="149"/>
    </row>
    <row r="680" spans="2:13" ht="12.75" x14ac:dyDescent="0.2">
      <c r="B680" s="149"/>
      <c r="C680" s="209" t="s">
        <v>725</v>
      </c>
      <c r="D680" s="164">
        <v>1</v>
      </c>
      <c r="E680" s="164">
        <v>65.02</v>
      </c>
      <c r="F680" s="149"/>
      <c r="G680" s="149"/>
      <c r="H680" s="149"/>
      <c r="I680" s="149"/>
      <c r="J680" s="149"/>
      <c r="K680" s="164">
        <v>-65.02</v>
      </c>
      <c r="L680" s="164">
        <v>-65.02</v>
      </c>
      <c r="M680" s="149"/>
    </row>
    <row r="681" spans="2:13" ht="12.75" x14ac:dyDescent="0.2">
      <c r="B681" s="148"/>
      <c r="C681" s="148"/>
      <c r="D681" s="164">
        <v>1</v>
      </c>
      <c r="E681" s="164">
        <v>27.99</v>
      </c>
      <c r="F681" s="148"/>
      <c r="G681" s="164">
        <v>0.6</v>
      </c>
      <c r="H681" s="148"/>
      <c r="I681" s="148"/>
      <c r="J681" s="148"/>
      <c r="K681" s="164">
        <v>-27.99</v>
      </c>
      <c r="L681" s="164">
        <v>-27.99</v>
      </c>
      <c r="M681" s="148"/>
    </row>
    <row r="682" spans="2:13" ht="12.75" x14ac:dyDescent="0.2">
      <c r="B682" s="153"/>
      <c r="C682" s="154"/>
      <c r="D682" s="165"/>
      <c r="E682" s="166"/>
      <c r="F682" s="157"/>
      <c r="G682" s="157"/>
      <c r="H682" s="157"/>
      <c r="I682" s="157"/>
      <c r="J682" s="157"/>
      <c r="K682" s="166"/>
      <c r="L682" s="166"/>
      <c r="M682" s="196"/>
    </row>
    <row r="683" spans="2:13" ht="12.75" x14ac:dyDescent="0.2">
      <c r="B683" s="156"/>
      <c r="C683" s="157"/>
      <c r="D683" s="167"/>
      <c r="E683" s="167"/>
      <c r="F683" s="168" t="s">
        <v>44</v>
      </c>
      <c r="G683" s="167"/>
      <c r="H683" s="169" t="s">
        <v>45</v>
      </c>
      <c r="I683" s="169"/>
      <c r="J683" s="169"/>
      <c r="K683" s="170" t="s">
        <v>43</v>
      </c>
      <c r="L683" s="171">
        <v>0</v>
      </c>
      <c r="M683" s="172" t="str">
        <f>M675</f>
        <v>m²</v>
      </c>
    </row>
    <row r="684" spans="2:13" ht="12.75" x14ac:dyDescent="0.2">
      <c r="B684" s="156"/>
      <c r="C684" s="157"/>
      <c r="D684" s="173"/>
      <c r="E684" s="173"/>
      <c r="F684" s="174" t="s">
        <v>46</v>
      </c>
      <c r="G684" s="173"/>
      <c r="H684" s="175" t="s">
        <v>45</v>
      </c>
      <c r="I684" s="175"/>
      <c r="J684" s="175"/>
      <c r="K684" s="176" t="s">
        <v>43</v>
      </c>
      <c r="L684" s="177">
        <v>0</v>
      </c>
      <c r="M684" s="178" t="str">
        <f>M683</f>
        <v>m²</v>
      </c>
    </row>
    <row r="685" spans="2:13" ht="12.75" x14ac:dyDescent="0.2">
      <c r="B685" s="159"/>
      <c r="C685" s="158"/>
      <c r="D685" s="179"/>
      <c r="E685" s="179"/>
      <c r="F685" s="168" t="s">
        <v>47</v>
      </c>
      <c r="G685" s="179"/>
      <c r="H685" s="169" t="s">
        <v>45</v>
      </c>
      <c r="I685" s="169"/>
      <c r="J685" s="169"/>
      <c r="K685" s="170" t="s">
        <v>43</v>
      </c>
      <c r="L685" s="171">
        <f>L683+L684</f>
        <v>0</v>
      </c>
      <c r="M685" s="172" t="str">
        <f>M684</f>
        <v>m²</v>
      </c>
    </row>
    <row r="686" spans="2:13" ht="12.75" x14ac:dyDescent="0.2">
      <c r="B686" s="159"/>
      <c r="C686" s="158"/>
      <c r="D686" s="179"/>
      <c r="E686" s="179"/>
      <c r="F686" s="168"/>
      <c r="G686" s="179"/>
      <c r="H686" s="169"/>
      <c r="I686" s="169"/>
      <c r="J686" s="169"/>
      <c r="K686" s="170"/>
      <c r="L686" s="171"/>
      <c r="M686" s="172"/>
    </row>
    <row r="687" spans="2:13" ht="12.75" customHeight="1" x14ac:dyDescent="0.2">
      <c r="B687" s="211" t="s">
        <v>726</v>
      </c>
      <c r="C687" s="402" t="s">
        <v>727</v>
      </c>
      <c r="D687" s="403"/>
      <c r="E687" s="403"/>
      <c r="F687" s="403"/>
      <c r="G687" s="403"/>
      <c r="H687" s="403"/>
      <c r="I687" s="403"/>
      <c r="J687" s="403"/>
      <c r="K687" s="404"/>
      <c r="L687" s="180">
        <v>267.10000000000002</v>
      </c>
      <c r="M687" s="181" t="s">
        <v>48</v>
      </c>
    </row>
    <row r="688" spans="2:13" ht="12.75" x14ac:dyDescent="0.2">
      <c r="B688" s="149"/>
      <c r="C688" s="209" t="s">
        <v>693</v>
      </c>
      <c r="D688" s="164">
        <v>1</v>
      </c>
      <c r="E688" s="164">
        <v>33.07</v>
      </c>
      <c r="F688" s="149"/>
      <c r="G688" s="149"/>
      <c r="H688" s="149"/>
      <c r="I688" s="149"/>
      <c r="J688" s="149"/>
      <c r="K688" s="164">
        <v>33.07</v>
      </c>
      <c r="L688" s="164">
        <v>33.07</v>
      </c>
      <c r="M688" s="149"/>
    </row>
    <row r="689" spans="2:13" ht="12.75" x14ac:dyDescent="0.2">
      <c r="B689" s="149"/>
      <c r="C689" s="209" t="s">
        <v>694</v>
      </c>
      <c r="D689" s="164">
        <v>1</v>
      </c>
      <c r="E689" s="164">
        <v>2.04</v>
      </c>
      <c r="F689" s="149"/>
      <c r="G689" s="149"/>
      <c r="H689" s="149"/>
      <c r="I689" s="149"/>
      <c r="J689" s="149"/>
      <c r="K689" s="164">
        <v>2.04</v>
      </c>
      <c r="L689" s="164">
        <v>2.04</v>
      </c>
      <c r="M689" s="149"/>
    </row>
    <row r="690" spans="2:13" ht="12.75" x14ac:dyDescent="0.2">
      <c r="B690" s="149"/>
      <c r="C690" s="209" t="s">
        <v>728</v>
      </c>
      <c r="D690" s="164">
        <v>1</v>
      </c>
      <c r="E690" s="164">
        <v>231.99</v>
      </c>
      <c r="F690" s="149"/>
      <c r="G690" s="149"/>
      <c r="H690" s="149"/>
      <c r="I690" s="149"/>
      <c r="J690" s="149"/>
      <c r="K690" s="164">
        <v>231.99</v>
      </c>
      <c r="L690" s="164">
        <v>231.99</v>
      </c>
      <c r="M690" s="149"/>
    </row>
    <row r="691" spans="2:13" ht="12.75" x14ac:dyDescent="0.2">
      <c r="B691" s="153"/>
      <c r="C691" s="154"/>
      <c r="D691" s="165"/>
      <c r="E691" s="166"/>
      <c r="F691" s="157"/>
      <c r="G691" s="157"/>
      <c r="H691" s="157"/>
      <c r="I691" s="157"/>
      <c r="J691" s="157"/>
      <c r="K691" s="166"/>
      <c r="L691" s="166"/>
      <c r="M691" s="196"/>
    </row>
    <row r="692" spans="2:13" ht="12.75" x14ac:dyDescent="0.2">
      <c r="B692" s="156"/>
      <c r="C692" s="157"/>
      <c r="D692" s="167"/>
      <c r="E692" s="167"/>
      <c r="F692" s="168" t="s">
        <v>44</v>
      </c>
      <c r="G692" s="167"/>
      <c r="H692" s="169" t="s">
        <v>45</v>
      </c>
      <c r="I692" s="169"/>
      <c r="J692" s="169"/>
      <c r="K692" s="170" t="s">
        <v>43</v>
      </c>
      <c r="L692" s="171">
        <v>0</v>
      </c>
      <c r="M692" s="172" t="str">
        <f>M687</f>
        <v>m²</v>
      </c>
    </row>
    <row r="693" spans="2:13" ht="12.75" x14ac:dyDescent="0.2">
      <c r="B693" s="156"/>
      <c r="C693" s="157"/>
      <c r="D693" s="173"/>
      <c r="E693" s="173"/>
      <c r="F693" s="174" t="s">
        <v>46</v>
      </c>
      <c r="G693" s="173"/>
      <c r="H693" s="175" t="s">
        <v>45</v>
      </c>
      <c r="I693" s="175"/>
      <c r="J693" s="175"/>
      <c r="K693" s="176" t="s">
        <v>43</v>
      </c>
      <c r="L693" s="177">
        <v>0</v>
      </c>
      <c r="M693" s="178" t="str">
        <f>M692</f>
        <v>m²</v>
      </c>
    </row>
    <row r="694" spans="2:13" ht="12.75" x14ac:dyDescent="0.2">
      <c r="B694" s="159"/>
      <c r="C694" s="158"/>
      <c r="D694" s="179"/>
      <c r="E694" s="179"/>
      <c r="F694" s="168" t="s">
        <v>47</v>
      </c>
      <c r="G694" s="179"/>
      <c r="H694" s="169" t="s">
        <v>45</v>
      </c>
      <c r="I694" s="169"/>
      <c r="J694" s="169"/>
      <c r="K694" s="170" t="s">
        <v>43</v>
      </c>
      <c r="L694" s="171">
        <f>L692+L693</f>
        <v>0</v>
      </c>
      <c r="M694" s="172" t="str">
        <f>M693</f>
        <v>m²</v>
      </c>
    </row>
    <row r="695" spans="2:13" ht="15" customHeight="1" x14ac:dyDescent="0.2">
      <c r="B695" s="159"/>
      <c r="C695" s="158"/>
      <c r="D695" s="179"/>
      <c r="E695" s="179"/>
      <c r="F695" s="168"/>
      <c r="G695" s="179"/>
      <c r="H695" s="169"/>
      <c r="I695" s="169"/>
      <c r="J695" s="169"/>
      <c r="K695" s="170"/>
      <c r="L695" s="171"/>
      <c r="M695" s="172"/>
    </row>
    <row r="696" spans="2:13" ht="12.75" customHeight="1" x14ac:dyDescent="0.2">
      <c r="B696" s="211" t="s">
        <v>729</v>
      </c>
      <c r="C696" s="402" t="s">
        <v>730</v>
      </c>
      <c r="D696" s="403"/>
      <c r="E696" s="403"/>
      <c r="F696" s="403"/>
      <c r="G696" s="403"/>
      <c r="H696" s="403"/>
      <c r="I696" s="403"/>
      <c r="J696" s="403"/>
      <c r="K696" s="404"/>
      <c r="L696" s="180">
        <v>546.36</v>
      </c>
      <c r="M696" s="181" t="s">
        <v>48</v>
      </c>
    </row>
    <row r="697" spans="2:13" ht="38.25" x14ac:dyDescent="0.2">
      <c r="B697" s="148"/>
      <c r="C697" s="206" t="s">
        <v>928</v>
      </c>
      <c r="D697" s="164">
        <v>1</v>
      </c>
      <c r="E697" s="164">
        <v>389.41</v>
      </c>
      <c r="F697" s="148"/>
      <c r="G697" s="148"/>
      <c r="H697" s="148"/>
      <c r="I697" s="148"/>
      <c r="J697" s="148"/>
      <c r="K697" s="164">
        <v>389.41</v>
      </c>
      <c r="L697" s="164">
        <v>389.41</v>
      </c>
      <c r="M697" s="148"/>
    </row>
    <row r="698" spans="2:13" ht="12.75" x14ac:dyDescent="0.2">
      <c r="B698" s="149"/>
      <c r="C698" s="209" t="s">
        <v>723</v>
      </c>
      <c r="D698" s="164">
        <v>1</v>
      </c>
      <c r="E698" s="164">
        <v>86.28</v>
      </c>
      <c r="F698" s="149"/>
      <c r="G698" s="149"/>
      <c r="H698" s="149"/>
      <c r="I698" s="149"/>
      <c r="J698" s="149"/>
      <c r="K698" s="164">
        <v>86.28</v>
      </c>
      <c r="L698" s="164">
        <v>86.28</v>
      </c>
      <c r="M698" s="149"/>
    </row>
    <row r="699" spans="2:13" ht="12.75" x14ac:dyDescent="0.2">
      <c r="B699" s="149"/>
      <c r="C699" s="209" t="s">
        <v>693</v>
      </c>
      <c r="D699" s="164">
        <v>1</v>
      </c>
      <c r="E699" s="164">
        <v>33.07</v>
      </c>
      <c r="F699" s="149"/>
      <c r="G699" s="149"/>
      <c r="H699" s="149"/>
      <c r="I699" s="149"/>
      <c r="J699" s="149"/>
      <c r="K699" s="164">
        <v>33.07</v>
      </c>
      <c r="L699" s="164">
        <v>33.07</v>
      </c>
      <c r="M699" s="149"/>
    </row>
    <row r="700" spans="2:13" ht="12.75" x14ac:dyDescent="0.2">
      <c r="B700" s="149"/>
      <c r="C700" s="209" t="s">
        <v>525</v>
      </c>
      <c r="D700" s="164">
        <v>2</v>
      </c>
      <c r="E700" s="164">
        <v>37.590000000000003</v>
      </c>
      <c r="F700" s="149"/>
      <c r="G700" s="164">
        <v>0.5</v>
      </c>
      <c r="H700" s="149"/>
      <c r="I700" s="149"/>
      <c r="J700" s="149"/>
      <c r="K700" s="164">
        <v>18.8</v>
      </c>
      <c r="L700" s="164">
        <v>37.6</v>
      </c>
      <c r="M700" s="149"/>
    </row>
    <row r="701" spans="2:13" ht="12.75" x14ac:dyDescent="0.2">
      <c r="B701" s="153"/>
      <c r="C701" s="154"/>
      <c r="D701" s="165"/>
      <c r="E701" s="166"/>
      <c r="F701" s="157"/>
      <c r="G701" s="157"/>
      <c r="H701" s="157"/>
      <c r="I701" s="157"/>
      <c r="J701" s="157"/>
      <c r="K701" s="166"/>
      <c r="L701" s="166"/>
      <c r="M701" s="196"/>
    </row>
    <row r="702" spans="2:13" ht="12.75" x14ac:dyDescent="0.2">
      <c r="B702" s="156"/>
      <c r="C702" s="157"/>
      <c r="D702" s="167"/>
      <c r="E702" s="167"/>
      <c r="F702" s="168" t="s">
        <v>44</v>
      </c>
      <c r="G702" s="167"/>
      <c r="H702" s="169" t="s">
        <v>45</v>
      </c>
      <c r="I702" s="169"/>
      <c r="J702" s="169"/>
      <c r="K702" s="170" t="s">
        <v>43</v>
      </c>
      <c r="L702" s="171">
        <v>0</v>
      </c>
      <c r="M702" s="172" t="str">
        <f>M696</f>
        <v>m²</v>
      </c>
    </row>
    <row r="703" spans="2:13" ht="12.75" x14ac:dyDescent="0.2">
      <c r="B703" s="156"/>
      <c r="C703" s="157"/>
      <c r="D703" s="173"/>
      <c r="E703" s="173"/>
      <c r="F703" s="174" t="s">
        <v>46</v>
      </c>
      <c r="G703" s="173"/>
      <c r="H703" s="175" t="s">
        <v>45</v>
      </c>
      <c r="I703" s="175"/>
      <c r="J703" s="175"/>
      <c r="K703" s="176" t="s">
        <v>43</v>
      </c>
      <c r="L703" s="177">
        <v>0</v>
      </c>
      <c r="M703" s="178" t="str">
        <f>M702</f>
        <v>m²</v>
      </c>
    </row>
    <row r="704" spans="2:13" ht="12.75" x14ac:dyDescent="0.2">
      <c r="B704" s="159"/>
      <c r="C704" s="158"/>
      <c r="D704" s="179"/>
      <c r="E704" s="179"/>
      <c r="F704" s="168" t="s">
        <v>47</v>
      </c>
      <c r="G704" s="179"/>
      <c r="H704" s="169" t="s">
        <v>45</v>
      </c>
      <c r="I704" s="169"/>
      <c r="J704" s="169"/>
      <c r="K704" s="170" t="s">
        <v>43</v>
      </c>
      <c r="L704" s="171">
        <f>L702+L703</f>
        <v>0</v>
      </c>
      <c r="M704" s="172" t="str">
        <f>M703</f>
        <v>m²</v>
      </c>
    </row>
    <row r="705" spans="2:13" ht="12.75" x14ac:dyDescent="0.2">
      <c r="B705" s="159"/>
      <c r="C705" s="158"/>
      <c r="D705" s="179"/>
      <c r="E705" s="179"/>
      <c r="F705" s="168"/>
      <c r="G705" s="179"/>
      <c r="H705" s="169"/>
      <c r="I705" s="169"/>
      <c r="J705" s="169"/>
      <c r="K705" s="170"/>
      <c r="L705" s="171"/>
      <c r="M705" s="172"/>
    </row>
    <row r="706" spans="2:13" ht="12.75" x14ac:dyDescent="0.2">
      <c r="B706" s="211" t="s">
        <v>731</v>
      </c>
      <c r="C706" s="402" t="s">
        <v>732</v>
      </c>
      <c r="D706" s="403"/>
      <c r="E706" s="403"/>
      <c r="F706" s="403"/>
      <c r="G706" s="403"/>
      <c r="H706" s="403"/>
      <c r="I706" s="403"/>
      <c r="J706" s="403"/>
      <c r="K706" s="404"/>
      <c r="L706" s="180">
        <v>585.87</v>
      </c>
      <c r="M706" s="181" t="s">
        <v>48</v>
      </c>
    </row>
    <row r="707" spans="2:13" ht="38.25" x14ac:dyDescent="0.2">
      <c r="B707" s="148"/>
      <c r="C707" s="206" t="s">
        <v>928</v>
      </c>
      <c r="D707" s="164">
        <v>1</v>
      </c>
      <c r="E707" s="183">
        <v>1206.71</v>
      </c>
      <c r="F707" s="148"/>
      <c r="G707" s="148"/>
      <c r="H707" s="148"/>
      <c r="I707" s="148"/>
      <c r="J707" s="148"/>
      <c r="K707" s="183">
        <v>1206.71</v>
      </c>
      <c r="L707" s="183">
        <v>1206.71</v>
      </c>
      <c r="M707" s="148"/>
    </row>
    <row r="708" spans="2:13" ht="12.75" x14ac:dyDescent="0.2">
      <c r="B708" s="149"/>
      <c r="C708" s="209" t="s">
        <v>724</v>
      </c>
      <c r="D708" s="164">
        <v>1</v>
      </c>
      <c r="E708" s="164">
        <v>62.14</v>
      </c>
      <c r="F708" s="149"/>
      <c r="G708" s="149"/>
      <c r="H708" s="149"/>
      <c r="I708" s="149"/>
      <c r="J708" s="149"/>
      <c r="K708" s="164">
        <v>-62.14</v>
      </c>
      <c r="L708" s="164">
        <v>-62.14</v>
      </c>
      <c r="M708" s="149"/>
    </row>
    <row r="709" spans="2:13" ht="12.75" x14ac:dyDescent="0.2">
      <c r="B709" s="149"/>
      <c r="C709" s="209" t="s">
        <v>725</v>
      </c>
      <c r="D709" s="164">
        <v>1</v>
      </c>
      <c r="E709" s="164">
        <v>65.02</v>
      </c>
      <c r="F709" s="149"/>
      <c r="G709" s="149"/>
      <c r="H709" s="149"/>
      <c r="I709" s="149"/>
      <c r="J709" s="149"/>
      <c r="K709" s="164">
        <v>-65.02</v>
      </c>
      <c r="L709" s="164">
        <v>-65.02</v>
      </c>
      <c r="M709" s="149"/>
    </row>
    <row r="710" spans="2:13" ht="38.25" x14ac:dyDescent="0.2">
      <c r="B710" s="148"/>
      <c r="C710" s="206" t="s">
        <v>928</v>
      </c>
      <c r="D710" s="164">
        <v>1</v>
      </c>
      <c r="E710" s="164">
        <v>389.51</v>
      </c>
      <c r="F710" s="148"/>
      <c r="G710" s="148"/>
      <c r="H710" s="148"/>
      <c r="I710" s="148"/>
      <c r="J710" s="148"/>
      <c r="K710" s="164">
        <v>-389.51</v>
      </c>
      <c r="L710" s="164">
        <v>-389.51</v>
      </c>
      <c r="M710" s="148"/>
    </row>
    <row r="711" spans="2:13" ht="12.75" x14ac:dyDescent="0.2">
      <c r="B711" s="149"/>
      <c r="C711" s="209" t="s">
        <v>723</v>
      </c>
      <c r="D711" s="164">
        <v>1</v>
      </c>
      <c r="E711" s="164">
        <v>1</v>
      </c>
      <c r="F711" s="149"/>
      <c r="G711" s="149"/>
      <c r="H711" s="149"/>
      <c r="I711" s="149"/>
      <c r="J711" s="149"/>
      <c r="K711" s="164">
        <v>-1</v>
      </c>
      <c r="L711" s="164">
        <v>-1</v>
      </c>
      <c r="M711" s="149"/>
    </row>
    <row r="712" spans="2:13" ht="12.75" x14ac:dyDescent="0.2">
      <c r="B712" s="149"/>
      <c r="C712" s="209" t="s">
        <v>525</v>
      </c>
      <c r="D712" s="164">
        <v>2</v>
      </c>
      <c r="E712" s="164">
        <v>37.590000000000003</v>
      </c>
      <c r="F712" s="149"/>
      <c r="G712" s="164">
        <v>0.5</v>
      </c>
      <c r="H712" s="149"/>
      <c r="I712" s="149"/>
      <c r="J712" s="149"/>
      <c r="K712" s="164">
        <v>-37.590000000000003</v>
      </c>
      <c r="L712" s="164">
        <v>-75.180000000000007</v>
      </c>
      <c r="M712" s="149"/>
    </row>
    <row r="713" spans="2:13" ht="12.75" x14ac:dyDescent="0.2">
      <c r="B713" s="148"/>
      <c r="C713" s="148"/>
      <c r="D713" s="164">
        <v>1</v>
      </c>
      <c r="E713" s="164">
        <v>27.99</v>
      </c>
      <c r="F713" s="148"/>
      <c r="G713" s="164">
        <v>0.6</v>
      </c>
      <c r="H713" s="148"/>
      <c r="I713" s="148"/>
      <c r="J713" s="148"/>
      <c r="K713" s="164">
        <v>-27.99</v>
      </c>
      <c r="L713" s="164">
        <v>-27.99</v>
      </c>
      <c r="M713" s="148"/>
    </row>
    <row r="714" spans="2:13" ht="12.75" x14ac:dyDescent="0.2">
      <c r="B714" s="153"/>
      <c r="C714" s="154"/>
      <c r="D714" s="165"/>
      <c r="E714" s="166"/>
      <c r="F714" s="157"/>
      <c r="G714" s="157"/>
      <c r="H714" s="157"/>
      <c r="I714" s="157"/>
      <c r="J714" s="157"/>
      <c r="K714" s="166"/>
      <c r="L714" s="166"/>
      <c r="M714" s="196"/>
    </row>
    <row r="715" spans="2:13" ht="12.75" x14ac:dyDescent="0.2">
      <c r="B715" s="156"/>
      <c r="C715" s="157"/>
      <c r="D715" s="167"/>
      <c r="E715" s="167"/>
      <c r="F715" s="168" t="s">
        <v>44</v>
      </c>
      <c r="G715" s="167"/>
      <c r="H715" s="169" t="s">
        <v>45</v>
      </c>
      <c r="I715" s="169"/>
      <c r="J715" s="169"/>
      <c r="K715" s="170" t="s">
        <v>43</v>
      </c>
      <c r="L715" s="171">
        <v>0</v>
      </c>
      <c r="M715" s="172" t="str">
        <f>M706</f>
        <v>m²</v>
      </c>
    </row>
    <row r="716" spans="2:13" ht="12.75" x14ac:dyDescent="0.2">
      <c r="B716" s="156"/>
      <c r="C716" s="157"/>
      <c r="D716" s="173"/>
      <c r="E716" s="173"/>
      <c r="F716" s="174" t="s">
        <v>46</v>
      </c>
      <c r="G716" s="173"/>
      <c r="H716" s="175" t="s">
        <v>45</v>
      </c>
      <c r="I716" s="175"/>
      <c r="J716" s="175"/>
      <c r="K716" s="176" t="s">
        <v>43</v>
      </c>
      <c r="L716" s="177">
        <v>0</v>
      </c>
      <c r="M716" s="178" t="str">
        <f>M715</f>
        <v>m²</v>
      </c>
    </row>
    <row r="717" spans="2:13" ht="12.75" x14ac:dyDescent="0.2">
      <c r="B717" s="159"/>
      <c r="C717" s="158"/>
      <c r="D717" s="179"/>
      <c r="E717" s="179"/>
      <c r="F717" s="168" t="s">
        <v>47</v>
      </c>
      <c r="G717" s="179"/>
      <c r="H717" s="169" t="s">
        <v>45</v>
      </c>
      <c r="I717" s="169"/>
      <c r="J717" s="169"/>
      <c r="K717" s="170" t="s">
        <v>43</v>
      </c>
      <c r="L717" s="171">
        <f>L715+L716</f>
        <v>0</v>
      </c>
      <c r="M717" s="172" t="str">
        <f>M716</f>
        <v>m²</v>
      </c>
    </row>
    <row r="718" spans="2:13" ht="12.75" x14ac:dyDescent="0.2">
      <c r="B718" s="159"/>
      <c r="C718" s="158"/>
      <c r="D718" s="179"/>
      <c r="E718" s="179"/>
      <c r="F718" s="168"/>
      <c r="G718" s="179"/>
      <c r="H718" s="169"/>
      <c r="I718" s="169"/>
      <c r="J718" s="169"/>
      <c r="K718" s="170"/>
      <c r="L718" s="171"/>
      <c r="M718" s="172"/>
    </row>
    <row r="719" spans="2:13" ht="15" customHeight="1" x14ac:dyDescent="0.2">
      <c r="B719" s="211" t="s">
        <v>733</v>
      </c>
      <c r="C719" s="402" t="s">
        <v>734</v>
      </c>
      <c r="D719" s="403"/>
      <c r="E719" s="403"/>
      <c r="F719" s="403"/>
      <c r="G719" s="403"/>
      <c r="H719" s="403"/>
      <c r="I719" s="403"/>
      <c r="J719" s="403"/>
      <c r="K719" s="404"/>
      <c r="L719" s="180">
        <v>234.03</v>
      </c>
      <c r="M719" s="181" t="s">
        <v>48</v>
      </c>
    </row>
    <row r="720" spans="2:13" ht="12.75" x14ac:dyDescent="0.2">
      <c r="B720" s="149"/>
      <c r="C720" s="209" t="s">
        <v>728</v>
      </c>
      <c r="D720" s="164">
        <v>1</v>
      </c>
      <c r="E720" s="164">
        <v>231.99</v>
      </c>
      <c r="F720" s="149"/>
      <c r="G720" s="149"/>
      <c r="H720" s="149"/>
      <c r="I720" s="149"/>
      <c r="J720" s="149"/>
      <c r="K720" s="164">
        <v>231.99</v>
      </c>
      <c r="L720" s="164">
        <v>231.99</v>
      </c>
      <c r="M720" s="149"/>
    </row>
    <row r="721" spans="2:13" ht="12.75" x14ac:dyDescent="0.2">
      <c r="B721" s="149"/>
      <c r="C721" s="209" t="s">
        <v>694</v>
      </c>
      <c r="D721" s="164">
        <v>1</v>
      </c>
      <c r="E721" s="164">
        <v>2.04</v>
      </c>
      <c r="F721" s="149"/>
      <c r="G721" s="149"/>
      <c r="H721" s="149"/>
      <c r="I721" s="149"/>
      <c r="J721" s="149"/>
      <c r="K721" s="164">
        <v>2.04</v>
      </c>
      <c r="L721" s="164">
        <v>2.04</v>
      </c>
      <c r="M721" s="149"/>
    </row>
    <row r="722" spans="2:13" ht="12.75" x14ac:dyDescent="0.2">
      <c r="B722" s="153"/>
      <c r="C722" s="154"/>
      <c r="D722" s="165"/>
      <c r="E722" s="166"/>
      <c r="F722" s="157"/>
      <c r="G722" s="157"/>
      <c r="H722" s="157"/>
      <c r="I722" s="157"/>
      <c r="J722" s="157"/>
      <c r="K722" s="166"/>
      <c r="L722" s="166"/>
      <c r="M722" s="196"/>
    </row>
    <row r="723" spans="2:13" ht="12.75" x14ac:dyDescent="0.2">
      <c r="B723" s="156"/>
      <c r="C723" s="157"/>
      <c r="D723" s="167"/>
      <c r="E723" s="167"/>
      <c r="F723" s="168" t="s">
        <v>44</v>
      </c>
      <c r="G723" s="167"/>
      <c r="H723" s="169" t="s">
        <v>45</v>
      </c>
      <c r="I723" s="169"/>
      <c r="J723" s="169"/>
      <c r="K723" s="170" t="s">
        <v>43</v>
      </c>
      <c r="L723" s="171">
        <v>0</v>
      </c>
      <c r="M723" s="172" t="str">
        <f>M719</f>
        <v>m²</v>
      </c>
    </row>
    <row r="724" spans="2:13" ht="12.75" x14ac:dyDescent="0.2">
      <c r="B724" s="156"/>
      <c r="C724" s="157"/>
      <c r="D724" s="173"/>
      <c r="E724" s="173"/>
      <c r="F724" s="174" t="s">
        <v>46</v>
      </c>
      <c r="G724" s="173"/>
      <c r="H724" s="175" t="s">
        <v>45</v>
      </c>
      <c r="I724" s="175"/>
      <c r="J724" s="175"/>
      <c r="K724" s="176" t="s">
        <v>43</v>
      </c>
      <c r="L724" s="177">
        <v>0</v>
      </c>
      <c r="M724" s="178" t="str">
        <f>M723</f>
        <v>m²</v>
      </c>
    </row>
    <row r="725" spans="2:13" ht="12.75" x14ac:dyDescent="0.2">
      <c r="B725" s="159"/>
      <c r="C725" s="158"/>
      <c r="D725" s="179"/>
      <c r="E725" s="179"/>
      <c r="F725" s="168" t="s">
        <v>47</v>
      </c>
      <c r="G725" s="179"/>
      <c r="H725" s="169" t="s">
        <v>45</v>
      </c>
      <c r="I725" s="169"/>
      <c r="J725" s="169"/>
      <c r="K725" s="170" t="s">
        <v>43</v>
      </c>
      <c r="L725" s="171">
        <f>L723+L724</f>
        <v>0</v>
      </c>
      <c r="M725" s="172" t="str">
        <f>M724</f>
        <v>m²</v>
      </c>
    </row>
    <row r="726" spans="2:13" ht="12.75" x14ac:dyDescent="0.2">
      <c r="B726" s="159"/>
      <c r="C726" s="158"/>
      <c r="D726" s="179"/>
      <c r="E726" s="179"/>
      <c r="F726" s="168"/>
      <c r="G726" s="179"/>
      <c r="H726" s="169"/>
      <c r="I726" s="169"/>
      <c r="J726" s="169"/>
      <c r="K726" s="170"/>
      <c r="L726" s="171"/>
      <c r="M726" s="172"/>
    </row>
    <row r="727" spans="2:13" ht="12.75" x14ac:dyDescent="0.2">
      <c r="B727" s="211" t="s">
        <v>735</v>
      </c>
      <c r="C727" s="402" t="s">
        <v>736</v>
      </c>
      <c r="D727" s="403"/>
      <c r="E727" s="403"/>
      <c r="F727" s="403"/>
      <c r="G727" s="403"/>
      <c r="H727" s="403"/>
      <c r="I727" s="403"/>
      <c r="J727" s="403"/>
      <c r="K727" s="404"/>
      <c r="L727" s="180">
        <v>267.10000000000002</v>
      </c>
      <c r="M727" s="181" t="s">
        <v>48</v>
      </c>
    </row>
    <row r="728" spans="2:13" ht="12.75" x14ac:dyDescent="0.2">
      <c r="B728" s="149"/>
      <c r="C728" s="209" t="s">
        <v>737</v>
      </c>
      <c r="D728" s="164">
        <v>1</v>
      </c>
      <c r="E728" s="164">
        <v>234.03</v>
      </c>
      <c r="F728" s="149"/>
      <c r="G728" s="149"/>
      <c r="H728" s="149"/>
      <c r="I728" s="149"/>
      <c r="J728" s="149"/>
      <c r="K728" s="164">
        <v>234.03</v>
      </c>
      <c r="L728" s="164">
        <v>234.03</v>
      </c>
      <c r="M728" s="149"/>
    </row>
    <row r="729" spans="2:13" ht="12.75" x14ac:dyDescent="0.2">
      <c r="B729" s="149"/>
      <c r="C729" s="209" t="s">
        <v>693</v>
      </c>
      <c r="D729" s="164">
        <v>1</v>
      </c>
      <c r="E729" s="164">
        <v>33.07</v>
      </c>
      <c r="F729" s="149"/>
      <c r="G729" s="149"/>
      <c r="H729" s="149"/>
      <c r="I729" s="149"/>
      <c r="J729" s="149"/>
      <c r="K729" s="164">
        <v>33.07</v>
      </c>
      <c r="L729" s="164">
        <v>33.07</v>
      </c>
      <c r="M729" s="149"/>
    </row>
    <row r="730" spans="2:13" ht="12.75" x14ac:dyDescent="0.2">
      <c r="B730" s="153"/>
      <c r="C730" s="154"/>
      <c r="D730" s="165"/>
      <c r="E730" s="166"/>
      <c r="F730" s="157"/>
      <c r="G730" s="157"/>
      <c r="H730" s="157"/>
      <c r="I730" s="157"/>
      <c r="J730" s="157"/>
      <c r="K730" s="166"/>
      <c r="L730" s="166"/>
      <c r="M730" s="196"/>
    </row>
    <row r="731" spans="2:13" ht="12.75" x14ac:dyDescent="0.2">
      <c r="B731" s="156"/>
      <c r="C731" s="157"/>
      <c r="D731" s="167"/>
      <c r="E731" s="167"/>
      <c r="F731" s="168" t="s">
        <v>44</v>
      </c>
      <c r="G731" s="167"/>
      <c r="H731" s="169" t="s">
        <v>45</v>
      </c>
      <c r="I731" s="169"/>
      <c r="J731" s="169"/>
      <c r="K731" s="170" t="s">
        <v>43</v>
      </c>
      <c r="L731" s="171">
        <v>0</v>
      </c>
      <c r="M731" s="172" t="str">
        <f>M727</f>
        <v>m²</v>
      </c>
    </row>
    <row r="732" spans="2:13" ht="12.75" x14ac:dyDescent="0.2">
      <c r="B732" s="156"/>
      <c r="C732" s="157"/>
      <c r="D732" s="173"/>
      <c r="E732" s="173"/>
      <c r="F732" s="174" t="s">
        <v>46</v>
      </c>
      <c r="G732" s="173"/>
      <c r="H732" s="175" t="s">
        <v>45</v>
      </c>
      <c r="I732" s="175"/>
      <c r="J732" s="175"/>
      <c r="K732" s="176" t="s">
        <v>43</v>
      </c>
      <c r="L732" s="177">
        <v>0</v>
      </c>
      <c r="M732" s="178" t="str">
        <f>M731</f>
        <v>m²</v>
      </c>
    </row>
    <row r="733" spans="2:13" ht="12.75" x14ac:dyDescent="0.2">
      <c r="B733" s="159"/>
      <c r="C733" s="158"/>
      <c r="D733" s="179"/>
      <c r="E733" s="179"/>
      <c r="F733" s="168" t="s">
        <v>47</v>
      </c>
      <c r="G733" s="179"/>
      <c r="H733" s="169" t="s">
        <v>45</v>
      </c>
      <c r="I733" s="169"/>
      <c r="J733" s="169"/>
      <c r="K733" s="170" t="s">
        <v>43</v>
      </c>
      <c r="L733" s="171">
        <f>L731+L732</f>
        <v>0</v>
      </c>
      <c r="M733" s="172" t="str">
        <f>M732</f>
        <v>m²</v>
      </c>
    </row>
    <row r="734" spans="2:13" ht="12.75" x14ac:dyDescent="0.2">
      <c r="B734" s="159"/>
      <c r="C734" s="158"/>
      <c r="D734" s="179"/>
      <c r="E734" s="179"/>
      <c r="F734" s="168"/>
      <c r="G734" s="179"/>
      <c r="H734" s="169"/>
      <c r="I734" s="169"/>
      <c r="J734" s="169"/>
      <c r="K734" s="170"/>
      <c r="L734" s="171"/>
      <c r="M734" s="172"/>
    </row>
    <row r="735" spans="2:13" ht="15" customHeight="1" x14ac:dyDescent="0.2">
      <c r="B735" s="211" t="s">
        <v>738</v>
      </c>
      <c r="C735" s="402" t="s">
        <v>739</v>
      </c>
      <c r="D735" s="403"/>
      <c r="E735" s="403"/>
      <c r="F735" s="403"/>
      <c r="G735" s="403"/>
      <c r="H735" s="403"/>
      <c r="I735" s="403"/>
      <c r="J735" s="403"/>
      <c r="K735" s="404"/>
      <c r="L735" s="182">
        <v>1136.8399999999999</v>
      </c>
      <c r="M735" s="181" t="s">
        <v>48</v>
      </c>
    </row>
    <row r="736" spans="2:13" ht="42" customHeight="1" x14ac:dyDescent="0.2">
      <c r="B736" s="148"/>
      <c r="C736" s="206" t="s">
        <v>928</v>
      </c>
      <c r="D736" s="164">
        <v>1</v>
      </c>
      <c r="E736" s="164">
        <v>389.51</v>
      </c>
      <c r="F736" s="148"/>
      <c r="G736" s="148"/>
      <c r="H736" s="148"/>
      <c r="I736" s="148"/>
      <c r="J736" s="148"/>
      <c r="K736" s="164">
        <v>389.51</v>
      </c>
      <c r="L736" s="164">
        <v>389.51</v>
      </c>
      <c r="M736" s="148"/>
    </row>
    <row r="737" spans="2:13" ht="12.75" x14ac:dyDescent="0.2">
      <c r="B737" s="149"/>
      <c r="C737" s="209" t="s">
        <v>723</v>
      </c>
      <c r="D737" s="164">
        <v>1</v>
      </c>
      <c r="E737" s="164">
        <v>86.28</v>
      </c>
      <c r="F737" s="149"/>
      <c r="G737" s="149"/>
      <c r="H737" s="149"/>
      <c r="I737" s="149"/>
      <c r="J737" s="149"/>
      <c r="K737" s="164">
        <v>86.28</v>
      </c>
      <c r="L737" s="164">
        <v>86.28</v>
      </c>
      <c r="M737" s="149"/>
    </row>
    <row r="738" spans="2:13" ht="12.75" x14ac:dyDescent="0.2">
      <c r="B738" s="149"/>
      <c r="C738" s="209" t="s">
        <v>740</v>
      </c>
      <c r="D738" s="164">
        <v>1</v>
      </c>
      <c r="E738" s="164">
        <v>585.87</v>
      </c>
      <c r="F738" s="149"/>
      <c r="G738" s="149"/>
      <c r="H738" s="149"/>
      <c r="I738" s="149"/>
      <c r="J738" s="149"/>
      <c r="K738" s="164">
        <v>585.87</v>
      </c>
      <c r="L738" s="164">
        <v>585.87</v>
      </c>
      <c r="M738" s="149"/>
    </row>
    <row r="739" spans="2:13" ht="12.75" x14ac:dyDescent="0.2">
      <c r="B739" s="149"/>
      <c r="C739" s="209" t="s">
        <v>525</v>
      </c>
      <c r="D739" s="164">
        <v>2</v>
      </c>
      <c r="E739" s="164">
        <v>37.590000000000003</v>
      </c>
      <c r="F739" s="149"/>
      <c r="G739" s="164">
        <v>0.5</v>
      </c>
      <c r="H739" s="149"/>
      <c r="I739" s="149"/>
      <c r="J739" s="149"/>
      <c r="K739" s="164">
        <v>37.590000000000003</v>
      </c>
      <c r="L739" s="164">
        <v>75.180000000000007</v>
      </c>
      <c r="M739" s="149"/>
    </row>
    <row r="740" spans="2:13" ht="12.75" x14ac:dyDescent="0.2">
      <c r="B740" s="153"/>
      <c r="C740" s="154"/>
      <c r="D740" s="165"/>
      <c r="E740" s="166"/>
      <c r="F740" s="157"/>
      <c r="G740" s="157"/>
      <c r="H740" s="157"/>
      <c r="I740" s="157"/>
      <c r="J740" s="157"/>
      <c r="K740" s="166"/>
      <c r="L740" s="166"/>
      <c r="M740" s="196"/>
    </row>
    <row r="741" spans="2:13" ht="12.75" x14ac:dyDescent="0.2">
      <c r="B741" s="156"/>
      <c r="C741" s="157"/>
      <c r="D741" s="167"/>
      <c r="E741" s="167"/>
      <c r="F741" s="168" t="s">
        <v>44</v>
      </c>
      <c r="G741" s="167"/>
      <c r="H741" s="169" t="s">
        <v>45</v>
      </c>
      <c r="I741" s="169"/>
      <c r="J741" s="169"/>
      <c r="K741" s="170" t="s">
        <v>43</v>
      </c>
      <c r="L741" s="171">
        <v>0</v>
      </c>
      <c r="M741" s="172" t="str">
        <f>M735</f>
        <v>m²</v>
      </c>
    </row>
    <row r="742" spans="2:13" ht="12.75" x14ac:dyDescent="0.2">
      <c r="B742" s="156"/>
      <c r="C742" s="157"/>
      <c r="D742" s="173"/>
      <c r="E742" s="173"/>
      <c r="F742" s="174" t="s">
        <v>46</v>
      </c>
      <c r="G742" s="173"/>
      <c r="H742" s="175" t="s">
        <v>45</v>
      </c>
      <c r="I742" s="175"/>
      <c r="J742" s="175"/>
      <c r="K742" s="176" t="s">
        <v>43</v>
      </c>
      <c r="L742" s="177">
        <v>0</v>
      </c>
      <c r="M742" s="178" t="str">
        <f>M741</f>
        <v>m²</v>
      </c>
    </row>
    <row r="743" spans="2:13" ht="12.75" x14ac:dyDescent="0.2">
      <c r="B743" s="159"/>
      <c r="C743" s="158"/>
      <c r="D743" s="179"/>
      <c r="E743" s="179"/>
      <c r="F743" s="168" t="s">
        <v>47</v>
      </c>
      <c r="G743" s="179"/>
      <c r="H743" s="169" t="s">
        <v>45</v>
      </c>
      <c r="I743" s="169"/>
      <c r="J743" s="169"/>
      <c r="K743" s="170" t="s">
        <v>43</v>
      </c>
      <c r="L743" s="171">
        <f>L741+L742</f>
        <v>0</v>
      </c>
      <c r="M743" s="172" t="str">
        <f>M742</f>
        <v>m²</v>
      </c>
    </row>
    <row r="744" spans="2:13" ht="12.75" x14ac:dyDescent="0.2">
      <c r="B744" s="159"/>
      <c r="C744" s="158"/>
      <c r="D744" s="179"/>
      <c r="E744" s="179"/>
      <c r="F744" s="168"/>
      <c r="G744" s="179"/>
      <c r="H744" s="169"/>
      <c r="I744" s="169"/>
      <c r="J744" s="169"/>
      <c r="K744" s="170"/>
      <c r="L744" s="171"/>
      <c r="M744" s="172"/>
    </row>
    <row r="745" spans="2:13" ht="12.75" x14ac:dyDescent="0.2">
      <c r="B745" s="211" t="s">
        <v>741</v>
      </c>
      <c r="C745" s="402" t="s">
        <v>742</v>
      </c>
      <c r="D745" s="403"/>
      <c r="E745" s="403"/>
      <c r="F745" s="403"/>
      <c r="G745" s="403"/>
      <c r="H745" s="403"/>
      <c r="I745" s="403"/>
      <c r="J745" s="403"/>
      <c r="K745" s="404"/>
      <c r="L745" s="180">
        <v>52.08</v>
      </c>
      <c r="M745" s="181" t="s">
        <v>48</v>
      </c>
    </row>
    <row r="746" spans="2:13" ht="12.75" x14ac:dyDescent="0.2">
      <c r="B746" s="207"/>
      <c r="C746" s="216" t="s">
        <v>743</v>
      </c>
      <c r="D746" s="189">
        <v>1</v>
      </c>
      <c r="E746" s="189">
        <v>0.6</v>
      </c>
      <c r="F746" s="207"/>
      <c r="G746" s="189">
        <v>2.1</v>
      </c>
      <c r="H746" s="207"/>
      <c r="I746" s="217">
        <v>2</v>
      </c>
      <c r="J746" s="207"/>
      <c r="K746" s="189">
        <v>2.52</v>
      </c>
      <c r="L746" s="189">
        <v>2.52</v>
      </c>
      <c r="M746" s="207"/>
    </row>
    <row r="747" spans="2:13" ht="15" customHeight="1" x14ac:dyDescent="0.2">
      <c r="B747" s="208"/>
      <c r="C747" s="215" t="s">
        <v>744</v>
      </c>
      <c r="D747" s="218">
        <v>1</v>
      </c>
      <c r="E747" s="200">
        <v>0.7</v>
      </c>
      <c r="F747" s="208"/>
      <c r="G747" s="200">
        <v>2.1</v>
      </c>
      <c r="H747" s="208"/>
      <c r="I747" s="200">
        <v>2</v>
      </c>
      <c r="J747" s="208"/>
      <c r="K747" s="200">
        <v>2.94</v>
      </c>
      <c r="L747" s="200">
        <v>2.94</v>
      </c>
      <c r="M747" s="208"/>
    </row>
    <row r="748" spans="2:13" ht="12.75" x14ac:dyDescent="0.2">
      <c r="B748" s="148"/>
      <c r="C748" s="209" t="s">
        <v>745</v>
      </c>
      <c r="D748" s="163">
        <v>8</v>
      </c>
      <c r="E748" s="164">
        <v>0.8</v>
      </c>
      <c r="F748" s="148"/>
      <c r="G748" s="164">
        <v>2.1</v>
      </c>
      <c r="H748" s="148"/>
      <c r="I748" s="164">
        <v>2</v>
      </c>
      <c r="J748" s="148"/>
      <c r="K748" s="164">
        <v>3.36</v>
      </c>
      <c r="L748" s="164">
        <v>26.88</v>
      </c>
      <c r="M748" s="148"/>
    </row>
    <row r="749" spans="2:13" ht="12.75" x14ac:dyDescent="0.2">
      <c r="B749" s="148"/>
      <c r="C749" s="209" t="s">
        <v>746</v>
      </c>
      <c r="D749" s="163">
        <v>3</v>
      </c>
      <c r="E749" s="164">
        <v>0.9</v>
      </c>
      <c r="F749" s="148"/>
      <c r="G749" s="164">
        <v>2.1</v>
      </c>
      <c r="H749" s="148"/>
      <c r="I749" s="164">
        <v>2</v>
      </c>
      <c r="J749" s="148"/>
      <c r="K749" s="164">
        <v>3.78</v>
      </c>
      <c r="L749" s="164">
        <v>11.34</v>
      </c>
      <c r="M749" s="148"/>
    </row>
    <row r="750" spans="2:13" ht="12.75" x14ac:dyDescent="0.2">
      <c r="B750" s="148"/>
      <c r="C750" s="209" t="s">
        <v>746</v>
      </c>
      <c r="D750" s="163">
        <v>2</v>
      </c>
      <c r="E750" s="164">
        <v>1</v>
      </c>
      <c r="F750" s="148"/>
      <c r="G750" s="164">
        <v>2.1</v>
      </c>
      <c r="H750" s="148"/>
      <c r="I750" s="164">
        <v>2</v>
      </c>
      <c r="J750" s="148"/>
      <c r="K750" s="164">
        <v>4.2</v>
      </c>
      <c r="L750" s="164">
        <v>8.4</v>
      </c>
      <c r="M750" s="148"/>
    </row>
    <row r="751" spans="2:13" ht="12.75" x14ac:dyDescent="0.2">
      <c r="B751" s="153"/>
      <c r="C751" s="154"/>
      <c r="D751" s="165"/>
      <c r="E751" s="166"/>
      <c r="F751" s="157"/>
      <c r="G751" s="157"/>
      <c r="H751" s="157"/>
      <c r="I751" s="157"/>
      <c r="J751" s="157"/>
      <c r="K751" s="166"/>
      <c r="L751" s="166"/>
      <c r="M751" s="196"/>
    </row>
    <row r="752" spans="2:13" ht="12.75" x14ac:dyDescent="0.2">
      <c r="B752" s="156"/>
      <c r="C752" s="157"/>
      <c r="D752" s="167"/>
      <c r="E752" s="167"/>
      <c r="F752" s="168" t="s">
        <v>44</v>
      </c>
      <c r="G752" s="167"/>
      <c r="H752" s="169" t="s">
        <v>45</v>
      </c>
      <c r="I752" s="169"/>
      <c r="J752" s="169"/>
      <c r="K752" s="170" t="s">
        <v>43</v>
      </c>
      <c r="L752" s="171">
        <v>0</v>
      </c>
      <c r="M752" s="172" t="str">
        <f>M745</f>
        <v>m²</v>
      </c>
    </row>
    <row r="753" spans="2:13" ht="12.75" x14ac:dyDescent="0.2">
      <c r="B753" s="156"/>
      <c r="C753" s="157"/>
      <c r="D753" s="173"/>
      <c r="E753" s="173"/>
      <c r="F753" s="174" t="s">
        <v>46</v>
      </c>
      <c r="G753" s="173"/>
      <c r="H753" s="175" t="s">
        <v>45</v>
      </c>
      <c r="I753" s="175"/>
      <c r="J753" s="175"/>
      <c r="K753" s="176" t="s">
        <v>43</v>
      </c>
      <c r="L753" s="177">
        <v>0</v>
      </c>
      <c r="M753" s="178" t="str">
        <f>M752</f>
        <v>m²</v>
      </c>
    </row>
    <row r="754" spans="2:13" ht="12.75" x14ac:dyDescent="0.2">
      <c r="B754" s="159"/>
      <c r="C754" s="158"/>
      <c r="D754" s="179"/>
      <c r="E754" s="179"/>
      <c r="F754" s="168" t="s">
        <v>47</v>
      </c>
      <c r="G754" s="179"/>
      <c r="H754" s="169" t="s">
        <v>45</v>
      </c>
      <c r="I754" s="169"/>
      <c r="J754" s="169"/>
      <c r="K754" s="170" t="s">
        <v>43</v>
      </c>
      <c r="L754" s="171">
        <f>L752+L753</f>
        <v>0</v>
      </c>
      <c r="M754" s="172" t="str">
        <f>M753</f>
        <v>m²</v>
      </c>
    </row>
    <row r="755" spans="2:13" ht="12.75" x14ac:dyDescent="0.2">
      <c r="B755" s="159"/>
      <c r="C755" s="158"/>
      <c r="D755" s="179"/>
      <c r="E755" s="179"/>
      <c r="F755" s="168"/>
      <c r="G755" s="179"/>
      <c r="H755" s="169"/>
      <c r="I755" s="169"/>
      <c r="J755" s="169"/>
      <c r="K755" s="170"/>
      <c r="L755" s="171"/>
      <c r="M755" s="172"/>
    </row>
    <row r="756" spans="2:13" ht="12.75" x14ac:dyDescent="0.2">
      <c r="B756" s="211" t="s">
        <v>747</v>
      </c>
      <c r="C756" s="402" t="s">
        <v>748</v>
      </c>
      <c r="D756" s="403"/>
      <c r="E756" s="403"/>
      <c r="F756" s="403"/>
      <c r="G756" s="403"/>
      <c r="H756" s="403"/>
      <c r="I756" s="403"/>
      <c r="J756" s="403"/>
      <c r="K756" s="404"/>
      <c r="L756" s="180">
        <v>52.08</v>
      </c>
      <c r="M756" s="181" t="s">
        <v>48</v>
      </c>
    </row>
    <row r="757" spans="2:13" ht="12.75" x14ac:dyDescent="0.2">
      <c r="B757" s="148"/>
      <c r="C757" s="209" t="s">
        <v>743</v>
      </c>
      <c r="D757" s="163">
        <v>1</v>
      </c>
      <c r="E757" s="164">
        <v>0.6</v>
      </c>
      <c r="F757" s="148"/>
      <c r="G757" s="164">
        <v>2.1</v>
      </c>
      <c r="H757" s="148"/>
      <c r="I757" s="164">
        <v>2</v>
      </c>
      <c r="J757" s="148"/>
      <c r="K757" s="164">
        <v>2.52</v>
      </c>
      <c r="L757" s="164">
        <v>2.52</v>
      </c>
      <c r="M757" s="148"/>
    </row>
    <row r="758" spans="2:13" ht="12.75" x14ac:dyDescent="0.2">
      <c r="B758" s="148"/>
      <c r="C758" s="209" t="s">
        <v>744</v>
      </c>
      <c r="D758" s="163">
        <v>1</v>
      </c>
      <c r="E758" s="164">
        <v>0.7</v>
      </c>
      <c r="F758" s="148"/>
      <c r="G758" s="164">
        <v>2.1</v>
      </c>
      <c r="H758" s="148"/>
      <c r="I758" s="164">
        <v>2</v>
      </c>
      <c r="J758" s="148"/>
      <c r="K758" s="164">
        <v>2.94</v>
      </c>
      <c r="L758" s="164">
        <v>2.94</v>
      </c>
      <c r="M758" s="148"/>
    </row>
    <row r="759" spans="2:13" ht="15" customHeight="1" x14ac:dyDescent="0.2">
      <c r="B759" s="148"/>
      <c r="C759" s="209" t="s">
        <v>745</v>
      </c>
      <c r="D759" s="163">
        <v>8</v>
      </c>
      <c r="E759" s="164">
        <v>0.8</v>
      </c>
      <c r="F759" s="148"/>
      <c r="G759" s="164">
        <v>2.1</v>
      </c>
      <c r="H759" s="148"/>
      <c r="I759" s="164">
        <v>2</v>
      </c>
      <c r="J759" s="148"/>
      <c r="K759" s="164">
        <v>3.36</v>
      </c>
      <c r="L759" s="164">
        <v>26.88</v>
      </c>
      <c r="M759" s="148"/>
    </row>
    <row r="760" spans="2:13" ht="12.75" x14ac:dyDescent="0.2">
      <c r="B760" s="148"/>
      <c r="C760" s="209" t="s">
        <v>746</v>
      </c>
      <c r="D760" s="163">
        <v>3</v>
      </c>
      <c r="E760" s="164">
        <v>0.9</v>
      </c>
      <c r="F760" s="148"/>
      <c r="G760" s="164">
        <v>2.1</v>
      </c>
      <c r="H760" s="148"/>
      <c r="I760" s="164">
        <v>2</v>
      </c>
      <c r="J760" s="148"/>
      <c r="K760" s="164">
        <v>3.78</v>
      </c>
      <c r="L760" s="164">
        <v>11.34</v>
      </c>
      <c r="M760" s="148"/>
    </row>
    <row r="761" spans="2:13" ht="12.75" x14ac:dyDescent="0.2">
      <c r="B761" s="148"/>
      <c r="C761" s="209" t="s">
        <v>746</v>
      </c>
      <c r="D761" s="163">
        <v>2</v>
      </c>
      <c r="E761" s="164">
        <v>1</v>
      </c>
      <c r="F761" s="148"/>
      <c r="G761" s="164">
        <v>2.1</v>
      </c>
      <c r="H761" s="148"/>
      <c r="I761" s="164">
        <v>2</v>
      </c>
      <c r="J761" s="148"/>
      <c r="K761" s="164">
        <v>4.2</v>
      </c>
      <c r="L761" s="164">
        <v>8.4</v>
      </c>
      <c r="M761" s="148"/>
    </row>
    <row r="762" spans="2:13" ht="12.75" x14ac:dyDescent="0.2">
      <c r="B762" s="153"/>
      <c r="C762" s="154"/>
      <c r="D762" s="165"/>
      <c r="E762" s="166"/>
      <c r="F762" s="157"/>
      <c r="G762" s="157"/>
      <c r="H762" s="157"/>
      <c r="I762" s="157"/>
      <c r="J762" s="157"/>
      <c r="K762" s="166"/>
      <c r="L762" s="166"/>
      <c r="M762" s="196"/>
    </row>
    <row r="763" spans="2:13" ht="12.75" x14ac:dyDescent="0.2">
      <c r="B763" s="156"/>
      <c r="C763" s="157"/>
      <c r="D763" s="167"/>
      <c r="E763" s="167"/>
      <c r="F763" s="168" t="s">
        <v>44</v>
      </c>
      <c r="G763" s="167"/>
      <c r="H763" s="169" t="s">
        <v>45</v>
      </c>
      <c r="I763" s="169"/>
      <c r="J763" s="169"/>
      <c r="K763" s="170" t="s">
        <v>43</v>
      </c>
      <c r="L763" s="171">
        <v>0</v>
      </c>
      <c r="M763" s="172" t="str">
        <f>M756</f>
        <v>m²</v>
      </c>
    </row>
    <row r="764" spans="2:13" ht="12.75" x14ac:dyDescent="0.2">
      <c r="B764" s="156"/>
      <c r="C764" s="157"/>
      <c r="D764" s="173"/>
      <c r="E764" s="173"/>
      <c r="F764" s="174" t="s">
        <v>46</v>
      </c>
      <c r="G764" s="173"/>
      <c r="H764" s="175" t="s">
        <v>45</v>
      </c>
      <c r="I764" s="175"/>
      <c r="J764" s="175"/>
      <c r="K764" s="176" t="s">
        <v>43</v>
      </c>
      <c r="L764" s="177">
        <v>0</v>
      </c>
      <c r="M764" s="178" t="str">
        <f>M763</f>
        <v>m²</v>
      </c>
    </row>
    <row r="765" spans="2:13" ht="12.75" x14ac:dyDescent="0.2">
      <c r="B765" s="159"/>
      <c r="C765" s="158"/>
      <c r="D765" s="179"/>
      <c r="E765" s="179"/>
      <c r="F765" s="168" t="s">
        <v>47</v>
      </c>
      <c r="G765" s="179"/>
      <c r="H765" s="169" t="s">
        <v>45</v>
      </c>
      <c r="I765" s="169"/>
      <c r="J765" s="169"/>
      <c r="K765" s="170" t="s">
        <v>43</v>
      </c>
      <c r="L765" s="171">
        <f>L763+L764</f>
        <v>0</v>
      </c>
      <c r="M765" s="172" t="str">
        <f>M764</f>
        <v>m²</v>
      </c>
    </row>
    <row r="766" spans="2:13" ht="12.75" x14ac:dyDescent="0.2">
      <c r="B766" s="159"/>
      <c r="C766" s="158"/>
      <c r="D766" s="179"/>
      <c r="E766" s="179"/>
      <c r="F766" s="168"/>
      <c r="G766" s="179"/>
      <c r="H766" s="169"/>
      <c r="I766" s="169"/>
      <c r="J766" s="169"/>
      <c r="K766" s="170"/>
      <c r="L766" s="171"/>
      <c r="M766" s="172"/>
    </row>
    <row r="767" spans="2:13" ht="12.75" x14ac:dyDescent="0.2">
      <c r="B767" s="211" t="s">
        <v>208</v>
      </c>
      <c r="C767" s="402" t="s">
        <v>749</v>
      </c>
      <c r="D767" s="403"/>
      <c r="E767" s="403"/>
      <c r="F767" s="403"/>
      <c r="G767" s="403"/>
      <c r="H767" s="403"/>
      <c r="I767" s="403"/>
      <c r="J767" s="403"/>
      <c r="K767" s="404"/>
      <c r="L767" s="180">
        <v>23.42</v>
      </c>
      <c r="M767" s="181" t="s">
        <v>48</v>
      </c>
    </row>
    <row r="768" spans="2:13" ht="12.75" x14ac:dyDescent="0.2">
      <c r="B768" s="149"/>
      <c r="C768" s="149"/>
      <c r="D768" s="163">
        <v>2</v>
      </c>
      <c r="E768" s="164">
        <v>6</v>
      </c>
      <c r="F768" s="149"/>
      <c r="G768" s="149"/>
      <c r="H768" s="149"/>
      <c r="I768" s="149"/>
      <c r="J768" s="149"/>
      <c r="K768" s="164">
        <v>6</v>
      </c>
      <c r="L768" s="164">
        <v>12</v>
      </c>
      <c r="M768" s="149"/>
    </row>
    <row r="769" spans="2:13" ht="25.5" x14ac:dyDescent="0.2">
      <c r="B769" s="149"/>
      <c r="C769" s="209" t="s">
        <v>750</v>
      </c>
      <c r="D769" s="163">
        <v>2</v>
      </c>
      <c r="E769" s="164">
        <v>2.89</v>
      </c>
      <c r="F769" s="149"/>
      <c r="G769" s="149"/>
      <c r="H769" s="149"/>
      <c r="I769" s="149"/>
      <c r="J769" s="149"/>
      <c r="K769" s="164">
        <v>2.89</v>
      </c>
      <c r="L769" s="164">
        <v>5.78</v>
      </c>
      <c r="M769" s="149"/>
    </row>
    <row r="770" spans="2:13" ht="12.75" x14ac:dyDescent="0.2">
      <c r="B770" s="149"/>
      <c r="C770" s="149"/>
      <c r="D770" s="163">
        <v>12</v>
      </c>
      <c r="E770" s="164">
        <v>0.1</v>
      </c>
      <c r="F770" s="149"/>
      <c r="G770" s="164">
        <v>4.7</v>
      </c>
      <c r="H770" s="149"/>
      <c r="I770" s="149"/>
      <c r="J770" s="149"/>
      <c r="K770" s="164">
        <v>0.47</v>
      </c>
      <c r="L770" s="164">
        <v>5.64</v>
      </c>
      <c r="M770" s="149"/>
    </row>
    <row r="771" spans="2:13" ht="12.75" x14ac:dyDescent="0.2">
      <c r="B771" s="153"/>
      <c r="C771" s="154"/>
      <c r="D771" s="165"/>
      <c r="E771" s="166"/>
      <c r="F771" s="157"/>
      <c r="G771" s="157"/>
      <c r="H771" s="157"/>
      <c r="I771" s="157"/>
      <c r="J771" s="157"/>
      <c r="K771" s="166"/>
      <c r="L771" s="166"/>
      <c r="M771" s="196"/>
    </row>
    <row r="772" spans="2:13" ht="12.75" x14ac:dyDescent="0.2">
      <c r="B772" s="156"/>
      <c r="C772" s="157"/>
      <c r="D772" s="167"/>
      <c r="E772" s="167"/>
      <c r="F772" s="168" t="s">
        <v>44</v>
      </c>
      <c r="G772" s="167"/>
      <c r="H772" s="169" t="s">
        <v>45</v>
      </c>
      <c r="I772" s="169"/>
      <c r="J772" s="169"/>
      <c r="K772" s="170" t="s">
        <v>43</v>
      </c>
      <c r="L772" s="171">
        <v>0</v>
      </c>
      <c r="M772" s="172" t="str">
        <f>M767</f>
        <v>m²</v>
      </c>
    </row>
    <row r="773" spans="2:13" ht="12.75" x14ac:dyDescent="0.2">
      <c r="B773" s="156"/>
      <c r="C773" s="157"/>
      <c r="D773" s="173"/>
      <c r="E773" s="173"/>
      <c r="F773" s="174" t="s">
        <v>46</v>
      </c>
      <c r="G773" s="173"/>
      <c r="H773" s="175" t="s">
        <v>45</v>
      </c>
      <c r="I773" s="175"/>
      <c r="J773" s="175"/>
      <c r="K773" s="176" t="s">
        <v>43</v>
      </c>
      <c r="L773" s="177">
        <v>0</v>
      </c>
      <c r="M773" s="178" t="str">
        <f>M772</f>
        <v>m²</v>
      </c>
    </row>
    <row r="774" spans="2:13" ht="12.75" x14ac:dyDescent="0.2">
      <c r="B774" s="159"/>
      <c r="C774" s="158"/>
      <c r="D774" s="179"/>
      <c r="E774" s="179"/>
      <c r="F774" s="168" t="s">
        <v>47</v>
      </c>
      <c r="G774" s="179"/>
      <c r="H774" s="169" t="s">
        <v>45</v>
      </c>
      <c r="I774" s="169"/>
      <c r="J774" s="169"/>
      <c r="K774" s="170" t="s">
        <v>43</v>
      </c>
      <c r="L774" s="171">
        <f>L772+L773</f>
        <v>0</v>
      </c>
      <c r="M774" s="172" t="str">
        <f>M773</f>
        <v>m²</v>
      </c>
    </row>
    <row r="775" spans="2:13" ht="15" customHeight="1" x14ac:dyDescent="0.2">
      <c r="B775" s="159"/>
      <c r="C775" s="158"/>
      <c r="D775" s="179"/>
      <c r="E775" s="179"/>
      <c r="F775" s="168"/>
      <c r="G775" s="179"/>
      <c r="H775" s="169"/>
      <c r="I775" s="169"/>
      <c r="J775" s="169"/>
      <c r="K775" s="170"/>
      <c r="L775" s="171"/>
      <c r="M775" s="172"/>
    </row>
    <row r="776" spans="2:13" ht="12.75" x14ac:dyDescent="0.2">
      <c r="B776" s="211" t="s">
        <v>209</v>
      </c>
      <c r="C776" s="402" t="s">
        <v>751</v>
      </c>
      <c r="D776" s="403"/>
      <c r="E776" s="403"/>
      <c r="F776" s="403"/>
      <c r="G776" s="403"/>
      <c r="H776" s="403"/>
      <c r="I776" s="403"/>
      <c r="J776" s="403"/>
      <c r="K776" s="404"/>
      <c r="L776" s="180">
        <v>7.35</v>
      </c>
      <c r="M776" s="181" t="s">
        <v>48</v>
      </c>
    </row>
    <row r="777" spans="2:13" ht="12.75" x14ac:dyDescent="0.2">
      <c r="B777" s="149"/>
      <c r="C777" s="149"/>
      <c r="D777" s="163">
        <v>1</v>
      </c>
      <c r="E777" s="164">
        <v>7.35</v>
      </c>
      <c r="F777" s="149"/>
      <c r="G777" s="149"/>
      <c r="H777" s="149"/>
      <c r="I777" s="149"/>
      <c r="J777" s="149"/>
      <c r="K777" s="164">
        <v>7.35</v>
      </c>
      <c r="L777" s="164">
        <v>7.35</v>
      </c>
      <c r="M777" s="149"/>
    </row>
    <row r="778" spans="2:13" ht="12.75" x14ac:dyDescent="0.2">
      <c r="B778" s="153"/>
      <c r="C778" s="154"/>
      <c r="D778" s="165"/>
      <c r="E778" s="166"/>
      <c r="F778" s="157"/>
      <c r="G778" s="157"/>
      <c r="H778" s="157"/>
      <c r="I778" s="157"/>
      <c r="J778" s="157"/>
      <c r="K778" s="166"/>
      <c r="L778" s="166"/>
      <c r="M778" s="196"/>
    </row>
    <row r="779" spans="2:13" ht="12.75" x14ac:dyDescent="0.2">
      <c r="B779" s="156"/>
      <c r="C779" s="157"/>
      <c r="D779" s="167"/>
      <c r="E779" s="167"/>
      <c r="F779" s="168" t="s">
        <v>44</v>
      </c>
      <c r="G779" s="167"/>
      <c r="H779" s="169" t="s">
        <v>45</v>
      </c>
      <c r="I779" s="169"/>
      <c r="J779" s="169"/>
      <c r="K779" s="170" t="s">
        <v>43</v>
      </c>
      <c r="L779" s="171">
        <v>0</v>
      </c>
      <c r="M779" s="172" t="str">
        <f>M776</f>
        <v>m²</v>
      </c>
    </row>
    <row r="780" spans="2:13" ht="12.75" x14ac:dyDescent="0.2">
      <c r="B780" s="156"/>
      <c r="C780" s="157"/>
      <c r="D780" s="173"/>
      <c r="E780" s="173"/>
      <c r="F780" s="174" t="s">
        <v>46</v>
      </c>
      <c r="G780" s="173"/>
      <c r="H780" s="175" t="s">
        <v>45</v>
      </c>
      <c r="I780" s="175"/>
      <c r="J780" s="175"/>
      <c r="K780" s="176" t="s">
        <v>43</v>
      </c>
      <c r="L780" s="177">
        <v>0</v>
      </c>
      <c r="M780" s="178" t="str">
        <f>M779</f>
        <v>m²</v>
      </c>
    </row>
    <row r="781" spans="2:13" ht="12.75" x14ac:dyDescent="0.2">
      <c r="B781" s="159"/>
      <c r="C781" s="158"/>
      <c r="D781" s="179"/>
      <c r="E781" s="179"/>
      <c r="F781" s="168" t="s">
        <v>47</v>
      </c>
      <c r="G781" s="179"/>
      <c r="H781" s="169" t="s">
        <v>45</v>
      </c>
      <c r="I781" s="169"/>
      <c r="J781" s="169"/>
      <c r="K781" s="170" t="s">
        <v>43</v>
      </c>
      <c r="L781" s="171">
        <f>L779+L780</f>
        <v>0</v>
      </c>
      <c r="M781" s="172" t="str">
        <f>M780</f>
        <v>m²</v>
      </c>
    </row>
    <row r="782" spans="2:13" ht="12.75" x14ac:dyDescent="0.2">
      <c r="B782" s="159"/>
      <c r="C782" s="158"/>
      <c r="D782" s="179"/>
      <c r="E782" s="179"/>
      <c r="F782" s="168"/>
      <c r="G782" s="179"/>
      <c r="H782" s="169"/>
      <c r="I782" s="169"/>
      <c r="J782" s="169"/>
      <c r="K782" s="170"/>
      <c r="L782" s="171"/>
      <c r="M782" s="172"/>
    </row>
    <row r="783" spans="2:13" ht="12.75" x14ac:dyDescent="0.2">
      <c r="B783" s="212" t="s">
        <v>221</v>
      </c>
      <c r="C783" s="393" t="s">
        <v>222</v>
      </c>
      <c r="D783" s="394"/>
      <c r="E783" s="394"/>
      <c r="F783" s="394"/>
      <c r="G783" s="394"/>
      <c r="H783" s="394"/>
      <c r="I783" s="394"/>
      <c r="J783" s="394"/>
      <c r="K783" s="394"/>
      <c r="L783" s="394"/>
      <c r="M783" s="395"/>
    </row>
    <row r="784" spans="2:13" ht="12.75" x14ac:dyDescent="0.2">
      <c r="B784" s="396"/>
      <c r="C784" s="397"/>
      <c r="D784" s="397"/>
      <c r="E784" s="397"/>
      <c r="F784" s="397"/>
      <c r="G784" s="397"/>
      <c r="H784" s="397"/>
      <c r="I784" s="397"/>
      <c r="J784" s="397"/>
      <c r="K784" s="397"/>
      <c r="L784" s="397"/>
      <c r="M784" s="398"/>
    </row>
    <row r="785" spans="2:13" ht="12.75" x14ac:dyDescent="0.2">
      <c r="B785" s="213" t="s">
        <v>223</v>
      </c>
      <c r="C785" s="409" t="s">
        <v>225</v>
      </c>
      <c r="D785" s="410"/>
      <c r="E785" s="410"/>
      <c r="F785" s="410"/>
      <c r="G785" s="410"/>
      <c r="H785" s="410"/>
      <c r="I785" s="410"/>
      <c r="J785" s="410"/>
      <c r="K785" s="411"/>
      <c r="L785" s="204"/>
      <c r="M785" s="204"/>
    </row>
    <row r="786" spans="2:13" ht="12.75" x14ac:dyDescent="0.2">
      <c r="B786" s="396"/>
      <c r="C786" s="397"/>
      <c r="D786" s="397"/>
      <c r="E786" s="397"/>
      <c r="F786" s="397"/>
      <c r="G786" s="397"/>
      <c r="H786" s="397"/>
      <c r="I786" s="397"/>
      <c r="J786" s="397"/>
      <c r="K786" s="397"/>
      <c r="L786" s="397"/>
      <c r="M786" s="398"/>
    </row>
    <row r="787" spans="2:13" ht="15" customHeight="1" x14ac:dyDescent="0.2">
      <c r="B787" s="265" t="s">
        <v>752</v>
      </c>
      <c r="C787" s="405" t="s">
        <v>753</v>
      </c>
      <c r="D787" s="406"/>
      <c r="E787" s="406"/>
      <c r="F787" s="406"/>
      <c r="G787" s="406"/>
      <c r="H787" s="406"/>
      <c r="I787" s="406"/>
      <c r="J787" s="406"/>
      <c r="K787" s="407"/>
      <c r="L787" s="260">
        <v>40.380000000000003</v>
      </c>
      <c r="M787" s="261" t="s">
        <v>49</v>
      </c>
    </row>
    <row r="788" spans="2:13" ht="12.75" x14ac:dyDescent="0.2">
      <c r="B788" s="248"/>
      <c r="C788" s="248"/>
      <c r="D788" s="249">
        <v>1</v>
      </c>
      <c r="E788" s="250">
        <v>40.380000000000003</v>
      </c>
      <c r="F788" s="248"/>
      <c r="G788" s="248"/>
      <c r="H788" s="248"/>
      <c r="I788" s="248"/>
      <c r="J788" s="248"/>
      <c r="K788" s="250">
        <v>40.380000000000003</v>
      </c>
      <c r="L788" s="250">
        <v>40.380000000000003</v>
      </c>
      <c r="M788" s="248"/>
    </row>
    <row r="789" spans="2:13" ht="12.75" x14ac:dyDescent="0.2">
      <c r="B789" s="251"/>
      <c r="C789" s="252"/>
      <c r="D789" s="253"/>
      <c r="E789" s="254"/>
      <c r="F789" s="232"/>
      <c r="G789" s="232"/>
      <c r="H789" s="232"/>
      <c r="I789" s="232"/>
      <c r="J789" s="232"/>
      <c r="K789" s="254"/>
      <c r="L789" s="254"/>
      <c r="M789" s="255"/>
    </row>
    <row r="790" spans="2:13" ht="12.75" x14ac:dyDescent="0.2">
      <c r="B790" s="231"/>
      <c r="C790" s="232"/>
      <c r="D790" s="239"/>
      <c r="E790" s="239"/>
      <c r="F790" s="240" t="s">
        <v>44</v>
      </c>
      <c r="G790" s="239"/>
      <c r="H790" s="241" t="s">
        <v>45</v>
      </c>
      <c r="I790" s="241"/>
      <c r="J790" s="241"/>
      <c r="K790" s="242" t="s">
        <v>43</v>
      </c>
      <c r="L790" s="243">
        <v>0</v>
      </c>
      <c r="M790" s="244" t="str">
        <f>M787</f>
        <v>m</v>
      </c>
    </row>
    <row r="791" spans="2:13" ht="12.75" x14ac:dyDescent="0.2">
      <c r="B791" s="231"/>
      <c r="C791" s="232"/>
      <c r="D791" s="233"/>
      <c r="E791" s="233"/>
      <c r="F791" s="234" t="s">
        <v>46</v>
      </c>
      <c r="G791" s="233"/>
      <c r="H791" s="235" t="s">
        <v>45</v>
      </c>
      <c r="I791" s="235"/>
      <c r="J791" s="235"/>
      <c r="K791" s="236" t="s">
        <v>43</v>
      </c>
      <c r="L791" s="237">
        <v>40.380000000000003</v>
      </c>
      <c r="M791" s="238" t="str">
        <f>M790</f>
        <v>m</v>
      </c>
    </row>
    <row r="792" spans="2:13" ht="12.75" x14ac:dyDescent="0.2">
      <c r="B792" s="245"/>
      <c r="C792" s="246"/>
      <c r="D792" s="247"/>
      <c r="E792" s="247"/>
      <c r="F792" s="240" t="s">
        <v>47</v>
      </c>
      <c r="G792" s="247"/>
      <c r="H792" s="241" t="s">
        <v>45</v>
      </c>
      <c r="I792" s="241"/>
      <c r="J792" s="241"/>
      <c r="K792" s="242" t="s">
        <v>43</v>
      </c>
      <c r="L792" s="243">
        <f>L790+L791</f>
        <v>40.380000000000003</v>
      </c>
      <c r="M792" s="244" t="str">
        <f>M791</f>
        <v>m</v>
      </c>
    </row>
    <row r="793" spans="2:13" ht="12.75" x14ac:dyDescent="0.2">
      <c r="B793" s="245"/>
      <c r="C793" s="246"/>
      <c r="D793" s="247"/>
      <c r="E793" s="247"/>
      <c r="F793" s="240"/>
      <c r="G793" s="247"/>
      <c r="H793" s="241"/>
      <c r="I793" s="241"/>
      <c r="J793" s="241"/>
      <c r="K793" s="242"/>
      <c r="L793" s="243"/>
      <c r="M793" s="244"/>
    </row>
    <row r="794" spans="2:13" ht="12.75" x14ac:dyDescent="0.2">
      <c r="B794" s="265" t="s">
        <v>754</v>
      </c>
      <c r="C794" s="405" t="s">
        <v>755</v>
      </c>
      <c r="D794" s="406"/>
      <c r="E794" s="406"/>
      <c r="F794" s="406"/>
      <c r="G794" s="406"/>
      <c r="H794" s="406"/>
      <c r="I794" s="406"/>
      <c r="J794" s="406"/>
      <c r="K794" s="407"/>
      <c r="L794" s="260">
        <v>3.68</v>
      </c>
      <c r="M794" s="261" t="s">
        <v>49</v>
      </c>
    </row>
    <row r="795" spans="2:13" ht="12.75" x14ac:dyDescent="0.2">
      <c r="B795" s="248"/>
      <c r="C795" s="248"/>
      <c r="D795" s="249">
        <v>1</v>
      </c>
      <c r="E795" s="250">
        <v>3.68</v>
      </c>
      <c r="F795" s="248"/>
      <c r="G795" s="248"/>
      <c r="H795" s="248"/>
      <c r="I795" s="248"/>
      <c r="J795" s="248"/>
      <c r="K795" s="250">
        <v>3.68</v>
      </c>
      <c r="L795" s="250">
        <v>3.68</v>
      </c>
      <c r="M795" s="248"/>
    </row>
    <row r="796" spans="2:13" ht="12.75" x14ac:dyDescent="0.2">
      <c r="B796" s="251"/>
      <c r="C796" s="252"/>
      <c r="D796" s="253"/>
      <c r="E796" s="254"/>
      <c r="F796" s="232"/>
      <c r="G796" s="232"/>
      <c r="H796" s="232"/>
      <c r="I796" s="232"/>
      <c r="J796" s="232"/>
      <c r="K796" s="254"/>
      <c r="L796" s="254"/>
      <c r="M796" s="255"/>
    </row>
    <row r="797" spans="2:13" ht="12.75" x14ac:dyDescent="0.2">
      <c r="B797" s="231"/>
      <c r="C797" s="232"/>
      <c r="D797" s="239"/>
      <c r="E797" s="239"/>
      <c r="F797" s="240" t="s">
        <v>44</v>
      </c>
      <c r="G797" s="239"/>
      <c r="H797" s="241" t="s">
        <v>45</v>
      </c>
      <c r="I797" s="241"/>
      <c r="J797" s="241"/>
      <c r="K797" s="242" t="s">
        <v>43</v>
      </c>
      <c r="L797" s="243">
        <v>0</v>
      </c>
      <c r="M797" s="244" t="str">
        <f>M794</f>
        <v>m</v>
      </c>
    </row>
    <row r="798" spans="2:13" ht="12.75" x14ac:dyDescent="0.2">
      <c r="B798" s="231"/>
      <c r="C798" s="232"/>
      <c r="D798" s="233"/>
      <c r="E798" s="233"/>
      <c r="F798" s="234" t="s">
        <v>46</v>
      </c>
      <c r="G798" s="233"/>
      <c r="H798" s="235" t="s">
        <v>45</v>
      </c>
      <c r="I798" s="235"/>
      <c r="J798" s="235"/>
      <c r="K798" s="236" t="s">
        <v>43</v>
      </c>
      <c r="L798" s="237">
        <v>3.68</v>
      </c>
      <c r="M798" s="238" t="str">
        <f>M797</f>
        <v>m</v>
      </c>
    </row>
    <row r="799" spans="2:13" ht="12.75" x14ac:dyDescent="0.2">
      <c r="B799" s="245"/>
      <c r="C799" s="246"/>
      <c r="D799" s="247"/>
      <c r="E799" s="247"/>
      <c r="F799" s="240" t="s">
        <v>47</v>
      </c>
      <c r="G799" s="247"/>
      <c r="H799" s="241" t="s">
        <v>45</v>
      </c>
      <c r="I799" s="241"/>
      <c r="J799" s="241"/>
      <c r="K799" s="242" t="s">
        <v>43</v>
      </c>
      <c r="L799" s="243">
        <f>L797+L798</f>
        <v>3.68</v>
      </c>
      <c r="M799" s="244" t="str">
        <f>M798</f>
        <v>m</v>
      </c>
    </row>
    <row r="800" spans="2:13" ht="12.75" x14ac:dyDescent="0.2">
      <c r="B800" s="245"/>
      <c r="C800" s="246"/>
      <c r="D800" s="247"/>
      <c r="E800" s="247"/>
      <c r="F800" s="240"/>
      <c r="G800" s="247"/>
      <c r="H800" s="241"/>
      <c r="I800" s="241"/>
      <c r="J800" s="241"/>
      <c r="K800" s="242"/>
      <c r="L800" s="243"/>
      <c r="M800" s="244"/>
    </row>
    <row r="801" spans="2:13" ht="12.75" x14ac:dyDescent="0.2">
      <c r="B801" s="265" t="s">
        <v>756</v>
      </c>
      <c r="C801" s="405" t="s">
        <v>757</v>
      </c>
      <c r="D801" s="406"/>
      <c r="E801" s="406"/>
      <c r="F801" s="406"/>
      <c r="G801" s="406"/>
      <c r="H801" s="406"/>
      <c r="I801" s="406"/>
      <c r="J801" s="406"/>
      <c r="K801" s="407"/>
      <c r="L801" s="260">
        <v>24.49</v>
      </c>
      <c r="M801" s="261" t="s">
        <v>49</v>
      </c>
    </row>
    <row r="802" spans="2:13" ht="12.75" x14ac:dyDescent="0.2">
      <c r="B802" s="248"/>
      <c r="C802" s="248"/>
      <c r="D802" s="249">
        <v>1</v>
      </c>
      <c r="E802" s="250">
        <v>24.49</v>
      </c>
      <c r="F802" s="248"/>
      <c r="G802" s="248"/>
      <c r="H802" s="248"/>
      <c r="I802" s="248"/>
      <c r="J802" s="248"/>
      <c r="K802" s="250">
        <v>24.49</v>
      </c>
      <c r="L802" s="250">
        <v>24.49</v>
      </c>
      <c r="M802" s="248"/>
    </row>
    <row r="803" spans="2:13" ht="12.75" x14ac:dyDescent="0.2">
      <c r="B803" s="251"/>
      <c r="C803" s="252"/>
      <c r="D803" s="253"/>
      <c r="E803" s="254"/>
      <c r="F803" s="232"/>
      <c r="G803" s="232"/>
      <c r="H803" s="232"/>
      <c r="I803" s="232"/>
      <c r="J803" s="232"/>
      <c r="K803" s="254"/>
      <c r="L803" s="254"/>
      <c r="M803" s="255"/>
    </row>
    <row r="804" spans="2:13" ht="12.75" x14ac:dyDescent="0.2">
      <c r="B804" s="231"/>
      <c r="C804" s="232"/>
      <c r="D804" s="239"/>
      <c r="E804" s="239"/>
      <c r="F804" s="240" t="s">
        <v>44</v>
      </c>
      <c r="G804" s="239"/>
      <c r="H804" s="241" t="s">
        <v>45</v>
      </c>
      <c r="I804" s="241"/>
      <c r="J804" s="241"/>
      <c r="K804" s="242" t="s">
        <v>43</v>
      </c>
      <c r="L804" s="243">
        <v>0</v>
      </c>
      <c r="M804" s="244" t="str">
        <f>M801</f>
        <v>m</v>
      </c>
    </row>
    <row r="805" spans="2:13" ht="12.75" x14ac:dyDescent="0.2">
      <c r="B805" s="231"/>
      <c r="C805" s="232"/>
      <c r="D805" s="233"/>
      <c r="E805" s="233"/>
      <c r="F805" s="234" t="s">
        <v>46</v>
      </c>
      <c r="G805" s="233"/>
      <c r="H805" s="235" t="s">
        <v>45</v>
      </c>
      <c r="I805" s="235"/>
      <c r="J805" s="235"/>
      <c r="K805" s="236" t="s">
        <v>43</v>
      </c>
      <c r="L805" s="237">
        <v>24.49</v>
      </c>
      <c r="M805" s="238" t="str">
        <f>M804</f>
        <v>m</v>
      </c>
    </row>
    <row r="806" spans="2:13" ht="12.75" x14ac:dyDescent="0.2">
      <c r="B806" s="245"/>
      <c r="C806" s="246"/>
      <c r="D806" s="247"/>
      <c r="E806" s="247"/>
      <c r="F806" s="240" t="s">
        <v>47</v>
      </c>
      <c r="G806" s="247"/>
      <c r="H806" s="241" t="s">
        <v>45</v>
      </c>
      <c r="I806" s="241"/>
      <c r="J806" s="241"/>
      <c r="K806" s="242" t="s">
        <v>43</v>
      </c>
      <c r="L806" s="243">
        <f>L804+L805</f>
        <v>24.49</v>
      </c>
      <c r="M806" s="244" t="str">
        <f>M805</f>
        <v>m</v>
      </c>
    </row>
    <row r="807" spans="2:13" ht="15" customHeight="1" x14ac:dyDescent="0.2">
      <c r="B807" s="245"/>
      <c r="C807" s="246"/>
      <c r="D807" s="247"/>
      <c r="E807" s="247"/>
      <c r="F807" s="240"/>
      <c r="G807" s="247"/>
      <c r="H807" s="241"/>
      <c r="I807" s="241"/>
      <c r="J807" s="241"/>
      <c r="K807" s="242"/>
      <c r="L807" s="243"/>
      <c r="M807" s="244"/>
    </row>
    <row r="808" spans="2:13" ht="12.75" x14ac:dyDescent="0.2">
      <c r="B808" s="272" t="s">
        <v>758</v>
      </c>
      <c r="C808" s="412" t="s">
        <v>759</v>
      </c>
      <c r="D808" s="413"/>
      <c r="E808" s="413"/>
      <c r="F808" s="413"/>
      <c r="G808" s="413"/>
      <c r="H808" s="413"/>
      <c r="I808" s="413"/>
      <c r="J808" s="413"/>
      <c r="K808" s="414"/>
      <c r="L808" s="263">
        <v>4</v>
      </c>
      <c r="M808" s="264" t="s">
        <v>65</v>
      </c>
    </row>
    <row r="809" spans="2:13" ht="12.75" x14ac:dyDescent="0.2">
      <c r="B809" s="248"/>
      <c r="C809" s="248"/>
      <c r="D809" s="249">
        <v>1</v>
      </c>
      <c r="E809" s="250">
        <v>4</v>
      </c>
      <c r="F809" s="248"/>
      <c r="G809" s="248"/>
      <c r="H809" s="248"/>
      <c r="I809" s="248"/>
      <c r="J809" s="248"/>
      <c r="K809" s="250">
        <v>4</v>
      </c>
      <c r="L809" s="250">
        <v>4</v>
      </c>
      <c r="M809" s="248"/>
    </row>
    <row r="810" spans="2:13" ht="12.75" x14ac:dyDescent="0.2">
      <c r="B810" s="251"/>
      <c r="C810" s="252"/>
      <c r="D810" s="253"/>
      <c r="E810" s="254"/>
      <c r="F810" s="232"/>
      <c r="G810" s="232"/>
      <c r="H810" s="232"/>
      <c r="I810" s="232"/>
      <c r="J810" s="232"/>
      <c r="K810" s="254"/>
      <c r="L810" s="254"/>
      <c r="M810" s="255"/>
    </row>
    <row r="811" spans="2:13" ht="12.75" x14ac:dyDescent="0.2">
      <c r="B811" s="231"/>
      <c r="C811" s="232"/>
      <c r="D811" s="239"/>
      <c r="E811" s="239"/>
      <c r="F811" s="240" t="s">
        <v>44</v>
      </c>
      <c r="G811" s="239"/>
      <c r="H811" s="241" t="s">
        <v>45</v>
      </c>
      <c r="I811" s="241"/>
      <c r="J811" s="241"/>
      <c r="K811" s="242" t="s">
        <v>43</v>
      </c>
      <c r="L811" s="243">
        <v>0</v>
      </c>
      <c r="M811" s="244" t="str">
        <f>M808</f>
        <v>un</v>
      </c>
    </row>
    <row r="812" spans="2:13" ht="12.75" x14ac:dyDescent="0.2">
      <c r="B812" s="231"/>
      <c r="C812" s="232"/>
      <c r="D812" s="233"/>
      <c r="E812" s="233"/>
      <c r="F812" s="234" t="s">
        <v>46</v>
      </c>
      <c r="G812" s="233"/>
      <c r="H812" s="235" t="s">
        <v>45</v>
      </c>
      <c r="I812" s="235"/>
      <c r="J812" s="235"/>
      <c r="K812" s="236" t="s">
        <v>43</v>
      </c>
      <c r="L812" s="237">
        <v>4</v>
      </c>
      <c r="M812" s="238" t="str">
        <f>M811</f>
        <v>un</v>
      </c>
    </row>
    <row r="813" spans="2:13" ht="12.75" x14ac:dyDescent="0.2">
      <c r="B813" s="245"/>
      <c r="C813" s="246"/>
      <c r="D813" s="247"/>
      <c r="E813" s="247"/>
      <c r="F813" s="240" t="s">
        <v>47</v>
      </c>
      <c r="G813" s="247"/>
      <c r="H813" s="241" t="s">
        <v>45</v>
      </c>
      <c r="I813" s="241"/>
      <c r="J813" s="241"/>
      <c r="K813" s="242" t="s">
        <v>43</v>
      </c>
      <c r="L813" s="243">
        <f>L811+L812</f>
        <v>4</v>
      </c>
      <c r="M813" s="244" t="str">
        <f>M812</f>
        <v>un</v>
      </c>
    </row>
    <row r="814" spans="2:13" ht="12.75" x14ac:dyDescent="0.2">
      <c r="B814" s="245"/>
      <c r="C814" s="246"/>
      <c r="D814" s="247"/>
      <c r="E814" s="247"/>
      <c r="F814" s="240"/>
      <c r="G814" s="247"/>
      <c r="H814" s="241"/>
      <c r="I814" s="241"/>
      <c r="J814" s="241"/>
      <c r="K814" s="242"/>
      <c r="L814" s="243"/>
      <c r="M814" s="244"/>
    </row>
    <row r="815" spans="2:13" ht="12.75" x14ac:dyDescent="0.2">
      <c r="B815" s="211" t="s">
        <v>760</v>
      </c>
      <c r="C815" s="402" t="s">
        <v>761</v>
      </c>
      <c r="D815" s="403"/>
      <c r="E815" s="403"/>
      <c r="F815" s="403"/>
      <c r="G815" s="403"/>
      <c r="H815" s="403"/>
      <c r="I815" s="403"/>
      <c r="J815" s="403"/>
      <c r="K815" s="404"/>
      <c r="L815" s="180">
        <v>1</v>
      </c>
      <c r="M815" s="181" t="s">
        <v>65</v>
      </c>
    </row>
    <row r="816" spans="2:13" ht="12.75" x14ac:dyDescent="0.2">
      <c r="B816" s="149"/>
      <c r="C816" s="149"/>
      <c r="D816" s="163">
        <v>1</v>
      </c>
      <c r="E816" s="164">
        <v>1</v>
      </c>
      <c r="F816" s="149"/>
      <c r="G816" s="149"/>
      <c r="H816" s="149"/>
      <c r="I816" s="149"/>
      <c r="J816" s="149"/>
      <c r="K816" s="164">
        <v>1</v>
      </c>
      <c r="L816" s="164">
        <v>1</v>
      </c>
      <c r="M816" s="149"/>
    </row>
    <row r="817" spans="2:13" ht="12.75" x14ac:dyDescent="0.2">
      <c r="B817" s="153"/>
      <c r="C817" s="154"/>
      <c r="D817" s="165"/>
      <c r="E817" s="166"/>
      <c r="F817" s="157"/>
      <c r="G817" s="157"/>
      <c r="H817" s="157"/>
      <c r="I817" s="157"/>
      <c r="J817" s="157"/>
      <c r="K817" s="166"/>
      <c r="L817" s="166"/>
      <c r="M817" s="196"/>
    </row>
    <row r="818" spans="2:13" ht="12.75" x14ac:dyDescent="0.2">
      <c r="B818" s="156"/>
      <c r="C818" s="157"/>
      <c r="D818" s="167"/>
      <c r="E818" s="167"/>
      <c r="F818" s="168" t="s">
        <v>44</v>
      </c>
      <c r="G818" s="167"/>
      <c r="H818" s="169" t="s">
        <v>45</v>
      </c>
      <c r="I818" s="169"/>
      <c r="J818" s="169"/>
      <c r="K818" s="170" t="s">
        <v>43</v>
      </c>
      <c r="L818" s="171">
        <v>0</v>
      </c>
      <c r="M818" s="172" t="str">
        <f>M815</f>
        <v>un</v>
      </c>
    </row>
    <row r="819" spans="2:13" ht="12.75" x14ac:dyDescent="0.2">
      <c r="B819" s="156"/>
      <c r="C819" s="157"/>
      <c r="D819" s="173"/>
      <c r="E819" s="173"/>
      <c r="F819" s="174" t="s">
        <v>46</v>
      </c>
      <c r="G819" s="173"/>
      <c r="H819" s="175" t="s">
        <v>45</v>
      </c>
      <c r="I819" s="175"/>
      <c r="J819" s="175"/>
      <c r="K819" s="176" t="s">
        <v>43</v>
      </c>
      <c r="L819" s="177">
        <v>0</v>
      </c>
      <c r="M819" s="178" t="str">
        <f>M818</f>
        <v>un</v>
      </c>
    </row>
    <row r="820" spans="2:13" ht="12.75" x14ac:dyDescent="0.2">
      <c r="B820" s="159"/>
      <c r="C820" s="158"/>
      <c r="D820" s="179"/>
      <c r="E820" s="179"/>
      <c r="F820" s="168" t="s">
        <v>47</v>
      </c>
      <c r="G820" s="179"/>
      <c r="H820" s="169" t="s">
        <v>45</v>
      </c>
      <c r="I820" s="169"/>
      <c r="J820" s="169"/>
      <c r="K820" s="170" t="s">
        <v>43</v>
      </c>
      <c r="L820" s="171">
        <f>L818+L819</f>
        <v>0</v>
      </c>
      <c r="M820" s="172" t="str">
        <f>M819</f>
        <v>un</v>
      </c>
    </row>
    <row r="821" spans="2:13" ht="12.75" x14ac:dyDescent="0.2">
      <c r="B821" s="159"/>
      <c r="C821" s="158"/>
      <c r="D821" s="179"/>
      <c r="E821" s="179"/>
      <c r="F821" s="168"/>
      <c r="G821" s="179"/>
      <c r="H821" s="169"/>
      <c r="I821" s="169"/>
      <c r="J821" s="169"/>
      <c r="K821" s="170"/>
      <c r="L821" s="171"/>
      <c r="M821" s="172"/>
    </row>
    <row r="822" spans="2:13" ht="12.75" x14ac:dyDescent="0.2">
      <c r="B822" s="272" t="s">
        <v>762</v>
      </c>
      <c r="C822" s="412" t="s">
        <v>763</v>
      </c>
      <c r="D822" s="413"/>
      <c r="E822" s="413"/>
      <c r="F822" s="413"/>
      <c r="G822" s="413"/>
      <c r="H822" s="413"/>
      <c r="I822" s="413"/>
      <c r="J822" s="413"/>
      <c r="K822" s="414"/>
      <c r="L822" s="263">
        <v>2</v>
      </c>
      <c r="M822" s="264" t="s">
        <v>65</v>
      </c>
    </row>
    <row r="823" spans="2:13" ht="12.75" x14ac:dyDescent="0.2">
      <c r="B823" s="248"/>
      <c r="C823" s="248"/>
      <c r="D823" s="249">
        <v>1</v>
      </c>
      <c r="E823" s="250">
        <v>2</v>
      </c>
      <c r="F823" s="248"/>
      <c r="G823" s="248"/>
      <c r="H823" s="248"/>
      <c r="I823" s="248"/>
      <c r="J823" s="248"/>
      <c r="K823" s="250">
        <v>2</v>
      </c>
      <c r="L823" s="250">
        <v>2</v>
      </c>
      <c r="M823" s="248"/>
    </row>
    <row r="824" spans="2:13" ht="12.75" x14ac:dyDescent="0.2">
      <c r="B824" s="251"/>
      <c r="C824" s="252"/>
      <c r="D824" s="253"/>
      <c r="E824" s="254"/>
      <c r="F824" s="232"/>
      <c r="G824" s="232"/>
      <c r="H824" s="232"/>
      <c r="I824" s="232"/>
      <c r="J824" s="232"/>
      <c r="K824" s="254"/>
      <c r="L824" s="254"/>
      <c r="M824" s="255"/>
    </row>
    <row r="825" spans="2:13" ht="12.75" x14ac:dyDescent="0.2">
      <c r="B825" s="231"/>
      <c r="C825" s="232"/>
      <c r="D825" s="239"/>
      <c r="E825" s="239"/>
      <c r="F825" s="240" t="s">
        <v>44</v>
      </c>
      <c r="G825" s="239"/>
      <c r="H825" s="241" t="s">
        <v>45</v>
      </c>
      <c r="I825" s="241"/>
      <c r="J825" s="241"/>
      <c r="K825" s="242" t="s">
        <v>43</v>
      </c>
      <c r="L825" s="243">
        <v>0</v>
      </c>
      <c r="M825" s="244" t="str">
        <f>M822</f>
        <v>un</v>
      </c>
    </row>
    <row r="826" spans="2:13" ht="12.75" x14ac:dyDescent="0.2">
      <c r="B826" s="231"/>
      <c r="C826" s="232"/>
      <c r="D826" s="233"/>
      <c r="E826" s="233"/>
      <c r="F826" s="234" t="s">
        <v>46</v>
      </c>
      <c r="G826" s="233"/>
      <c r="H826" s="235" t="s">
        <v>45</v>
      </c>
      <c r="I826" s="235"/>
      <c r="J826" s="235"/>
      <c r="K826" s="236" t="s">
        <v>43</v>
      </c>
      <c r="L826" s="237">
        <v>2</v>
      </c>
      <c r="M826" s="238" t="str">
        <f>M825</f>
        <v>un</v>
      </c>
    </row>
    <row r="827" spans="2:13" ht="12.75" x14ac:dyDescent="0.2">
      <c r="B827" s="245"/>
      <c r="C827" s="246"/>
      <c r="D827" s="247"/>
      <c r="E827" s="247"/>
      <c r="F827" s="240" t="s">
        <v>47</v>
      </c>
      <c r="G827" s="247"/>
      <c r="H827" s="241" t="s">
        <v>45</v>
      </c>
      <c r="I827" s="241"/>
      <c r="J827" s="241"/>
      <c r="K827" s="242" t="s">
        <v>43</v>
      </c>
      <c r="L827" s="243">
        <f>L825+L826</f>
        <v>2</v>
      </c>
      <c r="M827" s="244" t="str">
        <f>M826</f>
        <v>un</v>
      </c>
    </row>
    <row r="828" spans="2:13" ht="15" customHeight="1" x14ac:dyDescent="0.2">
      <c r="B828" s="245"/>
      <c r="C828" s="246"/>
      <c r="D828" s="247"/>
      <c r="E828" s="247"/>
      <c r="F828" s="240"/>
      <c r="G828" s="247"/>
      <c r="H828" s="241"/>
      <c r="I828" s="241"/>
      <c r="J828" s="241"/>
      <c r="K828" s="242"/>
      <c r="L828" s="243"/>
      <c r="M828" s="244"/>
    </row>
    <row r="829" spans="2:13" ht="12.75" x14ac:dyDescent="0.2">
      <c r="B829" s="272" t="s">
        <v>764</v>
      </c>
      <c r="C829" s="412" t="s">
        <v>765</v>
      </c>
      <c r="D829" s="413"/>
      <c r="E829" s="413"/>
      <c r="F829" s="413"/>
      <c r="G829" s="413"/>
      <c r="H829" s="413"/>
      <c r="I829" s="413"/>
      <c r="J829" s="413"/>
      <c r="K829" s="414"/>
      <c r="L829" s="263">
        <v>10</v>
      </c>
      <c r="M829" s="264" t="s">
        <v>65</v>
      </c>
    </row>
    <row r="830" spans="2:13" ht="12.75" x14ac:dyDescent="0.2">
      <c r="B830" s="248"/>
      <c r="C830" s="248"/>
      <c r="D830" s="249">
        <v>1</v>
      </c>
      <c r="E830" s="250">
        <v>10</v>
      </c>
      <c r="F830" s="248"/>
      <c r="G830" s="248"/>
      <c r="H830" s="248"/>
      <c r="I830" s="248"/>
      <c r="J830" s="248"/>
      <c r="K830" s="250">
        <v>10</v>
      </c>
      <c r="L830" s="250">
        <v>10</v>
      </c>
      <c r="M830" s="248"/>
    </row>
    <row r="831" spans="2:13" ht="12.75" x14ac:dyDescent="0.2">
      <c r="B831" s="251"/>
      <c r="C831" s="252"/>
      <c r="D831" s="253"/>
      <c r="E831" s="254"/>
      <c r="F831" s="232"/>
      <c r="G831" s="232"/>
      <c r="H831" s="232"/>
      <c r="I831" s="232"/>
      <c r="J831" s="232"/>
      <c r="K831" s="254"/>
      <c r="L831" s="254"/>
      <c r="M831" s="255"/>
    </row>
    <row r="832" spans="2:13" ht="12.75" x14ac:dyDescent="0.2">
      <c r="B832" s="231"/>
      <c r="C832" s="232"/>
      <c r="D832" s="239"/>
      <c r="E832" s="239"/>
      <c r="F832" s="240" t="s">
        <v>44</v>
      </c>
      <c r="G832" s="239"/>
      <c r="H832" s="241" t="s">
        <v>45</v>
      </c>
      <c r="I832" s="241"/>
      <c r="J832" s="241"/>
      <c r="K832" s="242" t="s">
        <v>43</v>
      </c>
      <c r="L832" s="243">
        <v>0</v>
      </c>
      <c r="M832" s="244" t="str">
        <f>M829</f>
        <v>un</v>
      </c>
    </row>
    <row r="833" spans="2:13" ht="12.75" x14ac:dyDescent="0.2">
      <c r="B833" s="231"/>
      <c r="C833" s="232"/>
      <c r="D833" s="233"/>
      <c r="E833" s="233"/>
      <c r="F833" s="234" t="s">
        <v>46</v>
      </c>
      <c r="G833" s="233"/>
      <c r="H833" s="235" t="s">
        <v>45</v>
      </c>
      <c r="I833" s="235"/>
      <c r="J833" s="235"/>
      <c r="K833" s="236" t="s">
        <v>43</v>
      </c>
      <c r="L833" s="237">
        <v>10</v>
      </c>
      <c r="M833" s="238" t="str">
        <f>M832</f>
        <v>un</v>
      </c>
    </row>
    <row r="834" spans="2:13" ht="12.75" x14ac:dyDescent="0.2">
      <c r="B834" s="245"/>
      <c r="C834" s="246"/>
      <c r="D834" s="247"/>
      <c r="E834" s="247"/>
      <c r="F834" s="240" t="s">
        <v>47</v>
      </c>
      <c r="G834" s="247"/>
      <c r="H834" s="241" t="s">
        <v>45</v>
      </c>
      <c r="I834" s="241"/>
      <c r="J834" s="241"/>
      <c r="K834" s="242" t="s">
        <v>43</v>
      </c>
      <c r="L834" s="243">
        <f>L832+L833</f>
        <v>10</v>
      </c>
      <c r="M834" s="244" t="str">
        <f>M833</f>
        <v>un</v>
      </c>
    </row>
    <row r="835" spans="2:13" ht="12.75" x14ac:dyDescent="0.2">
      <c r="B835" s="245"/>
      <c r="C835" s="246"/>
      <c r="D835" s="247"/>
      <c r="E835" s="247"/>
      <c r="F835" s="240"/>
      <c r="G835" s="247"/>
      <c r="H835" s="241"/>
      <c r="I835" s="241"/>
      <c r="J835" s="241"/>
      <c r="K835" s="242"/>
      <c r="L835" s="243"/>
      <c r="M835" s="244"/>
    </row>
    <row r="836" spans="2:13" ht="12.75" customHeight="1" x14ac:dyDescent="0.2">
      <c r="B836" s="272" t="s">
        <v>766</v>
      </c>
      <c r="C836" s="412" t="s">
        <v>767</v>
      </c>
      <c r="D836" s="413"/>
      <c r="E836" s="413"/>
      <c r="F836" s="413"/>
      <c r="G836" s="413"/>
      <c r="H836" s="413"/>
      <c r="I836" s="413"/>
      <c r="J836" s="413"/>
      <c r="K836" s="414"/>
      <c r="L836" s="263">
        <v>2</v>
      </c>
      <c r="M836" s="264" t="s">
        <v>65</v>
      </c>
    </row>
    <row r="837" spans="2:13" ht="12.75" x14ac:dyDescent="0.2">
      <c r="B837" s="248"/>
      <c r="C837" s="248"/>
      <c r="D837" s="249">
        <v>1</v>
      </c>
      <c r="E837" s="250">
        <v>2</v>
      </c>
      <c r="F837" s="248"/>
      <c r="G837" s="248"/>
      <c r="H837" s="248"/>
      <c r="I837" s="248"/>
      <c r="J837" s="248"/>
      <c r="K837" s="250">
        <v>2</v>
      </c>
      <c r="L837" s="250">
        <v>2</v>
      </c>
      <c r="M837" s="248"/>
    </row>
    <row r="838" spans="2:13" ht="12.75" x14ac:dyDescent="0.2">
      <c r="B838" s="251"/>
      <c r="C838" s="252"/>
      <c r="D838" s="253"/>
      <c r="E838" s="254"/>
      <c r="F838" s="232"/>
      <c r="G838" s="232"/>
      <c r="H838" s="232"/>
      <c r="I838" s="232"/>
      <c r="J838" s="232"/>
      <c r="K838" s="254"/>
      <c r="L838" s="254"/>
      <c r="M838" s="255"/>
    </row>
    <row r="839" spans="2:13" ht="12.75" x14ac:dyDescent="0.2">
      <c r="B839" s="231"/>
      <c r="C839" s="232"/>
      <c r="D839" s="239"/>
      <c r="E839" s="239"/>
      <c r="F839" s="240" t="s">
        <v>44</v>
      </c>
      <c r="G839" s="239"/>
      <c r="H839" s="241" t="s">
        <v>45</v>
      </c>
      <c r="I839" s="241"/>
      <c r="J839" s="241"/>
      <c r="K839" s="242" t="s">
        <v>43</v>
      </c>
      <c r="L839" s="243">
        <v>0</v>
      </c>
      <c r="M839" s="244" t="str">
        <f>M836</f>
        <v>un</v>
      </c>
    </row>
    <row r="840" spans="2:13" ht="12.75" x14ac:dyDescent="0.2">
      <c r="B840" s="231"/>
      <c r="C840" s="232"/>
      <c r="D840" s="233"/>
      <c r="E840" s="233"/>
      <c r="F840" s="234" t="s">
        <v>46</v>
      </c>
      <c r="G840" s="233"/>
      <c r="H840" s="235" t="s">
        <v>45</v>
      </c>
      <c r="I840" s="235"/>
      <c r="J840" s="235"/>
      <c r="K840" s="236" t="s">
        <v>43</v>
      </c>
      <c r="L840" s="237">
        <v>2</v>
      </c>
      <c r="M840" s="238" t="str">
        <f>M839</f>
        <v>un</v>
      </c>
    </row>
    <row r="841" spans="2:13" ht="12.75" x14ac:dyDescent="0.2">
      <c r="B841" s="245"/>
      <c r="C841" s="246"/>
      <c r="D841" s="247"/>
      <c r="E841" s="247"/>
      <c r="F841" s="240" t="s">
        <v>47</v>
      </c>
      <c r="G841" s="247"/>
      <c r="H841" s="241" t="s">
        <v>45</v>
      </c>
      <c r="I841" s="241"/>
      <c r="J841" s="241"/>
      <c r="K841" s="242" t="s">
        <v>43</v>
      </c>
      <c r="L841" s="243">
        <f>L839+L840</f>
        <v>2</v>
      </c>
      <c r="M841" s="244" t="str">
        <f>M840</f>
        <v>un</v>
      </c>
    </row>
    <row r="842" spans="2:13" ht="12.75" x14ac:dyDescent="0.2">
      <c r="B842" s="245"/>
      <c r="C842" s="246"/>
      <c r="D842" s="247"/>
      <c r="E842" s="247"/>
      <c r="F842" s="240"/>
      <c r="G842" s="247"/>
      <c r="H842" s="241"/>
      <c r="I842" s="241"/>
      <c r="J842" s="241"/>
      <c r="K842" s="242"/>
      <c r="L842" s="243"/>
      <c r="M842" s="244"/>
    </row>
    <row r="843" spans="2:13" ht="12.75" x14ac:dyDescent="0.2">
      <c r="B843" s="272" t="s">
        <v>768</v>
      </c>
      <c r="C843" s="412" t="s">
        <v>769</v>
      </c>
      <c r="D843" s="413"/>
      <c r="E843" s="413"/>
      <c r="F843" s="413"/>
      <c r="G843" s="413"/>
      <c r="H843" s="413"/>
      <c r="I843" s="413"/>
      <c r="J843" s="413"/>
      <c r="K843" s="414"/>
      <c r="L843" s="263">
        <v>7</v>
      </c>
      <c r="M843" s="264" t="s">
        <v>65</v>
      </c>
    </row>
    <row r="844" spans="2:13" ht="12.75" x14ac:dyDescent="0.2">
      <c r="B844" s="248"/>
      <c r="C844" s="248"/>
      <c r="D844" s="249">
        <v>1</v>
      </c>
      <c r="E844" s="250">
        <v>7</v>
      </c>
      <c r="F844" s="248"/>
      <c r="G844" s="248"/>
      <c r="H844" s="248"/>
      <c r="I844" s="248"/>
      <c r="J844" s="248"/>
      <c r="K844" s="250">
        <v>7</v>
      </c>
      <c r="L844" s="250">
        <v>7</v>
      </c>
      <c r="M844" s="248"/>
    </row>
    <row r="845" spans="2:13" ht="12.75" x14ac:dyDescent="0.2">
      <c r="B845" s="251"/>
      <c r="C845" s="252"/>
      <c r="D845" s="253"/>
      <c r="E845" s="254"/>
      <c r="F845" s="232"/>
      <c r="G845" s="232"/>
      <c r="H845" s="232"/>
      <c r="I845" s="232"/>
      <c r="J845" s="232"/>
      <c r="K845" s="254"/>
      <c r="L845" s="254"/>
      <c r="M845" s="255"/>
    </row>
    <row r="846" spans="2:13" ht="12.75" x14ac:dyDescent="0.2">
      <c r="B846" s="231"/>
      <c r="C846" s="232"/>
      <c r="D846" s="239"/>
      <c r="E846" s="239"/>
      <c r="F846" s="240" t="s">
        <v>44</v>
      </c>
      <c r="G846" s="239"/>
      <c r="H846" s="241" t="s">
        <v>45</v>
      </c>
      <c r="I846" s="241"/>
      <c r="J846" s="241"/>
      <c r="K846" s="242" t="s">
        <v>43</v>
      </c>
      <c r="L846" s="243">
        <v>0</v>
      </c>
      <c r="M846" s="244" t="str">
        <f>M843</f>
        <v>un</v>
      </c>
    </row>
    <row r="847" spans="2:13" ht="12.75" x14ac:dyDescent="0.2">
      <c r="B847" s="231"/>
      <c r="C847" s="232"/>
      <c r="D847" s="233"/>
      <c r="E847" s="233"/>
      <c r="F847" s="234" t="s">
        <v>46</v>
      </c>
      <c r="G847" s="233"/>
      <c r="H847" s="235" t="s">
        <v>45</v>
      </c>
      <c r="I847" s="235"/>
      <c r="J847" s="235"/>
      <c r="K847" s="236" t="s">
        <v>43</v>
      </c>
      <c r="L847" s="237">
        <v>7</v>
      </c>
      <c r="M847" s="238" t="str">
        <f>M846</f>
        <v>un</v>
      </c>
    </row>
    <row r="848" spans="2:13" ht="12.75" x14ac:dyDescent="0.2">
      <c r="B848" s="245"/>
      <c r="C848" s="246"/>
      <c r="D848" s="247"/>
      <c r="E848" s="247"/>
      <c r="F848" s="240" t="s">
        <v>47</v>
      </c>
      <c r="G848" s="247"/>
      <c r="H848" s="241" t="s">
        <v>45</v>
      </c>
      <c r="I848" s="241"/>
      <c r="J848" s="241"/>
      <c r="K848" s="242" t="s">
        <v>43</v>
      </c>
      <c r="L848" s="243">
        <f>L846+L847</f>
        <v>7</v>
      </c>
      <c r="M848" s="244" t="str">
        <f>M847</f>
        <v>un</v>
      </c>
    </row>
    <row r="849" spans="2:13" ht="12.75" x14ac:dyDescent="0.2">
      <c r="B849" s="245"/>
      <c r="C849" s="246"/>
      <c r="D849" s="247"/>
      <c r="E849" s="247"/>
      <c r="F849" s="240"/>
      <c r="G849" s="247"/>
      <c r="H849" s="241"/>
      <c r="I849" s="241"/>
      <c r="J849" s="241"/>
      <c r="K849" s="242"/>
      <c r="L849" s="243"/>
      <c r="M849" s="244"/>
    </row>
    <row r="850" spans="2:13" ht="24.75" customHeight="1" x14ac:dyDescent="0.2">
      <c r="B850" s="274">
        <v>40422</v>
      </c>
      <c r="C850" s="418" t="s">
        <v>929</v>
      </c>
      <c r="D850" s="418"/>
      <c r="E850" s="418"/>
      <c r="F850" s="418"/>
      <c r="G850" s="418"/>
      <c r="H850" s="418"/>
      <c r="I850" s="418"/>
      <c r="J850" s="418"/>
      <c r="K850" s="418"/>
      <c r="L850" s="275">
        <v>10</v>
      </c>
      <c r="M850" s="276" t="s">
        <v>65</v>
      </c>
    </row>
    <row r="851" spans="2:13" ht="12.75" x14ac:dyDescent="0.2">
      <c r="B851" s="277"/>
      <c r="C851" s="277"/>
      <c r="D851" s="278">
        <v>1</v>
      </c>
      <c r="E851" s="278">
        <v>10</v>
      </c>
      <c r="F851" s="277"/>
      <c r="G851" s="277"/>
      <c r="H851" s="277"/>
      <c r="I851" s="277"/>
      <c r="J851" s="277"/>
      <c r="K851" s="278">
        <v>10</v>
      </c>
      <c r="L851" s="278">
        <v>10</v>
      </c>
      <c r="M851" s="277"/>
    </row>
    <row r="852" spans="2:13" ht="12.75" x14ac:dyDescent="0.2">
      <c r="B852" s="251"/>
      <c r="C852" s="252"/>
      <c r="D852" s="253"/>
      <c r="E852" s="254"/>
      <c r="F852" s="232"/>
      <c r="G852" s="232"/>
      <c r="H852" s="232"/>
      <c r="I852" s="232"/>
      <c r="J852" s="232"/>
      <c r="K852" s="254"/>
      <c r="L852" s="254"/>
      <c r="M852" s="255"/>
    </row>
    <row r="853" spans="2:13" ht="12.75" x14ac:dyDescent="0.2">
      <c r="B853" s="231"/>
      <c r="C853" s="232"/>
      <c r="D853" s="239"/>
      <c r="E853" s="239"/>
      <c r="F853" s="240" t="s">
        <v>44</v>
      </c>
      <c r="G853" s="239"/>
      <c r="H853" s="241" t="s">
        <v>45</v>
      </c>
      <c r="I853" s="241"/>
      <c r="J853" s="241"/>
      <c r="K853" s="242" t="s">
        <v>43</v>
      </c>
      <c r="L853" s="243">
        <v>0</v>
      </c>
      <c r="M853" s="244" t="str">
        <f>M850</f>
        <v>un</v>
      </c>
    </row>
    <row r="854" spans="2:13" ht="12.75" x14ac:dyDescent="0.2">
      <c r="B854" s="231"/>
      <c r="C854" s="232"/>
      <c r="D854" s="233"/>
      <c r="E854" s="233"/>
      <c r="F854" s="234" t="s">
        <v>46</v>
      </c>
      <c r="G854" s="233"/>
      <c r="H854" s="235" t="s">
        <v>45</v>
      </c>
      <c r="I854" s="235"/>
      <c r="J854" s="235"/>
      <c r="K854" s="236" t="s">
        <v>43</v>
      </c>
      <c r="L854" s="237">
        <v>10</v>
      </c>
      <c r="M854" s="238" t="str">
        <f>M853</f>
        <v>un</v>
      </c>
    </row>
    <row r="855" spans="2:13" ht="12.75" x14ac:dyDescent="0.2">
      <c r="B855" s="245"/>
      <c r="C855" s="246"/>
      <c r="D855" s="247"/>
      <c r="E855" s="247"/>
      <c r="F855" s="240" t="s">
        <v>47</v>
      </c>
      <c r="G855" s="247"/>
      <c r="H855" s="241" t="s">
        <v>45</v>
      </c>
      <c r="I855" s="241"/>
      <c r="J855" s="241"/>
      <c r="K855" s="242" t="s">
        <v>43</v>
      </c>
      <c r="L855" s="243">
        <f>L853+L854</f>
        <v>10</v>
      </c>
      <c r="M855" s="244" t="str">
        <f>M854</f>
        <v>un</v>
      </c>
    </row>
    <row r="856" spans="2:13" ht="12.75" x14ac:dyDescent="0.2">
      <c r="B856" s="245"/>
      <c r="C856" s="246"/>
      <c r="D856" s="247"/>
      <c r="E856" s="247"/>
      <c r="F856" s="240"/>
      <c r="G856" s="247"/>
      <c r="H856" s="241"/>
      <c r="I856" s="241"/>
      <c r="J856" s="241"/>
      <c r="K856" s="242"/>
      <c r="L856" s="243"/>
      <c r="M856" s="244"/>
    </row>
    <row r="857" spans="2:13" ht="12.75" x14ac:dyDescent="0.2">
      <c r="B857" s="279">
        <v>40787</v>
      </c>
      <c r="C857" s="412" t="s">
        <v>770</v>
      </c>
      <c r="D857" s="413"/>
      <c r="E857" s="413"/>
      <c r="F857" s="413"/>
      <c r="G857" s="413"/>
      <c r="H857" s="413"/>
      <c r="I857" s="413"/>
      <c r="J857" s="413"/>
      <c r="K857" s="414"/>
      <c r="L857" s="263">
        <v>4</v>
      </c>
      <c r="M857" s="264" t="s">
        <v>65</v>
      </c>
    </row>
    <row r="858" spans="2:13" ht="12.75" x14ac:dyDescent="0.2">
      <c r="B858" s="248"/>
      <c r="C858" s="248"/>
      <c r="D858" s="250">
        <v>1</v>
      </c>
      <c r="E858" s="250">
        <v>4</v>
      </c>
      <c r="F858" s="248"/>
      <c r="G858" s="248"/>
      <c r="H858" s="248"/>
      <c r="I858" s="248"/>
      <c r="J858" s="248"/>
      <c r="K858" s="250">
        <v>4</v>
      </c>
      <c r="L858" s="250">
        <v>4</v>
      </c>
      <c r="M858" s="248"/>
    </row>
    <row r="859" spans="2:13" ht="12.75" x14ac:dyDescent="0.2">
      <c r="B859" s="251"/>
      <c r="C859" s="252"/>
      <c r="D859" s="253"/>
      <c r="E859" s="254"/>
      <c r="F859" s="232"/>
      <c r="G859" s="232"/>
      <c r="H859" s="232"/>
      <c r="I859" s="232"/>
      <c r="J859" s="232"/>
      <c r="K859" s="254"/>
      <c r="L859" s="254"/>
      <c r="M859" s="255"/>
    </row>
    <row r="860" spans="2:13" ht="12.75" x14ac:dyDescent="0.2">
      <c r="B860" s="231"/>
      <c r="C860" s="232"/>
      <c r="D860" s="239"/>
      <c r="E860" s="239"/>
      <c r="F860" s="240" t="s">
        <v>44</v>
      </c>
      <c r="G860" s="239"/>
      <c r="H860" s="241" t="s">
        <v>45</v>
      </c>
      <c r="I860" s="241"/>
      <c r="J860" s="241"/>
      <c r="K860" s="242" t="s">
        <v>43</v>
      </c>
      <c r="L860" s="243">
        <v>0</v>
      </c>
      <c r="M860" s="244" t="str">
        <f>M857</f>
        <v>un</v>
      </c>
    </row>
    <row r="861" spans="2:13" ht="12.75" x14ac:dyDescent="0.2">
      <c r="B861" s="231"/>
      <c r="C861" s="232"/>
      <c r="D861" s="233"/>
      <c r="E861" s="233"/>
      <c r="F861" s="234" t="s">
        <v>46</v>
      </c>
      <c r="G861" s="233"/>
      <c r="H861" s="235" t="s">
        <v>45</v>
      </c>
      <c r="I861" s="235"/>
      <c r="J861" s="235"/>
      <c r="K861" s="236" t="s">
        <v>43</v>
      </c>
      <c r="L861" s="237">
        <v>4</v>
      </c>
      <c r="M861" s="238" t="str">
        <f>M860</f>
        <v>un</v>
      </c>
    </row>
    <row r="862" spans="2:13" ht="12.75" x14ac:dyDescent="0.2">
      <c r="B862" s="245"/>
      <c r="C862" s="246"/>
      <c r="D862" s="247"/>
      <c r="E862" s="247"/>
      <c r="F862" s="240" t="s">
        <v>47</v>
      </c>
      <c r="G862" s="247"/>
      <c r="H862" s="241" t="s">
        <v>45</v>
      </c>
      <c r="I862" s="241"/>
      <c r="J862" s="241"/>
      <c r="K862" s="242" t="s">
        <v>43</v>
      </c>
      <c r="L862" s="243">
        <f>L860+L861</f>
        <v>4</v>
      </c>
      <c r="M862" s="244" t="str">
        <f>M861</f>
        <v>un</v>
      </c>
    </row>
    <row r="863" spans="2:13" ht="12.75" x14ac:dyDescent="0.2">
      <c r="B863" s="245"/>
      <c r="C863" s="246"/>
      <c r="D863" s="247"/>
      <c r="E863" s="247"/>
      <c r="F863" s="240"/>
      <c r="G863" s="247"/>
      <c r="H863" s="241"/>
      <c r="I863" s="241"/>
      <c r="J863" s="241"/>
      <c r="K863" s="242"/>
      <c r="L863" s="243"/>
      <c r="M863" s="244"/>
    </row>
    <row r="864" spans="2:13" ht="15" customHeight="1" x14ac:dyDescent="0.2">
      <c r="B864" s="279">
        <v>41153</v>
      </c>
      <c r="C864" s="419" t="s">
        <v>930</v>
      </c>
      <c r="D864" s="420"/>
      <c r="E864" s="420"/>
      <c r="F864" s="420"/>
      <c r="G864" s="420"/>
      <c r="H864" s="420"/>
      <c r="I864" s="420"/>
      <c r="J864" s="420"/>
      <c r="K864" s="421"/>
      <c r="L864" s="263">
        <v>3</v>
      </c>
      <c r="M864" s="264" t="s">
        <v>65</v>
      </c>
    </row>
    <row r="865" spans="2:13" ht="12.75" x14ac:dyDescent="0.2">
      <c r="B865" s="248"/>
      <c r="C865" s="248"/>
      <c r="D865" s="250">
        <v>1</v>
      </c>
      <c r="E865" s="250">
        <v>3</v>
      </c>
      <c r="F865" s="248"/>
      <c r="G865" s="248"/>
      <c r="H865" s="248"/>
      <c r="I865" s="248"/>
      <c r="J865" s="248"/>
      <c r="K865" s="250">
        <v>3</v>
      </c>
      <c r="L865" s="250">
        <v>3</v>
      </c>
      <c r="M865" s="248"/>
    </row>
    <row r="866" spans="2:13" ht="12.75" x14ac:dyDescent="0.2">
      <c r="B866" s="251"/>
      <c r="C866" s="252"/>
      <c r="D866" s="253"/>
      <c r="E866" s="254"/>
      <c r="F866" s="232"/>
      <c r="G866" s="232"/>
      <c r="H866" s="232"/>
      <c r="I866" s="232"/>
      <c r="J866" s="232"/>
      <c r="K866" s="254"/>
      <c r="L866" s="254"/>
      <c r="M866" s="255"/>
    </row>
    <row r="867" spans="2:13" ht="12.75" x14ac:dyDescent="0.2">
      <c r="B867" s="231"/>
      <c r="C867" s="232"/>
      <c r="D867" s="239"/>
      <c r="E867" s="239"/>
      <c r="F867" s="240" t="s">
        <v>44</v>
      </c>
      <c r="G867" s="239"/>
      <c r="H867" s="241" t="s">
        <v>45</v>
      </c>
      <c r="I867" s="241"/>
      <c r="J867" s="241"/>
      <c r="K867" s="242" t="s">
        <v>43</v>
      </c>
      <c r="L867" s="243">
        <v>0</v>
      </c>
      <c r="M867" s="244" t="str">
        <f>M864</f>
        <v>un</v>
      </c>
    </row>
    <row r="868" spans="2:13" ht="12.75" x14ac:dyDescent="0.2">
      <c r="B868" s="231"/>
      <c r="C868" s="232"/>
      <c r="D868" s="233"/>
      <c r="E868" s="233"/>
      <c r="F868" s="234" t="s">
        <v>46</v>
      </c>
      <c r="G868" s="233"/>
      <c r="H868" s="235" t="s">
        <v>45</v>
      </c>
      <c r="I868" s="235"/>
      <c r="J868" s="235"/>
      <c r="K868" s="236" t="s">
        <v>43</v>
      </c>
      <c r="L868" s="237">
        <v>3</v>
      </c>
      <c r="M868" s="238" t="str">
        <f>M867</f>
        <v>un</v>
      </c>
    </row>
    <row r="869" spans="2:13" ht="12.75" x14ac:dyDescent="0.2">
      <c r="B869" s="245"/>
      <c r="C869" s="246"/>
      <c r="D869" s="247"/>
      <c r="E869" s="247"/>
      <c r="F869" s="240" t="s">
        <v>47</v>
      </c>
      <c r="G869" s="247"/>
      <c r="H869" s="241" t="s">
        <v>45</v>
      </c>
      <c r="I869" s="241"/>
      <c r="J869" s="241"/>
      <c r="K869" s="242" t="s">
        <v>43</v>
      </c>
      <c r="L869" s="243">
        <f>L867+L868</f>
        <v>3</v>
      </c>
      <c r="M869" s="244" t="str">
        <f>M868</f>
        <v>un</v>
      </c>
    </row>
    <row r="870" spans="2:13" ht="12.75" x14ac:dyDescent="0.2">
      <c r="B870" s="245"/>
      <c r="C870" s="246"/>
      <c r="D870" s="247"/>
      <c r="E870" s="247"/>
      <c r="F870" s="240"/>
      <c r="G870" s="247"/>
      <c r="H870" s="241"/>
      <c r="I870" s="241"/>
      <c r="J870" s="241"/>
      <c r="K870" s="242"/>
      <c r="L870" s="243"/>
      <c r="M870" s="244"/>
    </row>
    <row r="871" spans="2:13" ht="12.75" x14ac:dyDescent="0.2">
      <c r="B871" s="279">
        <v>41518</v>
      </c>
      <c r="C871" s="412" t="s">
        <v>771</v>
      </c>
      <c r="D871" s="413"/>
      <c r="E871" s="413"/>
      <c r="F871" s="413"/>
      <c r="G871" s="413"/>
      <c r="H871" s="413"/>
      <c r="I871" s="413"/>
      <c r="J871" s="413"/>
      <c r="K871" s="414"/>
      <c r="L871" s="263">
        <v>1</v>
      </c>
      <c r="M871" s="264" t="s">
        <v>65</v>
      </c>
    </row>
    <row r="872" spans="2:13" ht="12.75" x14ac:dyDescent="0.2">
      <c r="B872" s="248"/>
      <c r="C872" s="248"/>
      <c r="D872" s="250">
        <v>1</v>
      </c>
      <c r="E872" s="250">
        <v>1</v>
      </c>
      <c r="F872" s="248"/>
      <c r="G872" s="248"/>
      <c r="H872" s="248"/>
      <c r="I872" s="248"/>
      <c r="J872" s="248"/>
      <c r="K872" s="250">
        <v>1</v>
      </c>
      <c r="L872" s="250">
        <v>1</v>
      </c>
      <c r="M872" s="248"/>
    </row>
    <row r="873" spans="2:13" ht="12.75" x14ac:dyDescent="0.2">
      <c r="B873" s="251"/>
      <c r="C873" s="252"/>
      <c r="D873" s="253"/>
      <c r="E873" s="254"/>
      <c r="F873" s="232"/>
      <c r="G873" s="232"/>
      <c r="H873" s="232"/>
      <c r="I873" s="232"/>
      <c r="J873" s="232"/>
      <c r="K873" s="254"/>
      <c r="L873" s="254"/>
      <c r="M873" s="255"/>
    </row>
    <row r="874" spans="2:13" ht="12.75" x14ac:dyDescent="0.2">
      <c r="B874" s="231"/>
      <c r="C874" s="232"/>
      <c r="D874" s="239"/>
      <c r="E874" s="239"/>
      <c r="F874" s="240" t="s">
        <v>44</v>
      </c>
      <c r="G874" s="239"/>
      <c r="H874" s="241" t="s">
        <v>45</v>
      </c>
      <c r="I874" s="241"/>
      <c r="J874" s="241"/>
      <c r="K874" s="242" t="s">
        <v>43</v>
      </c>
      <c r="L874" s="243">
        <v>0</v>
      </c>
      <c r="M874" s="244" t="str">
        <f>M871</f>
        <v>un</v>
      </c>
    </row>
    <row r="875" spans="2:13" ht="12.75" x14ac:dyDescent="0.2">
      <c r="B875" s="231"/>
      <c r="C875" s="232"/>
      <c r="D875" s="233"/>
      <c r="E875" s="233"/>
      <c r="F875" s="234" t="s">
        <v>46</v>
      </c>
      <c r="G875" s="233"/>
      <c r="H875" s="235" t="s">
        <v>45</v>
      </c>
      <c r="I875" s="235"/>
      <c r="J875" s="235"/>
      <c r="K875" s="236" t="s">
        <v>43</v>
      </c>
      <c r="L875" s="237">
        <v>1</v>
      </c>
      <c r="M875" s="238" t="str">
        <f>M874</f>
        <v>un</v>
      </c>
    </row>
    <row r="876" spans="2:13" ht="12.75" x14ac:dyDescent="0.2">
      <c r="B876" s="245"/>
      <c r="C876" s="246"/>
      <c r="D876" s="247"/>
      <c r="E876" s="247"/>
      <c r="F876" s="240" t="s">
        <v>47</v>
      </c>
      <c r="G876" s="247"/>
      <c r="H876" s="241" t="s">
        <v>45</v>
      </c>
      <c r="I876" s="241"/>
      <c r="J876" s="241"/>
      <c r="K876" s="242" t="s">
        <v>43</v>
      </c>
      <c r="L876" s="243">
        <f>L874+L875</f>
        <v>1</v>
      </c>
      <c r="M876" s="244" t="str">
        <f>M875</f>
        <v>un</v>
      </c>
    </row>
    <row r="877" spans="2:13" ht="12.75" x14ac:dyDescent="0.2">
      <c r="B877" s="245"/>
      <c r="C877" s="246"/>
      <c r="D877" s="247"/>
      <c r="E877" s="247"/>
      <c r="F877" s="240"/>
      <c r="G877" s="247"/>
      <c r="H877" s="241"/>
      <c r="I877" s="241"/>
      <c r="J877" s="241"/>
      <c r="K877" s="242"/>
      <c r="L877" s="243"/>
      <c r="M877" s="244"/>
    </row>
    <row r="878" spans="2:13" ht="12.75" customHeight="1" x14ac:dyDescent="0.2">
      <c r="B878" s="279">
        <v>41883</v>
      </c>
      <c r="C878" s="412" t="s">
        <v>772</v>
      </c>
      <c r="D878" s="413"/>
      <c r="E878" s="413"/>
      <c r="F878" s="413"/>
      <c r="G878" s="413"/>
      <c r="H878" s="413"/>
      <c r="I878" s="413"/>
      <c r="J878" s="413"/>
      <c r="K878" s="414"/>
      <c r="L878" s="263">
        <v>6</v>
      </c>
      <c r="M878" s="264" t="s">
        <v>65</v>
      </c>
    </row>
    <row r="879" spans="2:13" ht="12.75" x14ac:dyDescent="0.2">
      <c r="B879" s="248"/>
      <c r="C879" s="248"/>
      <c r="D879" s="250">
        <v>1</v>
      </c>
      <c r="E879" s="250">
        <v>6</v>
      </c>
      <c r="F879" s="248"/>
      <c r="G879" s="248"/>
      <c r="H879" s="248"/>
      <c r="I879" s="248"/>
      <c r="J879" s="248"/>
      <c r="K879" s="250">
        <v>6</v>
      </c>
      <c r="L879" s="250">
        <v>6</v>
      </c>
      <c r="M879" s="248"/>
    </row>
    <row r="880" spans="2:13" ht="12.75" x14ac:dyDescent="0.2">
      <c r="B880" s="251"/>
      <c r="C880" s="252"/>
      <c r="D880" s="253"/>
      <c r="E880" s="254"/>
      <c r="F880" s="232"/>
      <c r="G880" s="232"/>
      <c r="H880" s="232"/>
      <c r="I880" s="232"/>
      <c r="J880" s="232"/>
      <c r="K880" s="254"/>
      <c r="L880" s="254"/>
      <c r="M880" s="255"/>
    </row>
    <row r="881" spans="2:13" ht="12.75" x14ac:dyDescent="0.2">
      <c r="B881" s="231"/>
      <c r="C881" s="232"/>
      <c r="D881" s="239"/>
      <c r="E881" s="239"/>
      <c r="F881" s="240" t="s">
        <v>44</v>
      </c>
      <c r="G881" s="239"/>
      <c r="H881" s="241" t="s">
        <v>45</v>
      </c>
      <c r="I881" s="241"/>
      <c r="J881" s="241"/>
      <c r="K881" s="242" t="s">
        <v>43</v>
      </c>
      <c r="L881" s="243">
        <v>0</v>
      </c>
      <c r="M881" s="244" t="str">
        <f>M878</f>
        <v>un</v>
      </c>
    </row>
    <row r="882" spans="2:13" ht="12.75" x14ac:dyDescent="0.2">
      <c r="B882" s="231"/>
      <c r="C882" s="232"/>
      <c r="D882" s="233"/>
      <c r="E882" s="233"/>
      <c r="F882" s="234" t="s">
        <v>46</v>
      </c>
      <c r="G882" s="233"/>
      <c r="H882" s="235" t="s">
        <v>45</v>
      </c>
      <c r="I882" s="235"/>
      <c r="J882" s="235"/>
      <c r="K882" s="236" t="s">
        <v>43</v>
      </c>
      <c r="L882" s="237">
        <v>6</v>
      </c>
      <c r="M882" s="238" t="str">
        <f>M881</f>
        <v>un</v>
      </c>
    </row>
    <row r="883" spans="2:13" ht="12.75" x14ac:dyDescent="0.2">
      <c r="B883" s="245"/>
      <c r="C883" s="246"/>
      <c r="D883" s="247"/>
      <c r="E883" s="247"/>
      <c r="F883" s="240" t="s">
        <v>47</v>
      </c>
      <c r="G883" s="247"/>
      <c r="H883" s="241" t="s">
        <v>45</v>
      </c>
      <c r="I883" s="241"/>
      <c r="J883" s="241"/>
      <c r="K883" s="242" t="s">
        <v>43</v>
      </c>
      <c r="L883" s="243">
        <f>L881+L882</f>
        <v>6</v>
      </c>
      <c r="M883" s="244" t="str">
        <f>M882</f>
        <v>un</v>
      </c>
    </row>
    <row r="884" spans="2:13" ht="12.75" x14ac:dyDescent="0.2">
      <c r="B884" s="245"/>
      <c r="C884" s="246"/>
      <c r="D884" s="247"/>
      <c r="E884" s="247"/>
      <c r="F884" s="240"/>
      <c r="G884" s="247"/>
      <c r="H884" s="241"/>
      <c r="I884" s="241"/>
      <c r="J884" s="241"/>
      <c r="K884" s="242"/>
      <c r="L884" s="243"/>
      <c r="M884" s="244"/>
    </row>
    <row r="885" spans="2:13" ht="12.75" x14ac:dyDescent="0.2">
      <c r="B885" s="279">
        <v>42248</v>
      </c>
      <c r="C885" s="412" t="s">
        <v>773</v>
      </c>
      <c r="D885" s="413"/>
      <c r="E885" s="413"/>
      <c r="F885" s="413"/>
      <c r="G885" s="413"/>
      <c r="H885" s="413"/>
      <c r="I885" s="413"/>
      <c r="J885" s="413"/>
      <c r="K885" s="414"/>
      <c r="L885" s="263">
        <v>4</v>
      </c>
      <c r="M885" s="264" t="s">
        <v>65</v>
      </c>
    </row>
    <row r="886" spans="2:13" ht="12.75" x14ac:dyDescent="0.2">
      <c r="B886" s="248"/>
      <c r="C886" s="248"/>
      <c r="D886" s="250">
        <v>1</v>
      </c>
      <c r="E886" s="250">
        <v>4</v>
      </c>
      <c r="F886" s="248"/>
      <c r="G886" s="248"/>
      <c r="H886" s="248"/>
      <c r="I886" s="248"/>
      <c r="J886" s="248"/>
      <c r="K886" s="250">
        <v>4</v>
      </c>
      <c r="L886" s="250">
        <v>4</v>
      </c>
      <c r="M886" s="248"/>
    </row>
    <row r="887" spans="2:13" ht="12.75" x14ac:dyDescent="0.2">
      <c r="B887" s="251"/>
      <c r="C887" s="252"/>
      <c r="D887" s="253"/>
      <c r="E887" s="254"/>
      <c r="F887" s="232"/>
      <c r="G887" s="232"/>
      <c r="H887" s="232"/>
      <c r="I887" s="232"/>
      <c r="J887" s="232"/>
      <c r="K887" s="254"/>
      <c r="L887" s="254"/>
      <c r="M887" s="255"/>
    </row>
    <row r="888" spans="2:13" ht="12.75" x14ac:dyDescent="0.2">
      <c r="B888" s="231"/>
      <c r="C888" s="232"/>
      <c r="D888" s="239"/>
      <c r="E888" s="239"/>
      <c r="F888" s="240" t="s">
        <v>44</v>
      </c>
      <c r="G888" s="239"/>
      <c r="H888" s="241" t="s">
        <v>45</v>
      </c>
      <c r="I888" s="241"/>
      <c r="J888" s="241"/>
      <c r="K888" s="242" t="s">
        <v>43</v>
      </c>
      <c r="L888" s="243">
        <v>0</v>
      </c>
      <c r="M888" s="244" t="str">
        <f>M885</f>
        <v>un</v>
      </c>
    </row>
    <row r="889" spans="2:13" ht="12.75" x14ac:dyDescent="0.2">
      <c r="B889" s="231"/>
      <c r="C889" s="232"/>
      <c r="D889" s="233"/>
      <c r="E889" s="233"/>
      <c r="F889" s="234" t="s">
        <v>46</v>
      </c>
      <c r="G889" s="233"/>
      <c r="H889" s="235" t="s">
        <v>45</v>
      </c>
      <c r="I889" s="235"/>
      <c r="J889" s="235"/>
      <c r="K889" s="236" t="s">
        <v>43</v>
      </c>
      <c r="L889" s="237">
        <v>4</v>
      </c>
      <c r="M889" s="238" t="str">
        <f>M888</f>
        <v>un</v>
      </c>
    </row>
    <row r="890" spans="2:13" ht="12.75" x14ac:dyDescent="0.2">
      <c r="B890" s="245"/>
      <c r="C890" s="246"/>
      <c r="D890" s="247"/>
      <c r="E890" s="247"/>
      <c r="F890" s="240" t="s">
        <v>47</v>
      </c>
      <c r="G890" s="247"/>
      <c r="H890" s="241" t="s">
        <v>45</v>
      </c>
      <c r="I890" s="241"/>
      <c r="J890" s="241"/>
      <c r="K890" s="242" t="s">
        <v>43</v>
      </c>
      <c r="L890" s="243">
        <f>L888+L889</f>
        <v>4</v>
      </c>
      <c r="M890" s="244" t="str">
        <f>M889</f>
        <v>un</v>
      </c>
    </row>
    <row r="891" spans="2:13" ht="15" customHeight="1" x14ac:dyDescent="0.2">
      <c r="B891" s="245"/>
      <c r="C891" s="246"/>
      <c r="D891" s="247"/>
      <c r="E891" s="247"/>
      <c r="F891" s="240"/>
      <c r="G891" s="247"/>
      <c r="H891" s="241"/>
      <c r="I891" s="241"/>
      <c r="J891" s="241"/>
      <c r="K891" s="242"/>
      <c r="L891" s="243"/>
      <c r="M891" s="244"/>
    </row>
    <row r="892" spans="2:13" ht="12.75" customHeight="1" x14ac:dyDescent="0.2">
      <c r="B892" s="279">
        <v>42614</v>
      </c>
      <c r="C892" s="412" t="s">
        <v>774</v>
      </c>
      <c r="D892" s="413"/>
      <c r="E892" s="413"/>
      <c r="F892" s="413"/>
      <c r="G892" s="413"/>
      <c r="H892" s="413"/>
      <c r="I892" s="413"/>
      <c r="J892" s="413"/>
      <c r="K892" s="414"/>
      <c r="L892" s="263">
        <v>4</v>
      </c>
      <c r="M892" s="264" t="s">
        <v>65</v>
      </c>
    </row>
    <row r="893" spans="2:13" ht="12.75" x14ac:dyDescent="0.2">
      <c r="B893" s="248"/>
      <c r="C893" s="248"/>
      <c r="D893" s="250">
        <v>1</v>
      </c>
      <c r="E893" s="250">
        <v>4</v>
      </c>
      <c r="F893" s="248"/>
      <c r="G893" s="248"/>
      <c r="H893" s="248"/>
      <c r="I893" s="248"/>
      <c r="J893" s="248"/>
      <c r="K893" s="250">
        <v>4</v>
      </c>
      <c r="L893" s="250">
        <v>4</v>
      </c>
      <c r="M893" s="248"/>
    </row>
    <row r="894" spans="2:13" ht="12.75" x14ac:dyDescent="0.2">
      <c r="B894" s="251"/>
      <c r="C894" s="252"/>
      <c r="D894" s="253"/>
      <c r="E894" s="254"/>
      <c r="F894" s="232"/>
      <c r="G894" s="232"/>
      <c r="H894" s="232"/>
      <c r="I894" s="232"/>
      <c r="J894" s="232"/>
      <c r="K894" s="254"/>
      <c r="L894" s="254"/>
      <c r="M894" s="255"/>
    </row>
    <row r="895" spans="2:13" ht="12.75" x14ac:dyDescent="0.2">
      <c r="B895" s="231"/>
      <c r="C895" s="232"/>
      <c r="D895" s="239"/>
      <c r="E895" s="239"/>
      <c r="F895" s="240" t="s">
        <v>44</v>
      </c>
      <c r="G895" s="239"/>
      <c r="H895" s="241" t="s">
        <v>45</v>
      </c>
      <c r="I895" s="241"/>
      <c r="J895" s="241"/>
      <c r="K895" s="242" t="s">
        <v>43</v>
      </c>
      <c r="L895" s="243">
        <v>0</v>
      </c>
      <c r="M895" s="244" t="str">
        <f>M892</f>
        <v>un</v>
      </c>
    </row>
    <row r="896" spans="2:13" ht="12.75" x14ac:dyDescent="0.2">
      <c r="B896" s="231"/>
      <c r="C896" s="232"/>
      <c r="D896" s="233"/>
      <c r="E896" s="233"/>
      <c r="F896" s="234" t="s">
        <v>46</v>
      </c>
      <c r="G896" s="233"/>
      <c r="H896" s="235" t="s">
        <v>45</v>
      </c>
      <c r="I896" s="235"/>
      <c r="J896" s="235"/>
      <c r="K896" s="236" t="s">
        <v>43</v>
      </c>
      <c r="L896" s="237">
        <v>4</v>
      </c>
      <c r="M896" s="238" t="str">
        <f>M895</f>
        <v>un</v>
      </c>
    </row>
    <row r="897" spans="2:13" ht="12.75" x14ac:dyDescent="0.2">
      <c r="B897" s="245"/>
      <c r="C897" s="246"/>
      <c r="D897" s="247"/>
      <c r="E897" s="247"/>
      <c r="F897" s="240" t="s">
        <v>47</v>
      </c>
      <c r="G897" s="247"/>
      <c r="H897" s="241" t="s">
        <v>45</v>
      </c>
      <c r="I897" s="241"/>
      <c r="J897" s="241"/>
      <c r="K897" s="242" t="s">
        <v>43</v>
      </c>
      <c r="L897" s="243">
        <f>L895+L896</f>
        <v>4</v>
      </c>
      <c r="M897" s="244" t="str">
        <f>M896</f>
        <v>un</v>
      </c>
    </row>
    <row r="898" spans="2:13" ht="12.75" x14ac:dyDescent="0.2">
      <c r="B898" s="245"/>
      <c r="C898" s="246"/>
      <c r="D898" s="247"/>
      <c r="E898" s="247"/>
      <c r="F898" s="240"/>
      <c r="G898" s="247"/>
      <c r="H898" s="241"/>
      <c r="I898" s="241"/>
      <c r="J898" s="241"/>
      <c r="K898" s="242"/>
      <c r="L898" s="243"/>
      <c r="M898" s="244"/>
    </row>
    <row r="899" spans="2:13" ht="12.75" customHeight="1" x14ac:dyDescent="0.2">
      <c r="B899" s="279">
        <v>42979</v>
      </c>
      <c r="C899" s="412" t="s">
        <v>775</v>
      </c>
      <c r="D899" s="413"/>
      <c r="E899" s="413"/>
      <c r="F899" s="413"/>
      <c r="G899" s="413"/>
      <c r="H899" s="413"/>
      <c r="I899" s="413"/>
      <c r="J899" s="413"/>
      <c r="K899" s="414"/>
      <c r="L899" s="263">
        <v>3</v>
      </c>
      <c r="M899" s="264" t="s">
        <v>65</v>
      </c>
    </row>
    <row r="900" spans="2:13" ht="12.75" x14ac:dyDescent="0.2">
      <c r="B900" s="248"/>
      <c r="C900" s="248"/>
      <c r="D900" s="250">
        <v>1</v>
      </c>
      <c r="E900" s="250">
        <v>3</v>
      </c>
      <c r="F900" s="248"/>
      <c r="G900" s="248"/>
      <c r="H900" s="248"/>
      <c r="I900" s="248"/>
      <c r="J900" s="248"/>
      <c r="K900" s="250">
        <v>3</v>
      </c>
      <c r="L900" s="250">
        <v>3</v>
      </c>
      <c r="M900" s="248"/>
    </row>
    <row r="901" spans="2:13" ht="12.75" x14ac:dyDescent="0.2">
      <c r="B901" s="251"/>
      <c r="C901" s="252"/>
      <c r="D901" s="253"/>
      <c r="E901" s="254"/>
      <c r="F901" s="232"/>
      <c r="G901" s="232"/>
      <c r="H901" s="232"/>
      <c r="I901" s="232"/>
      <c r="J901" s="232"/>
      <c r="K901" s="254"/>
      <c r="L901" s="254"/>
      <c r="M901" s="255"/>
    </row>
    <row r="902" spans="2:13" ht="12.75" x14ac:dyDescent="0.2">
      <c r="B902" s="231"/>
      <c r="C902" s="232"/>
      <c r="D902" s="239"/>
      <c r="E902" s="239"/>
      <c r="F902" s="240" t="s">
        <v>44</v>
      </c>
      <c r="G902" s="239"/>
      <c r="H902" s="241" t="s">
        <v>45</v>
      </c>
      <c r="I902" s="241"/>
      <c r="J902" s="241"/>
      <c r="K902" s="242" t="s">
        <v>43</v>
      </c>
      <c r="L902" s="243">
        <v>0</v>
      </c>
      <c r="M902" s="244" t="str">
        <f>M899</f>
        <v>un</v>
      </c>
    </row>
    <row r="903" spans="2:13" ht="12.75" x14ac:dyDescent="0.2">
      <c r="B903" s="231"/>
      <c r="C903" s="232"/>
      <c r="D903" s="233"/>
      <c r="E903" s="233"/>
      <c r="F903" s="234" t="s">
        <v>46</v>
      </c>
      <c r="G903" s="233"/>
      <c r="H903" s="235" t="s">
        <v>45</v>
      </c>
      <c r="I903" s="235"/>
      <c r="J903" s="235"/>
      <c r="K903" s="236" t="s">
        <v>43</v>
      </c>
      <c r="L903" s="237">
        <v>3</v>
      </c>
      <c r="M903" s="238" t="str">
        <f>M902</f>
        <v>un</v>
      </c>
    </row>
    <row r="904" spans="2:13" ht="12.75" x14ac:dyDescent="0.2">
      <c r="B904" s="245"/>
      <c r="C904" s="246"/>
      <c r="D904" s="247"/>
      <c r="E904" s="247"/>
      <c r="F904" s="240" t="s">
        <v>47</v>
      </c>
      <c r="G904" s="247"/>
      <c r="H904" s="241" t="s">
        <v>45</v>
      </c>
      <c r="I904" s="241"/>
      <c r="J904" s="241"/>
      <c r="K904" s="242" t="s">
        <v>43</v>
      </c>
      <c r="L904" s="243">
        <f>L902+L903</f>
        <v>3</v>
      </c>
      <c r="M904" s="244" t="str">
        <f>M903</f>
        <v>un</v>
      </c>
    </row>
    <row r="905" spans="2:13" ht="12.75" x14ac:dyDescent="0.2">
      <c r="B905" s="245"/>
      <c r="C905" s="246"/>
      <c r="D905" s="247"/>
      <c r="E905" s="247"/>
      <c r="F905" s="240"/>
      <c r="G905" s="247"/>
      <c r="H905" s="241"/>
      <c r="I905" s="241"/>
      <c r="J905" s="241"/>
      <c r="K905" s="242"/>
      <c r="L905" s="243"/>
      <c r="M905" s="244"/>
    </row>
    <row r="906" spans="2:13" ht="12.75" customHeight="1" x14ac:dyDescent="0.2">
      <c r="B906" s="279">
        <v>43344</v>
      </c>
      <c r="C906" s="415" t="s">
        <v>931</v>
      </c>
      <c r="D906" s="416"/>
      <c r="E906" s="416"/>
      <c r="F906" s="416"/>
      <c r="G906" s="416"/>
      <c r="H906" s="416"/>
      <c r="I906" s="416"/>
      <c r="J906" s="416"/>
      <c r="K906" s="417"/>
      <c r="L906" s="263">
        <v>11</v>
      </c>
      <c r="M906" s="264" t="s">
        <v>65</v>
      </c>
    </row>
    <row r="907" spans="2:13" ht="12.75" x14ac:dyDescent="0.2">
      <c r="B907" s="248"/>
      <c r="C907" s="248"/>
      <c r="D907" s="250">
        <v>1</v>
      </c>
      <c r="E907" s="250">
        <v>11</v>
      </c>
      <c r="F907" s="248"/>
      <c r="G907" s="248"/>
      <c r="H907" s="248"/>
      <c r="I907" s="248"/>
      <c r="J907" s="248"/>
      <c r="K907" s="250">
        <v>11</v>
      </c>
      <c r="L907" s="250">
        <v>11</v>
      </c>
      <c r="M907" s="248"/>
    </row>
    <row r="908" spans="2:13" ht="12.75" x14ac:dyDescent="0.2">
      <c r="B908" s="251"/>
      <c r="C908" s="252"/>
      <c r="D908" s="253"/>
      <c r="E908" s="254"/>
      <c r="F908" s="232"/>
      <c r="G908" s="232"/>
      <c r="H908" s="232"/>
      <c r="I908" s="232"/>
      <c r="J908" s="232"/>
      <c r="K908" s="254"/>
      <c r="L908" s="254"/>
      <c r="M908" s="255"/>
    </row>
    <row r="909" spans="2:13" ht="12.75" x14ac:dyDescent="0.2">
      <c r="B909" s="231"/>
      <c r="C909" s="232"/>
      <c r="D909" s="239"/>
      <c r="E909" s="239"/>
      <c r="F909" s="240" t="s">
        <v>44</v>
      </c>
      <c r="G909" s="239"/>
      <c r="H909" s="241" t="s">
        <v>45</v>
      </c>
      <c r="I909" s="241"/>
      <c r="J909" s="241"/>
      <c r="K909" s="242" t="s">
        <v>43</v>
      </c>
      <c r="L909" s="243">
        <v>0</v>
      </c>
      <c r="M909" s="244" t="str">
        <f>M906</f>
        <v>un</v>
      </c>
    </row>
    <row r="910" spans="2:13" ht="12.75" x14ac:dyDescent="0.2">
      <c r="B910" s="231"/>
      <c r="C910" s="232"/>
      <c r="D910" s="233"/>
      <c r="E910" s="233"/>
      <c r="F910" s="234" t="s">
        <v>46</v>
      </c>
      <c r="G910" s="233"/>
      <c r="H910" s="235" t="s">
        <v>45</v>
      </c>
      <c r="I910" s="235"/>
      <c r="J910" s="235"/>
      <c r="K910" s="236" t="s">
        <v>43</v>
      </c>
      <c r="L910" s="237">
        <v>11</v>
      </c>
      <c r="M910" s="238" t="str">
        <f>M909</f>
        <v>un</v>
      </c>
    </row>
    <row r="911" spans="2:13" ht="12.75" x14ac:dyDescent="0.2">
      <c r="B911" s="245"/>
      <c r="C911" s="246"/>
      <c r="D911" s="247"/>
      <c r="E911" s="247"/>
      <c r="F911" s="240" t="s">
        <v>47</v>
      </c>
      <c r="G911" s="247"/>
      <c r="H911" s="241" t="s">
        <v>45</v>
      </c>
      <c r="I911" s="241"/>
      <c r="J911" s="241"/>
      <c r="K911" s="242" t="s">
        <v>43</v>
      </c>
      <c r="L911" s="243">
        <f>L909+L910</f>
        <v>11</v>
      </c>
      <c r="M911" s="244" t="str">
        <f>M910</f>
        <v>un</v>
      </c>
    </row>
    <row r="912" spans="2:13" ht="12.75" x14ac:dyDescent="0.2">
      <c r="B912" s="245"/>
      <c r="C912" s="246"/>
      <c r="D912" s="247"/>
      <c r="E912" s="247"/>
      <c r="F912" s="240"/>
      <c r="G912" s="247"/>
      <c r="H912" s="241"/>
      <c r="I912" s="241"/>
      <c r="J912" s="241"/>
      <c r="K912" s="242"/>
      <c r="L912" s="243"/>
      <c r="M912" s="244"/>
    </row>
    <row r="913" spans="2:13" ht="12.75" customHeight="1" x14ac:dyDescent="0.2">
      <c r="B913" s="219">
        <v>43709</v>
      </c>
      <c r="C913" s="402" t="s">
        <v>776</v>
      </c>
      <c r="D913" s="403"/>
      <c r="E913" s="403"/>
      <c r="F913" s="403"/>
      <c r="G913" s="403"/>
      <c r="H913" s="403"/>
      <c r="I913" s="403"/>
      <c r="J913" s="403"/>
      <c r="K913" s="404"/>
      <c r="L913" s="180">
        <v>1</v>
      </c>
      <c r="M913" s="181" t="s">
        <v>65</v>
      </c>
    </row>
    <row r="914" spans="2:13" ht="15" customHeight="1" x14ac:dyDescent="0.2">
      <c r="B914" s="149"/>
      <c r="C914" s="149"/>
      <c r="D914" s="164">
        <v>1</v>
      </c>
      <c r="E914" s="164">
        <v>1</v>
      </c>
      <c r="F914" s="149"/>
      <c r="G914" s="149"/>
      <c r="H914" s="149"/>
      <c r="I914" s="149"/>
      <c r="J914" s="149"/>
      <c r="K914" s="164">
        <v>1</v>
      </c>
      <c r="L914" s="164">
        <v>1</v>
      </c>
      <c r="M914" s="149"/>
    </row>
    <row r="915" spans="2:13" ht="15" customHeight="1" x14ac:dyDescent="0.2">
      <c r="B915" s="153"/>
      <c r="C915" s="154"/>
      <c r="D915" s="165"/>
      <c r="E915" s="166"/>
      <c r="F915" s="157"/>
      <c r="G915" s="157"/>
      <c r="H915" s="157"/>
      <c r="I915" s="157"/>
      <c r="J915" s="157"/>
      <c r="K915" s="166"/>
      <c r="L915" s="166"/>
      <c r="M915" s="196"/>
    </row>
    <row r="916" spans="2:13" ht="15" customHeight="1" x14ac:dyDescent="0.2">
      <c r="B916" s="156"/>
      <c r="C916" s="157"/>
      <c r="D916" s="167"/>
      <c r="E916" s="167"/>
      <c r="F916" s="168" t="s">
        <v>44</v>
      </c>
      <c r="G916" s="167"/>
      <c r="H916" s="169" t="s">
        <v>45</v>
      </c>
      <c r="I916" s="169"/>
      <c r="J916" s="169"/>
      <c r="K916" s="170" t="s">
        <v>43</v>
      </c>
      <c r="L916" s="171">
        <v>0</v>
      </c>
      <c r="M916" s="172" t="str">
        <f>M913</f>
        <v>un</v>
      </c>
    </row>
    <row r="917" spans="2:13" ht="15" customHeight="1" x14ac:dyDescent="0.2">
      <c r="B917" s="156"/>
      <c r="C917" s="157"/>
      <c r="D917" s="173"/>
      <c r="E917" s="173"/>
      <c r="F917" s="174" t="s">
        <v>46</v>
      </c>
      <c r="G917" s="173"/>
      <c r="H917" s="175" t="s">
        <v>45</v>
      </c>
      <c r="I917" s="175"/>
      <c r="J917" s="175"/>
      <c r="K917" s="176" t="s">
        <v>43</v>
      </c>
      <c r="L917" s="177">
        <v>0</v>
      </c>
      <c r="M917" s="178" t="str">
        <f>M916</f>
        <v>un</v>
      </c>
    </row>
    <row r="918" spans="2:13" ht="15" customHeight="1" x14ac:dyDescent="0.2">
      <c r="B918" s="159"/>
      <c r="C918" s="158"/>
      <c r="D918" s="179"/>
      <c r="E918" s="179"/>
      <c r="F918" s="168" t="s">
        <v>47</v>
      </c>
      <c r="G918" s="179"/>
      <c r="H918" s="169" t="s">
        <v>45</v>
      </c>
      <c r="I918" s="169"/>
      <c r="J918" s="169"/>
      <c r="K918" s="170" t="s">
        <v>43</v>
      </c>
      <c r="L918" s="171">
        <f>L916+L917</f>
        <v>0</v>
      </c>
      <c r="M918" s="172" t="str">
        <f>M917</f>
        <v>un</v>
      </c>
    </row>
    <row r="919" spans="2:13" ht="12.75" x14ac:dyDescent="0.2">
      <c r="B919" s="159"/>
      <c r="C919" s="158"/>
      <c r="D919" s="179"/>
      <c r="E919" s="179"/>
      <c r="F919" s="168"/>
      <c r="G919" s="179"/>
      <c r="H919" s="169"/>
      <c r="I919" s="169"/>
      <c r="J919" s="169"/>
      <c r="K919" s="170"/>
      <c r="L919" s="171"/>
      <c r="M919" s="172"/>
    </row>
    <row r="920" spans="2:13" ht="12.75" customHeight="1" x14ac:dyDescent="0.2">
      <c r="B920" s="219">
        <v>44075</v>
      </c>
      <c r="C920" s="389" t="s">
        <v>777</v>
      </c>
      <c r="D920" s="390"/>
      <c r="E920" s="390"/>
      <c r="F920" s="390"/>
      <c r="G920" s="390"/>
      <c r="H920" s="390"/>
      <c r="I920" s="390"/>
      <c r="J920" s="390"/>
      <c r="K920" s="391"/>
      <c r="L920" s="180">
        <v>1</v>
      </c>
      <c r="M920" s="181" t="s">
        <v>65</v>
      </c>
    </row>
    <row r="921" spans="2:13" ht="12.75" x14ac:dyDescent="0.2">
      <c r="B921" s="149"/>
      <c r="C921" s="149"/>
      <c r="D921" s="164">
        <v>1</v>
      </c>
      <c r="E921" s="164">
        <v>1</v>
      </c>
      <c r="F921" s="149"/>
      <c r="G921" s="149"/>
      <c r="H921" s="149"/>
      <c r="I921" s="149"/>
      <c r="J921" s="149"/>
      <c r="K921" s="164">
        <v>1</v>
      </c>
      <c r="L921" s="164">
        <v>1</v>
      </c>
      <c r="M921" s="149"/>
    </row>
    <row r="922" spans="2:13" ht="12.75" x14ac:dyDescent="0.2">
      <c r="B922" s="153"/>
      <c r="C922" s="154"/>
      <c r="D922" s="165"/>
      <c r="E922" s="166"/>
      <c r="F922" s="157"/>
      <c r="G922" s="157"/>
      <c r="H922" s="157"/>
      <c r="I922" s="157"/>
      <c r="J922" s="157"/>
      <c r="K922" s="166"/>
      <c r="L922" s="166"/>
      <c r="M922" s="196"/>
    </row>
    <row r="923" spans="2:13" ht="12.75" x14ac:dyDescent="0.2">
      <c r="B923" s="156"/>
      <c r="C923" s="157"/>
      <c r="D923" s="167"/>
      <c r="E923" s="167"/>
      <c r="F923" s="168" t="s">
        <v>44</v>
      </c>
      <c r="G923" s="167"/>
      <c r="H923" s="169" t="s">
        <v>45</v>
      </c>
      <c r="I923" s="169"/>
      <c r="J923" s="169"/>
      <c r="K923" s="170" t="s">
        <v>43</v>
      </c>
      <c r="L923" s="171">
        <v>0</v>
      </c>
      <c r="M923" s="172" t="str">
        <f>M920</f>
        <v>un</v>
      </c>
    </row>
    <row r="924" spans="2:13" ht="12.75" x14ac:dyDescent="0.2">
      <c r="B924" s="156"/>
      <c r="C924" s="157"/>
      <c r="D924" s="173"/>
      <c r="E924" s="173"/>
      <c r="F924" s="174" t="s">
        <v>46</v>
      </c>
      <c r="G924" s="173"/>
      <c r="H924" s="175" t="s">
        <v>45</v>
      </c>
      <c r="I924" s="175"/>
      <c r="J924" s="175"/>
      <c r="K924" s="176" t="s">
        <v>43</v>
      </c>
      <c r="L924" s="177">
        <v>0</v>
      </c>
      <c r="M924" s="178" t="str">
        <f>M923</f>
        <v>un</v>
      </c>
    </row>
    <row r="925" spans="2:13" ht="12.75" x14ac:dyDescent="0.2">
      <c r="B925" s="159"/>
      <c r="C925" s="158"/>
      <c r="D925" s="179"/>
      <c r="E925" s="179"/>
      <c r="F925" s="168" t="s">
        <v>47</v>
      </c>
      <c r="G925" s="179"/>
      <c r="H925" s="169" t="s">
        <v>45</v>
      </c>
      <c r="I925" s="169"/>
      <c r="J925" s="169"/>
      <c r="K925" s="170" t="s">
        <v>43</v>
      </c>
      <c r="L925" s="171">
        <f>L923+L924</f>
        <v>0</v>
      </c>
      <c r="M925" s="172" t="str">
        <f>M924</f>
        <v>un</v>
      </c>
    </row>
    <row r="926" spans="2:13" ht="12.75" x14ac:dyDescent="0.2">
      <c r="B926" s="159"/>
      <c r="C926" s="158"/>
      <c r="D926" s="179"/>
      <c r="E926" s="179"/>
      <c r="F926" s="168"/>
      <c r="G926" s="179"/>
      <c r="H926" s="169"/>
      <c r="I926" s="169"/>
      <c r="J926" s="169"/>
      <c r="K926" s="170"/>
      <c r="L926" s="171"/>
      <c r="M926" s="172"/>
    </row>
    <row r="927" spans="2:13" ht="12.75" customHeight="1" x14ac:dyDescent="0.2">
      <c r="B927" s="279">
        <v>44440</v>
      </c>
      <c r="C927" s="412" t="s">
        <v>778</v>
      </c>
      <c r="D927" s="413"/>
      <c r="E927" s="413"/>
      <c r="F927" s="413"/>
      <c r="G927" s="413"/>
      <c r="H927" s="413"/>
      <c r="I927" s="413"/>
      <c r="J927" s="413"/>
      <c r="K927" s="414"/>
      <c r="L927" s="263">
        <v>3</v>
      </c>
      <c r="M927" s="264" t="s">
        <v>65</v>
      </c>
    </row>
    <row r="928" spans="2:13" ht="15" customHeight="1" x14ac:dyDescent="0.2">
      <c r="B928" s="248"/>
      <c r="C928" s="248"/>
      <c r="D928" s="250">
        <v>1</v>
      </c>
      <c r="E928" s="250">
        <v>3</v>
      </c>
      <c r="F928" s="248"/>
      <c r="G928" s="248"/>
      <c r="H928" s="248"/>
      <c r="I928" s="248"/>
      <c r="J928" s="248"/>
      <c r="K928" s="250">
        <v>3</v>
      </c>
      <c r="L928" s="250">
        <v>3</v>
      </c>
      <c r="M928" s="248"/>
    </row>
    <row r="929" spans="2:13" ht="15" customHeight="1" x14ac:dyDescent="0.2">
      <c r="B929" s="251"/>
      <c r="C929" s="252"/>
      <c r="D929" s="253"/>
      <c r="E929" s="254"/>
      <c r="F929" s="232"/>
      <c r="G929" s="232"/>
      <c r="H929" s="232"/>
      <c r="I929" s="232"/>
      <c r="J929" s="232"/>
      <c r="K929" s="254"/>
      <c r="L929" s="254"/>
      <c r="M929" s="255"/>
    </row>
    <row r="930" spans="2:13" ht="15" customHeight="1" x14ac:dyDescent="0.2">
      <c r="B930" s="231"/>
      <c r="C930" s="232"/>
      <c r="D930" s="239"/>
      <c r="E930" s="239"/>
      <c r="F930" s="240" t="s">
        <v>44</v>
      </c>
      <c r="G930" s="239"/>
      <c r="H930" s="241" t="s">
        <v>45</v>
      </c>
      <c r="I930" s="241"/>
      <c r="J930" s="241"/>
      <c r="K930" s="242" t="s">
        <v>43</v>
      </c>
      <c r="L930" s="243">
        <v>0</v>
      </c>
      <c r="M930" s="244" t="str">
        <f>M927</f>
        <v>un</v>
      </c>
    </row>
    <row r="931" spans="2:13" ht="15" customHeight="1" x14ac:dyDescent="0.2">
      <c r="B931" s="231"/>
      <c r="C931" s="232"/>
      <c r="D931" s="233"/>
      <c r="E931" s="233"/>
      <c r="F931" s="234" t="s">
        <v>46</v>
      </c>
      <c r="G931" s="233"/>
      <c r="H931" s="235" t="s">
        <v>45</v>
      </c>
      <c r="I931" s="235"/>
      <c r="J931" s="235"/>
      <c r="K931" s="236" t="s">
        <v>43</v>
      </c>
      <c r="L931" s="237">
        <v>3</v>
      </c>
      <c r="M931" s="238" t="str">
        <f>M930</f>
        <v>un</v>
      </c>
    </row>
    <row r="932" spans="2:13" ht="15" customHeight="1" x14ac:dyDescent="0.2">
      <c r="B932" s="245"/>
      <c r="C932" s="246"/>
      <c r="D932" s="247"/>
      <c r="E932" s="247"/>
      <c r="F932" s="240" t="s">
        <v>47</v>
      </c>
      <c r="G932" s="247"/>
      <c r="H932" s="241" t="s">
        <v>45</v>
      </c>
      <c r="I932" s="241"/>
      <c r="J932" s="241"/>
      <c r="K932" s="242" t="s">
        <v>43</v>
      </c>
      <c r="L932" s="243">
        <f>L930+L931</f>
        <v>3</v>
      </c>
      <c r="M932" s="244" t="str">
        <f>M931</f>
        <v>un</v>
      </c>
    </row>
    <row r="933" spans="2:13" ht="12.75" x14ac:dyDescent="0.2">
      <c r="B933" s="245"/>
      <c r="C933" s="246"/>
      <c r="D933" s="247"/>
      <c r="E933" s="247"/>
      <c r="F933" s="240"/>
      <c r="G933" s="247"/>
      <c r="H933" s="241"/>
      <c r="I933" s="241"/>
      <c r="J933" s="241"/>
      <c r="K933" s="242"/>
      <c r="L933" s="243"/>
      <c r="M933" s="244"/>
    </row>
    <row r="934" spans="2:13" ht="12.75" x14ac:dyDescent="0.2">
      <c r="B934" s="213" t="s">
        <v>267</v>
      </c>
      <c r="C934" s="409" t="s">
        <v>529</v>
      </c>
      <c r="D934" s="410"/>
      <c r="E934" s="410"/>
      <c r="F934" s="410"/>
      <c r="G934" s="410"/>
      <c r="H934" s="410"/>
      <c r="I934" s="410"/>
      <c r="J934" s="410"/>
      <c r="K934" s="411"/>
      <c r="L934" s="204"/>
      <c r="M934" s="204"/>
    </row>
    <row r="935" spans="2:13" ht="12.75" x14ac:dyDescent="0.2">
      <c r="B935" s="396"/>
      <c r="C935" s="397"/>
      <c r="D935" s="397"/>
      <c r="E935" s="397"/>
      <c r="F935" s="397"/>
      <c r="G935" s="397"/>
      <c r="H935" s="397"/>
      <c r="I935" s="397"/>
      <c r="J935" s="397"/>
      <c r="K935" s="397"/>
      <c r="L935" s="397"/>
      <c r="M935" s="398"/>
    </row>
    <row r="936" spans="2:13" ht="12.75" x14ac:dyDescent="0.2">
      <c r="B936" s="265" t="s">
        <v>779</v>
      </c>
      <c r="C936" s="405" t="s">
        <v>780</v>
      </c>
      <c r="D936" s="406"/>
      <c r="E936" s="406"/>
      <c r="F936" s="406"/>
      <c r="G936" s="406"/>
      <c r="H936" s="406"/>
      <c r="I936" s="406"/>
      <c r="J936" s="406"/>
      <c r="K936" s="407"/>
      <c r="L936" s="260">
        <v>13.24</v>
      </c>
      <c r="M936" s="261" t="s">
        <v>49</v>
      </c>
    </row>
    <row r="937" spans="2:13" ht="12.75" x14ac:dyDescent="0.2">
      <c r="B937" s="248"/>
      <c r="C937" s="248"/>
      <c r="D937" s="250">
        <v>1</v>
      </c>
      <c r="E937" s="250">
        <v>13.24</v>
      </c>
      <c r="F937" s="248"/>
      <c r="G937" s="248"/>
      <c r="H937" s="248"/>
      <c r="I937" s="248"/>
      <c r="J937" s="248"/>
      <c r="K937" s="250">
        <v>13.24</v>
      </c>
      <c r="L937" s="250">
        <v>13.24</v>
      </c>
      <c r="M937" s="248"/>
    </row>
    <row r="938" spans="2:13" ht="12.75" x14ac:dyDescent="0.2">
      <c r="B938" s="251"/>
      <c r="C938" s="252"/>
      <c r="D938" s="253"/>
      <c r="E938" s="254"/>
      <c r="F938" s="232"/>
      <c r="G938" s="232"/>
      <c r="H938" s="232"/>
      <c r="I938" s="232"/>
      <c r="J938" s="232"/>
      <c r="K938" s="254"/>
      <c r="L938" s="254"/>
      <c r="M938" s="255"/>
    </row>
    <row r="939" spans="2:13" ht="12.75" x14ac:dyDescent="0.2">
      <c r="B939" s="231"/>
      <c r="C939" s="232"/>
      <c r="D939" s="239"/>
      <c r="E939" s="239"/>
      <c r="F939" s="240" t="s">
        <v>44</v>
      </c>
      <c r="G939" s="239"/>
      <c r="H939" s="241" t="s">
        <v>45</v>
      </c>
      <c r="I939" s="241"/>
      <c r="J939" s="241"/>
      <c r="K939" s="242" t="s">
        <v>43</v>
      </c>
      <c r="L939" s="243">
        <v>0</v>
      </c>
      <c r="M939" s="244" t="str">
        <f>M936</f>
        <v>m</v>
      </c>
    </row>
    <row r="940" spans="2:13" ht="12.75" x14ac:dyDescent="0.2">
      <c r="B940" s="231"/>
      <c r="C940" s="232"/>
      <c r="D940" s="233"/>
      <c r="E940" s="233"/>
      <c r="F940" s="234" t="s">
        <v>46</v>
      </c>
      <c r="G940" s="233"/>
      <c r="H940" s="235" t="s">
        <v>45</v>
      </c>
      <c r="I940" s="235"/>
      <c r="J940" s="235"/>
      <c r="K940" s="236" t="s">
        <v>43</v>
      </c>
      <c r="L940" s="237">
        <v>13.24</v>
      </c>
      <c r="M940" s="238" t="str">
        <f>M939</f>
        <v>m</v>
      </c>
    </row>
    <row r="941" spans="2:13" ht="12.75" x14ac:dyDescent="0.2">
      <c r="B941" s="245"/>
      <c r="C941" s="246"/>
      <c r="D941" s="247"/>
      <c r="E941" s="247"/>
      <c r="F941" s="240" t="s">
        <v>47</v>
      </c>
      <c r="G941" s="247"/>
      <c r="H941" s="241" t="s">
        <v>45</v>
      </c>
      <c r="I941" s="241"/>
      <c r="J941" s="241"/>
      <c r="K941" s="242" t="s">
        <v>43</v>
      </c>
      <c r="L941" s="243">
        <f>L939+L940</f>
        <v>13.24</v>
      </c>
      <c r="M941" s="244" t="str">
        <f>M940</f>
        <v>m</v>
      </c>
    </row>
    <row r="942" spans="2:13" ht="15" customHeight="1" x14ac:dyDescent="0.2">
      <c r="B942" s="245"/>
      <c r="C942" s="246"/>
      <c r="D942" s="247"/>
      <c r="E942" s="247"/>
      <c r="F942" s="240"/>
      <c r="G942" s="247"/>
      <c r="H942" s="241"/>
      <c r="I942" s="241"/>
      <c r="J942" s="241"/>
      <c r="K942" s="242"/>
      <c r="L942" s="243"/>
      <c r="M942" s="244"/>
    </row>
    <row r="943" spans="2:13" ht="12.75" x14ac:dyDescent="0.2">
      <c r="B943" s="272" t="s">
        <v>781</v>
      </c>
      <c r="C943" s="412" t="s">
        <v>782</v>
      </c>
      <c r="D943" s="413"/>
      <c r="E943" s="413"/>
      <c r="F943" s="413"/>
      <c r="G943" s="413"/>
      <c r="H943" s="413"/>
      <c r="I943" s="413"/>
      <c r="J943" s="413"/>
      <c r="K943" s="414"/>
      <c r="L943" s="263">
        <v>30.25</v>
      </c>
      <c r="M943" s="264" t="s">
        <v>49</v>
      </c>
    </row>
    <row r="944" spans="2:13" ht="12.75" x14ac:dyDescent="0.2">
      <c r="B944" s="248"/>
      <c r="C944" s="248"/>
      <c r="D944" s="250">
        <v>1</v>
      </c>
      <c r="E944" s="250">
        <v>30.25</v>
      </c>
      <c r="F944" s="248"/>
      <c r="G944" s="248"/>
      <c r="H944" s="248"/>
      <c r="I944" s="248"/>
      <c r="J944" s="248"/>
      <c r="K944" s="250">
        <v>30.25</v>
      </c>
      <c r="L944" s="250">
        <v>30.25</v>
      </c>
      <c r="M944" s="248"/>
    </row>
    <row r="945" spans="2:13" ht="12.75" x14ac:dyDescent="0.2">
      <c r="B945" s="251"/>
      <c r="C945" s="252"/>
      <c r="D945" s="253"/>
      <c r="E945" s="254"/>
      <c r="F945" s="232"/>
      <c r="G945" s="232"/>
      <c r="H945" s="232"/>
      <c r="I945" s="232"/>
      <c r="J945" s="232"/>
      <c r="K945" s="254"/>
      <c r="L945" s="254"/>
      <c r="M945" s="255"/>
    </row>
    <row r="946" spans="2:13" ht="12.75" x14ac:dyDescent="0.2">
      <c r="B946" s="231"/>
      <c r="C946" s="232"/>
      <c r="D946" s="239"/>
      <c r="E946" s="239"/>
      <c r="F946" s="240" t="s">
        <v>44</v>
      </c>
      <c r="G946" s="239"/>
      <c r="H946" s="241" t="s">
        <v>45</v>
      </c>
      <c r="I946" s="241"/>
      <c r="J946" s="241"/>
      <c r="K946" s="242" t="s">
        <v>43</v>
      </c>
      <c r="L946" s="243">
        <v>0</v>
      </c>
      <c r="M946" s="244" t="str">
        <f>M943</f>
        <v>m</v>
      </c>
    </row>
    <row r="947" spans="2:13" ht="12.75" x14ac:dyDescent="0.2">
      <c r="B947" s="231"/>
      <c r="C947" s="232"/>
      <c r="D947" s="233"/>
      <c r="E947" s="233"/>
      <c r="F947" s="234" t="s">
        <v>46</v>
      </c>
      <c r="G947" s="233"/>
      <c r="H947" s="235" t="s">
        <v>45</v>
      </c>
      <c r="I947" s="235"/>
      <c r="J947" s="235"/>
      <c r="K947" s="236" t="s">
        <v>43</v>
      </c>
      <c r="L947" s="237">
        <v>30.25</v>
      </c>
      <c r="M947" s="238" t="str">
        <f>M946</f>
        <v>m</v>
      </c>
    </row>
    <row r="948" spans="2:13" ht="12.75" x14ac:dyDescent="0.2">
      <c r="B948" s="245"/>
      <c r="C948" s="246"/>
      <c r="D948" s="247"/>
      <c r="E948" s="247"/>
      <c r="F948" s="240" t="s">
        <v>47</v>
      </c>
      <c r="G948" s="247"/>
      <c r="H948" s="241" t="s">
        <v>45</v>
      </c>
      <c r="I948" s="241"/>
      <c r="J948" s="241"/>
      <c r="K948" s="242" t="s">
        <v>43</v>
      </c>
      <c r="L948" s="243">
        <f>L946+L947</f>
        <v>30.25</v>
      </c>
      <c r="M948" s="244" t="str">
        <f>M947</f>
        <v>m</v>
      </c>
    </row>
    <row r="949" spans="2:13" ht="12.75" x14ac:dyDescent="0.2">
      <c r="B949" s="245"/>
      <c r="C949" s="246"/>
      <c r="D949" s="247"/>
      <c r="E949" s="247"/>
      <c r="F949" s="240"/>
      <c r="G949" s="247"/>
      <c r="H949" s="241"/>
      <c r="I949" s="241"/>
      <c r="J949" s="241"/>
      <c r="K949" s="242"/>
      <c r="L949" s="243"/>
      <c r="M949" s="244"/>
    </row>
    <row r="950" spans="2:13" ht="12.75" x14ac:dyDescent="0.2">
      <c r="B950" s="272" t="s">
        <v>783</v>
      </c>
      <c r="C950" s="412" t="s">
        <v>784</v>
      </c>
      <c r="D950" s="413"/>
      <c r="E950" s="413"/>
      <c r="F950" s="413"/>
      <c r="G950" s="413"/>
      <c r="H950" s="413"/>
      <c r="I950" s="413"/>
      <c r="J950" s="413"/>
      <c r="K950" s="414"/>
      <c r="L950" s="263">
        <v>23.37</v>
      </c>
      <c r="M950" s="264" t="s">
        <v>49</v>
      </c>
    </row>
    <row r="951" spans="2:13" ht="12.75" x14ac:dyDescent="0.2">
      <c r="B951" s="248"/>
      <c r="C951" s="248"/>
      <c r="D951" s="250">
        <v>1</v>
      </c>
      <c r="E951" s="250">
        <v>23.37</v>
      </c>
      <c r="F951" s="248"/>
      <c r="G951" s="248"/>
      <c r="H951" s="248"/>
      <c r="I951" s="248"/>
      <c r="J951" s="248"/>
      <c r="K951" s="250">
        <v>23.37</v>
      </c>
      <c r="L951" s="250">
        <v>23.37</v>
      </c>
      <c r="M951" s="248"/>
    </row>
    <row r="952" spans="2:13" ht="12.75" x14ac:dyDescent="0.2">
      <c r="B952" s="251"/>
      <c r="C952" s="252"/>
      <c r="D952" s="253"/>
      <c r="E952" s="254"/>
      <c r="F952" s="232"/>
      <c r="G952" s="232"/>
      <c r="H952" s="232"/>
      <c r="I952" s="232"/>
      <c r="J952" s="232"/>
      <c r="K952" s="254"/>
      <c r="L952" s="254"/>
      <c r="M952" s="255"/>
    </row>
    <row r="953" spans="2:13" ht="12.75" x14ac:dyDescent="0.2">
      <c r="B953" s="231"/>
      <c r="C953" s="232"/>
      <c r="D953" s="239"/>
      <c r="E953" s="239"/>
      <c r="F953" s="240" t="s">
        <v>44</v>
      </c>
      <c r="G953" s="239"/>
      <c r="H953" s="241" t="s">
        <v>45</v>
      </c>
      <c r="I953" s="241"/>
      <c r="J953" s="241"/>
      <c r="K953" s="242" t="s">
        <v>43</v>
      </c>
      <c r="L953" s="243">
        <v>0</v>
      </c>
      <c r="M953" s="244" t="str">
        <f>M950</f>
        <v>m</v>
      </c>
    </row>
    <row r="954" spans="2:13" ht="12.75" x14ac:dyDescent="0.2">
      <c r="B954" s="231"/>
      <c r="C954" s="232"/>
      <c r="D954" s="233"/>
      <c r="E954" s="233"/>
      <c r="F954" s="234" t="s">
        <v>46</v>
      </c>
      <c r="G954" s="233"/>
      <c r="H954" s="235" t="s">
        <v>45</v>
      </c>
      <c r="I954" s="235"/>
      <c r="J954" s="235"/>
      <c r="K954" s="236" t="s">
        <v>43</v>
      </c>
      <c r="L954" s="237">
        <v>23.37</v>
      </c>
      <c r="M954" s="238" t="str">
        <f>M953</f>
        <v>m</v>
      </c>
    </row>
    <row r="955" spans="2:13" ht="12.75" x14ac:dyDescent="0.2">
      <c r="B955" s="245"/>
      <c r="C955" s="246"/>
      <c r="D955" s="247"/>
      <c r="E955" s="247"/>
      <c r="F955" s="240" t="s">
        <v>47</v>
      </c>
      <c r="G955" s="247"/>
      <c r="H955" s="241" t="s">
        <v>45</v>
      </c>
      <c r="I955" s="241"/>
      <c r="J955" s="241"/>
      <c r="K955" s="242" t="s">
        <v>43</v>
      </c>
      <c r="L955" s="243">
        <f>L953+L954</f>
        <v>23.37</v>
      </c>
      <c r="M955" s="244" t="str">
        <f>M954</f>
        <v>m</v>
      </c>
    </row>
    <row r="956" spans="2:13" ht="15" customHeight="1" x14ac:dyDescent="0.2">
      <c r="B956" s="245"/>
      <c r="C956" s="246"/>
      <c r="D956" s="247"/>
      <c r="E956" s="247"/>
      <c r="F956" s="240"/>
      <c r="G956" s="247"/>
      <c r="H956" s="241"/>
      <c r="I956" s="241"/>
      <c r="J956" s="241"/>
      <c r="K956" s="242"/>
      <c r="L956" s="243"/>
      <c r="M956" s="244"/>
    </row>
    <row r="957" spans="2:13" ht="12.75" customHeight="1" x14ac:dyDescent="0.2">
      <c r="B957" s="272" t="s">
        <v>785</v>
      </c>
      <c r="C957" s="412" t="s">
        <v>786</v>
      </c>
      <c r="D957" s="413"/>
      <c r="E957" s="413"/>
      <c r="F957" s="413"/>
      <c r="G957" s="413"/>
      <c r="H957" s="413"/>
      <c r="I957" s="413"/>
      <c r="J957" s="413"/>
      <c r="K957" s="414"/>
      <c r="L957" s="263">
        <v>4</v>
      </c>
      <c r="M957" s="264" t="s">
        <v>65</v>
      </c>
    </row>
    <row r="958" spans="2:13" ht="12.75" x14ac:dyDescent="0.2">
      <c r="B958" s="248"/>
      <c r="C958" s="248"/>
      <c r="D958" s="250">
        <v>1</v>
      </c>
      <c r="E958" s="250">
        <v>4</v>
      </c>
      <c r="F958" s="248"/>
      <c r="G958" s="248"/>
      <c r="H958" s="248"/>
      <c r="I958" s="248"/>
      <c r="J958" s="248"/>
      <c r="K958" s="250">
        <v>4</v>
      </c>
      <c r="L958" s="250">
        <v>4</v>
      </c>
      <c r="M958" s="248"/>
    </row>
    <row r="959" spans="2:13" ht="12.75" x14ac:dyDescent="0.2">
      <c r="B959" s="251"/>
      <c r="C959" s="252"/>
      <c r="D959" s="253"/>
      <c r="E959" s="254"/>
      <c r="F959" s="232"/>
      <c r="G959" s="232"/>
      <c r="H959" s="232"/>
      <c r="I959" s="232"/>
      <c r="J959" s="232"/>
      <c r="K959" s="254"/>
      <c r="L959" s="254"/>
      <c r="M959" s="255"/>
    </row>
    <row r="960" spans="2:13" ht="12.75" x14ac:dyDescent="0.2">
      <c r="B960" s="231"/>
      <c r="C960" s="232"/>
      <c r="D960" s="239"/>
      <c r="E960" s="239"/>
      <c r="F960" s="240" t="s">
        <v>44</v>
      </c>
      <c r="G960" s="239"/>
      <c r="H960" s="241" t="s">
        <v>45</v>
      </c>
      <c r="I960" s="241"/>
      <c r="J960" s="241"/>
      <c r="K960" s="242" t="s">
        <v>43</v>
      </c>
      <c r="L960" s="243">
        <v>0</v>
      </c>
      <c r="M960" s="244" t="str">
        <f>M957</f>
        <v>un</v>
      </c>
    </row>
    <row r="961" spans="2:13" ht="12.75" x14ac:dyDescent="0.2">
      <c r="B961" s="231"/>
      <c r="C961" s="232"/>
      <c r="D961" s="233"/>
      <c r="E961" s="233"/>
      <c r="F961" s="234" t="s">
        <v>46</v>
      </c>
      <c r="G961" s="233"/>
      <c r="H961" s="235" t="s">
        <v>45</v>
      </c>
      <c r="I961" s="235"/>
      <c r="J961" s="235"/>
      <c r="K961" s="236" t="s">
        <v>43</v>
      </c>
      <c r="L961" s="237">
        <v>4</v>
      </c>
      <c r="M961" s="238" t="str">
        <f>M960</f>
        <v>un</v>
      </c>
    </row>
    <row r="962" spans="2:13" ht="12.75" x14ac:dyDescent="0.2">
      <c r="B962" s="245"/>
      <c r="C962" s="246"/>
      <c r="D962" s="247"/>
      <c r="E962" s="247"/>
      <c r="F962" s="240" t="s">
        <v>47</v>
      </c>
      <c r="G962" s="247"/>
      <c r="H962" s="241" t="s">
        <v>45</v>
      </c>
      <c r="I962" s="241"/>
      <c r="J962" s="241"/>
      <c r="K962" s="242" t="s">
        <v>43</v>
      </c>
      <c r="L962" s="243">
        <f>L960+L961</f>
        <v>4</v>
      </c>
      <c r="M962" s="244" t="str">
        <f>M961</f>
        <v>un</v>
      </c>
    </row>
    <row r="963" spans="2:13" ht="12.75" x14ac:dyDescent="0.2">
      <c r="B963" s="245"/>
      <c r="C963" s="246"/>
      <c r="D963" s="247"/>
      <c r="E963" s="247"/>
      <c r="F963" s="240"/>
      <c r="G963" s="247"/>
      <c r="H963" s="241"/>
      <c r="I963" s="241"/>
      <c r="J963" s="241"/>
      <c r="K963" s="242"/>
      <c r="L963" s="243"/>
      <c r="M963" s="244"/>
    </row>
    <row r="964" spans="2:13" ht="12.75" x14ac:dyDescent="0.2">
      <c r="B964" s="281" t="s">
        <v>787</v>
      </c>
      <c r="C964" s="408" t="s">
        <v>788</v>
      </c>
      <c r="D964" s="408"/>
      <c r="E964" s="408"/>
      <c r="F964" s="408"/>
      <c r="G964" s="408"/>
      <c r="H964" s="408"/>
      <c r="I964" s="408"/>
      <c r="J964" s="408"/>
      <c r="K964" s="408"/>
      <c r="L964" s="275">
        <v>5</v>
      </c>
      <c r="M964" s="276" t="s">
        <v>65</v>
      </c>
    </row>
    <row r="965" spans="2:13" ht="12.75" x14ac:dyDescent="0.2">
      <c r="B965" s="277"/>
      <c r="C965" s="277"/>
      <c r="D965" s="278">
        <v>1</v>
      </c>
      <c r="E965" s="278">
        <v>5</v>
      </c>
      <c r="F965" s="277"/>
      <c r="G965" s="277"/>
      <c r="H965" s="277"/>
      <c r="I965" s="277"/>
      <c r="J965" s="277"/>
      <c r="K965" s="278">
        <v>5</v>
      </c>
      <c r="L965" s="278">
        <v>5</v>
      </c>
      <c r="M965" s="277"/>
    </row>
    <row r="966" spans="2:13" ht="12.75" x14ac:dyDescent="0.2">
      <c r="B966" s="251"/>
      <c r="C966" s="252"/>
      <c r="D966" s="253"/>
      <c r="E966" s="254"/>
      <c r="F966" s="232"/>
      <c r="G966" s="232"/>
      <c r="H966" s="232"/>
      <c r="I966" s="232"/>
      <c r="J966" s="232"/>
      <c r="K966" s="254"/>
      <c r="L966" s="254"/>
      <c r="M966" s="255"/>
    </row>
    <row r="967" spans="2:13" ht="12.75" x14ac:dyDescent="0.2">
      <c r="B967" s="231"/>
      <c r="C967" s="232"/>
      <c r="D967" s="239"/>
      <c r="E967" s="239"/>
      <c r="F967" s="240" t="s">
        <v>44</v>
      </c>
      <c r="G967" s="239"/>
      <c r="H967" s="241" t="s">
        <v>45</v>
      </c>
      <c r="I967" s="241"/>
      <c r="J967" s="241"/>
      <c r="K967" s="242" t="s">
        <v>43</v>
      </c>
      <c r="L967" s="243">
        <v>0</v>
      </c>
      <c r="M967" s="244" t="str">
        <f>M964</f>
        <v>un</v>
      </c>
    </row>
    <row r="968" spans="2:13" ht="12.75" x14ac:dyDescent="0.2">
      <c r="B968" s="231"/>
      <c r="C968" s="232"/>
      <c r="D968" s="233"/>
      <c r="E968" s="233"/>
      <c r="F968" s="234" t="s">
        <v>46</v>
      </c>
      <c r="G968" s="233"/>
      <c r="H968" s="235" t="s">
        <v>45</v>
      </c>
      <c r="I968" s="235"/>
      <c r="J968" s="235"/>
      <c r="K968" s="236" t="s">
        <v>43</v>
      </c>
      <c r="L968" s="237">
        <v>5</v>
      </c>
      <c r="M968" s="238" t="str">
        <f>M967</f>
        <v>un</v>
      </c>
    </row>
    <row r="969" spans="2:13" ht="12.75" x14ac:dyDescent="0.2">
      <c r="B969" s="245"/>
      <c r="C969" s="246"/>
      <c r="D969" s="247"/>
      <c r="E969" s="247"/>
      <c r="F969" s="240" t="s">
        <v>47</v>
      </c>
      <c r="G969" s="247"/>
      <c r="H969" s="241" t="s">
        <v>45</v>
      </c>
      <c r="I969" s="241"/>
      <c r="J969" s="241"/>
      <c r="K969" s="242" t="s">
        <v>43</v>
      </c>
      <c r="L969" s="243">
        <f>L967+L968</f>
        <v>5</v>
      </c>
      <c r="M969" s="244" t="str">
        <f>M968</f>
        <v>un</v>
      </c>
    </row>
    <row r="970" spans="2:13" ht="12.75" x14ac:dyDescent="0.2">
      <c r="B970" s="245"/>
      <c r="C970" s="246"/>
      <c r="D970" s="247"/>
      <c r="E970" s="247"/>
      <c r="F970" s="240"/>
      <c r="G970" s="247"/>
      <c r="H970" s="241"/>
      <c r="I970" s="241"/>
      <c r="J970" s="241"/>
      <c r="K970" s="242"/>
      <c r="L970" s="243"/>
      <c r="M970" s="244"/>
    </row>
    <row r="971" spans="2:13" ht="12.75" x14ac:dyDescent="0.2">
      <c r="B971" s="265" t="s">
        <v>789</v>
      </c>
      <c r="C971" s="405" t="s">
        <v>790</v>
      </c>
      <c r="D971" s="406"/>
      <c r="E971" s="406"/>
      <c r="F971" s="406"/>
      <c r="G971" s="406"/>
      <c r="H971" s="406"/>
      <c r="I971" s="406"/>
      <c r="J971" s="406"/>
      <c r="K971" s="407"/>
      <c r="L971" s="260">
        <v>2</v>
      </c>
      <c r="M971" s="261" t="s">
        <v>65</v>
      </c>
    </row>
    <row r="972" spans="2:13" ht="12.75" x14ac:dyDescent="0.2">
      <c r="B972" s="248"/>
      <c r="C972" s="248"/>
      <c r="D972" s="250">
        <v>1</v>
      </c>
      <c r="E972" s="250">
        <v>2</v>
      </c>
      <c r="F972" s="248"/>
      <c r="G972" s="248"/>
      <c r="H972" s="248"/>
      <c r="I972" s="248"/>
      <c r="J972" s="248"/>
      <c r="K972" s="250">
        <v>2</v>
      </c>
      <c r="L972" s="250">
        <v>2</v>
      </c>
      <c r="M972" s="248"/>
    </row>
    <row r="973" spans="2:13" ht="12.75" x14ac:dyDescent="0.2">
      <c r="B973" s="251"/>
      <c r="C973" s="252"/>
      <c r="D973" s="253"/>
      <c r="E973" s="254"/>
      <c r="F973" s="232"/>
      <c r="G973" s="232"/>
      <c r="H973" s="232"/>
      <c r="I973" s="232"/>
      <c r="J973" s="232"/>
      <c r="K973" s="254"/>
      <c r="L973" s="254"/>
      <c r="M973" s="255"/>
    </row>
    <row r="974" spans="2:13" ht="12.75" x14ac:dyDescent="0.2">
      <c r="B974" s="231"/>
      <c r="C974" s="232"/>
      <c r="D974" s="239"/>
      <c r="E974" s="239"/>
      <c r="F974" s="240" t="s">
        <v>44</v>
      </c>
      <c r="G974" s="239"/>
      <c r="H974" s="241" t="s">
        <v>45</v>
      </c>
      <c r="I974" s="241"/>
      <c r="J974" s="241"/>
      <c r="K974" s="242" t="s">
        <v>43</v>
      </c>
      <c r="L974" s="243">
        <v>0</v>
      </c>
      <c r="M974" s="244" t="str">
        <f>M971</f>
        <v>un</v>
      </c>
    </row>
    <row r="975" spans="2:13" ht="12.75" x14ac:dyDescent="0.2">
      <c r="B975" s="231"/>
      <c r="C975" s="232"/>
      <c r="D975" s="233"/>
      <c r="E975" s="233"/>
      <c r="F975" s="234" t="s">
        <v>46</v>
      </c>
      <c r="G975" s="233"/>
      <c r="H975" s="235" t="s">
        <v>45</v>
      </c>
      <c r="I975" s="235"/>
      <c r="J975" s="235"/>
      <c r="K975" s="236" t="s">
        <v>43</v>
      </c>
      <c r="L975" s="237">
        <v>2</v>
      </c>
      <c r="M975" s="238" t="str">
        <f>M974</f>
        <v>un</v>
      </c>
    </row>
    <row r="976" spans="2:13" ht="12.75" x14ac:dyDescent="0.2">
      <c r="B976" s="245"/>
      <c r="C976" s="246"/>
      <c r="D976" s="247"/>
      <c r="E976" s="247"/>
      <c r="F976" s="240" t="s">
        <v>47</v>
      </c>
      <c r="G976" s="247"/>
      <c r="H976" s="241" t="s">
        <v>45</v>
      </c>
      <c r="I976" s="241"/>
      <c r="J976" s="241"/>
      <c r="K976" s="242" t="s">
        <v>43</v>
      </c>
      <c r="L976" s="243">
        <f>L974+L975</f>
        <v>2</v>
      </c>
      <c r="M976" s="244" t="str">
        <f>M975</f>
        <v>un</v>
      </c>
    </row>
    <row r="977" spans="2:13" ht="12.75" x14ac:dyDescent="0.2">
      <c r="B977" s="245"/>
      <c r="C977" s="246"/>
      <c r="D977" s="247"/>
      <c r="E977" s="247"/>
      <c r="F977" s="240"/>
      <c r="G977" s="247"/>
      <c r="H977" s="241"/>
      <c r="I977" s="241"/>
      <c r="J977" s="241"/>
      <c r="K977" s="242"/>
      <c r="L977" s="243"/>
      <c r="M977" s="244"/>
    </row>
    <row r="978" spans="2:13" ht="12.75" customHeight="1" x14ac:dyDescent="0.2">
      <c r="B978" s="265" t="s">
        <v>791</v>
      </c>
      <c r="C978" s="415" t="s">
        <v>932</v>
      </c>
      <c r="D978" s="416"/>
      <c r="E978" s="416"/>
      <c r="F978" s="416"/>
      <c r="G978" s="416"/>
      <c r="H978" s="416"/>
      <c r="I978" s="416"/>
      <c r="J978" s="416"/>
      <c r="K978" s="417"/>
      <c r="L978" s="260">
        <v>3</v>
      </c>
      <c r="M978" s="261" t="s">
        <v>65</v>
      </c>
    </row>
    <row r="979" spans="2:13" ht="12.75" x14ac:dyDescent="0.2">
      <c r="B979" s="248"/>
      <c r="C979" s="248"/>
      <c r="D979" s="250">
        <v>1</v>
      </c>
      <c r="E979" s="250">
        <v>3</v>
      </c>
      <c r="F979" s="248"/>
      <c r="G979" s="248"/>
      <c r="H979" s="248"/>
      <c r="I979" s="248"/>
      <c r="J979" s="248"/>
      <c r="K979" s="250">
        <v>3</v>
      </c>
      <c r="L979" s="250">
        <v>3</v>
      </c>
      <c r="M979" s="248"/>
    </row>
    <row r="980" spans="2:13" ht="12.75" x14ac:dyDescent="0.2">
      <c r="B980" s="251"/>
      <c r="C980" s="252"/>
      <c r="D980" s="253"/>
      <c r="E980" s="254"/>
      <c r="F980" s="232"/>
      <c r="G980" s="232"/>
      <c r="H980" s="232"/>
      <c r="I980" s="232"/>
      <c r="J980" s="232"/>
      <c r="K980" s="254"/>
      <c r="L980" s="254"/>
      <c r="M980" s="255"/>
    </row>
    <row r="981" spans="2:13" ht="12.75" x14ac:dyDescent="0.2">
      <c r="B981" s="231"/>
      <c r="C981" s="232"/>
      <c r="D981" s="239"/>
      <c r="E981" s="239"/>
      <c r="F981" s="240" t="s">
        <v>44</v>
      </c>
      <c r="G981" s="239"/>
      <c r="H981" s="241" t="s">
        <v>45</v>
      </c>
      <c r="I981" s="241"/>
      <c r="J981" s="241"/>
      <c r="K981" s="242" t="s">
        <v>43</v>
      </c>
      <c r="L981" s="243">
        <v>0</v>
      </c>
      <c r="M981" s="244" t="str">
        <f>M978</f>
        <v>un</v>
      </c>
    </row>
    <row r="982" spans="2:13" ht="12.75" x14ac:dyDescent="0.2">
      <c r="B982" s="231"/>
      <c r="C982" s="232"/>
      <c r="D982" s="233"/>
      <c r="E982" s="233"/>
      <c r="F982" s="234" t="s">
        <v>46</v>
      </c>
      <c r="G982" s="233"/>
      <c r="H982" s="235" t="s">
        <v>45</v>
      </c>
      <c r="I982" s="235"/>
      <c r="J982" s="235"/>
      <c r="K982" s="236" t="s">
        <v>43</v>
      </c>
      <c r="L982" s="237">
        <v>3</v>
      </c>
      <c r="M982" s="238" t="str">
        <f>M981</f>
        <v>un</v>
      </c>
    </row>
    <row r="983" spans="2:13" ht="12.75" x14ac:dyDescent="0.2">
      <c r="B983" s="245"/>
      <c r="C983" s="246"/>
      <c r="D983" s="247"/>
      <c r="E983" s="247"/>
      <c r="F983" s="240" t="s">
        <v>47</v>
      </c>
      <c r="G983" s="247"/>
      <c r="H983" s="241" t="s">
        <v>45</v>
      </c>
      <c r="I983" s="241"/>
      <c r="J983" s="241"/>
      <c r="K983" s="242" t="s">
        <v>43</v>
      </c>
      <c r="L983" s="243">
        <f>L981+L982</f>
        <v>3</v>
      </c>
      <c r="M983" s="244" t="str">
        <f>M982</f>
        <v>un</v>
      </c>
    </row>
    <row r="984" spans="2:13" ht="12.75" x14ac:dyDescent="0.2">
      <c r="B984" s="245"/>
      <c r="C984" s="246"/>
      <c r="D984" s="247"/>
      <c r="E984" s="247"/>
      <c r="F984" s="240"/>
      <c r="G984" s="247"/>
      <c r="H984" s="241"/>
      <c r="I984" s="241"/>
      <c r="J984" s="241"/>
      <c r="K984" s="242"/>
      <c r="L984" s="243"/>
      <c r="M984" s="244"/>
    </row>
    <row r="985" spans="2:13" ht="12.75" customHeight="1" x14ac:dyDescent="0.2">
      <c r="B985" s="265" t="s">
        <v>792</v>
      </c>
      <c r="C985" s="405" t="s">
        <v>793</v>
      </c>
      <c r="D985" s="406"/>
      <c r="E985" s="406"/>
      <c r="F985" s="406"/>
      <c r="G985" s="406"/>
      <c r="H985" s="406"/>
      <c r="I985" s="406"/>
      <c r="J985" s="406"/>
      <c r="K985" s="407"/>
      <c r="L985" s="260">
        <v>3</v>
      </c>
      <c r="M985" s="261" t="s">
        <v>65</v>
      </c>
    </row>
    <row r="986" spans="2:13" ht="12.75" x14ac:dyDescent="0.2">
      <c r="B986" s="248"/>
      <c r="C986" s="248"/>
      <c r="D986" s="250">
        <v>1</v>
      </c>
      <c r="E986" s="250">
        <v>3</v>
      </c>
      <c r="F986" s="248"/>
      <c r="G986" s="248"/>
      <c r="H986" s="248"/>
      <c r="I986" s="248"/>
      <c r="J986" s="248"/>
      <c r="K986" s="250">
        <v>3</v>
      </c>
      <c r="L986" s="250">
        <v>3</v>
      </c>
      <c r="M986" s="248"/>
    </row>
    <row r="987" spans="2:13" ht="12.75" x14ac:dyDescent="0.2">
      <c r="B987" s="251"/>
      <c r="C987" s="252"/>
      <c r="D987" s="253"/>
      <c r="E987" s="254"/>
      <c r="F987" s="232"/>
      <c r="G987" s="232"/>
      <c r="H987" s="232"/>
      <c r="I987" s="232"/>
      <c r="J987" s="232"/>
      <c r="K987" s="254"/>
      <c r="L987" s="254"/>
      <c r="M987" s="255"/>
    </row>
    <row r="988" spans="2:13" ht="12.75" x14ac:dyDescent="0.2">
      <c r="B988" s="231"/>
      <c r="C988" s="232"/>
      <c r="D988" s="239"/>
      <c r="E988" s="239"/>
      <c r="F988" s="240" t="s">
        <v>44</v>
      </c>
      <c r="G988" s="239"/>
      <c r="H988" s="241" t="s">
        <v>45</v>
      </c>
      <c r="I988" s="241"/>
      <c r="J988" s="241"/>
      <c r="K988" s="242" t="s">
        <v>43</v>
      </c>
      <c r="L988" s="243">
        <v>0</v>
      </c>
      <c r="M988" s="244" t="str">
        <f>M985</f>
        <v>un</v>
      </c>
    </row>
    <row r="989" spans="2:13" ht="12.75" x14ac:dyDescent="0.2">
      <c r="B989" s="231"/>
      <c r="C989" s="232"/>
      <c r="D989" s="233"/>
      <c r="E989" s="233"/>
      <c r="F989" s="234" t="s">
        <v>46</v>
      </c>
      <c r="G989" s="233"/>
      <c r="H989" s="235" t="s">
        <v>45</v>
      </c>
      <c r="I989" s="235"/>
      <c r="J989" s="235"/>
      <c r="K989" s="236" t="s">
        <v>43</v>
      </c>
      <c r="L989" s="237">
        <v>3</v>
      </c>
      <c r="M989" s="238" t="str">
        <f>M988</f>
        <v>un</v>
      </c>
    </row>
    <row r="990" spans="2:13" ht="12.75" x14ac:dyDescent="0.2">
      <c r="B990" s="245"/>
      <c r="C990" s="246"/>
      <c r="D990" s="247"/>
      <c r="E990" s="247"/>
      <c r="F990" s="240" t="s">
        <v>47</v>
      </c>
      <c r="G990" s="247"/>
      <c r="H990" s="241" t="s">
        <v>45</v>
      </c>
      <c r="I990" s="241"/>
      <c r="J990" s="241"/>
      <c r="K990" s="242" t="s">
        <v>43</v>
      </c>
      <c r="L990" s="243">
        <f>L988+L989</f>
        <v>3</v>
      </c>
      <c r="M990" s="244" t="str">
        <f>M989</f>
        <v>un</v>
      </c>
    </row>
    <row r="991" spans="2:13" ht="12.75" x14ac:dyDescent="0.2">
      <c r="B991" s="245"/>
      <c r="C991" s="246"/>
      <c r="D991" s="247"/>
      <c r="E991" s="247"/>
      <c r="F991" s="240"/>
      <c r="G991" s="247"/>
      <c r="H991" s="241"/>
      <c r="I991" s="241"/>
      <c r="J991" s="241"/>
      <c r="K991" s="242"/>
      <c r="L991" s="243"/>
      <c r="M991" s="244"/>
    </row>
    <row r="992" spans="2:13" ht="12.75" customHeight="1" x14ac:dyDescent="0.2">
      <c r="B992" s="265" t="s">
        <v>794</v>
      </c>
      <c r="C992" s="415" t="s">
        <v>933</v>
      </c>
      <c r="D992" s="416"/>
      <c r="E992" s="416"/>
      <c r="F992" s="416"/>
      <c r="G992" s="416"/>
      <c r="H992" s="416"/>
      <c r="I992" s="416"/>
      <c r="J992" s="416"/>
      <c r="K992" s="417"/>
      <c r="L992" s="260">
        <v>3</v>
      </c>
      <c r="M992" s="261" t="s">
        <v>65</v>
      </c>
    </row>
    <row r="993" spans="2:13" ht="15" customHeight="1" x14ac:dyDescent="0.2">
      <c r="B993" s="248"/>
      <c r="C993" s="248"/>
      <c r="D993" s="250">
        <v>1</v>
      </c>
      <c r="E993" s="250">
        <v>3</v>
      </c>
      <c r="F993" s="248"/>
      <c r="G993" s="248"/>
      <c r="H993" s="248"/>
      <c r="I993" s="248"/>
      <c r="J993" s="248"/>
      <c r="K993" s="250">
        <v>3</v>
      </c>
      <c r="L993" s="250">
        <v>3</v>
      </c>
      <c r="M993" s="248"/>
    </row>
    <row r="994" spans="2:13" ht="15" customHeight="1" x14ac:dyDescent="0.2">
      <c r="B994" s="251"/>
      <c r="C994" s="252"/>
      <c r="D994" s="253"/>
      <c r="E994" s="254"/>
      <c r="F994" s="232"/>
      <c r="G994" s="232"/>
      <c r="H994" s="232"/>
      <c r="I994" s="232"/>
      <c r="J994" s="232"/>
      <c r="K994" s="254"/>
      <c r="L994" s="254"/>
      <c r="M994" s="255"/>
    </row>
    <row r="995" spans="2:13" ht="15" customHeight="1" x14ac:dyDescent="0.2">
      <c r="B995" s="231"/>
      <c r="C995" s="232"/>
      <c r="D995" s="239"/>
      <c r="E995" s="239"/>
      <c r="F995" s="240" t="s">
        <v>44</v>
      </c>
      <c r="G995" s="239"/>
      <c r="H995" s="241" t="s">
        <v>45</v>
      </c>
      <c r="I995" s="241"/>
      <c r="J995" s="241"/>
      <c r="K995" s="242" t="s">
        <v>43</v>
      </c>
      <c r="L995" s="243">
        <v>0</v>
      </c>
      <c r="M995" s="244" t="str">
        <f>M992</f>
        <v>un</v>
      </c>
    </row>
    <row r="996" spans="2:13" ht="15" customHeight="1" x14ac:dyDescent="0.2">
      <c r="B996" s="231"/>
      <c r="C996" s="232"/>
      <c r="D996" s="233"/>
      <c r="E996" s="233"/>
      <c r="F996" s="234" t="s">
        <v>46</v>
      </c>
      <c r="G996" s="233"/>
      <c r="H996" s="235" t="s">
        <v>45</v>
      </c>
      <c r="I996" s="235"/>
      <c r="J996" s="235"/>
      <c r="K996" s="236" t="s">
        <v>43</v>
      </c>
      <c r="L996" s="237">
        <v>3</v>
      </c>
      <c r="M996" s="238" t="str">
        <f>M995</f>
        <v>un</v>
      </c>
    </row>
    <row r="997" spans="2:13" ht="15" customHeight="1" x14ac:dyDescent="0.2">
      <c r="B997" s="245"/>
      <c r="C997" s="246"/>
      <c r="D997" s="247"/>
      <c r="E997" s="247"/>
      <c r="F997" s="240" t="s">
        <v>47</v>
      </c>
      <c r="G997" s="247"/>
      <c r="H997" s="241" t="s">
        <v>45</v>
      </c>
      <c r="I997" s="241"/>
      <c r="J997" s="241"/>
      <c r="K997" s="242" t="s">
        <v>43</v>
      </c>
      <c r="L997" s="243">
        <f>L995+L996</f>
        <v>3</v>
      </c>
      <c r="M997" s="244" t="str">
        <f>M996</f>
        <v>un</v>
      </c>
    </row>
    <row r="998" spans="2:13" ht="12.75" x14ac:dyDescent="0.2">
      <c r="B998" s="245"/>
      <c r="C998" s="246"/>
      <c r="D998" s="247"/>
      <c r="E998" s="247"/>
      <c r="F998" s="240"/>
      <c r="G998" s="247"/>
      <c r="H998" s="241"/>
      <c r="I998" s="241"/>
      <c r="J998" s="241"/>
      <c r="K998" s="242"/>
      <c r="L998" s="243"/>
      <c r="M998" s="244"/>
    </row>
    <row r="999" spans="2:13" ht="12.75" customHeight="1" x14ac:dyDescent="0.2">
      <c r="B999" s="279">
        <v>40423</v>
      </c>
      <c r="C999" s="405" t="s">
        <v>795</v>
      </c>
      <c r="D999" s="406"/>
      <c r="E999" s="406"/>
      <c r="F999" s="406"/>
      <c r="G999" s="406"/>
      <c r="H999" s="406"/>
      <c r="I999" s="406"/>
      <c r="J999" s="406"/>
      <c r="K999" s="407"/>
      <c r="L999" s="263">
        <v>6</v>
      </c>
      <c r="M999" s="264" t="s">
        <v>65</v>
      </c>
    </row>
    <row r="1000" spans="2:13" ht="12.75" x14ac:dyDescent="0.2">
      <c r="B1000" s="248"/>
      <c r="C1000" s="248"/>
      <c r="D1000" s="250">
        <v>1</v>
      </c>
      <c r="E1000" s="250">
        <v>6</v>
      </c>
      <c r="F1000" s="248"/>
      <c r="G1000" s="248"/>
      <c r="H1000" s="248"/>
      <c r="I1000" s="248"/>
      <c r="J1000" s="248"/>
      <c r="K1000" s="250">
        <v>6</v>
      </c>
      <c r="L1000" s="250">
        <v>6</v>
      </c>
      <c r="M1000" s="248"/>
    </row>
    <row r="1001" spans="2:13" ht="12.75" x14ac:dyDescent="0.2">
      <c r="B1001" s="251"/>
      <c r="C1001" s="252"/>
      <c r="D1001" s="253"/>
      <c r="E1001" s="254"/>
      <c r="F1001" s="232"/>
      <c r="G1001" s="232"/>
      <c r="H1001" s="232"/>
      <c r="I1001" s="232"/>
      <c r="J1001" s="232"/>
      <c r="K1001" s="254"/>
      <c r="L1001" s="254"/>
      <c r="M1001" s="255"/>
    </row>
    <row r="1002" spans="2:13" ht="12.75" x14ac:dyDescent="0.2">
      <c r="B1002" s="231"/>
      <c r="C1002" s="232"/>
      <c r="D1002" s="239"/>
      <c r="E1002" s="239"/>
      <c r="F1002" s="240" t="s">
        <v>44</v>
      </c>
      <c r="G1002" s="239"/>
      <c r="H1002" s="241" t="s">
        <v>45</v>
      </c>
      <c r="I1002" s="241"/>
      <c r="J1002" s="241"/>
      <c r="K1002" s="242" t="s">
        <v>43</v>
      </c>
      <c r="L1002" s="243">
        <v>0</v>
      </c>
      <c r="M1002" s="244" t="str">
        <f>M999</f>
        <v>un</v>
      </c>
    </row>
    <row r="1003" spans="2:13" ht="12.75" x14ac:dyDescent="0.2">
      <c r="B1003" s="231"/>
      <c r="C1003" s="232"/>
      <c r="D1003" s="233"/>
      <c r="E1003" s="233"/>
      <c r="F1003" s="234" t="s">
        <v>46</v>
      </c>
      <c r="G1003" s="233"/>
      <c r="H1003" s="235" t="s">
        <v>45</v>
      </c>
      <c r="I1003" s="235"/>
      <c r="J1003" s="235"/>
      <c r="K1003" s="236" t="s">
        <v>43</v>
      </c>
      <c r="L1003" s="237">
        <v>6</v>
      </c>
      <c r="M1003" s="238" t="str">
        <f>M1002</f>
        <v>un</v>
      </c>
    </row>
    <row r="1004" spans="2:13" ht="12.75" x14ac:dyDescent="0.2">
      <c r="B1004" s="245"/>
      <c r="C1004" s="246"/>
      <c r="D1004" s="247"/>
      <c r="E1004" s="247"/>
      <c r="F1004" s="240" t="s">
        <v>47</v>
      </c>
      <c r="G1004" s="247"/>
      <c r="H1004" s="241" t="s">
        <v>45</v>
      </c>
      <c r="I1004" s="241"/>
      <c r="J1004" s="241"/>
      <c r="K1004" s="242" t="s">
        <v>43</v>
      </c>
      <c r="L1004" s="243">
        <f>L1002+L1003</f>
        <v>6</v>
      </c>
      <c r="M1004" s="244" t="str">
        <f>M1003</f>
        <v>un</v>
      </c>
    </row>
    <row r="1005" spans="2:13" ht="12.75" x14ac:dyDescent="0.2">
      <c r="B1005" s="245"/>
      <c r="C1005" s="246"/>
      <c r="D1005" s="247"/>
      <c r="E1005" s="247"/>
      <c r="F1005" s="240"/>
      <c r="G1005" s="247"/>
      <c r="H1005" s="241"/>
      <c r="I1005" s="241"/>
      <c r="J1005" s="241"/>
      <c r="K1005" s="242"/>
      <c r="L1005" s="243"/>
      <c r="M1005" s="244"/>
    </row>
    <row r="1006" spans="2:13" ht="12.75" customHeight="1" x14ac:dyDescent="0.2">
      <c r="B1006" s="279">
        <v>40788</v>
      </c>
      <c r="C1006" s="405" t="s">
        <v>796</v>
      </c>
      <c r="D1006" s="406"/>
      <c r="E1006" s="406"/>
      <c r="F1006" s="406"/>
      <c r="G1006" s="406"/>
      <c r="H1006" s="406"/>
      <c r="I1006" s="406"/>
      <c r="J1006" s="406"/>
      <c r="K1006" s="407"/>
      <c r="L1006" s="263">
        <v>8</v>
      </c>
      <c r="M1006" s="264" t="s">
        <v>65</v>
      </c>
    </row>
    <row r="1007" spans="2:13" ht="12.75" x14ac:dyDescent="0.2">
      <c r="B1007" s="248"/>
      <c r="C1007" s="248"/>
      <c r="D1007" s="250">
        <v>1</v>
      </c>
      <c r="E1007" s="250">
        <v>8</v>
      </c>
      <c r="F1007" s="248"/>
      <c r="G1007" s="248"/>
      <c r="H1007" s="248"/>
      <c r="I1007" s="248"/>
      <c r="J1007" s="248"/>
      <c r="K1007" s="250">
        <v>8</v>
      </c>
      <c r="L1007" s="250">
        <v>8</v>
      </c>
      <c r="M1007" s="248"/>
    </row>
    <row r="1008" spans="2:13" ht="12.75" x14ac:dyDescent="0.2">
      <c r="B1008" s="251"/>
      <c r="C1008" s="252"/>
      <c r="D1008" s="253"/>
      <c r="E1008" s="254"/>
      <c r="F1008" s="232"/>
      <c r="G1008" s="232"/>
      <c r="H1008" s="232"/>
      <c r="I1008" s="232"/>
      <c r="J1008" s="232"/>
      <c r="K1008" s="254"/>
      <c r="L1008" s="254"/>
      <c r="M1008" s="255"/>
    </row>
    <row r="1009" spans="2:13" ht="12.75" x14ac:dyDescent="0.2">
      <c r="B1009" s="231"/>
      <c r="C1009" s="232"/>
      <c r="D1009" s="239"/>
      <c r="E1009" s="239"/>
      <c r="F1009" s="240" t="s">
        <v>44</v>
      </c>
      <c r="G1009" s="239"/>
      <c r="H1009" s="241" t="s">
        <v>45</v>
      </c>
      <c r="I1009" s="241"/>
      <c r="J1009" s="241"/>
      <c r="K1009" s="242" t="s">
        <v>43</v>
      </c>
      <c r="L1009" s="243">
        <v>0</v>
      </c>
      <c r="M1009" s="244" t="str">
        <f>M1006</f>
        <v>un</v>
      </c>
    </row>
    <row r="1010" spans="2:13" ht="12.75" x14ac:dyDescent="0.2">
      <c r="B1010" s="231"/>
      <c r="C1010" s="232"/>
      <c r="D1010" s="233"/>
      <c r="E1010" s="233"/>
      <c r="F1010" s="234" t="s">
        <v>46</v>
      </c>
      <c r="G1010" s="233"/>
      <c r="H1010" s="235" t="s">
        <v>45</v>
      </c>
      <c r="I1010" s="235"/>
      <c r="J1010" s="235"/>
      <c r="K1010" s="236" t="s">
        <v>43</v>
      </c>
      <c r="L1010" s="237">
        <v>8</v>
      </c>
      <c r="M1010" s="238" t="str">
        <f>M1009</f>
        <v>un</v>
      </c>
    </row>
    <row r="1011" spans="2:13" ht="12.75" x14ac:dyDescent="0.2">
      <c r="B1011" s="245"/>
      <c r="C1011" s="246"/>
      <c r="D1011" s="247"/>
      <c r="E1011" s="247"/>
      <c r="F1011" s="240" t="s">
        <v>47</v>
      </c>
      <c r="G1011" s="247"/>
      <c r="H1011" s="241" t="s">
        <v>45</v>
      </c>
      <c r="I1011" s="241"/>
      <c r="J1011" s="241"/>
      <c r="K1011" s="242" t="s">
        <v>43</v>
      </c>
      <c r="L1011" s="243">
        <f>L1009+L1010</f>
        <v>8</v>
      </c>
      <c r="M1011" s="244" t="str">
        <f>M1010</f>
        <v>un</v>
      </c>
    </row>
    <row r="1012" spans="2:13" ht="12.75" x14ac:dyDescent="0.2">
      <c r="B1012" s="245"/>
      <c r="C1012" s="246"/>
      <c r="D1012" s="247"/>
      <c r="E1012" s="247"/>
      <c r="F1012" s="240"/>
      <c r="G1012" s="247"/>
      <c r="H1012" s="241"/>
      <c r="I1012" s="241"/>
      <c r="J1012" s="241"/>
      <c r="K1012" s="242"/>
      <c r="L1012" s="243"/>
      <c r="M1012" s="244"/>
    </row>
    <row r="1013" spans="2:13" ht="12.75" x14ac:dyDescent="0.2">
      <c r="B1013" s="280">
        <v>41154</v>
      </c>
      <c r="C1013" s="405" t="s">
        <v>797</v>
      </c>
      <c r="D1013" s="406"/>
      <c r="E1013" s="406"/>
      <c r="F1013" s="406"/>
      <c r="G1013" s="406"/>
      <c r="H1013" s="406"/>
      <c r="I1013" s="406"/>
      <c r="J1013" s="406"/>
      <c r="K1013" s="407"/>
      <c r="L1013" s="260">
        <v>3</v>
      </c>
      <c r="M1013" s="261" t="s">
        <v>65</v>
      </c>
    </row>
    <row r="1014" spans="2:13" ht="15" customHeight="1" x14ac:dyDescent="0.2">
      <c r="B1014" s="248"/>
      <c r="C1014" s="248"/>
      <c r="D1014" s="250">
        <v>1</v>
      </c>
      <c r="E1014" s="250">
        <v>3</v>
      </c>
      <c r="F1014" s="248"/>
      <c r="G1014" s="248"/>
      <c r="H1014" s="248"/>
      <c r="I1014" s="248"/>
      <c r="J1014" s="248"/>
      <c r="K1014" s="250">
        <v>3</v>
      </c>
      <c r="L1014" s="250">
        <v>3</v>
      </c>
      <c r="M1014" s="248"/>
    </row>
    <row r="1015" spans="2:13" ht="15" customHeight="1" x14ac:dyDescent="0.2">
      <c r="B1015" s="251"/>
      <c r="C1015" s="252"/>
      <c r="D1015" s="253"/>
      <c r="E1015" s="254"/>
      <c r="F1015" s="232"/>
      <c r="G1015" s="232"/>
      <c r="H1015" s="232"/>
      <c r="I1015" s="232"/>
      <c r="J1015" s="232"/>
      <c r="K1015" s="254"/>
      <c r="L1015" s="254"/>
      <c r="M1015" s="255"/>
    </row>
    <row r="1016" spans="2:13" ht="15" customHeight="1" x14ac:dyDescent="0.2">
      <c r="B1016" s="231"/>
      <c r="C1016" s="232"/>
      <c r="D1016" s="239"/>
      <c r="E1016" s="239"/>
      <c r="F1016" s="240" t="s">
        <v>44</v>
      </c>
      <c r="G1016" s="239"/>
      <c r="H1016" s="241" t="s">
        <v>45</v>
      </c>
      <c r="I1016" s="241"/>
      <c r="J1016" s="241"/>
      <c r="K1016" s="242" t="s">
        <v>43</v>
      </c>
      <c r="L1016" s="243">
        <v>0</v>
      </c>
      <c r="M1016" s="244" t="str">
        <f>M1013</f>
        <v>un</v>
      </c>
    </row>
    <row r="1017" spans="2:13" ht="15" customHeight="1" x14ac:dyDescent="0.2">
      <c r="B1017" s="231"/>
      <c r="C1017" s="232"/>
      <c r="D1017" s="233"/>
      <c r="E1017" s="233"/>
      <c r="F1017" s="234" t="s">
        <v>46</v>
      </c>
      <c r="G1017" s="233"/>
      <c r="H1017" s="235" t="s">
        <v>45</v>
      </c>
      <c r="I1017" s="235"/>
      <c r="J1017" s="235"/>
      <c r="K1017" s="236" t="s">
        <v>43</v>
      </c>
      <c r="L1017" s="237">
        <v>3</v>
      </c>
      <c r="M1017" s="238" t="str">
        <f>M1016</f>
        <v>un</v>
      </c>
    </row>
    <row r="1018" spans="2:13" ht="15" customHeight="1" x14ac:dyDescent="0.2">
      <c r="B1018" s="245"/>
      <c r="C1018" s="246"/>
      <c r="D1018" s="247"/>
      <c r="E1018" s="247"/>
      <c r="F1018" s="240" t="s">
        <v>47</v>
      </c>
      <c r="G1018" s="247"/>
      <c r="H1018" s="241" t="s">
        <v>45</v>
      </c>
      <c r="I1018" s="241"/>
      <c r="J1018" s="241"/>
      <c r="K1018" s="242" t="s">
        <v>43</v>
      </c>
      <c r="L1018" s="243">
        <f>L1016+L1017</f>
        <v>3</v>
      </c>
      <c r="M1018" s="244" t="str">
        <f>M1017</f>
        <v>un</v>
      </c>
    </row>
    <row r="1019" spans="2:13" ht="12.75" x14ac:dyDescent="0.2">
      <c r="B1019" s="245"/>
      <c r="C1019" s="246"/>
      <c r="D1019" s="247"/>
      <c r="E1019" s="247"/>
      <c r="F1019" s="240"/>
      <c r="G1019" s="247"/>
      <c r="H1019" s="241"/>
      <c r="I1019" s="241"/>
      <c r="J1019" s="241"/>
      <c r="K1019" s="242"/>
      <c r="L1019" s="243"/>
      <c r="M1019" s="244"/>
    </row>
    <row r="1020" spans="2:13" ht="12.75" x14ac:dyDescent="0.2">
      <c r="B1020" s="279">
        <v>41519</v>
      </c>
      <c r="C1020" s="412" t="s">
        <v>798</v>
      </c>
      <c r="D1020" s="413"/>
      <c r="E1020" s="413"/>
      <c r="F1020" s="413"/>
      <c r="G1020" s="413"/>
      <c r="H1020" s="413"/>
      <c r="I1020" s="413"/>
      <c r="J1020" s="413"/>
      <c r="K1020" s="414"/>
      <c r="L1020" s="263">
        <v>3</v>
      </c>
      <c r="M1020" s="264" t="s">
        <v>65</v>
      </c>
    </row>
    <row r="1021" spans="2:13" ht="12.75" x14ac:dyDescent="0.2">
      <c r="B1021" s="248"/>
      <c r="C1021" s="248"/>
      <c r="D1021" s="250">
        <v>1</v>
      </c>
      <c r="E1021" s="250">
        <v>3</v>
      </c>
      <c r="F1021" s="248"/>
      <c r="G1021" s="248"/>
      <c r="H1021" s="248"/>
      <c r="I1021" s="248"/>
      <c r="J1021" s="248"/>
      <c r="K1021" s="250">
        <v>3</v>
      </c>
      <c r="L1021" s="250">
        <v>3</v>
      </c>
      <c r="M1021" s="248"/>
    </row>
    <row r="1022" spans="2:13" ht="12.75" x14ac:dyDescent="0.2">
      <c r="B1022" s="251"/>
      <c r="C1022" s="252"/>
      <c r="D1022" s="253"/>
      <c r="E1022" s="254"/>
      <c r="F1022" s="232"/>
      <c r="G1022" s="232"/>
      <c r="H1022" s="232"/>
      <c r="I1022" s="232"/>
      <c r="J1022" s="232"/>
      <c r="K1022" s="254"/>
      <c r="L1022" s="254"/>
      <c r="M1022" s="255"/>
    </row>
    <row r="1023" spans="2:13" ht="12.75" x14ac:dyDescent="0.2">
      <c r="B1023" s="231"/>
      <c r="C1023" s="232"/>
      <c r="D1023" s="239"/>
      <c r="E1023" s="239"/>
      <c r="F1023" s="240" t="s">
        <v>44</v>
      </c>
      <c r="G1023" s="239"/>
      <c r="H1023" s="241" t="s">
        <v>45</v>
      </c>
      <c r="I1023" s="241"/>
      <c r="J1023" s="241"/>
      <c r="K1023" s="242" t="s">
        <v>43</v>
      </c>
      <c r="L1023" s="243">
        <v>0</v>
      </c>
      <c r="M1023" s="244" t="str">
        <f>M1020</f>
        <v>un</v>
      </c>
    </row>
    <row r="1024" spans="2:13" ht="12.75" x14ac:dyDescent="0.2">
      <c r="B1024" s="231"/>
      <c r="C1024" s="232"/>
      <c r="D1024" s="233"/>
      <c r="E1024" s="233"/>
      <c r="F1024" s="234" t="s">
        <v>46</v>
      </c>
      <c r="G1024" s="233"/>
      <c r="H1024" s="235" t="s">
        <v>45</v>
      </c>
      <c r="I1024" s="235"/>
      <c r="J1024" s="235"/>
      <c r="K1024" s="236" t="s">
        <v>43</v>
      </c>
      <c r="L1024" s="237">
        <v>3</v>
      </c>
      <c r="M1024" s="238" t="str">
        <f>M1023</f>
        <v>un</v>
      </c>
    </row>
    <row r="1025" spans="2:13" ht="12.75" x14ac:dyDescent="0.2">
      <c r="B1025" s="245"/>
      <c r="C1025" s="246"/>
      <c r="D1025" s="247"/>
      <c r="E1025" s="247"/>
      <c r="F1025" s="240" t="s">
        <v>47</v>
      </c>
      <c r="G1025" s="247"/>
      <c r="H1025" s="241" t="s">
        <v>45</v>
      </c>
      <c r="I1025" s="241"/>
      <c r="J1025" s="241"/>
      <c r="K1025" s="242" t="s">
        <v>43</v>
      </c>
      <c r="L1025" s="243">
        <f>L1023+L1024</f>
        <v>3</v>
      </c>
      <c r="M1025" s="244" t="str">
        <f>M1024</f>
        <v>un</v>
      </c>
    </row>
    <row r="1026" spans="2:13" ht="12.75" x14ac:dyDescent="0.2">
      <c r="B1026" s="245"/>
      <c r="C1026" s="246"/>
      <c r="D1026" s="247"/>
      <c r="E1026" s="247"/>
      <c r="F1026" s="240"/>
      <c r="G1026" s="247"/>
      <c r="H1026" s="241"/>
      <c r="I1026" s="241"/>
      <c r="J1026" s="241"/>
      <c r="K1026" s="242"/>
      <c r="L1026" s="243"/>
      <c r="M1026" s="244"/>
    </row>
    <row r="1027" spans="2:13" ht="12.75" x14ac:dyDescent="0.2">
      <c r="B1027" s="279">
        <v>41884</v>
      </c>
      <c r="C1027" s="405" t="s">
        <v>799</v>
      </c>
      <c r="D1027" s="406"/>
      <c r="E1027" s="406"/>
      <c r="F1027" s="406"/>
      <c r="G1027" s="406"/>
      <c r="H1027" s="406"/>
      <c r="I1027" s="406"/>
      <c r="J1027" s="406"/>
      <c r="K1027" s="407"/>
      <c r="L1027" s="263">
        <v>11</v>
      </c>
      <c r="M1027" s="264" t="s">
        <v>65</v>
      </c>
    </row>
    <row r="1028" spans="2:13" ht="12.75" x14ac:dyDescent="0.2">
      <c r="B1028" s="248"/>
      <c r="C1028" s="248"/>
      <c r="D1028" s="250">
        <v>1</v>
      </c>
      <c r="E1028" s="250">
        <v>11</v>
      </c>
      <c r="F1028" s="248"/>
      <c r="G1028" s="248"/>
      <c r="H1028" s="248"/>
      <c r="I1028" s="248"/>
      <c r="J1028" s="248"/>
      <c r="K1028" s="250">
        <v>11</v>
      </c>
      <c r="L1028" s="250">
        <v>11</v>
      </c>
      <c r="M1028" s="248"/>
    </row>
    <row r="1029" spans="2:13" ht="12.75" x14ac:dyDescent="0.2">
      <c r="B1029" s="251"/>
      <c r="C1029" s="252"/>
      <c r="D1029" s="253"/>
      <c r="E1029" s="254"/>
      <c r="F1029" s="232"/>
      <c r="G1029" s="232"/>
      <c r="H1029" s="232"/>
      <c r="I1029" s="232"/>
      <c r="J1029" s="232"/>
      <c r="K1029" s="254"/>
      <c r="L1029" s="254"/>
      <c r="M1029" s="255"/>
    </row>
    <row r="1030" spans="2:13" ht="12.75" x14ac:dyDescent="0.2">
      <c r="B1030" s="231"/>
      <c r="C1030" s="232"/>
      <c r="D1030" s="239"/>
      <c r="E1030" s="239"/>
      <c r="F1030" s="240" t="s">
        <v>44</v>
      </c>
      <c r="G1030" s="239"/>
      <c r="H1030" s="241" t="s">
        <v>45</v>
      </c>
      <c r="I1030" s="241"/>
      <c r="J1030" s="241"/>
      <c r="K1030" s="242" t="s">
        <v>43</v>
      </c>
      <c r="L1030" s="243">
        <v>0</v>
      </c>
      <c r="M1030" s="244" t="str">
        <f>M1027</f>
        <v>un</v>
      </c>
    </row>
    <row r="1031" spans="2:13" ht="12.75" x14ac:dyDescent="0.2">
      <c r="B1031" s="231"/>
      <c r="C1031" s="232"/>
      <c r="D1031" s="233"/>
      <c r="E1031" s="233"/>
      <c r="F1031" s="234" t="s">
        <v>46</v>
      </c>
      <c r="G1031" s="233"/>
      <c r="H1031" s="235" t="s">
        <v>45</v>
      </c>
      <c r="I1031" s="235"/>
      <c r="J1031" s="235"/>
      <c r="K1031" s="236" t="s">
        <v>43</v>
      </c>
      <c r="L1031" s="237">
        <v>11</v>
      </c>
      <c r="M1031" s="238" t="str">
        <f>M1030</f>
        <v>un</v>
      </c>
    </row>
    <row r="1032" spans="2:13" ht="12.75" x14ac:dyDescent="0.2">
      <c r="B1032" s="245"/>
      <c r="C1032" s="246"/>
      <c r="D1032" s="247"/>
      <c r="E1032" s="247"/>
      <c r="F1032" s="240" t="s">
        <v>47</v>
      </c>
      <c r="G1032" s="247"/>
      <c r="H1032" s="241" t="s">
        <v>45</v>
      </c>
      <c r="I1032" s="241"/>
      <c r="J1032" s="241"/>
      <c r="K1032" s="242" t="s">
        <v>43</v>
      </c>
      <c r="L1032" s="243">
        <f>L1030+L1031</f>
        <v>11</v>
      </c>
      <c r="M1032" s="244" t="str">
        <f>M1031</f>
        <v>un</v>
      </c>
    </row>
    <row r="1033" spans="2:13" ht="12.75" x14ac:dyDescent="0.2">
      <c r="B1033" s="245"/>
      <c r="C1033" s="246"/>
      <c r="D1033" s="247"/>
      <c r="E1033" s="247"/>
      <c r="F1033" s="240"/>
      <c r="G1033" s="247"/>
      <c r="H1033" s="241"/>
      <c r="I1033" s="241"/>
      <c r="J1033" s="241"/>
      <c r="K1033" s="242"/>
      <c r="L1033" s="243"/>
      <c r="M1033" s="244"/>
    </row>
    <row r="1034" spans="2:13" ht="12.75" x14ac:dyDescent="0.2">
      <c r="B1034" s="279">
        <v>42249</v>
      </c>
      <c r="C1034" s="405" t="s">
        <v>800</v>
      </c>
      <c r="D1034" s="406"/>
      <c r="E1034" s="406"/>
      <c r="F1034" s="406"/>
      <c r="G1034" s="406"/>
      <c r="H1034" s="406"/>
      <c r="I1034" s="406"/>
      <c r="J1034" s="406"/>
      <c r="K1034" s="407"/>
      <c r="L1034" s="263">
        <v>9</v>
      </c>
      <c r="M1034" s="264" t="s">
        <v>65</v>
      </c>
    </row>
    <row r="1035" spans="2:13" ht="12.75" x14ac:dyDescent="0.2">
      <c r="B1035" s="248"/>
      <c r="C1035" s="248"/>
      <c r="D1035" s="250">
        <v>1</v>
      </c>
      <c r="E1035" s="250">
        <v>9</v>
      </c>
      <c r="F1035" s="248"/>
      <c r="G1035" s="248"/>
      <c r="H1035" s="248"/>
      <c r="I1035" s="248"/>
      <c r="J1035" s="248"/>
      <c r="K1035" s="250">
        <v>9</v>
      </c>
      <c r="L1035" s="250">
        <v>9</v>
      </c>
      <c r="M1035" s="248"/>
    </row>
    <row r="1036" spans="2:13" ht="12.75" x14ac:dyDescent="0.2">
      <c r="B1036" s="251"/>
      <c r="C1036" s="252"/>
      <c r="D1036" s="253"/>
      <c r="E1036" s="254"/>
      <c r="F1036" s="232"/>
      <c r="G1036" s="232"/>
      <c r="H1036" s="232"/>
      <c r="I1036" s="232"/>
      <c r="J1036" s="232"/>
      <c r="K1036" s="254"/>
      <c r="L1036" s="254"/>
      <c r="M1036" s="255"/>
    </row>
    <row r="1037" spans="2:13" ht="12.75" x14ac:dyDescent="0.2">
      <c r="B1037" s="231"/>
      <c r="C1037" s="232"/>
      <c r="D1037" s="239"/>
      <c r="E1037" s="239"/>
      <c r="F1037" s="240" t="s">
        <v>44</v>
      </c>
      <c r="G1037" s="239"/>
      <c r="H1037" s="241" t="s">
        <v>45</v>
      </c>
      <c r="I1037" s="241"/>
      <c r="J1037" s="241"/>
      <c r="K1037" s="242" t="s">
        <v>43</v>
      </c>
      <c r="L1037" s="243">
        <v>0</v>
      </c>
      <c r="M1037" s="244" t="str">
        <f>M1034</f>
        <v>un</v>
      </c>
    </row>
    <row r="1038" spans="2:13" ht="12.75" x14ac:dyDescent="0.2">
      <c r="B1038" s="231"/>
      <c r="C1038" s="232"/>
      <c r="D1038" s="233"/>
      <c r="E1038" s="233"/>
      <c r="F1038" s="234" t="s">
        <v>46</v>
      </c>
      <c r="G1038" s="233"/>
      <c r="H1038" s="235" t="s">
        <v>45</v>
      </c>
      <c r="I1038" s="235"/>
      <c r="J1038" s="235"/>
      <c r="K1038" s="236" t="s">
        <v>43</v>
      </c>
      <c r="L1038" s="237">
        <v>9</v>
      </c>
      <c r="M1038" s="238" t="str">
        <f>M1037</f>
        <v>un</v>
      </c>
    </row>
    <row r="1039" spans="2:13" ht="12.75" x14ac:dyDescent="0.2">
      <c r="B1039" s="245"/>
      <c r="C1039" s="246"/>
      <c r="D1039" s="247"/>
      <c r="E1039" s="247"/>
      <c r="F1039" s="240" t="s">
        <v>47</v>
      </c>
      <c r="G1039" s="247"/>
      <c r="H1039" s="241" t="s">
        <v>45</v>
      </c>
      <c r="I1039" s="241"/>
      <c r="J1039" s="241"/>
      <c r="K1039" s="242" t="s">
        <v>43</v>
      </c>
      <c r="L1039" s="243">
        <f>L1037+L1038</f>
        <v>9</v>
      </c>
      <c r="M1039" s="244" t="str">
        <f>M1038</f>
        <v>un</v>
      </c>
    </row>
    <row r="1040" spans="2:13" ht="12.75" x14ac:dyDescent="0.2">
      <c r="B1040" s="245"/>
      <c r="C1040" s="246"/>
      <c r="D1040" s="247"/>
      <c r="E1040" s="247"/>
      <c r="F1040" s="240"/>
      <c r="G1040" s="247"/>
      <c r="H1040" s="241"/>
      <c r="I1040" s="241"/>
      <c r="J1040" s="241"/>
      <c r="K1040" s="242"/>
      <c r="L1040" s="243"/>
      <c r="M1040" s="244"/>
    </row>
    <row r="1041" spans="2:13" ht="12.75" x14ac:dyDescent="0.2">
      <c r="B1041" s="280">
        <v>42615</v>
      </c>
      <c r="C1041" s="405" t="s">
        <v>302</v>
      </c>
      <c r="D1041" s="406"/>
      <c r="E1041" s="406"/>
      <c r="F1041" s="406"/>
      <c r="G1041" s="406"/>
      <c r="H1041" s="406"/>
      <c r="I1041" s="406"/>
      <c r="J1041" s="406"/>
      <c r="K1041" s="407"/>
      <c r="L1041" s="260">
        <v>3</v>
      </c>
      <c r="M1041" s="261" t="s">
        <v>65</v>
      </c>
    </row>
    <row r="1042" spans="2:13" ht="12.75" x14ac:dyDescent="0.2">
      <c r="B1042" s="248"/>
      <c r="C1042" s="248"/>
      <c r="D1042" s="250">
        <v>1</v>
      </c>
      <c r="E1042" s="250">
        <v>3</v>
      </c>
      <c r="F1042" s="248"/>
      <c r="G1042" s="248"/>
      <c r="H1042" s="248"/>
      <c r="I1042" s="248"/>
      <c r="J1042" s="248"/>
      <c r="K1042" s="250">
        <v>3</v>
      </c>
      <c r="L1042" s="250">
        <v>3</v>
      </c>
      <c r="M1042" s="248"/>
    </row>
    <row r="1043" spans="2:13" ht="12.75" x14ac:dyDescent="0.2">
      <c r="B1043" s="251"/>
      <c r="C1043" s="252"/>
      <c r="D1043" s="253"/>
      <c r="E1043" s="254"/>
      <c r="F1043" s="232"/>
      <c r="G1043" s="232"/>
      <c r="H1043" s="232"/>
      <c r="I1043" s="232"/>
      <c r="J1043" s="232"/>
      <c r="K1043" s="254"/>
      <c r="L1043" s="254"/>
      <c r="M1043" s="255"/>
    </row>
    <row r="1044" spans="2:13" ht="12.75" x14ac:dyDescent="0.2">
      <c r="B1044" s="231"/>
      <c r="C1044" s="232"/>
      <c r="D1044" s="239"/>
      <c r="E1044" s="239"/>
      <c r="F1044" s="240" t="s">
        <v>44</v>
      </c>
      <c r="G1044" s="239"/>
      <c r="H1044" s="241" t="s">
        <v>45</v>
      </c>
      <c r="I1044" s="241"/>
      <c r="J1044" s="241"/>
      <c r="K1044" s="242" t="s">
        <v>43</v>
      </c>
      <c r="L1044" s="243">
        <v>0</v>
      </c>
      <c r="M1044" s="244" t="str">
        <f>M1041</f>
        <v>un</v>
      </c>
    </row>
    <row r="1045" spans="2:13" ht="12.75" x14ac:dyDescent="0.2">
      <c r="B1045" s="231"/>
      <c r="C1045" s="232"/>
      <c r="D1045" s="233"/>
      <c r="E1045" s="233"/>
      <c r="F1045" s="234" t="s">
        <v>46</v>
      </c>
      <c r="G1045" s="233"/>
      <c r="H1045" s="235" t="s">
        <v>45</v>
      </c>
      <c r="I1045" s="235"/>
      <c r="J1045" s="235"/>
      <c r="K1045" s="236" t="s">
        <v>43</v>
      </c>
      <c r="L1045" s="237">
        <v>3</v>
      </c>
      <c r="M1045" s="238" t="str">
        <f>M1044</f>
        <v>un</v>
      </c>
    </row>
    <row r="1046" spans="2:13" ht="12.75" x14ac:dyDescent="0.2">
      <c r="B1046" s="245"/>
      <c r="C1046" s="246"/>
      <c r="D1046" s="247"/>
      <c r="E1046" s="247"/>
      <c r="F1046" s="240" t="s">
        <v>47</v>
      </c>
      <c r="G1046" s="247"/>
      <c r="H1046" s="241" t="s">
        <v>45</v>
      </c>
      <c r="I1046" s="241"/>
      <c r="J1046" s="241"/>
      <c r="K1046" s="242" t="s">
        <v>43</v>
      </c>
      <c r="L1046" s="243">
        <f>L1044+L1045</f>
        <v>3</v>
      </c>
      <c r="M1046" s="244" t="str">
        <f>M1045</f>
        <v>un</v>
      </c>
    </row>
    <row r="1047" spans="2:13" ht="12.75" x14ac:dyDescent="0.2">
      <c r="B1047" s="245"/>
      <c r="C1047" s="246"/>
      <c r="D1047" s="247"/>
      <c r="E1047" s="247"/>
      <c r="F1047" s="240"/>
      <c r="G1047" s="247"/>
      <c r="H1047" s="241"/>
      <c r="I1047" s="241"/>
      <c r="J1047" s="241"/>
      <c r="K1047" s="242"/>
      <c r="L1047" s="243"/>
      <c r="M1047" s="244"/>
    </row>
    <row r="1048" spans="2:13" ht="12.75" x14ac:dyDescent="0.2">
      <c r="B1048" s="280">
        <v>42980</v>
      </c>
      <c r="C1048" s="405" t="s">
        <v>801</v>
      </c>
      <c r="D1048" s="406"/>
      <c r="E1048" s="406"/>
      <c r="F1048" s="406"/>
      <c r="G1048" s="406"/>
      <c r="H1048" s="406"/>
      <c r="I1048" s="406"/>
      <c r="J1048" s="406"/>
      <c r="K1048" s="407"/>
      <c r="L1048" s="260">
        <v>1</v>
      </c>
      <c r="M1048" s="261" t="s">
        <v>65</v>
      </c>
    </row>
    <row r="1049" spans="2:13" ht="12.75" x14ac:dyDescent="0.2">
      <c r="B1049" s="248"/>
      <c r="C1049" s="248"/>
      <c r="D1049" s="250">
        <v>1</v>
      </c>
      <c r="E1049" s="250">
        <v>1</v>
      </c>
      <c r="F1049" s="248"/>
      <c r="G1049" s="248"/>
      <c r="H1049" s="248"/>
      <c r="I1049" s="248"/>
      <c r="J1049" s="248"/>
      <c r="K1049" s="250">
        <v>1</v>
      </c>
      <c r="L1049" s="250">
        <v>1</v>
      </c>
      <c r="M1049" s="248"/>
    </row>
    <row r="1050" spans="2:13" ht="12.75" x14ac:dyDescent="0.2">
      <c r="B1050" s="251"/>
      <c r="C1050" s="252"/>
      <c r="D1050" s="253"/>
      <c r="E1050" s="254"/>
      <c r="F1050" s="232"/>
      <c r="G1050" s="232"/>
      <c r="H1050" s="232"/>
      <c r="I1050" s="232"/>
      <c r="J1050" s="232"/>
      <c r="K1050" s="254"/>
      <c r="L1050" s="254"/>
      <c r="M1050" s="255"/>
    </row>
    <row r="1051" spans="2:13" ht="12.75" x14ac:dyDescent="0.2">
      <c r="B1051" s="231"/>
      <c r="C1051" s="232"/>
      <c r="D1051" s="239"/>
      <c r="E1051" s="239"/>
      <c r="F1051" s="240" t="s">
        <v>44</v>
      </c>
      <c r="G1051" s="239"/>
      <c r="H1051" s="241" t="s">
        <v>45</v>
      </c>
      <c r="I1051" s="241"/>
      <c r="J1051" s="241"/>
      <c r="K1051" s="242" t="s">
        <v>43</v>
      </c>
      <c r="L1051" s="243">
        <v>0</v>
      </c>
      <c r="M1051" s="244" t="str">
        <f>M1048</f>
        <v>un</v>
      </c>
    </row>
    <row r="1052" spans="2:13" ht="12.75" x14ac:dyDescent="0.2">
      <c r="B1052" s="231"/>
      <c r="C1052" s="232"/>
      <c r="D1052" s="233"/>
      <c r="E1052" s="233"/>
      <c r="F1052" s="234" t="s">
        <v>46</v>
      </c>
      <c r="G1052" s="233"/>
      <c r="H1052" s="235" t="s">
        <v>45</v>
      </c>
      <c r="I1052" s="235"/>
      <c r="J1052" s="235"/>
      <c r="K1052" s="236" t="s">
        <v>43</v>
      </c>
      <c r="L1052" s="237">
        <v>1</v>
      </c>
      <c r="M1052" s="238" t="str">
        <f>M1051</f>
        <v>un</v>
      </c>
    </row>
    <row r="1053" spans="2:13" ht="12.75" x14ac:dyDescent="0.2">
      <c r="B1053" s="245"/>
      <c r="C1053" s="246"/>
      <c r="D1053" s="247"/>
      <c r="E1053" s="247"/>
      <c r="F1053" s="240" t="s">
        <v>47</v>
      </c>
      <c r="G1053" s="247"/>
      <c r="H1053" s="241" t="s">
        <v>45</v>
      </c>
      <c r="I1053" s="241"/>
      <c r="J1053" s="241"/>
      <c r="K1053" s="242" t="s">
        <v>43</v>
      </c>
      <c r="L1053" s="243">
        <f>L1051+L1052</f>
        <v>1</v>
      </c>
      <c r="M1053" s="244" t="str">
        <f>M1052</f>
        <v>un</v>
      </c>
    </row>
    <row r="1054" spans="2:13" ht="12.75" x14ac:dyDescent="0.2">
      <c r="B1054" s="245"/>
      <c r="C1054" s="246"/>
      <c r="D1054" s="247"/>
      <c r="E1054" s="247"/>
      <c r="F1054" s="240"/>
      <c r="G1054" s="247"/>
      <c r="H1054" s="241"/>
      <c r="I1054" s="241"/>
      <c r="J1054" s="241"/>
      <c r="K1054" s="242"/>
      <c r="L1054" s="243"/>
      <c r="M1054" s="244"/>
    </row>
    <row r="1055" spans="2:13" ht="12.75" x14ac:dyDescent="0.2">
      <c r="B1055" s="219">
        <v>43345</v>
      </c>
      <c r="C1055" s="389" t="s">
        <v>802</v>
      </c>
      <c r="D1055" s="390"/>
      <c r="E1055" s="390"/>
      <c r="F1055" s="390"/>
      <c r="G1055" s="390"/>
      <c r="H1055" s="390"/>
      <c r="I1055" s="390"/>
      <c r="J1055" s="390"/>
      <c r="K1055" s="391"/>
      <c r="L1055" s="180">
        <v>1</v>
      </c>
      <c r="M1055" s="181" t="s">
        <v>65</v>
      </c>
    </row>
    <row r="1056" spans="2:13" ht="12.75" x14ac:dyDescent="0.2">
      <c r="B1056" s="149"/>
      <c r="C1056" s="149"/>
      <c r="D1056" s="164">
        <v>1</v>
      </c>
      <c r="E1056" s="164">
        <v>1</v>
      </c>
      <c r="F1056" s="149"/>
      <c r="G1056" s="149"/>
      <c r="H1056" s="149"/>
      <c r="I1056" s="149"/>
      <c r="J1056" s="149"/>
      <c r="K1056" s="164">
        <v>1</v>
      </c>
      <c r="L1056" s="164">
        <v>1</v>
      </c>
      <c r="M1056" s="149"/>
    </row>
    <row r="1057" spans="2:13" ht="12.75" x14ac:dyDescent="0.2">
      <c r="B1057" s="153"/>
      <c r="C1057" s="154"/>
      <c r="D1057" s="165"/>
      <c r="E1057" s="166"/>
      <c r="F1057" s="157"/>
      <c r="G1057" s="157"/>
      <c r="H1057" s="157"/>
      <c r="I1057" s="157"/>
      <c r="J1057" s="157"/>
      <c r="K1057" s="166"/>
      <c r="L1057" s="166"/>
      <c r="M1057" s="196"/>
    </row>
    <row r="1058" spans="2:13" ht="12.75" x14ac:dyDescent="0.2">
      <c r="B1058" s="156"/>
      <c r="C1058" s="157"/>
      <c r="D1058" s="167"/>
      <c r="E1058" s="167"/>
      <c r="F1058" s="168" t="s">
        <v>44</v>
      </c>
      <c r="G1058" s="167"/>
      <c r="H1058" s="169" t="s">
        <v>45</v>
      </c>
      <c r="I1058" s="169"/>
      <c r="J1058" s="169"/>
      <c r="K1058" s="170" t="s">
        <v>43</v>
      </c>
      <c r="L1058" s="171">
        <v>0</v>
      </c>
      <c r="M1058" s="172" t="str">
        <f>M1055</f>
        <v>un</v>
      </c>
    </row>
    <row r="1059" spans="2:13" ht="12.75" x14ac:dyDescent="0.2">
      <c r="B1059" s="156"/>
      <c r="C1059" s="157"/>
      <c r="D1059" s="173"/>
      <c r="E1059" s="173"/>
      <c r="F1059" s="174" t="s">
        <v>46</v>
      </c>
      <c r="G1059" s="173"/>
      <c r="H1059" s="175" t="s">
        <v>45</v>
      </c>
      <c r="I1059" s="175"/>
      <c r="J1059" s="175"/>
      <c r="K1059" s="176" t="s">
        <v>43</v>
      </c>
      <c r="L1059" s="177">
        <v>1</v>
      </c>
      <c r="M1059" s="178" t="str">
        <f>M1058</f>
        <v>un</v>
      </c>
    </row>
    <row r="1060" spans="2:13" ht="12.75" x14ac:dyDescent="0.2">
      <c r="B1060" s="159"/>
      <c r="C1060" s="158"/>
      <c r="D1060" s="179"/>
      <c r="E1060" s="179"/>
      <c r="F1060" s="168" t="s">
        <v>47</v>
      </c>
      <c r="G1060" s="179"/>
      <c r="H1060" s="169" t="s">
        <v>45</v>
      </c>
      <c r="I1060" s="169"/>
      <c r="J1060" s="169"/>
      <c r="K1060" s="170" t="s">
        <v>43</v>
      </c>
      <c r="L1060" s="171">
        <f>L1058+L1059</f>
        <v>1</v>
      </c>
      <c r="M1060" s="172" t="str">
        <f>M1059</f>
        <v>un</v>
      </c>
    </row>
    <row r="1061" spans="2:13" ht="12.75" x14ac:dyDescent="0.2">
      <c r="B1061" s="159"/>
      <c r="C1061" s="158"/>
      <c r="D1061" s="179"/>
      <c r="E1061" s="179"/>
      <c r="F1061" s="168"/>
      <c r="G1061" s="179"/>
      <c r="H1061" s="169"/>
      <c r="I1061" s="169"/>
      <c r="J1061" s="169"/>
      <c r="K1061" s="170"/>
      <c r="L1061" s="171"/>
      <c r="M1061" s="172"/>
    </row>
    <row r="1062" spans="2:13" ht="12.75" x14ac:dyDescent="0.2">
      <c r="B1062" s="279">
        <v>43710</v>
      </c>
      <c r="C1062" s="405" t="s">
        <v>803</v>
      </c>
      <c r="D1062" s="406"/>
      <c r="E1062" s="406"/>
      <c r="F1062" s="406"/>
      <c r="G1062" s="406"/>
      <c r="H1062" s="406"/>
      <c r="I1062" s="406"/>
      <c r="J1062" s="406"/>
      <c r="K1062" s="407"/>
      <c r="L1062" s="263">
        <v>3</v>
      </c>
      <c r="M1062" s="264" t="s">
        <v>65</v>
      </c>
    </row>
    <row r="1063" spans="2:13" ht="12.75" x14ac:dyDescent="0.2">
      <c r="B1063" s="248"/>
      <c r="C1063" s="248"/>
      <c r="D1063" s="250">
        <v>1</v>
      </c>
      <c r="E1063" s="250">
        <v>3</v>
      </c>
      <c r="F1063" s="248"/>
      <c r="G1063" s="248"/>
      <c r="H1063" s="248"/>
      <c r="I1063" s="248"/>
      <c r="J1063" s="248"/>
      <c r="K1063" s="250">
        <v>3</v>
      </c>
      <c r="L1063" s="250">
        <v>3</v>
      </c>
      <c r="M1063" s="248"/>
    </row>
    <row r="1064" spans="2:13" ht="12.75" x14ac:dyDescent="0.2">
      <c r="B1064" s="251"/>
      <c r="C1064" s="252"/>
      <c r="D1064" s="253"/>
      <c r="E1064" s="254"/>
      <c r="F1064" s="232"/>
      <c r="G1064" s="232"/>
      <c r="H1064" s="232"/>
      <c r="I1064" s="232"/>
      <c r="J1064" s="232"/>
      <c r="K1064" s="254"/>
      <c r="L1064" s="254"/>
      <c r="M1064" s="255"/>
    </row>
    <row r="1065" spans="2:13" ht="12.75" x14ac:dyDescent="0.2">
      <c r="B1065" s="231"/>
      <c r="C1065" s="232"/>
      <c r="D1065" s="239"/>
      <c r="E1065" s="239"/>
      <c r="F1065" s="240" t="s">
        <v>44</v>
      </c>
      <c r="G1065" s="239"/>
      <c r="H1065" s="241" t="s">
        <v>45</v>
      </c>
      <c r="I1065" s="241"/>
      <c r="J1065" s="241"/>
      <c r="K1065" s="242" t="s">
        <v>43</v>
      </c>
      <c r="L1065" s="243">
        <v>0</v>
      </c>
      <c r="M1065" s="244" t="str">
        <f>M1062</f>
        <v>un</v>
      </c>
    </row>
    <row r="1066" spans="2:13" ht="12.75" x14ac:dyDescent="0.2">
      <c r="B1066" s="231"/>
      <c r="C1066" s="232"/>
      <c r="D1066" s="233"/>
      <c r="E1066" s="233"/>
      <c r="F1066" s="234" t="s">
        <v>46</v>
      </c>
      <c r="G1066" s="233"/>
      <c r="H1066" s="235" t="s">
        <v>45</v>
      </c>
      <c r="I1066" s="235"/>
      <c r="J1066" s="235"/>
      <c r="K1066" s="236" t="s">
        <v>43</v>
      </c>
      <c r="L1066" s="237">
        <v>3</v>
      </c>
      <c r="M1066" s="238" t="str">
        <f>M1065</f>
        <v>un</v>
      </c>
    </row>
    <row r="1067" spans="2:13" ht="12.75" x14ac:dyDescent="0.2">
      <c r="B1067" s="245"/>
      <c r="C1067" s="246"/>
      <c r="D1067" s="247"/>
      <c r="E1067" s="247"/>
      <c r="F1067" s="240" t="s">
        <v>47</v>
      </c>
      <c r="G1067" s="247"/>
      <c r="H1067" s="241" t="s">
        <v>45</v>
      </c>
      <c r="I1067" s="241"/>
      <c r="J1067" s="241"/>
      <c r="K1067" s="242" t="s">
        <v>43</v>
      </c>
      <c r="L1067" s="243">
        <f>L1065+L1066</f>
        <v>3</v>
      </c>
      <c r="M1067" s="244" t="str">
        <f>M1066</f>
        <v>un</v>
      </c>
    </row>
    <row r="1068" spans="2:13" ht="12.75" x14ac:dyDescent="0.2">
      <c r="B1068" s="245"/>
      <c r="C1068" s="246"/>
      <c r="D1068" s="247"/>
      <c r="E1068" s="247"/>
      <c r="F1068" s="240"/>
      <c r="G1068" s="247"/>
      <c r="H1068" s="241"/>
      <c r="I1068" s="241"/>
      <c r="J1068" s="241"/>
      <c r="K1068" s="242"/>
      <c r="L1068" s="243"/>
      <c r="M1068" s="244"/>
    </row>
    <row r="1069" spans="2:13" ht="12.75" x14ac:dyDescent="0.2">
      <c r="B1069" s="213" t="s">
        <v>306</v>
      </c>
      <c r="C1069" s="409" t="s">
        <v>308</v>
      </c>
      <c r="D1069" s="410"/>
      <c r="E1069" s="410"/>
      <c r="F1069" s="410"/>
      <c r="G1069" s="410"/>
      <c r="H1069" s="410"/>
      <c r="I1069" s="410"/>
      <c r="J1069" s="410"/>
      <c r="K1069" s="411"/>
      <c r="L1069" s="204"/>
      <c r="M1069" s="204"/>
    </row>
    <row r="1070" spans="2:13" ht="12.75" x14ac:dyDescent="0.2">
      <c r="B1070" s="396"/>
      <c r="C1070" s="397"/>
      <c r="D1070" s="397"/>
      <c r="E1070" s="397"/>
      <c r="F1070" s="397"/>
      <c r="G1070" s="397"/>
      <c r="H1070" s="397"/>
      <c r="I1070" s="397"/>
      <c r="J1070" s="397"/>
      <c r="K1070" s="397"/>
      <c r="L1070" s="397"/>
      <c r="M1070" s="398"/>
    </row>
    <row r="1071" spans="2:13" ht="12.75" x14ac:dyDescent="0.2">
      <c r="B1071" s="265" t="s">
        <v>804</v>
      </c>
      <c r="C1071" s="405" t="s">
        <v>805</v>
      </c>
      <c r="D1071" s="406"/>
      <c r="E1071" s="406"/>
      <c r="F1071" s="406"/>
      <c r="G1071" s="406"/>
      <c r="H1071" s="406"/>
      <c r="I1071" s="406"/>
      <c r="J1071" s="406"/>
      <c r="K1071" s="407"/>
      <c r="L1071" s="260">
        <v>2.5</v>
      </c>
      <c r="M1071" s="261" t="s">
        <v>49</v>
      </c>
    </row>
    <row r="1072" spans="2:13" ht="12.75" x14ac:dyDescent="0.2">
      <c r="B1072" s="248"/>
      <c r="C1072" s="248"/>
      <c r="D1072" s="250">
        <v>1</v>
      </c>
      <c r="E1072" s="250">
        <v>2.5</v>
      </c>
      <c r="F1072" s="248"/>
      <c r="G1072" s="248"/>
      <c r="H1072" s="248"/>
      <c r="I1072" s="248"/>
      <c r="J1072" s="248"/>
      <c r="K1072" s="250">
        <v>2.5</v>
      </c>
      <c r="L1072" s="250">
        <v>2.5</v>
      </c>
      <c r="M1072" s="248"/>
    </row>
    <row r="1073" spans="2:13" ht="12.75" x14ac:dyDescent="0.2">
      <c r="B1073" s="251"/>
      <c r="C1073" s="252"/>
      <c r="D1073" s="253"/>
      <c r="E1073" s="254"/>
      <c r="F1073" s="232"/>
      <c r="G1073" s="232"/>
      <c r="H1073" s="232"/>
      <c r="I1073" s="232"/>
      <c r="J1073" s="232"/>
      <c r="K1073" s="254"/>
      <c r="L1073" s="254"/>
      <c r="M1073" s="255"/>
    </row>
    <row r="1074" spans="2:13" ht="12.75" x14ac:dyDescent="0.2">
      <c r="B1074" s="231"/>
      <c r="C1074" s="232"/>
      <c r="D1074" s="239"/>
      <c r="E1074" s="239"/>
      <c r="F1074" s="240" t="s">
        <v>44</v>
      </c>
      <c r="G1074" s="239"/>
      <c r="H1074" s="241" t="s">
        <v>45</v>
      </c>
      <c r="I1074" s="241"/>
      <c r="J1074" s="241"/>
      <c r="K1074" s="242" t="s">
        <v>43</v>
      </c>
      <c r="L1074" s="243">
        <v>0</v>
      </c>
      <c r="M1074" s="244" t="str">
        <f>M1071</f>
        <v>m</v>
      </c>
    </row>
    <row r="1075" spans="2:13" ht="12.75" x14ac:dyDescent="0.2">
      <c r="B1075" s="231"/>
      <c r="C1075" s="232"/>
      <c r="D1075" s="233"/>
      <c r="E1075" s="233"/>
      <c r="F1075" s="234" t="s">
        <v>46</v>
      </c>
      <c r="G1075" s="233"/>
      <c r="H1075" s="235" t="s">
        <v>45</v>
      </c>
      <c r="I1075" s="235"/>
      <c r="J1075" s="235"/>
      <c r="K1075" s="236" t="s">
        <v>43</v>
      </c>
      <c r="L1075" s="237">
        <v>2.5</v>
      </c>
      <c r="M1075" s="238" t="str">
        <f>M1074</f>
        <v>m</v>
      </c>
    </row>
    <row r="1076" spans="2:13" ht="12.75" x14ac:dyDescent="0.2">
      <c r="B1076" s="245"/>
      <c r="C1076" s="246"/>
      <c r="D1076" s="247"/>
      <c r="E1076" s="247"/>
      <c r="F1076" s="240" t="s">
        <v>47</v>
      </c>
      <c r="G1076" s="247"/>
      <c r="H1076" s="241" t="s">
        <v>45</v>
      </c>
      <c r="I1076" s="241"/>
      <c r="J1076" s="241"/>
      <c r="K1076" s="242" t="s">
        <v>43</v>
      </c>
      <c r="L1076" s="243">
        <f>L1074+L1075</f>
        <v>2.5</v>
      </c>
      <c r="M1076" s="244" t="str">
        <f>M1075</f>
        <v>m</v>
      </c>
    </row>
    <row r="1077" spans="2:13" ht="12.75" x14ac:dyDescent="0.2">
      <c r="B1077" s="245"/>
      <c r="C1077" s="246"/>
      <c r="D1077" s="247"/>
      <c r="E1077" s="247"/>
      <c r="F1077" s="240"/>
      <c r="G1077" s="247"/>
      <c r="H1077" s="241"/>
      <c r="I1077" s="241"/>
      <c r="J1077" s="241"/>
      <c r="K1077" s="242"/>
      <c r="L1077" s="243"/>
      <c r="M1077" s="244"/>
    </row>
    <row r="1078" spans="2:13" ht="12.75" x14ac:dyDescent="0.2">
      <c r="B1078" s="265" t="s">
        <v>806</v>
      </c>
      <c r="C1078" s="405" t="s">
        <v>807</v>
      </c>
      <c r="D1078" s="406"/>
      <c r="E1078" s="406"/>
      <c r="F1078" s="406"/>
      <c r="G1078" s="406"/>
      <c r="H1078" s="406"/>
      <c r="I1078" s="406"/>
      <c r="J1078" s="406"/>
      <c r="K1078" s="407"/>
      <c r="L1078" s="260">
        <v>68.02</v>
      </c>
      <c r="M1078" s="261" t="s">
        <v>49</v>
      </c>
    </row>
    <row r="1079" spans="2:13" ht="12.75" x14ac:dyDescent="0.2">
      <c r="B1079" s="248"/>
      <c r="C1079" s="248"/>
      <c r="D1079" s="250">
        <v>1</v>
      </c>
      <c r="E1079" s="250">
        <v>68.02</v>
      </c>
      <c r="F1079" s="248"/>
      <c r="G1079" s="248"/>
      <c r="H1079" s="248"/>
      <c r="I1079" s="248"/>
      <c r="J1079" s="248"/>
      <c r="K1079" s="250">
        <v>68.02</v>
      </c>
      <c r="L1079" s="250">
        <v>68.02</v>
      </c>
      <c r="M1079" s="248"/>
    </row>
    <row r="1080" spans="2:13" ht="12.75" x14ac:dyDescent="0.2">
      <c r="B1080" s="251"/>
      <c r="C1080" s="252"/>
      <c r="D1080" s="253"/>
      <c r="E1080" s="254"/>
      <c r="F1080" s="232"/>
      <c r="G1080" s="232"/>
      <c r="H1080" s="232"/>
      <c r="I1080" s="232"/>
      <c r="J1080" s="232"/>
      <c r="K1080" s="254"/>
      <c r="L1080" s="254"/>
      <c r="M1080" s="255"/>
    </row>
    <row r="1081" spans="2:13" ht="12.75" x14ac:dyDescent="0.2">
      <c r="B1081" s="231"/>
      <c r="C1081" s="232"/>
      <c r="D1081" s="239"/>
      <c r="E1081" s="239"/>
      <c r="F1081" s="240" t="s">
        <v>44</v>
      </c>
      <c r="G1081" s="239"/>
      <c r="H1081" s="241" t="s">
        <v>45</v>
      </c>
      <c r="I1081" s="241"/>
      <c r="J1081" s="241"/>
      <c r="K1081" s="242" t="s">
        <v>43</v>
      </c>
      <c r="L1081" s="243">
        <v>0</v>
      </c>
      <c r="M1081" s="244" t="str">
        <f>M1078</f>
        <v>m</v>
      </c>
    </row>
    <row r="1082" spans="2:13" ht="12.75" x14ac:dyDescent="0.2">
      <c r="B1082" s="231"/>
      <c r="C1082" s="232"/>
      <c r="D1082" s="233"/>
      <c r="E1082" s="233"/>
      <c r="F1082" s="234" t="s">
        <v>46</v>
      </c>
      <c r="G1082" s="233"/>
      <c r="H1082" s="235" t="s">
        <v>45</v>
      </c>
      <c r="I1082" s="235"/>
      <c r="J1082" s="235"/>
      <c r="K1082" s="236" t="s">
        <v>43</v>
      </c>
      <c r="L1082" s="237">
        <v>68.02</v>
      </c>
      <c r="M1082" s="238" t="str">
        <f>M1081</f>
        <v>m</v>
      </c>
    </row>
    <row r="1083" spans="2:13" ht="12.75" x14ac:dyDescent="0.2">
      <c r="B1083" s="245"/>
      <c r="C1083" s="246"/>
      <c r="D1083" s="247"/>
      <c r="E1083" s="247"/>
      <c r="F1083" s="240" t="s">
        <v>47</v>
      </c>
      <c r="G1083" s="247"/>
      <c r="H1083" s="241" t="s">
        <v>45</v>
      </c>
      <c r="I1083" s="241"/>
      <c r="J1083" s="241"/>
      <c r="K1083" s="242" t="s">
        <v>43</v>
      </c>
      <c r="L1083" s="243">
        <f>L1081+L1082</f>
        <v>68.02</v>
      </c>
      <c r="M1083" s="244" t="str">
        <f>M1082</f>
        <v>m</v>
      </c>
    </row>
    <row r="1084" spans="2:13" ht="12.75" x14ac:dyDescent="0.2">
      <c r="B1084" s="245"/>
      <c r="C1084" s="246"/>
      <c r="D1084" s="247"/>
      <c r="E1084" s="247"/>
      <c r="F1084" s="240"/>
      <c r="G1084" s="247"/>
      <c r="H1084" s="241"/>
      <c r="I1084" s="241"/>
      <c r="J1084" s="241"/>
      <c r="K1084" s="242"/>
      <c r="L1084" s="243"/>
      <c r="M1084" s="244"/>
    </row>
    <row r="1085" spans="2:13" ht="12.75" x14ac:dyDescent="0.2">
      <c r="B1085" s="265" t="s">
        <v>808</v>
      </c>
      <c r="C1085" s="405" t="s">
        <v>809</v>
      </c>
      <c r="D1085" s="406"/>
      <c r="E1085" s="406"/>
      <c r="F1085" s="406"/>
      <c r="G1085" s="406"/>
      <c r="H1085" s="406"/>
      <c r="I1085" s="406"/>
      <c r="J1085" s="406"/>
      <c r="K1085" s="407"/>
      <c r="L1085" s="260">
        <v>11</v>
      </c>
      <c r="M1085" s="261" t="s">
        <v>65</v>
      </c>
    </row>
    <row r="1086" spans="2:13" ht="12.75" x14ac:dyDescent="0.2">
      <c r="B1086" s="248"/>
      <c r="C1086" s="248"/>
      <c r="D1086" s="250">
        <v>1</v>
      </c>
      <c r="E1086" s="250">
        <v>11</v>
      </c>
      <c r="F1086" s="248"/>
      <c r="G1086" s="248"/>
      <c r="H1086" s="248"/>
      <c r="I1086" s="248"/>
      <c r="J1086" s="248"/>
      <c r="K1086" s="250">
        <v>11</v>
      </c>
      <c r="L1086" s="250">
        <v>11</v>
      </c>
      <c r="M1086" s="248"/>
    </row>
    <row r="1087" spans="2:13" ht="12.75" x14ac:dyDescent="0.2">
      <c r="B1087" s="251"/>
      <c r="C1087" s="252"/>
      <c r="D1087" s="253"/>
      <c r="E1087" s="254"/>
      <c r="F1087" s="232"/>
      <c r="G1087" s="232"/>
      <c r="H1087" s="232"/>
      <c r="I1087" s="232"/>
      <c r="J1087" s="232"/>
      <c r="K1087" s="254"/>
      <c r="L1087" s="254"/>
      <c r="M1087" s="255"/>
    </row>
    <row r="1088" spans="2:13" ht="12.75" x14ac:dyDescent="0.2">
      <c r="B1088" s="231"/>
      <c r="C1088" s="232"/>
      <c r="D1088" s="239"/>
      <c r="E1088" s="239"/>
      <c r="F1088" s="240" t="s">
        <v>44</v>
      </c>
      <c r="G1088" s="239"/>
      <c r="H1088" s="241" t="s">
        <v>45</v>
      </c>
      <c r="I1088" s="241"/>
      <c r="J1088" s="241"/>
      <c r="K1088" s="242" t="s">
        <v>43</v>
      </c>
      <c r="L1088" s="243">
        <v>0</v>
      </c>
      <c r="M1088" s="244" t="str">
        <f>M1085</f>
        <v>un</v>
      </c>
    </row>
    <row r="1089" spans="2:13" ht="12.75" x14ac:dyDescent="0.2">
      <c r="B1089" s="231"/>
      <c r="C1089" s="232"/>
      <c r="D1089" s="233"/>
      <c r="E1089" s="233"/>
      <c r="F1089" s="234" t="s">
        <v>46</v>
      </c>
      <c r="G1089" s="233"/>
      <c r="H1089" s="235" t="s">
        <v>45</v>
      </c>
      <c r="I1089" s="235"/>
      <c r="J1089" s="235"/>
      <c r="K1089" s="236" t="s">
        <v>43</v>
      </c>
      <c r="L1089" s="237">
        <v>11</v>
      </c>
      <c r="M1089" s="238" t="str">
        <f>M1088</f>
        <v>un</v>
      </c>
    </row>
    <row r="1090" spans="2:13" ht="12.75" x14ac:dyDescent="0.2">
      <c r="B1090" s="245"/>
      <c r="C1090" s="246"/>
      <c r="D1090" s="247"/>
      <c r="E1090" s="247"/>
      <c r="F1090" s="240" t="s">
        <v>47</v>
      </c>
      <c r="G1090" s="247"/>
      <c r="H1090" s="241" t="s">
        <v>45</v>
      </c>
      <c r="I1090" s="241"/>
      <c r="J1090" s="241"/>
      <c r="K1090" s="242" t="s">
        <v>43</v>
      </c>
      <c r="L1090" s="243">
        <f>L1088+L1089</f>
        <v>11</v>
      </c>
      <c r="M1090" s="244" t="str">
        <f>M1089</f>
        <v>un</v>
      </c>
    </row>
    <row r="1091" spans="2:13" ht="12.75" x14ac:dyDescent="0.2">
      <c r="B1091" s="245"/>
      <c r="C1091" s="246"/>
      <c r="D1091" s="247"/>
      <c r="E1091" s="247"/>
      <c r="F1091" s="240"/>
      <c r="G1091" s="247"/>
      <c r="H1091" s="241"/>
      <c r="I1091" s="241"/>
      <c r="J1091" s="241"/>
      <c r="K1091" s="242"/>
      <c r="L1091" s="243"/>
      <c r="M1091" s="244"/>
    </row>
    <row r="1092" spans="2:13" ht="12.75" x14ac:dyDescent="0.2">
      <c r="B1092" s="265" t="s">
        <v>810</v>
      </c>
      <c r="C1092" s="405" t="s">
        <v>811</v>
      </c>
      <c r="D1092" s="406"/>
      <c r="E1092" s="406"/>
      <c r="F1092" s="406"/>
      <c r="G1092" s="406"/>
      <c r="H1092" s="406"/>
      <c r="I1092" s="406"/>
      <c r="J1092" s="406"/>
      <c r="K1092" s="407"/>
      <c r="L1092" s="260">
        <v>4</v>
      </c>
      <c r="M1092" s="261" t="s">
        <v>65</v>
      </c>
    </row>
    <row r="1093" spans="2:13" ht="12.75" x14ac:dyDescent="0.2">
      <c r="B1093" s="248"/>
      <c r="C1093" s="248"/>
      <c r="D1093" s="250">
        <v>1</v>
      </c>
      <c r="E1093" s="250">
        <v>4</v>
      </c>
      <c r="F1093" s="248"/>
      <c r="G1093" s="248"/>
      <c r="H1093" s="248"/>
      <c r="I1093" s="248"/>
      <c r="J1093" s="248"/>
      <c r="K1093" s="250">
        <v>4</v>
      </c>
      <c r="L1093" s="250">
        <v>4</v>
      </c>
      <c r="M1093" s="248"/>
    </row>
    <row r="1094" spans="2:13" ht="12.75" x14ac:dyDescent="0.2">
      <c r="B1094" s="251"/>
      <c r="C1094" s="252"/>
      <c r="D1094" s="253"/>
      <c r="E1094" s="254"/>
      <c r="F1094" s="232"/>
      <c r="G1094" s="232"/>
      <c r="H1094" s="232"/>
      <c r="I1094" s="232"/>
      <c r="J1094" s="232"/>
      <c r="K1094" s="254"/>
      <c r="L1094" s="254"/>
      <c r="M1094" s="255"/>
    </row>
    <row r="1095" spans="2:13" ht="12.75" x14ac:dyDescent="0.2">
      <c r="B1095" s="231"/>
      <c r="C1095" s="232"/>
      <c r="D1095" s="239"/>
      <c r="E1095" s="239"/>
      <c r="F1095" s="240" t="s">
        <v>44</v>
      </c>
      <c r="G1095" s="239"/>
      <c r="H1095" s="241" t="s">
        <v>45</v>
      </c>
      <c r="I1095" s="241"/>
      <c r="J1095" s="241"/>
      <c r="K1095" s="242" t="s">
        <v>43</v>
      </c>
      <c r="L1095" s="243">
        <v>0</v>
      </c>
      <c r="M1095" s="244" t="str">
        <f>M1092</f>
        <v>un</v>
      </c>
    </row>
    <row r="1096" spans="2:13" ht="12.75" x14ac:dyDescent="0.2">
      <c r="B1096" s="231"/>
      <c r="C1096" s="232"/>
      <c r="D1096" s="233"/>
      <c r="E1096" s="233"/>
      <c r="F1096" s="234" t="s">
        <v>46</v>
      </c>
      <c r="G1096" s="233"/>
      <c r="H1096" s="235" t="s">
        <v>45</v>
      </c>
      <c r="I1096" s="235"/>
      <c r="J1096" s="235"/>
      <c r="K1096" s="236" t="s">
        <v>43</v>
      </c>
      <c r="L1096" s="237">
        <v>4</v>
      </c>
      <c r="M1096" s="238" t="str">
        <f>M1095</f>
        <v>un</v>
      </c>
    </row>
    <row r="1097" spans="2:13" ht="12.75" x14ac:dyDescent="0.2">
      <c r="B1097" s="245"/>
      <c r="C1097" s="246"/>
      <c r="D1097" s="247"/>
      <c r="E1097" s="247"/>
      <c r="F1097" s="240" t="s">
        <v>47</v>
      </c>
      <c r="G1097" s="247"/>
      <c r="H1097" s="241" t="s">
        <v>45</v>
      </c>
      <c r="I1097" s="241"/>
      <c r="J1097" s="241"/>
      <c r="K1097" s="242" t="s">
        <v>43</v>
      </c>
      <c r="L1097" s="243">
        <f>L1095+L1096</f>
        <v>4</v>
      </c>
      <c r="M1097" s="244" t="str">
        <f>M1096</f>
        <v>un</v>
      </c>
    </row>
    <row r="1098" spans="2:13" ht="12.75" x14ac:dyDescent="0.2">
      <c r="B1098" s="245"/>
      <c r="C1098" s="246"/>
      <c r="D1098" s="247"/>
      <c r="E1098" s="247"/>
      <c r="F1098" s="240"/>
      <c r="G1098" s="247"/>
      <c r="H1098" s="241"/>
      <c r="I1098" s="241"/>
      <c r="J1098" s="241"/>
      <c r="K1098" s="242"/>
      <c r="L1098" s="243"/>
      <c r="M1098" s="244"/>
    </row>
    <row r="1099" spans="2:13" ht="12.75" x14ac:dyDescent="0.2">
      <c r="B1099" s="282" t="s">
        <v>812</v>
      </c>
      <c r="C1099" s="408" t="s">
        <v>813</v>
      </c>
      <c r="D1099" s="408"/>
      <c r="E1099" s="408"/>
      <c r="F1099" s="408"/>
      <c r="G1099" s="408"/>
      <c r="H1099" s="408"/>
      <c r="I1099" s="408"/>
      <c r="J1099" s="408"/>
      <c r="K1099" s="408"/>
      <c r="L1099" s="283">
        <v>13</v>
      </c>
      <c r="M1099" s="284" t="s">
        <v>65</v>
      </c>
    </row>
    <row r="1100" spans="2:13" ht="12.75" x14ac:dyDescent="0.2">
      <c r="B1100" s="277"/>
      <c r="C1100" s="277"/>
      <c r="D1100" s="278">
        <v>1</v>
      </c>
      <c r="E1100" s="278">
        <v>13</v>
      </c>
      <c r="F1100" s="277"/>
      <c r="G1100" s="277"/>
      <c r="H1100" s="277"/>
      <c r="I1100" s="277"/>
      <c r="J1100" s="277"/>
      <c r="K1100" s="278">
        <v>13</v>
      </c>
      <c r="L1100" s="278">
        <v>13</v>
      </c>
      <c r="M1100" s="277"/>
    </row>
    <row r="1101" spans="2:13" ht="12.75" x14ac:dyDescent="0.2">
      <c r="B1101" s="251"/>
      <c r="C1101" s="252"/>
      <c r="D1101" s="253"/>
      <c r="E1101" s="254"/>
      <c r="F1101" s="232"/>
      <c r="G1101" s="232"/>
      <c r="H1101" s="232"/>
      <c r="I1101" s="232"/>
      <c r="J1101" s="232"/>
      <c r="K1101" s="254"/>
      <c r="L1101" s="254"/>
      <c r="M1101" s="255"/>
    </row>
    <row r="1102" spans="2:13" ht="12.75" x14ac:dyDescent="0.2">
      <c r="B1102" s="231"/>
      <c r="C1102" s="232"/>
      <c r="D1102" s="239"/>
      <c r="E1102" s="239"/>
      <c r="F1102" s="240" t="s">
        <v>44</v>
      </c>
      <c r="G1102" s="239"/>
      <c r="H1102" s="241" t="s">
        <v>45</v>
      </c>
      <c r="I1102" s="241"/>
      <c r="J1102" s="241"/>
      <c r="K1102" s="242" t="s">
        <v>43</v>
      </c>
      <c r="L1102" s="243">
        <v>0</v>
      </c>
      <c r="M1102" s="244" t="str">
        <f>M1099</f>
        <v>un</v>
      </c>
    </row>
    <row r="1103" spans="2:13" ht="12.75" x14ac:dyDescent="0.2">
      <c r="B1103" s="231"/>
      <c r="C1103" s="232"/>
      <c r="D1103" s="233"/>
      <c r="E1103" s="233"/>
      <c r="F1103" s="234" t="s">
        <v>46</v>
      </c>
      <c r="G1103" s="233"/>
      <c r="H1103" s="235" t="s">
        <v>45</v>
      </c>
      <c r="I1103" s="235"/>
      <c r="J1103" s="235"/>
      <c r="K1103" s="236" t="s">
        <v>43</v>
      </c>
      <c r="L1103" s="237">
        <v>13</v>
      </c>
      <c r="M1103" s="238" t="str">
        <f>M1102</f>
        <v>un</v>
      </c>
    </row>
    <row r="1104" spans="2:13" ht="12.75" x14ac:dyDescent="0.2">
      <c r="B1104" s="245"/>
      <c r="C1104" s="246"/>
      <c r="D1104" s="247"/>
      <c r="E1104" s="247"/>
      <c r="F1104" s="240" t="s">
        <v>47</v>
      </c>
      <c r="G1104" s="247"/>
      <c r="H1104" s="241" t="s">
        <v>45</v>
      </c>
      <c r="I1104" s="241"/>
      <c r="J1104" s="241"/>
      <c r="K1104" s="242" t="s">
        <v>43</v>
      </c>
      <c r="L1104" s="243">
        <f>L1102+L1103</f>
        <v>13</v>
      </c>
      <c r="M1104" s="244" t="str">
        <f>M1103</f>
        <v>un</v>
      </c>
    </row>
    <row r="1105" spans="2:13" ht="12.75" x14ac:dyDescent="0.2">
      <c r="B1105" s="245"/>
      <c r="C1105" s="246"/>
      <c r="D1105" s="247"/>
      <c r="E1105" s="247"/>
      <c r="F1105" s="240"/>
      <c r="G1105" s="247"/>
      <c r="H1105" s="241"/>
      <c r="I1105" s="241"/>
      <c r="J1105" s="241"/>
      <c r="K1105" s="242"/>
      <c r="L1105" s="243"/>
      <c r="M1105" s="244"/>
    </row>
    <row r="1106" spans="2:13" ht="12.75" x14ac:dyDescent="0.2">
      <c r="B1106" s="265" t="s">
        <v>814</v>
      </c>
      <c r="C1106" s="405" t="s">
        <v>815</v>
      </c>
      <c r="D1106" s="406"/>
      <c r="E1106" s="406"/>
      <c r="F1106" s="406"/>
      <c r="G1106" s="406"/>
      <c r="H1106" s="406"/>
      <c r="I1106" s="406"/>
      <c r="J1106" s="406"/>
      <c r="K1106" s="407"/>
      <c r="L1106" s="260">
        <v>3</v>
      </c>
      <c r="M1106" s="261" t="s">
        <v>65</v>
      </c>
    </row>
    <row r="1107" spans="2:13" ht="12.75" x14ac:dyDescent="0.2">
      <c r="B1107" s="248"/>
      <c r="C1107" s="248"/>
      <c r="D1107" s="250">
        <v>1</v>
      </c>
      <c r="E1107" s="250">
        <v>3</v>
      </c>
      <c r="F1107" s="248"/>
      <c r="G1107" s="248"/>
      <c r="H1107" s="248"/>
      <c r="I1107" s="248"/>
      <c r="J1107" s="248"/>
      <c r="K1107" s="250">
        <v>3</v>
      </c>
      <c r="L1107" s="250">
        <v>3</v>
      </c>
      <c r="M1107" s="248"/>
    </row>
    <row r="1108" spans="2:13" ht="12.75" x14ac:dyDescent="0.2">
      <c r="B1108" s="251"/>
      <c r="C1108" s="252"/>
      <c r="D1108" s="253"/>
      <c r="E1108" s="254"/>
      <c r="F1108" s="232"/>
      <c r="G1108" s="232"/>
      <c r="H1108" s="232"/>
      <c r="I1108" s="232"/>
      <c r="J1108" s="232"/>
      <c r="K1108" s="254"/>
      <c r="L1108" s="254"/>
      <c r="M1108" s="255"/>
    </row>
    <row r="1109" spans="2:13" ht="12.75" x14ac:dyDescent="0.2">
      <c r="B1109" s="231"/>
      <c r="C1109" s="232"/>
      <c r="D1109" s="239"/>
      <c r="E1109" s="239"/>
      <c r="F1109" s="240" t="s">
        <v>44</v>
      </c>
      <c r="G1109" s="239"/>
      <c r="H1109" s="241" t="s">
        <v>45</v>
      </c>
      <c r="I1109" s="241"/>
      <c r="J1109" s="241"/>
      <c r="K1109" s="242" t="s">
        <v>43</v>
      </c>
      <c r="L1109" s="243">
        <v>0</v>
      </c>
      <c r="M1109" s="244" t="str">
        <f>M1106</f>
        <v>un</v>
      </c>
    </row>
    <row r="1110" spans="2:13" ht="12.75" x14ac:dyDescent="0.2">
      <c r="B1110" s="231"/>
      <c r="C1110" s="232"/>
      <c r="D1110" s="233"/>
      <c r="E1110" s="233"/>
      <c r="F1110" s="234" t="s">
        <v>46</v>
      </c>
      <c r="G1110" s="233"/>
      <c r="H1110" s="235" t="s">
        <v>45</v>
      </c>
      <c r="I1110" s="235"/>
      <c r="J1110" s="235"/>
      <c r="K1110" s="236" t="s">
        <v>43</v>
      </c>
      <c r="L1110" s="237">
        <v>3</v>
      </c>
      <c r="M1110" s="238" t="str">
        <f>M1109</f>
        <v>un</v>
      </c>
    </row>
    <row r="1111" spans="2:13" ht="12.75" x14ac:dyDescent="0.2">
      <c r="B1111" s="245"/>
      <c r="C1111" s="246"/>
      <c r="D1111" s="247"/>
      <c r="E1111" s="247"/>
      <c r="F1111" s="240" t="s">
        <v>47</v>
      </c>
      <c r="G1111" s="247"/>
      <c r="H1111" s="241" t="s">
        <v>45</v>
      </c>
      <c r="I1111" s="241"/>
      <c r="J1111" s="241"/>
      <c r="K1111" s="242" t="s">
        <v>43</v>
      </c>
      <c r="L1111" s="243">
        <f>L1109+L1110</f>
        <v>3</v>
      </c>
      <c r="M1111" s="244" t="str">
        <f>M1110</f>
        <v>un</v>
      </c>
    </row>
    <row r="1112" spans="2:13" ht="12.75" x14ac:dyDescent="0.2">
      <c r="B1112" s="245"/>
      <c r="C1112" s="246"/>
      <c r="D1112" s="247"/>
      <c r="E1112" s="247"/>
      <c r="F1112" s="240"/>
      <c r="G1112" s="247"/>
      <c r="H1112" s="241"/>
      <c r="I1112" s="241"/>
      <c r="J1112" s="241"/>
      <c r="K1112" s="242"/>
      <c r="L1112" s="243"/>
      <c r="M1112" s="244"/>
    </row>
    <row r="1113" spans="2:13" ht="12.75" x14ac:dyDescent="0.2">
      <c r="B1113" s="212" t="s">
        <v>320</v>
      </c>
      <c r="C1113" s="393" t="s">
        <v>321</v>
      </c>
      <c r="D1113" s="394"/>
      <c r="E1113" s="394"/>
      <c r="F1113" s="394"/>
      <c r="G1113" s="394"/>
      <c r="H1113" s="394"/>
      <c r="I1113" s="394"/>
      <c r="J1113" s="394"/>
      <c r="K1113" s="394"/>
      <c r="L1113" s="394"/>
      <c r="M1113" s="395"/>
    </row>
    <row r="1114" spans="2:13" ht="12.75" x14ac:dyDescent="0.2">
      <c r="B1114" s="396"/>
      <c r="C1114" s="397"/>
      <c r="D1114" s="397"/>
      <c r="E1114" s="397"/>
      <c r="F1114" s="397"/>
      <c r="G1114" s="397"/>
      <c r="H1114" s="397"/>
      <c r="I1114" s="397"/>
      <c r="J1114" s="397"/>
      <c r="K1114" s="397"/>
      <c r="L1114" s="397"/>
      <c r="M1114" s="398"/>
    </row>
    <row r="1115" spans="2:13" ht="12.75" x14ac:dyDescent="0.2">
      <c r="B1115" s="210" t="s">
        <v>816</v>
      </c>
      <c r="C1115" s="389" t="s">
        <v>817</v>
      </c>
      <c r="D1115" s="390"/>
      <c r="E1115" s="390"/>
      <c r="F1115" s="390"/>
      <c r="G1115" s="390"/>
      <c r="H1115" s="390"/>
      <c r="I1115" s="390"/>
      <c r="J1115" s="390"/>
      <c r="K1115" s="391"/>
      <c r="L1115" s="161">
        <v>1</v>
      </c>
      <c r="M1115" s="162" t="s">
        <v>65</v>
      </c>
    </row>
    <row r="1116" spans="2:13" ht="12.75" x14ac:dyDescent="0.2">
      <c r="B1116" s="149"/>
      <c r="C1116" s="149"/>
      <c r="D1116" s="164">
        <v>1</v>
      </c>
      <c r="E1116" s="164">
        <v>1</v>
      </c>
      <c r="F1116" s="149"/>
      <c r="G1116" s="149"/>
      <c r="H1116" s="149"/>
      <c r="I1116" s="149"/>
      <c r="J1116" s="149"/>
      <c r="K1116" s="164">
        <v>1</v>
      </c>
      <c r="L1116" s="164">
        <v>1</v>
      </c>
      <c r="M1116" s="149"/>
    </row>
    <row r="1117" spans="2:13" ht="12.75" x14ac:dyDescent="0.2">
      <c r="B1117" s="153"/>
      <c r="C1117" s="154"/>
      <c r="D1117" s="165"/>
      <c r="E1117" s="166"/>
      <c r="F1117" s="157"/>
      <c r="G1117" s="157"/>
      <c r="H1117" s="157"/>
      <c r="I1117" s="157"/>
      <c r="J1117" s="157"/>
      <c r="K1117" s="166"/>
      <c r="L1117" s="166"/>
      <c r="M1117" s="196"/>
    </row>
    <row r="1118" spans="2:13" ht="12.75" x14ac:dyDescent="0.2">
      <c r="B1118" s="156"/>
      <c r="C1118" s="157"/>
      <c r="D1118" s="167"/>
      <c r="E1118" s="167"/>
      <c r="F1118" s="168" t="s">
        <v>44</v>
      </c>
      <c r="G1118" s="167"/>
      <c r="H1118" s="169" t="s">
        <v>45</v>
      </c>
      <c r="I1118" s="169"/>
      <c r="J1118" s="169"/>
      <c r="K1118" s="170" t="s">
        <v>43</v>
      </c>
      <c r="L1118" s="171">
        <v>0</v>
      </c>
      <c r="M1118" s="172" t="str">
        <f>M1115</f>
        <v>un</v>
      </c>
    </row>
    <row r="1119" spans="2:13" ht="12.75" x14ac:dyDescent="0.2">
      <c r="B1119" s="156"/>
      <c r="C1119" s="157"/>
      <c r="D1119" s="173"/>
      <c r="E1119" s="173"/>
      <c r="F1119" s="174" t="s">
        <v>46</v>
      </c>
      <c r="G1119" s="173"/>
      <c r="H1119" s="175" t="s">
        <v>45</v>
      </c>
      <c r="I1119" s="175"/>
      <c r="J1119" s="175"/>
      <c r="K1119" s="176" t="s">
        <v>43</v>
      </c>
      <c r="L1119" s="177">
        <v>0</v>
      </c>
      <c r="M1119" s="178" t="str">
        <f>M1118</f>
        <v>un</v>
      </c>
    </row>
    <row r="1120" spans="2:13" ht="12.75" x14ac:dyDescent="0.2">
      <c r="B1120" s="159"/>
      <c r="C1120" s="158"/>
      <c r="D1120" s="179"/>
      <c r="E1120" s="179"/>
      <c r="F1120" s="168" t="s">
        <v>47</v>
      </c>
      <c r="G1120" s="179"/>
      <c r="H1120" s="169" t="s">
        <v>45</v>
      </c>
      <c r="I1120" s="169"/>
      <c r="J1120" s="169"/>
      <c r="K1120" s="170" t="s">
        <v>43</v>
      </c>
      <c r="L1120" s="171">
        <f>L1118+L1119</f>
        <v>0</v>
      </c>
      <c r="M1120" s="172" t="str">
        <f>M1119</f>
        <v>un</v>
      </c>
    </row>
    <row r="1121" spans="2:13" ht="12.75" x14ac:dyDescent="0.2">
      <c r="B1121" s="159"/>
      <c r="C1121" s="158"/>
      <c r="D1121" s="179"/>
      <c r="E1121" s="179"/>
      <c r="F1121" s="168"/>
      <c r="G1121" s="179"/>
      <c r="H1121" s="169"/>
      <c r="I1121" s="169"/>
      <c r="J1121" s="169"/>
      <c r="K1121" s="170"/>
      <c r="L1121" s="171"/>
      <c r="M1121" s="172"/>
    </row>
    <row r="1122" spans="2:13" ht="12.75" x14ac:dyDescent="0.2">
      <c r="B1122" s="210" t="s">
        <v>818</v>
      </c>
      <c r="C1122" s="389" t="s">
        <v>819</v>
      </c>
      <c r="D1122" s="390"/>
      <c r="E1122" s="390"/>
      <c r="F1122" s="390"/>
      <c r="G1122" s="390"/>
      <c r="H1122" s="390"/>
      <c r="I1122" s="390"/>
      <c r="J1122" s="390"/>
      <c r="K1122" s="391"/>
      <c r="L1122" s="161">
        <v>1</v>
      </c>
      <c r="M1122" s="162" t="s">
        <v>65</v>
      </c>
    </row>
    <row r="1123" spans="2:13" ht="12.75" x14ac:dyDescent="0.2">
      <c r="B1123" s="149"/>
      <c r="C1123" s="149"/>
      <c r="D1123" s="164">
        <v>1</v>
      </c>
      <c r="E1123" s="164">
        <v>1</v>
      </c>
      <c r="F1123" s="149"/>
      <c r="G1123" s="149"/>
      <c r="H1123" s="149"/>
      <c r="I1123" s="149"/>
      <c r="J1123" s="149"/>
      <c r="K1123" s="164">
        <v>1</v>
      </c>
      <c r="L1123" s="164">
        <v>1</v>
      </c>
      <c r="M1123" s="149"/>
    </row>
    <row r="1124" spans="2:13" ht="12.75" x14ac:dyDescent="0.2">
      <c r="B1124" s="153"/>
      <c r="C1124" s="154"/>
      <c r="D1124" s="165"/>
      <c r="E1124" s="166"/>
      <c r="F1124" s="157"/>
      <c r="G1124" s="157"/>
      <c r="H1124" s="157"/>
      <c r="I1124" s="157"/>
      <c r="J1124" s="157"/>
      <c r="K1124" s="166"/>
      <c r="L1124" s="166"/>
      <c r="M1124" s="196"/>
    </row>
    <row r="1125" spans="2:13" ht="12.75" x14ac:dyDescent="0.2">
      <c r="B1125" s="156"/>
      <c r="C1125" s="157"/>
      <c r="D1125" s="167"/>
      <c r="E1125" s="167"/>
      <c r="F1125" s="168" t="s">
        <v>44</v>
      </c>
      <c r="G1125" s="167"/>
      <c r="H1125" s="169" t="s">
        <v>45</v>
      </c>
      <c r="I1125" s="169"/>
      <c r="J1125" s="169"/>
      <c r="K1125" s="170" t="s">
        <v>43</v>
      </c>
      <c r="L1125" s="171">
        <v>0</v>
      </c>
      <c r="M1125" s="172" t="str">
        <f>M1122</f>
        <v>un</v>
      </c>
    </row>
    <row r="1126" spans="2:13" ht="12.75" x14ac:dyDescent="0.2">
      <c r="B1126" s="156"/>
      <c r="C1126" s="157"/>
      <c r="D1126" s="173"/>
      <c r="E1126" s="173"/>
      <c r="F1126" s="174" t="s">
        <v>46</v>
      </c>
      <c r="G1126" s="173"/>
      <c r="H1126" s="175" t="s">
        <v>45</v>
      </c>
      <c r="I1126" s="175"/>
      <c r="J1126" s="175"/>
      <c r="K1126" s="176" t="s">
        <v>43</v>
      </c>
      <c r="L1126" s="177">
        <v>0</v>
      </c>
      <c r="M1126" s="178" t="str">
        <f>M1125</f>
        <v>un</v>
      </c>
    </row>
    <row r="1127" spans="2:13" ht="12.75" x14ac:dyDescent="0.2">
      <c r="B1127" s="159"/>
      <c r="C1127" s="158"/>
      <c r="D1127" s="179"/>
      <c r="E1127" s="179"/>
      <c r="F1127" s="168" t="s">
        <v>47</v>
      </c>
      <c r="G1127" s="179"/>
      <c r="H1127" s="169" t="s">
        <v>45</v>
      </c>
      <c r="I1127" s="169"/>
      <c r="J1127" s="169"/>
      <c r="K1127" s="170" t="s">
        <v>43</v>
      </c>
      <c r="L1127" s="171">
        <f>L1125+L1126</f>
        <v>0</v>
      </c>
      <c r="M1127" s="172" t="str">
        <f>M1126</f>
        <v>un</v>
      </c>
    </row>
    <row r="1128" spans="2:13" ht="12.75" x14ac:dyDescent="0.2">
      <c r="B1128" s="159"/>
      <c r="C1128" s="158"/>
      <c r="D1128" s="179"/>
      <c r="E1128" s="179"/>
      <c r="F1128" s="168"/>
      <c r="G1128" s="179"/>
      <c r="H1128" s="169"/>
      <c r="I1128" s="169"/>
      <c r="J1128" s="169"/>
      <c r="K1128" s="170"/>
      <c r="L1128" s="171"/>
      <c r="M1128" s="172"/>
    </row>
    <row r="1129" spans="2:13" ht="12.75" x14ac:dyDescent="0.2">
      <c r="B1129" s="211" t="s">
        <v>820</v>
      </c>
      <c r="C1129" s="402" t="s">
        <v>360</v>
      </c>
      <c r="D1129" s="403"/>
      <c r="E1129" s="403"/>
      <c r="F1129" s="403"/>
      <c r="G1129" s="403"/>
      <c r="H1129" s="403"/>
      <c r="I1129" s="403"/>
      <c r="J1129" s="403"/>
      <c r="K1129" s="404"/>
      <c r="L1129" s="180">
        <v>4</v>
      </c>
      <c r="M1129" s="181" t="s">
        <v>65</v>
      </c>
    </row>
    <row r="1130" spans="2:13" ht="12.75" x14ac:dyDescent="0.2">
      <c r="B1130" s="149"/>
      <c r="C1130" s="149"/>
      <c r="D1130" s="164">
        <v>1</v>
      </c>
      <c r="E1130" s="164">
        <v>4</v>
      </c>
      <c r="F1130" s="149"/>
      <c r="G1130" s="149"/>
      <c r="H1130" s="149"/>
      <c r="I1130" s="149"/>
      <c r="J1130" s="149"/>
      <c r="K1130" s="164">
        <v>4</v>
      </c>
      <c r="L1130" s="164">
        <v>4</v>
      </c>
      <c r="M1130" s="149"/>
    </row>
    <row r="1131" spans="2:13" ht="12.75" x14ac:dyDescent="0.2">
      <c r="B1131" s="153"/>
      <c r="C1131" s="154"/>
      <c r="D1131" s="165"/>
      <c r="E1131" s="166"/>
      <c r="F1131" s="157"/>
      <c r="G1131" s="157"/>
      <c r="H1131" s="157"/>
      <c r="I1131" s="157"/>
      <c r="J1131" s="157"/>
      <c r="K1131" s="166"/>
      <c r="L1131" s="166"/>
      <c r="M1131" s="196"/>
    </row>
    <row r="1132" spans="2:13" ht="12.75" x14ac:dyDescent="0.2">
      <c r="B1132" s="156"/>
      <c r="C1132" s="157"/>
      <c r="D1132" s="167"/>
      <c r="E1132" s="167"/>
      <c r="F1132" s="168" t="s">
        <v>44</v>
      </c>
      <c r="G1132" s="167"/>
      <c r="H1132" s="169" t="s">
        <v>45</v>
      </c>
      <c r="I1132" s="169"/>
      <c r="J1132" s="169"/>
      <c r="K1132" s="170" t="s">
        <v>43</v>
      </c>
      <c r="L1132" s="171">
        <v>0</v>
      </c>
      <c r="M1132" s="172" t="str">
        <f>M1129</f>
        <v>un</v>
      </c>
    </row>
    <row r="1133" spans="2:13" ht="12.75" x14ac:dyDescent="0.2">
      <c r="B1133" s="156"/>
      <c r="C1133" s="157"/>
      <c r="D1133" s="173"/>
      <c r="E1133" s="173"/>
      <c r="F1133" s="174" t="s">
        <v>46</v>
      </c>
      <c r="G1133" s="173"/>
      <c r="H1133" s="175" t="s">
        <v>45</v>
      </c>
      <c r="I1133" s="175"/>
      <c r="J1133" s="175"/>
      <c r="K1133" s="176" t="s">
        <v>43</v>
      </c>
      <c r="L1133" s="177">
        <v>0</v>
      </c>
      <c r="M1133" s="178" t="str">
        <f>M1132</f>
        <v>un</v>
      </c>
    </row>
    <row r="1134" spans="2:13" ht="12.75" x14ac:dyDescent="0.2">
      <c r="B1134" s="159"/>
      <c r="C1134" s="158"/>
      <c r="D1134" s="179"/>
      <c r="E1134" s="179"/>
      <c r="F1134" s="168" t="s">
        <v>47</v>
      </c>
      <c r="G1134" s="179"/>
      <c r="H1134" s="169" t="s">
        <v>45</v>
      </c>
      <c r="I1134" s="169"/>
      <c r="J1134" s="169"/>
      <c r="K1134" s="170" t="s">
        <v>43</v>
      </c>
      <c r="L1134" s="171">
        <f>L1132+L1133</f>
        <v>0</v>
      </c>
      <c r="M1134" s="172" t="str">
        <f>M1133</f>
        <v>un</v>
      </c>
    </row>
    <row r="1135" spans="2:13" ht="12.75" x14ac:dyDescent="0.2">
      <c r="B1135" s="159"/>
      <c r="C1135" s="158"/>
      <c r="D1135" s="179"/>
      <c r="E1135" s="179"/>
      <c r="F1135" s="168"/>
      <c r="G1135" s="179"/>
      <c r="H1135" s="169"/>
      <c r="I1135" s="169"/>
      <c r="J1135" s="169"/>
      <c r="K1135" s="170"/>
      <c r="L1135" s="171"/>
      <c r="M1135" s="172"/>
    </row>
    <row r="1136" spans="2:13" ht="12.75" x14ac:dyDescent="0.2">
      <c r="B1136" s="211" t="s">
        <v>821</v>
      </c>
      <c r="C1136" s="402" t="s">
        <v>822</v>
      </c>
      <c r="D1136" s="403"/>
      <c r="E1136" s="403"/>
      <c r="F1136" s="403"/>
      <c r="G1136" s="403"/>
      <c r="H1136" s="403"/>
      <c r="I1136" s="403"/>
      <c r="J1136" s="403"/>
      <c r="K1136" s="404"/>
      <c r="L1136" s="180">
        <v>1</v>
      </c>
      <c r="M1136" s="181" t="s">
        <v>65</v>
      </c>
    </row>
    <row r="1137" spans="2:13" ht="12.75" x14ac:dyDescent="0.2">
      <c r="B1137" s="149"/>
      <c r="C1137" s="149"/>
      <c r="D1137" s="164">
        <v>1</v>
      </c>
      <c r="E1137" s="164">
        <v>1</v>
      </c>
      <c r="F1137" s="149"/>
      <c r="G1137" s="149"/>
      <c r="H1137" s="149"/>
      <c r="I1137" s="149"/>
      <c r="J1137" s="149"/>
      <c r="K1137" s="164">
        <v>1</v>
      </c>
      <c r="L1137" s="164">
        <v>1</v>
      </c>
      <c r="M1137" s="149"/>
    </row>
    <row r="1138" spans="2:13" ht="12.75" x14ac:dyDescent="0.2">
      <c r="B1138" s="153"/>
      <c r="C1138" s="154"/>
      <c r="D1138" s="165"/>
      <c r="E1138" s="166"/>
      <c r="F1138" s="157"/>
      <c r="G1138" s="157"/>
      <c r="H1138" s="157"/>
      <c r="I1138" s="157"/>
      <c r="J1138" s="157"/>
      <c r="K1138" s="166"/>
      <c r="L1138" s="166"/>
      <c r="M1138" s="196"/>
    </row>
    <row r="1139" spans="2:13" ht="12.75" x14ac:dyDescent="0.2">
      <c r="B1139" s="156"/>
      <c r="C1139" s="157"/>
      <c r="D1139" s="167"/>
      <c r="E1139" s="167"/>
      <c r="F1139" s="168" t="s">
        <v>44</v>
      </c>
      <c r="G1139" s="167"/>
      <c r="H1139" s="169" t="s">
        <v>45</v>
      </c>
      <c r="I1139" s="169"/>
      <c r="J1139" s="169"/>
      <c r="K1139" s="170" t="s">
        <v>43</v>
      </c>
      <c r="L1139" s="171">
        <v>0</v>
      </c>
      <c r="M1139" s="172" t="str">
        <f>M1136</f>
        <v>un</v>
      </c>
    </row>
    <row r="1140" spans="2:13" ht="12.75" x14ac:dyDescent="0.2">
      <c r="B1140" s="156"/>
      <c r="C1140" s="157"/>
      <c r="D1140" s="173"/>
      <c r="E1140" s="173"/>
      <c r="F1140" s="174" t="s">
        <v>46</v>
      </c>
      <c r="G1140" s="173"/>
      <c r="H1140" s="175" t="s">
        <v>45</v>
      </c>
      <c r="I1140" s="175"/>
      <c r="J1140" s="175"/>
      <c r="K1140" s="176" t="s">
        <v>43</v>
      </c>
      <c r="L1140" s="177">
        <v>0</v>
      </c>
      <c r="M1140" s="178" t="str">
        <f>M1139</f>
        <v>un</v>
      </c>
    </row>
    <row r="1141" spans="2:13" ht="12.75" x14ac:dyDescent="0.2">
      <c r="B1141" s="159"/>
      <c r="C1141" s="158"/>
      <c r="D1141" s="179"/>
      <c r="E1141" s="179"/>
      <c r="F1141" s="168" t="s">
        <v>47</v>
      </c>
      <c r="G1141" s="179"/>
      <c r="H1141" s="169" t="s">
        <v>45</v>
      </c>
      <c r="I1141" s="169"/>
      <c r="J1141" s="169"/>
      <c r="K1141" s="170" t="s">
        <v>43</v>
      </c>
      <c r="L1141" s="171">
        <f>L1139+L1140</f>
        <v>0</v>
      </c>
      <c r="M1141" s="172" t="str">
        <f>M1140</f>
        <v>un</v>
      </c>
    </row>
    <row r="1142" spans="2:13" ht="12.75" x14ac:dyDescent="0.2">
      <c r="B1142" s="159"/>
      <c r="C1142" s="158"/>
      <c r="D1142" s="179"/>
      <c r="E1142" s="179"/>
      <c r="F1142" s="168"/>
      <c r="G1142" s="179"/>
      <c r="H1142" s="169"/>
      <c r="I1142" s="169"/>
      <c r="J1142" s="169"/>
      <c r="K1142" s="170"/>
      <c r="L1142" s="171"/>
      <c r="M1142" s="172"/>
    </row>
    <row r="1143" spans="2:13" ht="12.75" x14ac:dyDescent="0.2">
      <c r="B1143" s="211" t="s">
        <v>823</v>
      </c>
      <c r="C1143" s="402" t="s">
        <v>824</v>
      </c>
      <c r="D1143" s="403"/>
      <c r="E1143" s="403"/>
      <c r="F1143" s="403"/>
      <c r="G1143" s="403"/>
      <c r="H1143" s="403"/>
      <c r="I1143" s="403"/>
      <c r="J1143" s="403"/>
      <c r="K1143" s="404"/>
      <c r="L1143" s="180">
        <v>4</v>
      </c>
      <c r="M1143" s="181" t="s">
        <v>65</v>
      </c>
    </row>
    <row r="1144" spans="2:13" ht="12.75" x14ac:dyDescent="0.2">
      <c r="B1144" s="149"/>
      <c r="C1144" s="149"/>
      <c r="D1144" s="164">
        <v>1</v>
      </c>
      <c r="E1144" s="164">
        <v>4</v>
      </c>
      <c r="F1144" s="149"/>
      <c r="G1144" s="149"/>
      <c r="H1144" s="149"/>
      <c r="I1144" s="149"/>
      <c r="J1144" s="149"/>
      <c r="K1144" s="164">
        <v>4</v>
      </c>
      <c r="L1144" s="164">
        <v>4</v>
      </c>
      <c r="M1144" s="149"/>
    </row>
    <row r="1145" spans="2:13" ht="12.75" x14ac:dyDescent="0.2">
      <c r="B1145" s="153"/>
      <c r="C1145" s="154"/>
      <c r="D1145" s="165"/>
      <c r="E1145" s="166"/>
      <c r="F1145" s="157"/>
      <c r="G1145" s="157"/>
      <c r="H1145" s="157"/>
      <c r="I1145" s="157"/>
      <c r="J1145" s="157"/>
      <c r="K1145" s="166"/>
      <c r="L1145" s="166"/>
      <c r="M1145" s="196"/>
    </row>
    <row r="1146" spans="2:13" ht="12.75" x14ac:dyDescent="0.2">
      <c r="B1146" s="156"/>
      <c r="C1146" s="157"/>
      <c r="D1146" s="167"/>
      <c r="E1146" s="167"/>
      <c r="F1146" s="168" t="s">
        <v>44</v>
      </c>
      <c r="G1146" s="167"/>
      <c r="H1146" s="169" t="s">
        <v>45</v>
      </c>
      <c r="I1146" s="169"/>
      <c r="J1146" s="169"/>
      <c r="K1146" s="170" t="s">
        <v>43</v>
      </c>
      <c r="L1146" s="171">
        <v>0</v>
      </c>
      <c r="M1146" s="172" t="str">
        <f>M1143</f>
        <v>un</v>
      </c>
    </row>
    <row r="1147" spans="2:13" ht="12.75" x14ac:dyDescent="0.2">
      <c r="B1147" s="156"/>
      <c r="C1147" s="157"/>
      <c r="D1147" s="173"/>
      <c r="E1147" s="173"/>
      <c r="F1147" s="174" t="s">
        <v>46</v>
      </c>
      <c r="G1147" s="173"/>
      <c r="H1147" s="175" t="s">
        <v>45</v>
      </c>
      <c r="I1147" s="175"/>
      <c r="J1147" s="175"/>
      <c r="K1147" s="176" t="s">
        <v>43</v>
      </c>
      <c r="L1147" s="177">
        <v>0</v>
      </c>
      <c r="M1147" s="178" t="str">
        <f>M1146</f>
        <v>un</v>
      </c>
    </row>
    <row r="1148" spans="2:13" ht="12.75" x14ac:dyDescent="0.2">
      <c r="B1148" s="159"/>
      <c r="C1148" s="158"/>
      <c r="D1148" s="179"/>
      <c r="E1148" s="179"/>
      <c r="F1148" s="168" t="s">
        <v>47</v>
      </c>
      <c r="G1148" s="179"/>
      <c r="H1148" s="169" t="s">
        <v>45</v>
      </c>
      <c r="I1148" s="169"/>
      <c r="J1148" s="169"/>
      <c r="K1148" s="170" t="s">
        <v>43</v>
      </c>
      <c r="L1148" s="171">
        <f>L1146+L1147</f>
        <v>0</v>
      </c>
      <c r="M1148" s="172" t="str">
        <f>M1147</f>
        <v>un</v>
      </c>
    </row>
    <row r="1149" spans="2:13" ht="12.75" x14ac:dyDescent="0.2">
      <c r="B1149" s="159"/>
      <c r="C1149" s="158"/>
      <c r="D1149" s="179"/>
      <c r="E1149" s="179"/>
      <c r="F1149" s="168"/>
      <c r="G1149" s="179"/>
      <c r="H1149" s="169"/>
      <c r="I1149" s="169"/>
      <c r="J1149" s="169"/>
      <c r="K1149" s="170"/>
      <c r="L1149" s="171"/>
      <c r="M1149" s="172"/>
    </row>
    <row r="1150" spans="2:13" ht="12.75" x14ac:dyDescent="0.2">
      <c r="B1150" s="211" t="s">
        <v>825</v>
      </c>
      <c r="C1150" s="402" t="s">
        <v>826</v>
      </c>
      <c r="D1150" s="403"/>
      <c r="E1150" s="403"/>
      <c r="F1150" s="403"/>
      <c r="G1150" s="403"/>
      <c r="H1150" s="403"/>
      <c r="I1150" s="403"/>
      <c r="J1150" s="403"/>
      <c r="K1150" s="404"/>
      <c r="L1150" s="180">
        <v>6</v>
      </c>
      <c r="M1150" s="181" t="s">
        <v>65</v>
      </c>
    </row>
    <row r="1151" spans="2:13" ht="12.75" x14ac:dyDescent="0.2">
      <c r="B1151" s="149"/>
      <c r="C1151" s="149"/>
      <c r="D1151" s="164">
        <v>1</v>
      </c>
      <c r="E1151" s="164">
        <v>6</v>
      </c>
      <c r="F1151" s="149"/>
      <c r="G1151" s="149"/>
      <c r="H1151" s="149"/>
      <c r="I1151" s="149"/>
      <c r="J1151" s="149"/>
      <c r="K1151" s="164">
        <v>6</v>
      </c>
      <c r="L1151" s="164">
        <v>6</v>
      </c>
      <c r="M1151" s="149"/>
    </row>
    <row r="1152" spans="2:13" ht="12.75" x14ac:dyDescent="0.2">
      <c r="B1152" s="153"/>
      <c r="C1152" s="154"/>
      <c r="D1152" s="165"/>
      <c r="E1152" s="166"/>
      <c r="F1152" s="157"/>
      <c r="G1152" s="157"/>
      <c r="H1152" s="157"/>
      <c r="I1152" s="157"/>
      <c r="J1152" s="157"/>
      <c r="K1152" s="166"/>
      <c r="L1152" s="166"/>
      <c r="M1152" s="196"/>
    </row>
    <row r="1153" spans="2:13" ht="12.75" x14ac:dyDescent="0.2">
      <c r="B1153" s="156"/>
      <c r="C1153" s="157"/>
      <c r="D1153" s="167"/>
      <c r="E1153" s="167"/>
      <c r="F1153" s="168" t="s">
        <v>44</v>
      </c>
      <c r="G1153" s="167"/>
      <c r="H1153" s="169" t="s">
        <v>45</v>
      </c>
      <c r="I1153" s="169"/>
      <c r="J1153" s="169"/>
      <c r="K1153" s="170" t="s">
        <v>43</v>
      </c>
      <c r="L1153" s="171">
        <v>0</v>
      </c>
      <c r="M1153" s="172" t="str">
        <f>M1150</f>
        <v>un</v>
      </c>
    </row>
    <row r="1154" spans="2:13" ht="12.75" x14ac:dyDescent="0.2">
      <c r="B1154" s="156"/>
      <c r="C1154" s="157"/>
      <c r="D1154" s="173"/>
      <c r="E1154" s="173"/>
      <c r="F1154" s="174" t="s">
        <v>46</v>
      </c>
      <c r="G1154" s="173"/>
      <c r="H1154" s="175" t="s">
        <v>45</v>
      </c>
      <c r="I1154" s="175"/>
      <c r="J1154" s="175"/>
      <c r="K1154" s="176" t="s">
        <v>43</v>
      </c>
      <c r="L1154" s="177">
        <v>0</v>
      </c>
      <c r="M1154" s="178" t="str">
        <f>M1153</f>
        <v>un</v>
      </c>
    </row>
    <row r="1155" spans="2:13" ht="12.75" x14ac:dyDescent="0.2">
      <c r="B1155" s="159"/>
      <c r="C1155" s="158"/>
      <c r="D1155" s="179"/>
      <c r="E1155" s="179"/>
      <c r="F1155" s="168" t="s">
        <v>47</v>
      </c>
      <c r="G1155" s="179"/>
      <c r="H1155" s="169" t="s">
        <v>45</v>
      </c>
      <c r="I1155" s="169"/>
      <c r="J1155" s="169"/>
      <c r="K1155" s="170" t="s">
        <v>43</v>
      </c>
      <c r="L1155" s="171">
        <f>L1153+L1154</f>
        <v>0</v>
      </c>
      <c r="M1155" s="172" t="str">
        <f>M1154</f>
        <v>un</v>
      </c>
    </row>
    <row r="1156" spans="2:13" ht="12.75" x14ac:dyDescent="0.2">
      <c r="B1156" s="159"/>
      <c r="C1156" s="158"/>
      <c r="D1156" s="179"/>
      <c r="E1156" s="179"/>
      <c r="F1156" s="168"/>
      <c r="G1156" s="179"/>
      <c r="H1156" s="169"/>
      <c r="I1156" s="169"/>
      <c r="J1156" s="169"/>
      <c r="K1156" s="170"/>
      <c r="L1156" s="171"/>
      <c r="M1156" s="172"/>
    </row>
    <row r="1157" spans="2:13" ht="12.75" x14ac:dyDescent="0.2">
      <c r="B1157" s="210" t="s">
        <v>827</v>
      </c>
      <c r="C1157" s="389" t="s">
        <v>828</v>
      </c>
      <c r="D1157" s="390"/>
      <c r="E1157" s="390"/>
      <c r="F1157" s="390"/>
      <c r="G1157" s="390"/>
      <c r="H1157" s="390"/>
      <c r="I1157" s="390"/>
      <c r="J1157" s="390"/>
      <c r="K1157" s="391"/>
      <c r="L1157" s="161">
        <v>8</v>
      </c>
      <c r="M1157" s="162" t="s">
        <v>65</v>
      </c>
    </row>
    <row r="1158" spans="2:13" ht="12.75" x14ac:dyDescent="0.2">
      <c r="B1158" s="149"/>
      <c r="C1158" s="149"/>
      <c r="D1158" s="164">
        <v>1</v>
      </c>
      <c r="E1158" s="164">
        <v>8</v>
      </c>
      <c r="F1158" s="149"/>
      <c r="G1158" s="149"/>
      <c r="H1158" s="149"/>
      <c r="I1158" s="149"/>
      <c r="J1158" s="149"/>
      <c r="K1158" s="164">
        <v>8</v>
      </c>
      <c r="L1158" s="164">
        <v>8</v>
      </c>
      <c r="M1158" s="149"/>
    </row>
    <row r="1159" spans="2:13" ht="12.75" x14ac:dyDescent="0.2">
      <c r="B1159" s="153"/>
      <c r="C1159" s="154"/>
      <c r="D1159" s="165"/>
      <c r="E1159" s="166"/>
      <c r="F1159" s="157"/>
      <c r="G1159" s="157"/>
      <c r="H1159" s="157"/>
      <c r="I1159" s="157"/>
      <c r="J1159" s="157"/>
      <c r="K1159" s="166"/>
      <c r="L1159" s="166"/>
      <c r="M1159" s="196"/>
    </row>
    <row r="1160" spans="2:13" ht="12.75" x14ac:dyDescent="0.2">
      <c r="B1160" s="156"/>
      <c r="C1160" s="157"/>
      <c r="D1160" s="167"/>
      <c r="E1160" s="167"/>
      <c r="F1160" s="168" t="s">
        <v>44</v>
      </c>
      <c r="G1160" s="167"/>
      <c r="H1160" s="169" t="s">
        <v>45</v>
      </c>
      <c r="I1160" s="169"/>
      <c r="J1160" s="169"/>
      <c r="K1160" s="170" t="s">
        <v>43</v>
      </c>
      <c r="L1160" s="171">
        <v>0</v>
      </c>
      <c r="M1160" s="172" t="str">
        <f>M1157</f>
        <v>un</v>
      </c>
    </row>
    <row r="1161" spans="2:13" ht="12.75" x14ac:dyDescent="0.2">
      <c r="B1161" s="156"/>
      <c r="C1161" s="157"/>
      <c r="D1161" s="173"/>
      <c r="E1161" s="173"/>
      <c r="F1161" s="174" t="s">
        <v>46</v>
      </c>
      <c r="G1161" s="173"/>
      <c r="H1161" s="175" t="s">
        <v>45</v>
      </c>
      <c r="I1161" s="175"/>
      <c r="J1161" s="175"/>
      <c r="K1161" s="176" t="s">
        <v>43</v>
      </c>
      <c r="L1161" s="177">
        <v>0</v>
      </c>
      <c r="M1161" s="178" t="str">
        <f>M1160</f>
        <v>un</v>
      </c>
    </row>
    <row r="1162" spans="2:13" ht="12.75" x14ac:dyDescent="0.2">
      <c r="B1162" s="159"/>
      <c r="C1162" s="158"/>
      <c r="D1162" s="179"/>
      <c r="E1162" s="179"/>
      <c r="F1162" s="168" t="s">
        <v>47</v>
      </c>
      <c r="G1162" s="179"/>
      <c r="H1162" s="169" t="s">
        <v>45</v>
      </c>
      <c r="I1162" s="169"/>
      <c r="J1162" s="169"/>
      <c r="K1162" s="170" t="s">
        <v>43</v>
      </c>
      <c r="L1162" s="171">
        <f>L1160+L1161</f>
        <v>0</v>
      </c>
      <c r="M1162" s="172" t="str">
        <f>M1161</f>
        <v>un</v>
      </c>
    </row>
    <row r="1163" spans="2:13" ht="12.75" x14ac:dyDescent="0.2">
      <c r="B1163" s="159"/>
      <c r="C1163" s="158"/>
      <c r="D1163" s="179"/>
      <c r="E1163" s="179"/>
      <c r="F1163" s="168"/>
      <c r="G1163" s="179"/>
      <c r="H1163" s="169"/>
      <c r="I1163" s="169"/>
      <c r="J1163" s="169"/>
      <c r="K1163" s="170"/>
      <c r="L1163" s="171"/>
      <c r="M1163" s="172"/>
    </row>
    <row r="1164" spans="2:13" ht="12.75" x14ac:dyDescent="0.2">
      <c r="B1164" s="211" t="s">
        <v>829</v>
      </c>
      <c r="C1164" s="389" t="s">
        <v>830</v>
      </c>
      <c r="D1164" s="390"/>
      <c r="E1164" s="390"/>
      <c r="F1164" s="390"/>
      <c r="G1164" s="390"/>
      <c r="H1164" s="390"/>
      <c r="I1164" s="390"/>
      <c r="J1164" s="390"/>
      <c r="K1164" s="391"/>
      <c r="L1164" s="180">
        <v>1</v>
      </c>
      <c r="M1164" s="181" t="s">
        <v>65</v>
      </c>
    </row>
    <row r="1165" spans="2:13" ht="12.75" x14ac:dyDescent="0.2">
      <c r="B1165" s="149"/>
      <c r="C1165" s="149"/>
      <c r="D1165" s="164">
        <v>1</v>
      </c>
      <c r="E1165" s="164">
        <v>1</v>
      </c>
      <c r="F1165" s="149"/>
      <c r="G1165" s="149"/>
      <c r="H1165" s="149"/>
      <c r="I1165" s="149"/>
      <c r="J1165" s="149"/>
      <c r="K1165" s="164">
        <v>1</v>
      </c>
      <c r="L1165" s="164">
        <v>1</v>
      </c>
      <c r="M1165" s="149"/>
    </row>
    <row r="1166" spans="2:13" ht="12.75" x14ac:dyDescent="0.2">
      <c r="B1166" s="153"/>
      <c r="C1166" s="154"/>
      <c r="D1166" s="165"/>
      <c r="E1166" s="166"/>
      <c r="F1166" s="157"/>
      <c r="G1166" s="157"/>
      <c r="H1166" s="157"/>
      <c r="I1166" s="157"/>
      <c r="J1166" s="157"/>
      <c r="K1166" s="166"/>
      <c r="L1166" s="166"/>
      <c r="M1166" s="196"/>
    </row>
    <row r="1167" spans="2:13" ht="12.75" x14ac:dyDescent="0.2">
      <c r="B1167" s="156"/>
      <c r="C1167" s="157"/>
      <c r="D1167" s="167"/>
      <c r="E1167" s="167"/>
      <c r="F1167" s="168" t="s">
        <v>44</v>
      </c>
      <c r="G1167" s="167"/>
      <c r="H1167" s="169" t="s">
        <v>45</v>
      </c>
      <c r="I1167" s="169"/>
      <c r="J1167" s="169"/>
      <c r="K1167" s="170" t="s">
        <v>43</v>
      </c>
      <c r="L1167" s="171">
        <v>0</v>
      </c>
      <c r="M1167" s="172" t="str">
        <f>M1164</f>
        <v>un</v>
      </c>
    </row>
    <row r="1168" spans="2:13" ht="12.75" x14ac:dyDescent="0.2">
      <c r="B1168" s="156"/>
      <c r="C1168" s="157"/>
      <c r="D1168" s="173"/>
      <c r="E1168" s="173"/>
      <c r="F1168" s="174" t="s">
        <v>46</v>
      </c>
      <c r="G1168" s="173"/>
      <c r="H1168" s="175" t="s">
        <v>45</v>
      </c>
      <c r="I1168" s="175"/>
      <c r="J1168" s="175"/>
      <c r="K1168" s="176" t="s">
        <v>43</v>
      </c>
      <c r="L1168" s="177">
        <v>0</v>
      </c>
      <c r="M1168" s="178" t="str">
        <f>M1167</f>
        <v>un</v>
      </c>
    </row>
    <row r="1169" spans="2:13" ht="12.75" x14ac:dyDescent="0.2">
      <c r="B1169" s="159"/>
      <c r="C1169" s="158"/>
      <c r="D1169" s="179"/>
      <c r="E1169" s="179"/>
      <c r="F1169" s="168" t="s">
        <v>47</v>
      </c>
      <c r="G1169" s="179"/>
      <c r="H1169" s="169" t="s">
        <v>45</v>
      </c>
      <c r="I1169" s="169"/>
      <c r="J1169" s="169"/>
      <c r="K1169" s="170" t="s">
        <v>43</v>
      </c>
      <c r="L1169" s="171">
        <f>L1167+L1168</f>
        <v>0</v>
      </c>
      <c r="M1169" s="172" t="str">
        <f>M1168</f>
        <v>un</v>
      </c>
    </row>
    <row r="1170" spans="2:13" ht="12.75" x14ac:dyDescent="0.2">
      <c r="B1170" s="159"/>
      <c r="C1170" s="158"/>
      <c r="D1170" s="179"/>
      <c r="E1170" s="179"/>
      <c r="F1170" s="168"/>
      <c r="G1170" s="179"/>
      <c r="H1170" s="169"/>
      <c r="I1170" s="169"/>
      <c r="J1170" s="169"/>
      <c r="K1170" s="170"/>
      <c r="L1170" s="171"/>
      <c r="M1170" s="172"/>
    </row>
    <row r="1171" spans="2:13" ht="12.75" x14ac:dyDescent="0.2">
      <c r="B1171" s="211" t="s">
        <v>831</v>
      </c>
      <c r="C1171" s="389" t="s">
        <v>832</v>
      </c>
      <c r="D1171" s="390"/>
      <c r="E1171" s="390"/>
      <c r="F1171" s="390"/>
      <c r="G1171" s="390"/>
      <c r="H1171" s="390"/>
      <c r="I1171" s="390"/>
      <c r="J1171" s="390"/>
      <c r="K1171" s="391"/>
      <c r="L1171" s="180">
        <v>1</v>
      </c>
      <c r="M1171" s="181" t="s">
        <v>65</v>
      </c>
    </row>
    <row r="1172" spans="2:13" ht="12.75" x14ac:dyDescent="0.2">
      <c r="B1172" s="149"/>
      <c r="C1172" s="149"/>
      <c r="D1172" s="164">
        <v>1</v>
      </c>
      <c r="E1172" s="164">
        <v>1</v>
      </c>
      <c r="F1172" s="149"/>
      <c r="G1172" s="149"/>
      <c r="H1172" s="149"/>
      <c r="I1172" s="149"/>
      <c r="J1172" s="149"/>
      <c r="K1172" s="164">
        <v>1</v>
      </c>
      <c r="L1172" s="164">
        <v>1</v>
      </c>
      <c r="M1172" s="149"/>
    </row>
    <row r="1173" spans="2:13" ht="12.75" x14ac:dyDescent="0.2">
      <c r="B1173" s="153"/>
      <c r="C1173" s="154"/>
      <c r="D1173" s="165"/>
      <c r="E1173" s="166"/>
      <c r="F1173" s="157"/>
      <c r="G1173" s="157"/>
      <c r="H1173" s="157"/>
      <c r="I1173" s="157"/>
      <c r="J1173" s="157"/>
      <c r="K1173" s="166"/>
      <c r="L1173" s="166"/>
      <c r="M1173" s="196"/>
    </row>
    <row r="1174" spans="2:13" ht="12.75" x14ac:dyDescent="0.2">
      <c r="B1174" s="156"/>
      <c r="C1174" s="157"/>
      <c r="D1174" s="167"/>
      <c r="E1174" s="167"/>
      <c r="F1174" s="168" t="s">
        <v>44</v>
      </c>
      <c r="G1174" s="167"/>
      <c r="H1174" s="169" t="s">
        <v>45</v>
      </c>
      <c r="I1174" s="169"/>
      <c r="J1174" s="169"/>
      <c r="K1174" s="170" t="s">
        <v>43</v>
      </c>
      <c r="L1174" s="171">
        <v>0</v>
      </c>
      <c r="M1174" s="172" t="str">
        <f>M1171</f>
        <v>un</v>
      </c>
    </row>
    <row r="1175" spans="2:13" ht="12.75" x14ac:dyDescent="0.2">
      <c r="B1175" s="156"/>
      <c r="C1175" s="157"/>
      <c r="D1175" s="173"/>
      <c r="E1175" s="173"/>
      <c r="F1175" s="174" t="s">
        <v>46</v>
      </c>
      <c r="G1175" s="173"/>
      <c r="H1175" s="175" t="s">
        <v>45</v>
      </c>
      <c r="I1175" s="175"/>
      <c r="J1175" s="175"/>
      <c r="K1175" s="176" t="s">
        <v>43</v>
      </c>
      <c r="L1175" s="177">
        <v>0</v>
      </c>
      <c r="M1175" s="178" t="str">
        <f>M1174</f>
        <v>un</v>
      </c>
    </row>
    <row r="1176" spans="2:13" ht="12.75" x14ac:dyDescent="0.2">
      <c r="B1176" s="159"/>
      <c r="C1176" s="158"/>
      <c r="D1176" s="179"/>
      <c r="E1176" s="179"/>
      <c r="F1176" s="168" t="s">
        <v>47</v>
      </c>
      <c r="G1176" s="179"/>
      <c r="H1176" s="169" t="s">
        <v>45</v>
      </c>
      <c r="I1176" s="169"/>
      <c r="J1176" s="169"/>
      <c r="K1176" s="170" t="s">
        <v>43</v>
      </c>
      <c r="L1176" s="171">
        <f>L1174+L1175</f>
        <v>0</v>
      </c>
      <c r="M1176" s="172" t="str">
        <f>M1175</f>
        <v>un</v>
      </c>
    </row>
    <row r="1177" spans="2:13" ht="12.75" x14ac:dyDescent="0.2">
      <c r="B1177" s="159"/>
      <c r="C1177" s="158"/>
      <c r="D1177" s="179"/>
      <c r="E1177" s="179"/>
      <c r="F1177" s="168"/>
      <c r="G1177" s="179"/>
      <c r="H1177" s="169"/>
      <c r="I1177" s="169"/>
      <c r="J1177" s="169"/>
      <c r="K1177" s="170"/>
      <c r="L1177" s="171"/>
      <c r="M1177" s="172"/>
    </row>
    <row r="1178" spans="2:13" ht="12.75" x14ac:dyDescent="0.2">
      <c r="B1178" s="265" t="s">
        <v>331</v>
      </c>
      <c r="C1178" s="405" t="s">
        <v>833</v>
      </c>
      <c r="D1178" s="406"/>
      <c r="E1178" s="406"/>
      <c r="F1178" s="406"/>
      <c r="G1178" s="406"/>
      <c r="H1178" s="406"/>
      <c r="I1178" s="406"/>
      <c r="J1178" s="406"/>
      <c r="K1178" s="407"/>
      <c r="L1178" s="260">
        <v>45</v>
      </c>
      <c r="M1178" s="261" t="s">
        <v>49</v>
      </c>
    </row>
    <row r="1179" spans="2:13" ht="12.75" x14ac:dyDescent="0.2">
      <c r="B1179" s="248"/>
      <c r="C1179" s="248"/>
      <c r="D1179" s="250">
        <v>1</v>
      </c>
      <c r="E1179" s="250">
        <v>45</v>
      </c>
      <c r="F1179" s="248"/>
      <c r="G1179" s="248"/>
      <c r="H1179" s="248"/>
      <c r="I1179" s="248"/>
      <c r="J1179" s="248"/>
      <c r="K1179" s="250">
        <v>45</v>
      </c>
      <c r="L1179" s="250">
        <v>45</v>
      </c>
      <c r="M1179" s="248"/>
    </row>
    <row r="1180" spans="2:13" ht="12.75" x14ac:dyDescent="0.2">
      <c r="B1180" s="251"/>
      <c r="C1180" s="252"/>
      <c r="D1180" s="253"/>
      <c r="E1180" s="254"/>
      <c r="F1180" s="232"/>
      <c r="G1180" s="232"/>
      <c r="H1180" s="232"/>
      <c r="I1180" s="232"/>
      <c r="J1180" s="232"/>
      <c r="K1180" s="254"/>
      <c r="L1180" s="254"/>
      <c r="M1180" s="255"/>
    </row>
    <row r="1181" spans="2:13" ht="12.75" x14ac:dyDescent="0.2">
      <c r="B1181" s="231"/>
      <c r="C1181" s="232"/>
      <c r="D1181" s="239"/>
      <c r="E1181" s="239"/>
      <c r="F1181" s="240" t="s">
        <v>44</v>
      </c>
      <c r="G1181" s="239"/>
      <c r="H1181" s="241" t="s">
        <v>45</v>
      </c>
      <c r="I1181" s="241"/>
      <c r="J1181" s="241"/>
      <c r="K1181" s="242" t="s">
        <v>43</v>
      </c>
      <c r="L1181" s="243">
        <v>0</v>
      </c>
      <c r="M1181" s="244" t="str">
        <f>M1178</f>
        <v>m</v>
      </c>
    </row>
    <row r="1182" spans="2:13" ht="12.75" x14ac:dyDescent="0.2">
      <c r="B1182" s="231"/>
      <c r="C1182" s="232"/>
      <c r="D1182" s="233"/>
      <c r="E1182" s="233"/>
      <c r="F1182" s="234" t="s">
        <v>46</v>
      </c>
      <c r="G1182" s="233"/>
      <c r="H1182" s="235" t="s">
        <v>45</v>
      </c>
      <c r="I1182" s="235"/>
      <c r="J1182" s="235"/>
      <c r="K1182" s="236" t="s">
        <v>43</v>
      </c>
      <c r="L1182" s="237">
        <v>45</v>
      </c>
      <c r="M1182" s="238" t="str">
        <f>M1181</f>
        <v>m</v>
      </c>
    </row>
    <row r="1183" spans="2:13" ht="12.75" x14ac:dyDescent="0.2">
      <c r="B1183" s="245"/>
      <c r="C1183" s="246"/>
      <c r="D1183" s="247"/>
      <c r="E1183" s="247"/>
      <c r="F1183" s="240" t="s">
        <v>47</v>
      </c>
      <c r="G1183" s="247"/>
      <c r="H1183" s="241" t="s">
        <v>45</v>
      </c>
      <c r="I1183" s="241"/>
      <c r="J1183" s="241"/>
      <c r="K1183" s="242" t="s">
        <v>43</v>
      </c>
      <c r="L1183" s="243">
        <f>L1181+L1182</f>
        <v>45</v>
      </c>
      <c r="M1183" s="244" t="str">
        <f>M1182</f>
        <v>m</v>
      </c>
    </row>
    <row r="1184" spans="2:13" ht="12.75" x14ac:dyDescent="0.2">
      <c r="B1184" s="245"/>
      <c r="C1184" s="246"/>
      <c r="D1184" s="247"/>
      <c r="E1184" s="247"/>
      <c r="F1184" s="240"/>
      <c r="G1184" s="247"/>
      <c r="H1184" s="241"/>
      <c r="I1184" s="241"/>
      <c r="J1184" s="241"/>
      <c r="K1184" s="242"/>
      <c r="L1184" s="243"/>
      <c r="M1184" s="244"/>
    </row>
    <row r="1185" spans="2:13" ht="12.75" x14ac:dyDescent="0.2">
      <c r="B1185" s="265" t="s">
        <v>332</v>
      </c>
      <c r="C1185" s="405" t="s">
        <v>834</v>
      </c>
      <c r="D1185" s="406"/>
      <c r="E1185" s="406"/>
      <c r="F1185" s="406"/>
      <c r="G1185" s="406"/>
      <c r="H1185" s="406"/>
      <c r="I1185" s="406"/>
      <c r="J1185" s="406"/>
      <c r="K1185" s="407"/>
      <c r="L1185" s="260">
        <v>8</v>
      </c>
      <c r="M1185" s="261" t="s">
        <v>65</v>
      </c>
    </row>
    <row r="1186" spans="2:13" ht="12.75" x14ac:dyDescent="0.2">
      <c r="B1186" s="248"/>
      <c r="C1186" s="248"/>
      <c r="D1186" s="250">
        <v>1</v>
      </c>
      <c r="E1186" s="250">
        <v>8</v>
      </c>
      <c r="F1186" s="248"/>
      <c r="G1186" s="248"/>
      <c r="H1186" s="248"/>
      <c r="I1186" s="248"/>
      <c r="J1186" s="248"/>
      <c r="K1186" s="250">
        <v>8</v>
      </c>
      <c r="L1186" s="250">
        <v>8</v>
      </c>
      <c r="M1186" s="248"/>
    </row>
    <row r="1187" spans="2:13" ht="12.75" x14ac:dyDescent="0.2">
      <c r="B1187" s="251"/>
      <c r="C1187" s="252"/>
      <c r="D1187" s="253"/>
      <c r="E1187" s="254"/>
      <c r="F1187" s="232"/>
      <c r="G1187" s="232"/>
      <c r="H1187" s="232"/>
      <c r="I1187" s="232"/>
      <c r="J1187" s="232"/>
      <c r="K1187" s="254"/>
      <c r="L1187" s="254"/>
      <c r="M1187" s="255"/>
    </row>
    <row r="1188" spans="2:13" ht="12.75" x14ac:dyDescent="0.2">
      <c r="B1188" s="231"/>
      <c r="C1188" s="232"/>
      <c r="D1188" s="239"/>
      <c r="E1188" s="239"/>
      <c r="F1188" s="240" t="s">
        <v>44</v>
      </c>
      <c r="G1188" s="239"/>
      <c r="H1188" s="241" t="s">
        <v>45</v>
      </c>
      <c r="I1188" s="241"/>
      <c r="J1188" s="241"/>
      <c r="K1188" s="242" t="s">
        <v>43</v>
      </c>
      <c r="L1188" s="243">
        <v>0</v>
      </c>
      <c r="M1188" s="244" t="str">
        <f>M1185</f>
        <v>un</v>
      </c>
    </row>
    <row r="1189" spans="2:13" ht="12.75" x14ac:dyDescent="0.2">
      <c r="B1189" s="231"/>
      <c r="C1189" s="232"/>
      <c r="D1189" s="233"/>
      <c r="E1189" s="233"/>
      <c r="F1189" s="234" t="s">
        <v>46</v>
      </c>
      <c r="G1189" s="233"/>
      <c r="H1189" s="235" t="s">
        <v>45</v>
      </c>
      <c r="I1189" s="235"/>
      <c r="J1189" s="235"/>
      <c r="K1189" s="236" t="s">
        <v>43</v>
      </c>
      <c r="L1189" s="237">
        <v>8</v>
      </c>
      <c r="M1189" s="238" t="str">
        <f>M1188</f>
        <v>un</v>
      </c>
    </row>
    <row r="1190" spans="2:13" ht="12.75" x14ac:dyDescent="0.2">
      <c r="B1190" s="245"/>
      <c r="C1190" s="246"/>
      <c r="D1190" s="247"/>
      <c r="E1190" s="247"/>
      <c r="F1190" s="240" t="s">
        <v>47</v>
      </c>
      <c r="G1190" s="247"/>
      <c r="H1190" s="241" t="s">
        <v>45</v>
      </c>
      <c r="I1190" s="241"/>
      <c r="J1190" s="241"/>
      <c r="K1190" s="242" t="s">
        <v>43</v>
      </c>
      <c r="L1190" s="243">
        <f>L1188+L1189</f>
        <v>8</v>
      </c>
      <c r="M1190" s="244" t="str">
        <f>M1189</f>
        <v>un</v>
      </c>
    </row>
    <row r="1191" spans="2:13" ht="12.75" x14ac:dyDescent="0.2">
      <c r="B1191" s="245"/>
      <c r="C1191" s="246"/>
      <c r="D1191" s="247"/>
      <c r="E1191" s="247"/>
      <c r="F1191" s="240"/>
      <c r="G1191" s="247"/>
      <c r="H1191" s="241"/>
      <c r="I1191" s="241"/>
      <c r="J1191" s="241"/>
      <c r="K1191" s="242"/>
      <c r="L1191" s="243"/>
      <c r="M1191" s="244"/>
    </row>
    <row r="1192" spans="2:13" ht="12.75" x14ac:dyDescent="0.2">
      <c r="B1192" s="272" t="s">
        <v>333</v>
      </c>
      <c r="C1192" s="405" t="s">
        <v>835</v>
      </c>
      <c r="D1192" s="406"/>
      <c r="E1192" s="406"/>
      <c r="F1192" s="406"/>
      <c r="G1192" s="406"/>
      <c r="H1192" s="406"/>
      <c r="I1192" s="406"/>
      <c r="J1192" s="406"/>
      <c r="K1192" s="407"/>
      <c r="L1192" s="263">
        <v>2</v>
      </c>
      <c r="M1192" s="264" t="s">
        <v>65</v>
      </c>
    </row>
    <row r="1193" spans="2:13" ht="12.75" x14ac:dyDescent="0.2">
      <c r="B1193" s="248"/>
      <c r="C1193" s="248"/>
      <c r="D1193" s="250">
        <v>1</v>
      </c>
      <c r="E1193" s="250">
        <v>2</v>
      </c>
      <c r="F1193" s="248"/>
      <c r="G1193" s="248"/>
      <c r="H1193" s="248"/>
      <c r="I1193" s="248"/>
      <c r="J1193" s="248"/>
      <c r="K1193" s="250">
        <v>2</v>
      </c>
      <c r="L1193" s="250">
        <v>2</v>
      </c>
      <c r="M1193" s="248"/>
    </row>
    <row r="1194" spans="2:13" ht="12.75" x14ac:dyDescent="0.2">
      <c r="B1194" s="251"/>
      <c r="C1194" s="252"/>
      <c r="D1194" s="253"/>
      <c r="E1194" s="254"/>
      <c r="F1194" s="232"/>
      <c r="G1194" s="232"/>
      <c r="H1194" s="232"/>
      <c r="I1194" s="232"/>
      <c r="J1194" s="232"/>
      <c r="K1194" s="254"/>
      <c r="L1194" s="254"/>
      <c r="M1194" s="255"/>
    </row>
    <row r="1195" spans="2:13" ht="12.75" x14ac:dyDescent="0.2">
      <c r="B1195" s="231"/>
      <c r="C1195" s="232"/>
      <c r="D1195" s="239"/>
      <c r="E1195" s="239"/>
      <c r="F1195" s="240" t="s">
        <v>44</v>
      </c>
      <c r="G1195" s="239"/>
      <c r="H1195" s="241" t="s">
        <v>45</v>
      </c>
      <c r="I1195" s="241"/>
      <c r="J1195" s="241"/>
      <c r="K1195" s="242" t="s">
        <v>43</v>
      </c>
      <c r="L1195" s="243">
        <v>0</v>
      </c>
      <c r="M1195" s="244" t="str">
        <f>M1192</f>
        <v>un</v>
      </c>
    </row>
    <row r="1196" spans="2:13" ht="12.75" x14ac:dyDescent="0.2">
      <c r="B1196" s="231"/>
      <c r="C1196" s="232"/>
      <c r="D1196" s="233"/>
      <c r="E1196" s="233"/>
      <c r="F1196" s="234" t="s">
        <v>46</v>
      </c>
      <c r="G1196" s="233"/>
      <c r="H1196" s="235" t="s">
        <v>45</v>
      </c>
      <c r="I1196" s="235"/>
      <c r="J1196" s="235"/>
      <c r="K1196" s="236" t="s">
        <v>43</v>
      </c>
      <c r="L1196" s="237">
        <v>2</v>
      </c>
      <c r="M1196" s="238" t="str">
        <f>M1195</f>
        <v>un</v>
      </c>
    </row>
    <row r="1197" spans="2:13" ht="12.75" x14ac:dyDescent="0.2">
      <c r="B1197" s="245"/>
      <c r="C1197" s="246"/>
      <c r="D1197" s="247"/>
      <c r="E1197" s="247"/>
      <c r="F1197" s="240" t="s">
        <v>47</v>
      </c>
      <c r="G1197" s="247"/>
      <c r="H1197" s="241" t="s">
        <v>45</v>
      </c>
      <c r="I1197" s="241"/>
      <c r="J1197" s="241"/>
      <c r="K1197" s="242" t="s">
        <v>43</v>
      </c>
      <c r="L1197" s="243">
        <f>L1195+L1196</f>
        <v>2</v>
      </c>
      <c r="M1197" s="244" t="str">
        <f>M1196</f>
        <v>un</v>
      </c>
    </row>
    <row r="1198" spans="2:13" ht="12.75" x14ac:dyDescent="0.2">
      <c r="B1198" s="245"/>
      <c r="C1198" s="246"/>
      <c r="D1198" s="247"/>
      <c r="E1198" s="247"/>
      <c r="F1198" s="240"/>
      <c r="G1198" s="247"/>
      <c r="H1198" s="241"/>
      <c r="I1198" s="241"/>
      <c r="J1198" s="241"/>
      <c r="K1198" s="242"/>
      <c r="L1198" s="243"/>
      <c r="M1198" s="244"/>
    </row>
    <row r="1199" spans="2:13" ht="12.75" x14ac:dyDescent="0.2">
      <c r="B1199" s="210" t="s">
        <v>334</v>
      </c>
      <c r="C1199" s="389" t="s">
        <v>836</v>
      </c>
      <c r="D1199" s="390"/>
      <c r="E1199" s="390"/>
      <c r="F1199" s="390"/>
      <c r="G1199" s="390"/>
      <c r="H1199" s="390"/>
      <c r="I1199" s="390"/>
      <c r="J1199" s="390"/>
      <c r="K1199" s="391"/>
      <c r="L1199" s="161">
        <v>60</v>
      </c>
      <c r="M1199" s="162" t="s">
        <v>49</v>
      </c>
    </row>
    <row r="1200" spans="2:13" ht="12.75" x14ac:dyDescent="0.2">
      <c r="B1200" s="149"/>
      <c r="C1200" s="149"/>
      <c r="D1200" s="164">
        <v>1</v>
      </c>
      <c r="E1200" s="164">
        <v>60</v>
      </c>
      <c r="F1200" s="149"/>
      <c r="G1200" s="149"/>
      <c r="H1200" s="149"/>
      <c r="I1200" s="149"/>
      <c r="J1200" s="149"/>
      <c r="K1200" s="164">
        <v>60</v>
      </c>
      <c r="L1200" s="164">
        <v>60</v>
      </c>
      <c r="M1200" s="149"/>
    </row>
    <row r="1201" spans="2:13" ht="12.75" x14ac:dyDescent="0.2">
      <c r="B1201" s="153"/>
      <c r="C1201" s="154"/>
      <c r="D1201" s="165"/>
      <c r="E1201" s="166"/>
      <c r="F1201" s="157"/>
      <c r="G1201" s="157"/>
      <c r="H1201" s="157"/>
      <c r="I1201" s="157"/>
      <c r="J1201" s="157"/>
      <c r="K1201" s="166"/>
      <c r="L1201" s="166"/>
      <c r="M1201" s="196"/>
    </row>
    <row r="1202" spans="2:13" ht="12.75" x14ac:dyDescent="0.2">
      <c r="B1202" s="156"/>
      <c r="C1202" s="157"/>
      <c r="D1202" s="167"/>
      <c r="E1202" s="167"/>
      <c r="F1202" s="168" t="s">
        <v>44</v>
      </c>
      <c r="G1202" s="167"/>
      <c r="H1202" s="169" t="s">
        <v>45</v>
      </c>
      <c r="I1202" s="169"/>
      <c r="J1202" s="169"/>
      <c r="K1202" s="170" t="s">
        <v>43</v>
      </c>
      <c r="L1202" s="171">
        <v>0</v>
      </c>
      <c r="M1202" s="172" t="str">
        <f>M1199</f>
        <v>m</v>
      </c>
    </row>
    <row r="1203" spans="2:13" ht="12.75" x14ac:dyDescent="0.2">
      <c r="B1203" s="156"/>
      <c r="C1203" s="157"/>
      <c r="D1203" s="173"/>
      <c r="E1203" s="173"/>
      <c r="F1203" s="174" t="s">
        <v>46</v>
      </c>
      <c r="G1203" s="173"/>
      <c r="H1203" s="175" t="s">
        <v>45</v>
      </c>
      <c r="I1203" s="175"/>
      <c r="J1203" s="175"/>
      <c r="K1203" s="176" t="s">
        <v>43</v>
      </c>
      <c r="L1203" s="177">
        <v>0</v>
      </c>
      <c r="M1203" s="178" t="str">
        <f>M1202</f>
        <v>m</v>
      </c>
    </row>
    <row r="1204" spans="2:13" ht="12.75" x14ac:dyDescent="0.2">
      <c r="B1204" s="159"/>
      <c r="C1204" s="158"/>
      <c r="D1204" s="179"/>
      <c r="E1204" s="179"/>
      <c r="F1204" s="168" t="s">
        <v>47</v>
      </c>
      <c r="G1204" s="179"/>
      <c r="H1204" s="169" t="s">
        <v>45</v>
      </c>
      <c r="I1204" s="169"/>
      <c r="J1204" s="169"/>
      <c r="K1204" s="170" t="s">
        <v>43</v>
      </c>
      <c r="L1204" s="171">
        <f>L1202+L1203</f>
        <v>0</v>
      </c>
      <c r="M1204" s="172" t="str">
        <f>M1203</f>
        <v>m</v>
      </c>
    </row>
    <row r="1205" spans="2:13" ht="12.75" x14ac:dyDescent="0.2">
      <c r="B1205" s="159"/>
      <c r="C1205" s="158"/>
      <c r="D1205" s="179"/>
      <c r="E1205" s="179"/>
      <c r="F1205" s="168"/>
      <c r="G1205" s="179"/>
      <c r="H1205" s="169"/>
      <c r="I1205" s="169"/>
      <c r="J1205" s="169"/>
      <c r="K1205" s="170"/>
      <c r="L1205" s="171"/>
      <c r="M1205" s="172"/>
    </row>
    <row r="1206" spans="2:13" ht="12.75" x14ac:dyDescent="0.2">
      <c r="B1206" s="210" t="s">
        <v>335</v>
      </c>
      <c r="C1206" s="389" t="s">
        <v>837</v>
      </c>
      <c r="D1206" s="390"/>
      <c r="E1206" s="390"/>
      <c r="F1206" s="390"/>
      <c r="G1206" s="390"/>
      <c r="H1206" s="390"/>
      <c r="I1206" s="390"/>
      <c r="J1206" s="390"/>
      <c r="K1206" s="391"/>
      <c r="L1206" s="161">
        <v>600</v>
      </c>
      <c r="M1206" s="162" t="s">
        <v>49</v>
      </c>
    </row>
    <row r="1207" spans="2:13" ht="12.75" x14ac:dyDescent="0.2">
      <c r="B1207" s="149"/>
      <c r="C1207" s="209" t="s">
        <v>838</v>
      </c>
      <c r="D1207" s="164">
        <v>1</v>
      </c>
      <c r="E1207" s="164">
        <v>300</v>
      </c>
      <c r="F1207" s="149"/>
      <c r="G1207" s="149"/>
      <c r="H1207" s="149"/>
      <c r="I1207" s="149"/>
      <c r="J1207" s="149"/>
      <c r="K1207" s="164">
        <v>300</v>
      </c>
      <c r="L1207" s="164">
        <v>300</v>
      </c>
      <c r="M1207" s="149"/>
    </row>
    <row r="1208" spans="2:13" ht="12.75" x14ac:dyDescent="0.2">
      <c r="B1208" s="149"/>
      <c r="C1208" s="209" t="s">
        <v>839</v>
      </c>
      <c r="D1208" s="164">
        <v>1</v>
      </c>
      <c r="E1208" s="164">
        <v>300</v>
      </c>
      <c r="F1208" s="149"/>
      <c r="G1208" s="149"/>
      <c r="H1208" s="149"/>
      <c r="I1208" s="149"/>
      <c r="J1208" s="149"/>
      <c r="K1208" s="164">
        <v>300</v>
      </c>
      <c r="L1208" s="164">
        <v>300</v>
      </c>
      <c r="M1208" s="149"/>
    </row>
    <row r="1209" spans="2:13" ht="12.75" x14ac:dyDescent="0.2">
      <c r="B1209" s="153"/>
      <c r="C1209" s="154"/>
      <c r="D1209" s="165"/>
      <c r="E1209" s="166"/>
      <c r="F1209" s="157"/>
      <c r="G1209" s="157"/>
      <c r="H1209" s="157"/>
      <c r="I1209" s="157"/>
      <c r="J1209" s="157"/>
      <c r="K1209" s="166"/>
      <c r="L1209" s="166"/>
      <c r="M1209" s="196"/>
    </row>
    <row r="1210" spans="2:13" ht="12.75" x14ac:dyDescent="0.2">
      <c r="B1210" s="156"/>
      <c r="C1210" s="157"/>
      <c r="D1210" s="167"/>
      <c r="E1210" s="167"/>
      <c r="F1210" s="168" t="s">
        <v>44</v>
      </c>
      <c r="G1210" s="167"/>
      <c r="H1210" s="169" t="s">
        <v>45</v>
      </c>
      <c r="I1210" s="169"/>
      <c r="J1210" s="169"/>
      <c r="K1210" s="170" t="s">
        <v>43</v>
      </c>
      <c r="L1210" s="171">
        <v>0</v>
      </c>
      <c r="M1210" s="172" t="str">
        <f>M1206</f>
        <v>m</v>
      </c>
    </row>
    <row r="1211" spans="2:13" ht="12.75" x14ac:dyDescent="0.2">
      <c r="B1211" s="156"/>
      <c r="C1211" s="157"/>
      <c r="D1211" s="173"/>
      <c r="E1211" s="173"/>
      <c r="F1211" s="174" t="s">
        <v>46</v>
      </c>
      <c r="G1211" s="173"/>
      <c r="H1211" s="175" t="s">
        <v>45</v>
      </c>
      <c r="I1211" s="175"/>
      <c r="J1211" s="175"/>
      <c r="K1211" s="176" t="s">
        <v>43</v>
      </c>
      <c r="L1211" s="177">
        <v>0</v>
      </c>
      <c r="M1211" s="178" t="str">
        <f>M1210</f>
        <v>m</v>
      </c>
    </row>
    <row r="1212" spans="2:13" ht="12.75" x14ac:dyDescent="0.2">
      <c r="B1212" s="159"/>
      <c r="C1212" s="158"/>
      <c r="D1212" s="179"/>
      <c r="E1212" s="179"/>
      <c r="F1212" s="168" t="s">
        <v>47</v>
      </c>
      <c r="G1212" s="179"/>
      <c r="H1212" s="169" t="s">
        <v>45</v>
      </c>
      <c r="I1212" s="169"/>
      <c r="J1212" s="169"/>
      <c r="K1212" s="170" t="s">
        <v>43</v>
      </c>
      <c r="L1212" s="171">
        <f>L1210+L1211</f>
        <v>0</v>
      </c>
      <c r="M1212" s="172" t="str">
        <f>M1211</f>
        <v>m</v>
      </c>
    </row>
    <row r="1213" spans="2:13" ht="12.75" x14ac:dyDescent="0.2">
      <c r="B1213" s="159"/>
      <c r="C1213" s="158"/>
      <c r="D1213" s="179"/>
      <c r="E1213" s="179"/>
      <c r="F1213" s="168"/>
      <c r="G1213" s="179"/>
      <c r="H1213" s="169"/>
      <c r="I1213" s="169"/>
      <c r="J1213" s="169"/>
      <c r="K1213" s="170"/>
      <c r="L1213" s="171"/>
      <c r="M1213" s="172"/>
    </row>
    <row r="1214" spans="2:13" ht="12.75" x14ac:dyDescent="0.2">
      <c r="B1214" s="210" t="s">
        <v>336</v>
      </c>
      <c r="C1214" s="389" t="s">
        <v>840</v>
      </c>
      <c r="D1214" s="390"/>
      <c r="E1214" s="390"/>
      <c r="F1214" s="390"/>
      <c r="G1214" s="390"/>
      <c r="H1214" s="390"/>
      <c r="I1214" s="390"/>
      <c r="J1214" s="390"/>
      <c r="K1214" s="391"/>
      <c r="L1214" s="184">
        <v>1600</v>
      </c>
      <c r="M1214" s="162" t="s">
        <v>49</v>
      </c>
    </row>
    <row r="1215" spans="2:13" ht="12.75" x14ac:dyDescent="0.2">
      <c r="B1215" s="149"/>
      <c r="C1215" s="209" t="s">
        <v>838</v>
      </c>
      <c r="D1215" s="164">
        <v>1</v>
      </c>
      <c r="E1215" s="164">
        <v>800</v>
      </c>
      <c r="F1215" s="149"/>
      <c r="G1215" s="149"/>
      <c r="H1215" s="149"/>
      <c r="I1215" s="149"/>
      <c r="J1215" s="149"/>
      <c r="K1215" s="164">
        <v>800</v>
      </c>
      <c r="L1215" s="164">
        <v>800</v>
      </c>
      <c r="M1215" s="149"/>
    </row>
    <row r="1216" spans="2:13" ht="12.75" x14ac:dyDescent="0.2">
      <c r="B1216" s="149"/>
      <c r="C1216" s="209" t="s">
        <v>839</v>
      </c>
      <c r="D1216" s="164">
        <v>1</v>
      </c>
      <c r="E1216" s="164">
        <v>800</v>
      </c>
      <c r="F1216" s="149"/>
      <c r="G1216" s="149"/>
      <c r="H1216" s="149"/>
      <c r="I1216" s="149"/>
      <c r="J1216" s="149"/>
      <c r="K1216" s="164">
        <v>800</v>
      </c>
      <c r="L1216" s="164">
        <v>800</v>
      </c>
      <c r="M1216" s="149"/>
    </row>
    <row r="1217" spans="2:13" ht="12.75" x14ac:dyDescent="0.2">
      <c r="B1217" s="153"/>
      <c r="C1217" s="154"/>
      <c r="D1217" s="165"/>
      <c r="E1217" s="166"/>
      <c r="F1217" s="157"/>
      <c r="G1217" s="157"/>
      <c r="H1217" s="157"/>
      <c r="I1217" s="157"/>
      <c r="J1217" s="157"/>
      <c r="K1217" s="166"/>
      <c r="L1217" s="166"/>
      <c r="M1217" s="196"/>
    </row>
    <row r="1218" spans="2:13" ht="12.75" x14ac:dyDescent="0.2">
      <c r="B1218" s="156"/>
      <c r="C1218" s="157"/>
      <c r="D1218" s="167"/>
      <c r="E1218" s="167"/>
      <c r="F1218" s="168" t="s">
        <v>44</v>
      </c>
      <c r="G1218" s="167"/>
      <c r="H1218" s="169" t="s">
        <v>45</v>
      </c>
      <c r="I1218" s="169"/>
      <c r="J1218" s="169"/>
      <c r="K1218" s="170" t="s">
        <v>43</v>
      </c>
      <c r="L1218" s="171">
        <v>0</v>
      </c>
      <c r="M1218" s="172" t="str">
        <f>M1214</f>
        <v>m</v>
      </c>
    </row>
    <row r="1219" spans="2:13" ht="12.75" x14ac:dyDescent="0.2">
      <c r="B1219" s="156"/>
      <c r="C1219" s="157"/>
      <c r="D1219" s="173"/>
      <c r="E1219" s="173"/>
      <c r="F1219" s="174" t="s">
        <v>46</v>
      </c>
      <c r="G1219" s="173"/>
      <c r="H1219" s="175" t="s">
        <v>45</v>
      </c>
      <c r="I1219" s="175"/>
      <c r="J1219" s="175"/>
      <c r="K1219" s="176" t="s">
        <v>43</v>
      </c>
      <c r="L1219" s="177">
        <v>0</v>
      </c>
      <c r="M1219" s="178" t="str">
        <f>M1218</f>
        <v>m</v>
      </c>
    </row>
    <row r="1220" spans="2:13" ht="12.75" x14ac:dyDescent="0.2">
      <c r="B1220" s="159"/>
      <c r="C1220" s="158"/>
      <c r="D1220" s="179"/>
      <c r="E1220" s="179"/>
      <c r="F1220" s="168" t="s">
        <v>47</v>
      </c>
      <c r="G1220" s="179"/>
      <c r="H1220" s="169" t="s">
        <v>45</v>
      </c>
      <c r="I1220" s="169"/>
      <c r="J1220" s="169"/>
      <c r="K1220" s="170" t="s">
        <v>43</v>
      </c>
      <c r="L1220" s="171">
        <f>L1218+L1219</f>
        <v>0</v>
      </c>
      <c r="M1220" s="172" t="str">
        <f>M1219</f>
        <v>m</v>
      </c>
    </row>
    <row r="1221" spans="2:13" ht="12.75" x14ac:dyDescent="0.2">
      <c r="B1221" s="159"/>
      <c r="C1221" s="158"/>
      <c r="D1221" s="179"/>
      <c r="E1221" s="179"/>
      <c r="F1221" s="168"/>
      <c r="G1221" s="179"/>
      <c r="H1221" s="169"/>
      <c r="I1221" s="169"/>
      <c r="J1221" s="169"/>
      <c r="K1221" s="170"/>
      <c r="L1221" s="171"/>
      <c r="M1221" s="172"/>
    </row>
    <row r="1222" spans="2:13" ht="12.75" x14ac:dyDescent="0.2">
      <c r="B1222" s="210" t="s">
        <v>337</v>
      </c>
      <c r="C1222" s="389" t="s">
        <v>841</v>
      </c>
      <c r="D1222" s="390"/>
      <c r="E1222" s="390"/>
      <c r="F1222" s="390"/>
      <c r="G1222" s="390"/>
      <c r="H1222" s="390"/>
      <c r="I1222" s="390"/>
      <c r="J1222" s="390"/>
      <c r="K1222" s="391"/>
      <c r="L1222" s="161">
        <v>46</v>
      </c>
      <c r="M1222" s="162" t="s">
        <v>65</v>
      </c>
    </row>
    <row r="1223" spans="2:13" ht="12.75" x14ac:dyDescent="0.2">
      <c r="B1223" s="149"/>
      <c r="C1223" s="149"/>
      <c r="D1223" s="164">
        <v>1</v>
      </c>
      <c r="E1223" s="164">
        <v>46</v>
      </c>
      <c r="F1223" s="149"/>
      <c r="G1223" s="149"/>
      <c r="H1223" s="149"/>
      <c r="I1223" s="149"/>
      <c r="J1223" s="149"/>
      <c r="K1223" s="164">
        <v>46</v>
      </c>
      <c r="L1223" s="164">
        <v>46</v>
      </c>
      <c r="M1223" s="149"/>
    </row>
    <row r="1224" spans="2:13" ht="12.75" x14ac:dyDescent="0.2">
      <c r="B1224" s="153"/>
      <c r="C1224" s="154"/>
      <c r="D1224" s="165"/>
      <c r="E1224" s="166"/>
      <c r="F1224" s="157"/>
      <c r="G1224" s="157"/>
      <c r="H1224" s="157"/>
      <c r="I1224" s="157"/>
      <c r="J1224" s="157"/>
      <c r="K1224" s="166"/>
      <c r="L1224" s="166"/>
      <c r="M1224" s="196"/>
    </row>
    <row r="1225" spans="2:13" ht="12.75" x14ac:dyDescent="0.2">
      <c r="B1225" s="156"/>
      <c r="C1225" s="157"/>
      <c r="D1225" s="167"/>
      <c r="E1225" s="167"/>
      <c r="F1225" s="168" t="s">
        <v>44</v>
      </c>
      <c r="G1225" s="167"/>
      <c r="H1225" s="169" t="s">
        <v>45</v>
      </c>
      <c r="I1225" s="169"/>
      <c r="J1225" s="169"/>
      <c r="K1225" s="170" t="s">
        <v>43</v>
      </c>
      <c r="L1225" s="171">
        <v>0</v>
      </c>
      <c r="M1225" s="172" t="str">
        <f>M1222</f>
        <v>un</v>
      </c>
    </row>
    <row r="1226" spans="2:13" ht="12.75" x14ac:dyDescent="0.2">
      <c r="B1226" s="156"/>
      <c r="C1226" s="157"/>
      <c r="D1226" s="173"/>
      <c r="E1226" s="173"/>
      <c r="F1226" s="174" t="s">
        <v>46</v>
      </c>
      <c r="G1226" s="173"/>
      <c r="H1226" s="175" t="s">
        <v>45</v>
      </c>
      <c r="I1226" s="175"/>
      <c r="J1226" s="175"/>
      <c r="K1226" s="176" t="s">
        <v>43</v>
      </c>
      <c r="L1226" s="177">
        <v>0</v>
      </c>
      <c r="M1226" s="178" t="str">
        <f>M1225</f>
        <v>un</v>
      </c>
    </row>
    <row r="1227" spans="2:13" ht="12.75" x14ac:dyDescent="0.2">
      <c r="B1227" s="159"/>
      <c r="C1227" s="158"/>
      <c r="D1227" s="179"/>
      <c r="E1227" s="179"/>
      <c r="F1227" s="168" t="s">
        <v>47</v>
      </c>
      <c r="G1227" s="179"/>
      <c r="H1227" s="169" t="s">
        <v>45</v>
      </c>
      <c r="I1227" s="169"/>
      <c r="J1227" s="169"/>
      <c r="K1227" s="170" t="s">
        <v>43</v>
      </c>
      <c r="L1227" s="171">
        <f>L1225+L1226</f>
        <v>0</v>
      </c>
      <c r="M1227" s="172" t="str">
        <f>M1226</f>
        <v>un</v>
      </c>
    </row>
    <row r="1228" spans="2:13" ht="12.75" x14ac:dyDescent="0.2">
      <c r="B1228" s="159"/>
      <c r="C1228" s="158"/>
      <c r="D1228" s="179"/>
      <c r="E1228" s="179"/>
      <c r="F1228" s="168"/>
      <c r="G1228" s="179"/>
      <c r="H1228" s="169"/>
      <c r="I1228" s="169"/>
      <c r="J1228" s="169"/>
      <c r="K1228" s="170"/>
      <c r="L1228" s="171"/>
      <c r="M1228" s="172"/>
    </row>
    <row r="1229" spans="2:13" ht="12.75" x14ac:dyDescent="0.2">
      <c r="B1229" s="265" t="s">
        <v>338</v>
      </c>
      <c r="C1229" s="405" t="s">
        <v>842</v>
      </c>
      <c r="D1229" s="406"/>
      <c r="E1229" s="406"/>
      <c r="F1229" s="406"/>
      <c r="G1229" s="406"/>
      <c r="H1229" s="406"/>
      <c r="I1229" s="406"/>
      <c r="J1229" s="406"/>
      <c r="K1229" s="407"/>
      <c r="L1229" s="260">
        <v>17</v>
      </c>
      <c r="M1229" s="261" t="s">
        <v>65</v>
      </c>
    </row>
    <row r="1230" spans="2:13" ht="12.75" x14ac:dyDescent="0.2">
      <c r="B1230" s="248"/>
      <c r="C1230" s="248"/>
      <c r="D1230" s="250">
        <v>1</v>
      </c>
      <c r="E1230" s="250">
        <v>17</v>
      </c>
      <c r="F1230" s="248"/>
      <c r="G1230" s="248"/>
      <c r="H1230" s="248"/>
      <c r="I1230" s="248"/>
      <c r="J1230" s="248"/>
      <c r="K1230" s="250">
        <v>17</v>
      </c>
      <c r="L1230" s="250">
        <v>17</v>
      </c>
      <c r="M1230" s="248"/>
    </row>
    <row r="1231" spans="2:13" ht="12.75" x14ac:dyDescent="0.2">
      <c r="B1231" s="251"/>
      <c r="C1231" s="252"/>
      <c r="D1231" s="253"/>
      <c r="E1231" s="254"/>
      <c r="F1231" s="232"/>
      <c r="G1231" s="232"/>
      <c r="H1231" s="232"/>
      <c r="I1231" s="232"/>
      <c r="J1231" s="232"/>
      <c r="K1231" s="254"/>
      <c r="L1231" s="254"/>
      <c r="M1231" s="255"/>
    </row>
    <row r="1232" spans="2:13" ht="12.75" x14ac:dyDescent="0.2">
      <c r="B1232" s="231"/>
      <c r="C1232" s="232"/>
      <c r="D1232" s="239"/>
      <c r="E1232" s="239"/>
      <c r="F1232" s="240" t="s">
        <v>44</v>
      </c>
      <c r="G1232" s="239"/>
      <c r="H1232" s="241" t="s">
        <v>45</v>
      </c>
      <c r="I1232" s="241"/>
      <c r="J1232" s="241"/>
      <c r="K1232" s="242" t="s">
        <v>43</v>
      </c>
      <c r="L1232" s="243">
        <v>0</v>
      </c>
      <c r="M1232" s="244" t="str">
        <f>M1229</f>
        <v>un</v>
      </c>
    </row>
    <row r="1233" spans="2:13" ht="12.75" x14ac:dyDescent="0.2">
      <c r="B1233" s="231"/>
      <c r="C1233" s="232"/>
      <c r="D1233" s="233"/>
      <c r="E1233" s="233"/>
      <c r="F1233" s="234" t="s">
        <v>46</v>
      </c>
      <c r="G1233" s="233"/>
      <c r="H1233" s="235" t="s">
        <v>45</v>
      </c>
      <c r="I1233" s="235"/>
      <c r="J1233" s="235"/>
      <c r="K1233" s="236" t="s">
        <v>43</v>
      </c>
      <c r="L1233" s="237">
        <v>17</v>
      </c>
      <c r="M1233" s="238" t="str">
        <f>M1232</f>
        <v>un</v>
      </c>
    </row>
    <row r="1234" spans="2:13" ht="12.75" x14ac:dyDescent="0.2">
      <c r="B1234" s="245"/>
      <c r="C1234" s="246"/>
      <c r="D1234" s="247"/>
      <c r="E1234" s="247"/>
      <c r="F1234" s="240" t="s">
        <v>47</v>
      </c>
      <c r="G1234" s="247"/>
      <c r="H1234" s="241" t="s">
        <v>45</v>
      </c>
      <c r="I1234" s="241"/>
      <c r="J1234" s="241"/>
      <c r="K1234" s="242" t="s">
        <v>43</v>
      </c>
      <c r="L1234" s="243">
        <f>L1232+L1233</f>
        <v>17</v>
      </c>
      <c r="M1234" s="244" t="str">
        <f>M1233</f>
        <v>un</v>
      </c>
    </row>
    <row r="1235" spans="2:13" ht="12.75" x14ac:dyDescent="0.2">
      <c r="B1235" s="245"/>
      <c r="C1235" s="246"/>
      <c r="D1235" s="247"/>
      <c r="E1235" s="247"/>
      <c r="F1235" s="240"/>
      <c r="G1235" s="247"/>
      <c r="H1235" s="241"/>
      <c r="I1235" s="241"/>
      <c r="J1235" s="241"/>
      <c r="K1235" s="242"/>
      <c r="L1235" s="243"/>
      <c r="M1235" s="244"/>
    </row>
    <row r="1236" spans="2:13" ht="12.75" x14ac:dyDescent="0.2">
      <c r="B1236" s="265" t="s">
        <v>339</v>
      </c>
      <c r="C1236" s="405" t="s">
        <v>843</v>
      </c>
      <c r="D1236" s="406"/>
      <c r="E1236" s="406"/>
      <c r="F1236" s="406"/>
      <c r="G1236" s="406"/>
      <c r="H1236" s="406"/>
      <c r="I1236" s="406"/>
      <c r="J1236" s="406"/>
      <c r="K1236" s="407"/>
      <c r="L1236" s="260">
        <v>88</v>
      </c>
      <c r="M1236" s="261" t="s">
        <v>65</v>
      </c>
    </row>
    <row r="1237" spans="2:13" ht="12.75" x14ac:dyDescent="0.2">
      <c r="B1237" s="248"/>
      <c r="C1237" s="248"/>
      <c r="D1237" s="250">
        <v>1</v>
      </c>
      <c r="E1237" s="250">
        <v>88</v>
      </c>
      <c r="F1237" s="248"/>
      <c r="G1237" s="248"/>
      <c r="H1237" s="248"/>
      <c r="I1237" s="248"/>
      <c r="J1237" s="248"/>
      <c r="K1237" s="250">
        <v>88</v>
      </c>
      <c r="L1237" s="250">
        <v>88</v>
      </c>
      <c r="M1237" s="248"/>
    </row>
    <row r="1238" spans="2:13" ht="12.75" x14ac:dyDescent="0.2">
      <c r="B1238" s="251"/>
      <c r="C1238" s="252"/>
      <c r="D1238" s="253"/>
      <c r="E1238" s="254"/>
      <c r="F1238" s="232"/>
      <c r="G1238" s="232"/>
      <c r="H1238" s="232"/>
      <c r="I1238" s="232"/>
      <c r="J1238" s="232"/>
      <c r="K1238" s="254"/>
      <c r="L1238" s="254"/>
      <c r="M1238" s="255"/>
    </row>
    <row r="1239" spans="2:13" ht="12.75" x14ac:dyDescent="0.2">
      <c r="B1239" s="231"/>
      <c r="C1239" s="232"/>
      <c r="D1239" s="239"/>
      <c r="E1239" s="239"/>
      <c r="F1239" s="240" t="s">
        <v>44</v>
      </c>
      <c r="G1239" s="239"/>
      <c r="H1239" s="241" t="s">
        <v>45</v>
      </c>
      <c r="I1239" s="241"/>
      <c r="J1239" s="241"/>
      <c r="K1239" s="242" t="s">
        <v>43</v>
      </c>
      <c r="L1239" s="243">
        <v>0</v>
      </c>
      <c r="M1239" s="244" t="str">
        <f>M1236</f>
        <v>un</v>
      </c>
    </row>
    <row r="1240" spans="2:13" ht="12.75" x14ac:dyDescent="0.2">
      <c r="B1240" s="231"/>
      <c r="C1240" s="232"/>
      <c r="D1240" s="233"/>
      <c r="E1240" s="233"/>
      <c r="F1240" s="234" t="s">
        <v>46</v>
      </c>
      <c r="G1240" s="233"/>
      <c r="H1240" s="235" t="s">
        <v>45</v>
      </c>
      <c r="I1240" s="235"/>
      <c r="J1240" s="235"/>
      <c r="K1240" s="236" t="s">
        <v>43</v>
      </c>
      <c r="L1240" s="237">
        <v>88</v>
      </c>
      <c r="M1240" s="238" t="str">
        <f>M1239</f>
        <v>un</v>
      </c>
    </row>
    <row r="1241" spans="2:13" ht="12.75" x14ac:dyDescent="0.2">
      <c r="B1241" s="245"/>
      <c r="C1241" s="246"/>
      <c r="D1241" s="247"/>
      <c r="E1241" s="247"/>
      <c r="F1241" s="240" t="s">
        <v>47</v>
      </c>
      <c r="G1241" s="247"/>
      <c r="H1241" s="241" t="s">
        <v>45</v>
      </c>
      <c r="I1241" s="241"/>
      <c r="J1241" s="241"/>
      <c r="K1241" s="242" t="s">
        <v>43</v>
      </c>
      <c r="L1241" s="243">
        <f>L1239+L1240</f>
        <v>88</v>
      </c>
      <c r="M1241" s="244" t="str">
        <f>M1240</f>
        <v>un</v>
      </c>
    </row>
    <row r="1242" spans="2:13" ht="12.75" x14ac:dyDescent="0.2">
      <c r="B1242" s="245"/>
      <c r="C1242" s="246"/>
      <c r="D1242" s="247"/>
      <c r="E1242" s="247"/>
      <c r="F1242" s="240"/>
      <c r="G1242" s="247"/>
      <c r="H1242" s="241"/>
      <c r="I1242" s="241"/>
      <c r="J1242" s="241"/>
      <c r="K1242" s="242"/>
      <c r="L1242" s="243"/>
      <c r="M1242" s="244"/>
    </row>
    <row r="1243" spans="2:13" ht="12.75" x14ac:dyDescent="0.2">
      <c r="B1243" s="267" t="s">
        <v>340</v>
      </c>
      <c r="C1243" s="392" t="s">
        <v>844</v>
      </c>
      <c r="D1243" s="392"/>
      <c r="E1243" s="392"/>
      <c r="F1243" s="392"/>
      <c r="G1243" s="392"/>
      <c r="H1243" s="392"/>
      <c r="I1243" s="392"/>
      <c r="J1243" s="392"/>
      <c r="K1243" s="392"/>
      <c r="L1243" s="268">
        <v>7</v>
      </c>
      <c r="M1243" s="258" t="s">
        <v>65</v>
      </c>
    </row>
    <row r="1244" spans="2:13" ht="12.75" x14ac:dyDescent="0.2">
      <c r="B1244" s="205"/>
      <c r="C1244" s="205"/>
      <c r="D1244" s="200">
        <v>1</v>
      </c>
      <c r="E1244" s="200">
        <v>7</v>
      </c>
      <c r="F1244" s="205"/>
      <c r="G1244" s="205"/>
      <c r="H1244" s="205"/>
      <c r="I1244" s="205"/>
      <c r="J1244" s="205"/>
      <c r="K1244" s="200">
        <v>7</v>
      </c>
      <c r="L1244" s="200">
        <v>7</v>
      </c>
      <c r="M1244" s="205"/>
    </row>
    <row r="1245" spans="2:13" ht="12.75" x14ac:dyDescent="0.2">
      <c r="B1245" s="153"/>
      <c r="C1245" s="154"/>
      <c r="D1245" s="165"/>
      <c r="E1245" s="166"/>
      <c r="F1245" s="157"/>
      <c r="G1245" s="157"/>
      <c r="H1245" s="157"/>
      <c r="I1245" s="157"/>
      <c r="J1245" s="157"/>
      <c r="K1245" s="166"/>
      <c r="L1245" s="166"/>
      <c r="M1245" s="196"/>
    </row>
    <row r="1246" spans="2:13" ht="12.75" x14ac:dyDescent="0.2">
      <c r="B1246" s="156"/>
      <c r="C1246" s="157"/>
      <c r="D1246" s="167"/>
      <c r="E1246" s="167"/>
      <c r="F1246" s="168" t="s">
        <v>44</v>
      </c>
      <c r="G1246" s="167"/>
      <c r="H1246" s="169" t="s">
        <v>45</v>
      </c>
      <c r="I1246" s="169"/>
      <c r="J1246" s="169"/>
      <c r="K1246" s="170" t="s">
        <v>43</v>
      </c>
      <c r="L1246" s="171">
        <v>0</v>
      </c>
      <c r="M1246" s="172" t="str">
        <f>M1243</f>
        <v>un</v>
      </c>
    </row>
    <row r="1247" spans="2:13" ht="12.75" x14ac:dyDescent="0.2">
      <c r="B1247" s="156"/>
      <c r="C1247" s="157"/>
      <c r="D1247" s="173"/>
      <c r="E1247" s="173"/>
      <c r="F1247" s="174" t="s">
        <v>46</v>
      </c>
      <c r="G1247" s="173"/>
      <c r="H1247" s="175" t="s">
        <v>45</v>
      </c>
      <c r="I1247" s="175"/>
      <c r="J1247" s="175"/>
      <c r="K1247" s="176" t="s">
        <v>43</v>
      </c>
      <c r="L1247" s="177">
        <v>0</v>
      </c>
      <c r="M1247" s="178" t="str">
        <f>M1246</f>
        <v>un</v>
      </c>
    </row>
    <row r="1248" spans="2:13" ht="12.75" x14ac:dyDescent="0.2">
      <c r="B1248" s="159"/>
      <c r="C1248" s="158"/>
      <c r="D1248" s="179"/>
      <c r="E1248" s="179"/>
      <c r="F1248" s="168" t="s">
        <v>47</v>
      </c>
      <c r="G1248" s="179"/>
      <c r="H1248" s="169" t="s">
        <v>45</v>
      </c>
      <c r="I1248" s="169"/>
      <c r="J1248" s="169"/>
      <c r="K1248" s="170" t="s">
        <v>43</v>
      </c>
      <c r="L1248" s="171">
        <f>L1246+L1247</f>
        <v>0</v>
      </c>
      <c r="M1248" s="172" t="str">
        <f>M1247</f>
        <v>un</v>
      </c>
    </row>
    <row r="1249" spans="2:13" ht="12.75" x14ac:dyDescent="0.2">
      <c r="B1249" s="159"/>
      <c r="C1249" s="158"/>
      <c r="D1249" s="179"/>
      <c r="E1249" s="179"/>
      <c r="F1249" s="168"/>
      <c r="G1249" s="179"/>
      <c r="H1249" s="169"/>
      <c r="I1249" s="169"/>
      <c r="J1249" s="169"/>
      <c r="K1249" s="170"/>
      <c r="L1249" s="171"/>
      <c r="M1249" s="172"/>
    </row>
    <row r="1250" spans="2:13" ht="12.75" x14ac:dyDescent="0.2">
      <c r="B1250" s="210" t="s">
        <v>341</v>
      </c>
      <c r="C1250" s="389" t="s">
        <v>845</v>
      </c>
      <c r="D1250" s="390"/>
      <c r="E1250" s="390"/>
      <c r="F1250" s="390"/>
      <c r="G1250" s="390"/>
      <c r="H1250" s="390"/>
      <c r="I1250" s="390"/>
      <c r="J1250" s="390"/>
      <c r="K1250" s="391"/>
      <c r="L1250" s="161">
        <v>60</v>
      </c>
      <c r="M1250" s="162" t="s">
        <v>65</v>
      </c>
    </row>
    <row r="1251" spans="2:13" ht="12.75" x14ac:dyDescent="0.2">
      <c r="B1251" s="149"/>
      <c r="C1251" s="149"/>
      <c r="D1251" s="164">
        <v>1</v>
      </c>
      <c r="E1251" s="164">
        <v>60</v>
      </c>
      <c r="F1251" s="149"/>
      <c r="G1251" s="149"/>
      <c r="H1251" s="149"/>
      <c r="I1251" s="149"/>
      <c r="J1251" s="149"/>
      <c r="K1251" s="164">
        <v>60</v>
      </c>
      <c r="L1251" s="164">
        <v>60</v>
      </c>
      <c r="M1251" s="149"/>
    </row>
    <row r="1252" spans="2:13" ht="12.75" x14ac:dyDescent="0.2">
      <c r="B1252" s="153"/>
      <c r="C1252" s="154"/>
      <c r="D1252" s="165"/>
      <c r="E1252" s="166"/>
      <c r="F1252" s="157"/>
      <c r="G1252" s="157"/>
      <c r="H1252" s="157"/>
      <c r="I1252" s="157"/>
      <c r="J1252" s="157"/>
      <c r="K1252" s="166"/>
      <c r="L1252" s="166"/>
      <c r="M1252" s="196"/>
    </row>
    <row r="1253" spans="2:13" ht="12.75" x14ac:dyDescent="0.2">
      <c r="B1253" s="156"/>
      <c r="C1253" s="157"/>
      <c r="D1253" s="167"/>
      <c r="E1253" s="167"/>
      <c r="F1253" s="168" t="s">
        <v>44</v>
      </c>
      <c r="G1253" s="167"/>
      <c r="H1253" s="169" t="s">
        <v>45</v>
      </c>
      <c r="I1253" s="169"/>
      <c r="J1253" s="169"/>
      <c r="K1253" s="170" t="s">
        <v>43</v>
      </c>
      <c r="L1253" s="171">
        <v>0</v>
      </c>
      <c r="M1253" s="172" t="str">
        <f>M1250</f>
        <v>un</v>
      </c>
    </row>
    <row r="1254" spans="2:13" ht="12.75" x14ac:dyDescent="0.2">
      <c r="B1254" s="156"/>
      <c r="C1254" s="157"/>
      <c r="D1254" s="173"/>
      <c r="E1254" s="173"/>
      <c r="F1254" s="174" t="s">
        <v>46</v>
      </c>
      <c r="G1254" s="173"/>
      <c r="H1254" s="175" t="s">
        <v>45</v>
      </c>
      <c r="I1254" s="175"/>
      <c r="J1254" s="175"/>
      <c r="K1254" s="176" t="s">
        <v>43</v>
      </c>
      <c r="L1254" s="177">
        <v>0</v>
      </c>
      <c r="M1254" s="178" t="str">
        <f>M1253</f>
        <v>un</v>
      </c>
    </row>
    <row r="1255" spans="2:13" ht="12.75" x14ac:dyDescent="0.2">
      <c r="B1255" s="159"/>
      <c r="C1255" s="158"/>
      <c r="D1255" s="179"/>
      <c r="E1255" s="179"/>
      <c r="F1255" s="168" t="s">
        <v>47</v>
      </c>
      <c r="G1255" s="179"/>
      <c r="H1255" s="169" t="s">
        <v>45</v>
      </c>
      <c r="I1255" s="169"/>
      <c r="J1255" s="169"/>
      <c r="K1255" s="170" t="s">
        <v>43</v>
      </c>
      <c r="L1255" s="171">
        <f>L1253+L1254</f>
        <v>0</v>
      </c>
      <c r="M1255" s="172" t="str">
        <f>M1254</f>
        <v>un</v>
      </c>
    </row>
    <row r="1256" spans="2:13" ht="12.75" x14ac:dyDescent="0.2">
      <c r="B1256" s="159"/>
      <c r="C1256" s="158"/>
      <c r="D1256" s="179"/>
      <c r="E1256" s="179"/>
      <c r="F1256" s="168"/>
      <c r="G1256" s="179"/>
      <c r="H1256" s="169"/>
      <c r="I1256" s="169"/>
      <c r="J1256" s="169"/>
      <c r="K1256" s="170"/>
      <c r="L1256" s="171"/>
      <c r="M1256" s="172"/>
    </row>
    <row r="1257" spans="2:13" ht="12.75" x14ac:dyDescent="0.2">
      <c r="B1257" s="210" t="s">
        <v>342</v>
      </c>
      <c r="C1257" s="389" t="s">
        <v>846</v>
      </c>
      <c r="D1257" s="390"/>
      <c r="E1257" s="390"/>
      <c r="F1257" s="390"/>
      <c r="G1257" s="390"/>
      <c r="H1257" s="390"/>
      <c r="I1257" s="390"/>
      <c r="J1257" s="390"/>
      <c r="K1257" s="391"/>
      <c r="L1257" s="161">
        <v>17</v>
      </c>
      <c r="M1257" s="162" t="s">
        <v>65</v>
      </c>
    </row>
    <row r="1258" spans="2:13" ht="12.75" x14ac:dyDescent="0.2">
      <c r="B1258" s="149"/>
      <c r="C1258" s="149"/>
      <c r="D1258" s="164">
        <v>1</v>
      </c>
      <c r="E1258" s="164">
        <v>17</v>
      </c>
      <c r="F1258" s="149"/>
      <c r="G1258" s="149"/>
      <c r="H1258" s="149"/>
      <c r="I1258" s="149"/>
      <c r="J1258" s="149"/>
      <c r="K1258" s="164">
        <v>17</v>
      </c>
      <c r="L1258" s="164">
        <v>17</v>
      </c>
      <c r="M1258" s="149"/>
    </row>
    <row r="1259" spans="2:13" ht="12.75" x14ac:dyDescent="0.2">
      <c r="B1259" s="153"/>
      <c r="C1259" s="154"/>
      <c r="D1259" s="165"/>
      <c r="E1259" s="166"/>
      <c r="F1259" s="157"/>
      <c r="G1259" s="157"/>
      <c r="H1259" s="157"/>
      <c r="I1259" s="157"/>
      <c r="J1259" s="157"/>
      <c r="K1259" s="166"/>
      <c r="L1259" s="166"/>
      <c r="M1259" s="196"/>
    </row>
    <row r="1260" spans="2:13" ht="12.75" x14ac:dyDescent="0.2">
      <c r="B1260" s="156"/>
      <c r="C1260" s="157"/>
      <c r="D1260" s="167"/>
      <c r="E1260" s="167"/>
      <c r="F1260" s="168" t="s">
        <v>44</v>
      </c>
      <c r="G1260" s="167"/>
      <c r="H1260" s="169" t="s">
        <v>45</v>
      </c>
      <c r="I1260" s="169"/>
      <c r="J1260" s="169"/>
      <c r="K1260" s="170" t="s">
        <v>43</v>
      </c>
      <c r="L1260" s="171">
        <v>0</v>
      </c>
      <c r="M1260" s="172" t="str">
        <f>M1257</f>
        <v>un</v>
      </c>
    </row>
    <row r="1261" spans="2:13" ht="12.75" x14ac:dyDescent="0.2">
      <c r="B1261" s="156"/>
      <c r="C1261" s="157"/>
      <c r="D1261" s="173"/>
      <c r="E1261" s="173"/>
      <c r="F1261" s="174" t="s">
        <v>46</v>
      </c>
      <c r="G1261" s="173"/>
      <c r="H1261" s="175" t="s">
        <v>45</v>
      </c>
      <c r="I1261" s="175"/>
      <c r="J1261" s="175"/>
      <c r="K1261" s="176" t="s">
        <v>43</v>
      </c>
      <c r="L1261" s="177">
        <v>0</v>
      </c>
      <c r="M1261" s="178" t="str">
        <f>M1260</f>
        <v>un</v>
      </c>
    </row>
    <row r="1262" spans="2:13" ht="12.75" x14ac:dyDescent="0.2">
      <c r="B1262" s="159"/>
      <c r="C1262" s="158"/>
      <c r="D1262" s="179"/>
      <c r="E1262" s="179"/>
      <c r="F1262" s="168" t="s">
        <v>47</v>
      </c>
      <c r="G1262" s="179"/>
      <c r="H1262" s="169" t="s">
        <v>45</v>
      </c>
      <c r="I1262" s="169"/>
      <c r="J1262" s="169"/>
      <c r="K1262" s="170" t="s">
        <v>43</v>
      </c>
      <c r="L1262" s="171">
        <f>L1260+L1261</f>
        <v>0</v>
      </c>
      <c r="M1262" s="172" t="str">
        <f>M1261</f>
        <v>un</v>
      </c>
    </row>
    <row r="1263" spans="2:13" ht="12.75" x14ac:dyDescent="0.2">
      <c r="B1263" s="159"/>
      <c r="C1263" s="158"/>
      <c r="D1263" s="179"/>
      <c r="E1263" s="179"/>
      <c r="F1263" s="168"/>
      <c r="G1263" s="179"/>
      <c r="H1263" s="169"/>
      <c r="I1263" s="169"/>
      <c r="J1263" s="169"/>
      <c r="K1263" s="170"/>
      <c r="L1263" s="171"/>
      <c r="M1263" s="172"/>
    </row>
    <row r="1264" spans="2:13" ht="12.75" x14ac:dyDescent="0.2">
      <c r="B1264" s="210" t="s">
        <v>343</v>
      </c>
      <c r="C1264" s="389" t="s">
        <v>847</v>
      </c>
      <c r="D1264" s="390"/>
      <c r="E1264" s="390"/>
      <c r="F1264" s="390"/>
      <c r="G1264" s="390"/>
      <c r="H1264" s="390"/>
      <c r="I1264" s="390"/>
      <c r="J1264" s="390"/>
      <c r="K1264" s="391"/>
      <c r="L1264" s="161">
        <v>17</v>
      </c>
      <c r="M1264" s="162" t="s">
        <v>65</v>
      </c>
    </row>
    <row r="1265" spans="2:13" ht="12.75" x14ac:dyDescent="0.2">
      <c r="B1265" s="149"/>
      <c r="C1265" s="149"/>
      <c r="D1265" s="164">
        <v>1</v>
      </c>
      <c r="E1265" s="164">
        <v>17</v>
      </c>
      <c r="F1265" s="149"/>
      <c r="G1265" s="149"/>
      <c r="H1265" s="149"/>
      <c r="I1265" s="149"/>
      <c r="J1265" s="149"/>
      <c r="K1265" s="164">
        <v>17</v>
      </c>
      <c r="L1265" s="164">
        <v>17</v>
      </c>
      <c r="M1265" s="149"/>
    </row>
    <row r="1266" spans="2:13" ht="12.75" x14ac:dyDescent="0.2">
      <c r="B1266" s="153"/>
      <c r="C1266" s="154"/>
      <c r="D1266" s="165"/>
      <c r="E1266" s="166"/>
      <c r="F1266" s="157"/>
      <c r="G1266" s="157"/>
      <c r="H1266" s="157"/>
      <c r="I1266" s="157"/>
      <c r="J1266" s="157"/>
      <c r="K1266" s="166"/>
      <c r="L1266" s="166"/>
      <c r="M1266" s="196"/>
    </row>
    <row r="1267" spans="2:13" ht="12.75" x14ac:dyDescent="0.2">
      <c r="B1267" s="156"/>
      <c r="C1267" s="157"/>
      <c r="D1267" s="167"/>
      <c r="E1267" s="167"/>
      <c r="F1267" s="168" t="s">
        <v>44</v>
      </c>
      <c r="G1267" s="167"/>
      <c r="H1267" s="169" t="s">
        <v>45</v>
      </c>
      <c r="I1267" s="169"/>
      <c r="J1267" s="169"/>
      <c r="K1267" s="170" t="s">
        <v>43</v>
      </c>
      <c r="L1267" s="171">
        <v>0</v>
      </c>
      <c r="M1267" s="172" t="str">
        <f>M1264</f>
        <v>un</v>
      </c>
    </row>
    <row r="1268" spans="2:13" ht="12.75" x14ac:dyDescent="0.2">
      <c r="B1268" s="156"/>
      <c r="C1268" s="157"/>
      <c r="D1268" s="173"/>
      <c r="E1268" s="173"/>
      <c r="F1268" s="174" t="s">
        <v>46</v>
      </c>
      <c r="G1268" s="173"/>
      <c r="H1268" s="175" t="s">
        <v>45</v>
      </c>
      <c r="I1268" s="175"/>
      <c r="J1268" s="175"/>
      <c r="K1268" s="176" t="s">
        <v>43</v>
      </c>
      <c r="L1268" s="177">
        <v>0</v>
      </c>
      <c r="M1268" s="178" t="str">
        <f>M1267</f>
        <v>un</v>
      </c>
    </row>
    <row r="1269" spans="2:13" ht="12.75" x14ac:dyDescent="0.2">
      <c r="B1269" s="159"/>
      <c r="C1269" s="158"/>
      <c r="D1269" s="179"/>
      <c r="E1269" s="179"/>
      <c r="F1269" s="168" t="s">
        <v>47</v>
      </c>
      <c r="G1269" s="179"/>
      <c r="H1269" s="169" t="s">
        <v>45</v>
      </c>
      <c r="I1269" s="169"/>
      <c r="J1269" s="169"/>
      <c r="K1269" s="170" t="s">
        <v>43</v>
      </c>
      <c r="L1269" s="171">
        <f>L1267+L1268</f>
        <v>0</v>
      </c>
      <c r="M1269" s="172" t="str">
        <f>M1268</f>
        <v>un</v>
      </c>
    </row>
    <row r="1270" spans="2:13" ht="12.75" x14ac:dyDescent="0.2">
      <c r="B1270" s="159"/>
      <c r="C1270" s="158"/>
      <c r="D1270" s="179"/>
      <c r="E1270" s="179"/>
      <c r="F1270" s="168"/>
      <c r="G1270" s="179"/>
      <c r="H1270" s="169"/>
      <c r="I1270" s="169"/>
      <c r="J1270" s="169"/>
      <c r="K1270" s="170"/>
      <c r="L1270" s="171"/>
      <c r="M1270" s="172"/>
    </row>
    <row r="1271" spans="2:13" ht="12.75" x14ac:dyDescent="0.2">
      <c r="B1271" s="210" t="s">
        <v>344</v>
      </c>
      <c r="C1271" s="389" t="s">
        <v>848</v>
      </c>
      <c r="D1271" s="390"/>
      <c r="E1271" s="390"/>
      <c r="F1271" s="390"/>
      <c r="G1271" s="390"/>
      <c r="H1271" s="390"/>
      <c r="I1271" s="390"/>
      <c r="J1271" s="390"/>
      <c r="K1271" s="391"/>
      <c r="L1271" s="161">
        <v>4</v>
      </c>
      <c r="M1271" s="162" t="s">
        <v>65</v>
      </c>
    </row>
    <row r="1272" spans="2:13" ht="12.75" x14ac:dyDescent="0.2">
      <c r="B1272" s="149"/>
      <c r="C1272" s="149"/>
      <c r="D1272" s="164">
        <v>1</v>
      </c>
      <c r="E1272" s="164">
        <v>4</v>
      </c>
      <c r="F1272" s="149"/>
      <c r="G1272" s="149"/>
      <c r="H1272" s="149"/>
      <c r="I1272" s="149"/>
      <c r="J1272" s="149"/>
      <c r="K1272" s="164">
        <v>4</v>
      </c>
      <c r="L1272" s="164">
        <v>4</v>
      </c>
      <c r="M1272" s="149"/>
    </row>
    <row r="1273" spans="2:13" ht="12.75" x14ac:dyDescent="0.2">
      <c r="B1273" s="153"/>
      <c r="C1273" s="154"/>
      <c r="D1273" s="165"/>
      <c r="E1273" s="166"/>
      <c r="F1273" s="157"/>
      <c r="G1273" s="157"/>
      <c r="H1273" s="157"/>
      <c r="I1273" s="157"/>
      <c r="J1273" s="157"/>
      <c r="K1273" s="166"/>
      <c r="L1273" s="166"/>
      <c r="M1273" s="196"/>
    </row>
    <row r="1274" spans="2:13" ht="12.75" x14ac:dyDescent="0.2">
      <c r="B1274" s="156"/>
      <c r="C1274" s="157"/>
      <c r="D1274" s="167"/>
      <c r="E1274" s="167"/>
      <c r="F1274" s="168" t="s">
        <v>44</v>
      </c>
      <c r="G1274" s="167"/>
      <c r="H1274" s="169" t="s">
        <v>45</v>
      </c>
      <c r="I1274" s="169"/>
      <c r="J1274" s="169"/>
      <c r="K1274" s="170" t="s">
        <v>43</v>
      </c>
      <c r="L1274" s="171">
        <v>0</v>
      </c>
      <c r="M1274" s="172" t="str">
        <f>M1271</f>
        <v>un</v>
      </c>
    </row>
    <row r="1275" spans="2:13" ht="12.75" x14ac:dyDescent="0.2">
      <c r="B1275" s="156"/>
      <c r="C1275" s="157"/>
      <c r="D1275" s="173"/>
      <c r="E1275" s="173"/>
      <c r="F1275" s="174" t="s">
        <v>46</v>
      </c>
      <c r="G1275" s="173"/>
      <c r="H1275" s="175" t="s">
        <v>45</v>
      </c>
      <c r="I1275" s="175"/>
      <c r="J1275" s="175"/>
      <c r="K1275" s="176" t="s">
        <v>43</v>
      </c>
      <c r="L1275" s="177">
        <v>0</v>
      </c>
      <c r="M1275" s="178" t="str">
        <f>M1274</f>
        <v>un</v>
      </c>
    </row>
    <row r="1276" spans="2:13" ht="12.75" x14ac:dyDescent="0.2">
      <c r="B1276" s="159"/>
      <c r="C1276" s="158"/>
      <c r="D1276" s="179"/>
      <c r="E1276" s="179"/>
      <c r="F1276" s="168" t="s">
        <v>47</v>
      </c>
      <c r="G1276" s="179"/>
      <c r="H1276" s="169" t="s">
        <v>45</v>
      </c>
      <c r="I1276" s="169"/>
      <c r="J1276" s="169"/>
      <c r="K1276" s="170" t="s">
        <v>43</v>
      </c>
      <c r="L1276" s="171">
        <f>L1274+L1275</f>
        <v>0</v>
      </c>
      <c r="M1276" s="172" t="str">
        <f>M1275</f>
        <v>un</v>
      </c>
    </row>
    <row r="1277" spans="2:13" ht="12.75" x14ac:dyDescent="0.2">
      <c r="B1277" s="159"/>
      <c r="C1277" s="158"/>
      <c r="D1277" s="179"/>
      <c r="E1277" s="179"/>
      <c r="F1277" s="168"/>
      <c r="G1277" s="179"/>
      <c r="H1277" s="169"/>
      <c r="I1277" s="169"/>
      <c r="J1277" s="169"/>
      <c r="K1277" s="170"/>
      <c r="L1277" s="171"/>
      <c r="M1277" s="172"/>
    </row>
    <row r="1278" spans="2:13" ht="12.75" x14ac:dyDescent="0.2">
      <c r="B1278" s="210" t="s">
        <v>345</v>
      </c>
      <c r="C1278" s="389" t="s">
        <v>381</v>
      </c>
      <c r="D1278" s="390"/>
      <c r="E1278" s="390"/>
      <c r="F1278" s="390"/>
      <c r="G1278" s="390"/>
      <c r="H1278" s="390"/>
      <c r="I1278" s="390"/>
      <c r="J1278" s="390"/>
      <c r="K1278" s="391"/>
      <c r="L1278" s="161">
        <v>41</v>
      </c>
      <c r="M1278" s="162" t="s">
        <v>65</v>
      </c>
    </row>
    <row r="1279" spans="2:13" ht="12.75" x14ac:dyDescent="0.2">
      <c r="B1279" s="149"/>
      <c r="C1279" s="149"/>
      <c r="D1279" s="164">
        <v>1</v>
      </c>
      <c r="E1279" s="164">
        <v>41</v>
      </c>
      <c r="F1279" s="149"/>
      <c r="G1279" s="149"/>
      <c r="H1279" s="149"/>
      <c r="I1279" s="149"/>
      <c r="J1279" s="149"/>
      <c r="K1279" s="164">
        <v>41</v>
      </c>
      <c r="L1279" s="164">
        <v>41</v>
      </c>
      <c r="M1279" s="149"/>
    </row>
    <row r="1280" spans="2:13" ht="12.75" x14ac:dyDescent="0.2">
      <c r="B1280" s="153"/>
      <c r="C1280" s="154"/>
      <c r="D1280" s="165"/>
      <c r="E1280" s="166"/>
      <c r="F1280" s="157"/>
      <c r="G1280" s="157"/>
      <c r="H1280" s="157"/>
      <c r="I1280" s="157"/>
      <c r="J1280" s="157"/>
      <c r="K1280" s="166"/>
      <c r="L1280" s="166"/>
      <c r="M1280" s="196"/>
    </row>
    <row r="1281" spans="2:13" ht="12.75" x14ac:dyDescent="0.2">
      <c r="B1281" s="156"/>
      <c r="C1281" s="157"/>
      <c r="D1281" s="167"/>
      <c r="E1281" s="167"/>
      <c r="F1281" s="168" t="s">
        <v>44</v>
      </c>
      <c r="G1281" s="167"/>
      <c r="H1281" s="169" t="s">
        <v>45</v>
      </c>
      <c r="I1281" s="169"/>
      <c r="J1281" s="169"/>
      <c r="K1281" s="170" t="s">
        <v>43</v>
      </c>
      <c r="L1281" s="171">
        <v>0</v>
      </c>
      <c r="M1281" s="172" t="str">
        <f>M1278</f>
        <v>un</v>
      </c>
    </row>
    <row r="1282" spans="2:13" ht="12.75" x14ac:dyDescent="0.2">
      <c r="B1282" s="156"/>
      <c r="C1282" s="157"/>
      <c r="D1282" s="173"/>
      <c r="E1282" s="173"/>
      <c r="F1282" s="174" t="s">
        <v>46</v>
      </c>
      <c r="G1282" s="173"/>
      <c r="H1282" s="175" t="s">
        <v>45</v>
      </c>
      <c r="I1282" s="175"/>
      <c r="J1282" s="175"/>
      <c r="K1282" s="176" t="s">
        <v>43</v>
      </c>
      <c r="L1282" s="177">
        <v>0</v>
      </c>
      <c r="M1282" s="178" t="str">
        <f>M1281</f>
        <v>un</v>
      </c>
    </row>
    <row r="1283" spans="2:13" ht="12.75" x14ac:dyDescent="0.2">
      <c r="B1283" s="159"/>
      <c r="C1283" s="158"/>
      <c r="D1283" s="179"/>
      <c r="E1283" s="179"/>
      <c r="F1283" s="168" t="s">
        <v>47</v>
      </c>
      <c r="G1283" s="179"/>
      <c r="H1283" s="169" t="s">
        <v>45</v>
      </c>
      <c r="I1283" s="169"/>
      <c r="J1283" s="169"/>
      <c r="K1283" s="170" t="s">
        <v>43</v>
      </c>
      <c r="L1283" s="171">
        <f>L1281+L1282</f>
        <v>0</v>
      </c>
      <c r="M1283" s="172" t="str">
        <f>M1282</f>
        <v>un</v>
      </c>
    </row>
    <row r="1284" spans="2:13" ht="12.75" x14ac:dyDescent="0.2">
      <c r="B1284" s="159"/>
      <c r="C1284" s="158"/>
      <c r="D1284" s="179"/>
      <c r="E1284" s="179"/>
      <c r="F1284" s="168"/>
      <c r="G1284" s="179"/>
      <c r="H1284" s="169"/>
      <c r="I1284" s="169"/>
      <c r="J1284" s="169"/>
      <c r="K1284" s="170"/>
      <c r="L1284" s="171"/>
      <c r="M1284" s="172"/>
    </row>
    <row r="1285" spans="2:13" ht="12.75" x14ac:dyDescent="0.2">
      <c r="B1285" s="210" t="s">
        <v>346</v>
      </c>
      <c r="C1285" s="389" t="s">
        <v>382</v>
      </c>
      <c r="D1285" s="390"/>
      <c r="E1285" s="390"/>
      <c r="F1285" s="390"/>
      <c r="G1285" s="390"/>
      <c r="H1285" s="390"/>
      <c r="I1285" s="390"/>
      <c r="J1285" s="390"/>
      <c r="K1285" s="391"/>
      <c r="L1285" s="161">
        <v>5</v>
      </c>
      <c r="M1285" s="162" t="s">
        <v>65</v>
      </c>
    </row>
    <row r="1286" spans="2:13" ht="12.75" x14ac:dyDescent="0.2">
      <c r="B1286" s="149"/>
      <c r="C1286" s="149"/>
      <c r="D1286" s="164">
        <v>1</v>
      </c>
      <c r="E1286" s="164">
        <v>5</v>
      </c>
      <c r="F1286" s="149"/>
      <c r="G1286" s="149"/>
      <c r="H1286" s="149"/>
      <c r="I1286" s="149"/>
      <c r="J1286" s="149"/>
      <c r="K1286" s="164">
        <v>5</v>
      </c>
      <c r="L1286" s="164">
        <v>5</v>
      </c>
      <c r="M1286" s="149"/>
    </row>
    <row r="1287" spans="2:13" ht="12.75" x14ac:dyDescent="0.2">
      <c r="B1287" s="153"/>
      <c r="C1287" s="154"/>
      <c r="D1287" s="165"/>
      <c r="E1287" s="166"/>
      <c r="F1287" s="157"/>
      <c r="G1287" s="157"/>
      <c r="H1287" s="157"/>
      <c r="I1287" s="157"/>
      <c r="J1287" s="157"/>
      <c r="K1287" s="166"/>
      <c r="L1287" s="166"/>
      <c r="M1287" s="196"/>
    </row>
    <row r="1288" spans="2:13" ht="12.75" x14ac:dyDescent="0.2">
      <c r="B1288" s="156"/>
      <c r="C1288" s="157"/>
      <c r="D1288" s="167"/>
      <c r="E1288" s="167"/>
      <c r="F1288" s="168" t="s">
        <v>44</v>
      </c>
      <c r="G1288" s="167"/>
      <c r="H1288" s="169" t="s">
        <v>45</v>
      </c>
      <c r="I1288" s="169"/>
      <c r="J1288" s="169"/>
      <c r="K1288" s="170" t="s">
        <v>43</v>
      </c>
      <c r="L1288" s="171">
        <v>0</v>
      </c>
      <c r="M1288" s="172" t="str">
        <f>M1285</f>
        <v>un</v>
      </c>
    </row>
    <row r="1289" spans="2:13" ht="12.75" x14ac:dyDescent="0.2">
      <c r="B1289" s="156"/>
      <c r="C1289" s="157"/>
      <c r="D1289" s="173"/>
      <c r="E1289" s="173"/>
      <c r="F1289" s="174" t="s">
        <v>46</v>
      </c>
      <c r="G1289" s="173"/>
      <c r="H1289" s="175" t="s">
        <v>45</v>
      </c>
      <c r="I1289" s="175"/>
      <c r="J1289" s="175"/>
      <c r="K1289" s="176" t="s">
        <v>43</v>
      </c>
      <c r="L1289" s="177">
        <v>0</v>
      </c>
      <c r="M1289" s="178" t="str">
        <f>M1288</f>
        <v>un</v>
      </c>
    </row>
    <row r="1290" spans="2:13" ht="12.75" x14ac:dyDescent="0.2">
      <c r="B1290" s="159"/>
      <c r="C1290" s="158"/>
      <c r="D1290" s="179"/>
      <c r="E1290" s="179"/>
      <c r="F1290" s="168" t="s">
        <v>47</v>
      </c>
      <c r="G1290" s="179"/>
      <c r="H1290" s="169" t="s">
        <v>45</v>
      </c>
      <c r="I1290" s="169"/>
      <c r="J1290" s="169"/>
      <c r="K1290" s="170" t="s">
        <v>43</v>
      </c>
      <c r="L1290" s="171">
        <f>L1288+L1289</f>
        <v>0</v>
      </c>
      <c r="M1290" s="172" t="str">
        <f>M1289</f>
        <v>un</v>
      </c>
    </row>
    <row r="1291" spans="2:13" ht="12.75" x14ac:dyDescent="0.2">
      <c r="B1291" s="159"/>
      <c r="C1291" s="158"/>
      <c r="D1291" s="179"/>
      <c r="E1291" s="179"/>
      <c r="F1291" s="168"/>
      <c r="G1291" s="179"/>
      <c r="H1291" s="169"/>
      <c r="I1291" s="169"/>
      <c r="J1291" s="169"/>
      <c r="K1291" s="170"/>
      <c r="L1291" s="171"/>
      <c r="M1291" s="172"/>
    </row>
    <row r="1292" spans="2:13" ht="12.75" x14ac:dyDescent="0.2">
      <c r="B1292" s="210" t="s">
        <v>347</v>
      </c>
      <c r="C1292" s="389" t="s">
        <v>383</v>
      </c>
      <c r="D1292" s="390"/>
      <c r="E1292" s="390"/>
      <c r="F1292" s="390"/>
      <c r="G1292" s="390"/>
      <c r="H1292" s="390"/>
      <c r="I1292" s="390"/>
      <c r="J1292" s="390"/>
      <c r="K1292" s="391"/>
      <c r="L1292" s="161">
        <v>5</v>
      </c>
      <c r="M1292" s="162" t="s">
        <v>65</v>
      </c>
    </row>
    <row r="1293" spans="2:13" ht="12.75" x14ac:dyDescent="0.2">
      <c r="B1293" s="149"/>
      <c r="C1293" s="149"/>
      <c r="D1293" s="164">
        <v>1</v>
      </c>
      <c r="E1293" s="164">
        <v>5</v>
      </c>
      <c r="F1293" s="149"/>
      <c r="G1293" s="149"/>
      <c r="H1293" s="149"/>
      <c r="I1293" s="149"/>
      <c r="J1293" s="149"/>
      <c r="K1293" s="164">
        <v>5</v>
      </c>
      <c r="L1293" s="164">
        <v>5</v>
      </c>
      <c r="M1293" s="149"/>
    </row>
    <row r="1294" spans="2:13" ht="12.75" x14ac:dyDescent="0.2">
      <c r="B1294" s="153"/>
      <c r="C1294" s="154"/>
      <c r="D1294" s="165"/>
      <c r="E1294" s="166"/>
      <c r="F1294" s="157"/>
      <c r="G1294" s="157"/>
      <c r="H1294" s="157"/>
      <c r="I1294" s="157"/>
      <c r="J1294" s="157"/>
      <c r="K1294" s="166"/>
      <c r="L1294" s="166"/>
      <c r="M1294" s="196"/>
    </row>
    <row r="1295" spans="2:13" ht="12.75" x14ac:dyDescent="0.2">
      <c r="B1295" s="156"/>
      <c r="C1295" s="157"/>
      <c r="D1295" s="167"/>
      <c r="E1295" s="167"/>
      <c r="F1295" s="168" t="s">
        <v>44</v>
      </c>
      <c r="G1295" s="167"/>
      <c r="H1295" s="169" t="s">
        <v>45</v>
      </c>
      <c r="I1295" s="169"/>
      <c r="J1295" s="169"/>
      <c r="K1295" s="170" t="s">
        <v>43</v>
      </c>
      <c r="L1295" s="171">
        <v>0</v>
      </c>
      <c r="M1295" s="172" t="str">
        <f>M1292</f>
        <v>un</v>
      </c>
    </row>
    <row r="1296" spans="2:13" ht="12.75" x14ac:dyDescent="0.2">
      <c r="B1296" s="156"/>
      <c r="C1296" s="157"/>
      <c r="D1296" s="173"/>
      <c r="E1296" s="173"/>
      <c r="F1296" s="174" t="s">
        <v>46</v>
      </c>
      <c r="G1296" s="173"/>
      <c r="H1296" s="175" t="s">
        <v>45</v>
      </c>
      <c r="I1296" s="175"/>
      <c r="J1296" s="175"/>
      <c r="K1296" s="176" t="s">
        <v>43</v>
      </c>
      <c r="L1296" s="177">
        <v>0</v>
      </c>
      <c r="M1296" s="178" t="str">
        <f>M1295</f>
        <v>un</v>
      </c>
    </row>
    <row r="1297" spans="2:13" ht="12.75" x14ac:dyDescent="0.2">
      <c r="B1297" s="159"/>
      <c r="C1297" s="158"/>
      <c r="D1297" s="179"/>
      <c r="E1297" s="179"/>
      <c r="F1297" s="168" t="s">
        <v>47</v>
      </c>
      <c r="G1297" s="179"/>
      <c r="H1297" s="169" t="s">
        <v>45</v>
      </c>
      <c r="I1297" s="169"/>
      <c r="J1297" s="169"/>
      <c r="K1297" s="170" t="s">
        <v>43</v>
      </c>
      <c r="L1297" s="171">
        <f>L1295+L1296</f>
        <v>0</v>
      </c>
      <c r="M1297" s="172" t="str">
        <f>M1296</f>
        <v>un</v>
      </c>
    </row>
    <row r="1298" spans="2:13" ht="12.75" x14ac:dyDescent="0.2">
      <c r="B1298" s="159"/>
      <c r="C1298" s="158"/>
      <c r="D1298" s="179"/>
      <c r="E1298" s="179"/>
      <c r="F1298" s="168"/>
      <c r="G1298" s="179"/>
      <c r="H1298" s="169"/>
      <c r="I1298" s="169"/>
      <c r="J1298" s="169"/>
      <c r="K1298" s="170"/>
      <c r="L1298" s="171"/>
      <c r="M1298" s="172"/>
    </row>
    <row r="1299" spans="2:13" ht="12.75" x14ac:dyDescent="0.2">
      <c r="B1299" s="210" t="s">
        <v>348</v>
      </c>
      <c r="C1299" s="389" t="s">
        <v>849</v>
      </c>
      <c r="D1299" s="390"/>
      <c r="E1299" s="390"/>
      <c r="F1299" s="390"/>
      <c r="G1299" s="390"/>
      <c r="H1299" s="390"/>
      <c r="I1299" s="390"/>
      <c r="J1299" s="390"/>
      <c r="K1299" s="391"/>
      <c r="L1299" s="161">
        <v>50</v>
      </c>
      <c r="M1299" s="162" t="s">
        <v>49</v>
      </c>
    </row>
    <row r="1300" spans="2:13" ht="25.5" x14ac:dyDescent="0.2">
      <c r="B1300" s="149"/>
      <c r="C1300" s="209" t="s">
        <v>850</v>
      </c>
      <c r="D1300" s="164">
        <v>1</v>
      </c>
      <c r="E1300" s="164">
        <v>50</v>
      </c>
      <c r="F1300" s="149"/>
      <c r="G1300" s="149"/>
      <c r="H1300" s="149"/>
      <c r="I1300" s="149"/>
      <c r="J1300" s="149"/>
      <c r="K1300" s="164">
        <v>50</v>
      </c>
      <c r="L1300" s="164">
        <v>50</v>
      </c>
      <c r="M1300" s="149"/>
    </row>
    <row r="1301" spans="2:13" ht="12.75" x14ac:dyDescent="0.2">
      <c r="B1301" s="153"/>
      <c r="C1301" s="154"/>
      <c r="D1301" s="165"/>
      <c r="E1301" s="166"/>
      <c r="F1301" s="157"/>
      <c r="G1301" s="157"/>
      <c r="H1301" s="157"/>
      <c r="I1301" s="157"/>
      <c r="J1301" s="157"/>
      <c r="K1301" s="166"/>
      <c r="L1301" s="166"/>
      <c r="M1301" s="196"/>
    </row>
    <row r="1302" spans="2:13" ht="12.75" x14ac:dyDescent="0.2">
      <c r="B1302" s="156"/>
      <c r="C1302" s="157"/>
      <c r="D1302" s="167"/>
      <c r="E1302" s="167"/>
      <c r="F1302" s="168" t="s">
        <v>44</v>
      </c>
      <c r="G1302" s="167"/>
      <c r="H1302" s="169" t="s">
        <v>45</v>
      </c>
      <c r="I1302" s="169"/>
      <c r="J1302" s="169"/>
      <c r="K1302" s="170" t="s">
        <v>43</v>
      </c>
      <c r="L1302" s="171">
        <v>0</v>
      </c>
      <c r="M1302" s="172" t="str">
        <f>M1299</f>
        <v>m</v>
      </c>
    </row>
    <row r="1303" spans="2:13" ht="12.75" x14ac:dyDescent="0.2">
      <c r="B1303" s="156"/>
      <c r="C1303" s="157"/>
      <c r="D1303" s="173"/>
      <c r="E1303" s="173"/>
      <c r="F1303" s="174" t="s">
        <v>46</v>
      </c>
      <c r="G1303" s="173"/>
      <c r="H1303" s="175" t="s">
        <v>45</v>
      </c>
      <c r="I1303" s="175"/>
      <c r="J1303" s="175"/>
      <c r="K1303" s="176" t="s">
        <v>43</v>
      </c>
      <c r="L1303" s="177">
        <v>0</v>
      </c>
      <c r="M1303" s="178" t="str">
        <f>M1302</f>
        <v>m</v>
      </c>
    </row>
    <row r="1304" spans="2:13" ht="12.75" x14ac:dyDescent="0.2">
      <c r="B1304" s="159"/>
      <c r="C1304" s="158"/>
      <c r="D1304" s="179"/>
      <c r="E1304" s="179"/>
      <c r="F1304" s="168" t="s">
        <v>47</v>
      </c>
      <c r="G1304" s="179"/>
      <c r="H1304" s="169" t="s">
        <v>45</v>
      </c>
      <c r="I1304" s="169"/>
      <c r="J1304" s="169"/>
      <c r="K1304" s="170" t="s">
        <v>43</v>
      </c>
      <c r="L1304" s="171">
        <f>L1302+L1303</f>
        <v>0</v>
      </c>
      <c r="M1304" s="172" t="str">
        <f>M1303</f>
        <v>m</v>
      </c>
    </row>
    <row r="1305" spans="2:13" ht="12.75" x14ac:dyDescent="0.2">
      <c r="B1305" s="159"/>
      <c r="C1305" s="158"/>
      <c r="D1305" s="179"/>
      <c r="E1305" s="179"/>
      <c r="F1305" s="168"/>
      <c r="G1305" s="179"/>
      <c r="H1305" s="169"/>
      <c r="I1305" s="169"/>
      <c r="J1305" s="169"/>
      <c r="K1305" s="170"/>
      <c r="L1305" s="171"/>
      <c r="M1305" s="172"/>
    </row>
    <row r="1306" spans="2:13" ht="12.75" x14ac:dyDescent="0.2">
      <c r="B1306" s="265" t="s">
        <v>349</v>
      </c>
      <c r="C1306" s="405" t="s">
        <v>851</v>
      </c>
      <c r="D1306" s="406"/>
      <c r="E1306" s="406"/>
      <c r="F1306" s="406"/>
      <c r="G1306" s="406"/>
      <c r="H1306" s="406"/>
      <c r="I1306" s="406"/>
      <c r="J1306" s="406"/>
      <c r="K1306" s="407"/>
      <c r="L1306" s="260">
        <v>60</v>
      </c>
      <c r="M1306" s="261" t="s">
        <v>49</v>
      </c>
    </row>
    <row r="1307" spans="2:13" ht="12.75" x14ac:dyDescent="0.2">
      <c r="B1307" s="248"/>
      <c r="C1307" s="248"/>
      <c r="D1307" s="250">
        <v>1</v>
      </c>
      <c r="E1307" s="250">
        <v>60</v>
      </c>
      <c r="F1307" s="248"/>
      <c r="G1307" s="248"/>
      <c r="H1307" s="248"/>
      <c r="I1307" s="248"/>
      <c r="J1307" s="248"/>
      <c r="K1307" s="250">
        <v>60</v>
      </c>
      <c r="L1307" s="250">
        <v>60</v>
      </c>
      <c r="M1307" s="248"/>
    </row>
    <row r="1308" spans="2:13" ht="12.75" x14ac:dyDescent="0.2">
      <c r="B1308" s="251"/>
      <c r="C1308" s="252"/>
      <c r="D1308" s="253"/>
      <c r="E1308" s="254"/>
      <c r="F1308" s="232"/>
      <c r="G1308" s="232"/>
      <c r="H1308" s="232"/>
      <c r="I1308" s="232"/>
      <c r="J1308" s="232"/>
      <c r="K1308" s="254"/>
      <c r="L1308" s="254"/>
      <c r="M1308" s="255"/>
    </row>
    <row r="1309" spans="2:13" ht="12.75" x14ac:dyDescent="0.2">
      <c r="B1309" s="231"/>
      <c r="C1309" s="232"/>
      <c r="D1309" s="239"/>
      <c r="E1309" s="239"/>
      <c r="F1309" s="240" t="s">
        <v>44</v>
      </c>
      <c r="G1309" s="239"/>
      <c r="H1309" s="241" t="s">
        <v>45</v>
      </c>
      <c r="I1309" s="241"/>
      <c r="J1309" s="241"/>
      <c r="K1309" s="242" t="s">
        <v>43</v>
      </c>
      <c r="L1309" s="243">
        <v>0</v>
      </c>
      <c r="M1309" s="244" t="str">
        <f>M1306</f>
        <v>m</v>
      </c>
    </row>
    <row r="1310" spans="2:13" ht="12.75" x14ac:dyDescent="0.2">
      <c r="B1310" s="231"/>
      <c r="C1310" s="232"/>
      <c r="D1310" s="233"/>
      <c r="E1310" s="233"/>
      <c r="F1310" s="234" t="s">
        <v>46</v>
      </c>
      <c r="G1310" s="233"/>
      <c r="H1310" s="235" t="s">
        <v>45</v>
      </c>
      <c r="I1310" s="235"/>
      <c r="J1310" s="235"/>
      <c r="K1310" s="236" t="s">
        <v>43</v>
      </c>
      <c r="L1310" s="237">
        <v>60</v>
      </c>
      <c r="M1310" s="238" t="str">
        <f>M1309</f>
        <v>m</v>
      </c>
    </row>
    <row r="1311" spans="2:13" ht="12.75" x14ac:dyDescent="0.2">
      <c r="B1311" s="245"/>
      <c r="C1311" s="246"/>
      <c r="D1311" s="247"/>
      <c r="E1311" s="247"/>
      <c r="F1311" s="240" t="s">
        <v>47</v>
      </c>
      <c r="G1311" s="247"/>
      <c r="H1311" s="241" t="s">
        <v>45</v>
      </c>
      <c r="I1311" s="241"/>
      <c r="J1311" s="241"/>
      <c r="K1311" s="242" t="s">
        <v>43</v>
      </c>
      <c r="L1311" s="243">
        <f>L1309+L1310</f>
        <v>60</v>
      </c>
      <c r="M1311" s="244" t="str">
        <f>M1310</f>
        <v>m</v>
      </c>
    </row>
    <row r="1312" spans="2:13" ht="12.75" x14ac:dyDescent="0.2">
      <c r="B1312" s="245"/>
      <c r="C1312" s="246"/>
      <c r="D1312" s="247"/>
      <c r="E1312" s="247"/>
      <c r="F1312" s="240"/>
      <c r="G1312" s="247"/>
      <c r="H1312" s="241"/>
      <c r="I1312" s="241"/>
      <c r="J1312" s="241"/>
      <c r="K1312" s="242"/>
      <c r="L1312" s="243"/>
      <c r="M1312" s="244"/>
    </row>
    <row r="1313" spans="2:13" ht="12.75" x14ac:dyDescent="0.2">
      <c r="B1313" s="265" t="s">
        <v>350</v>
      </c>
      <c r="C1313" s="405" t="s">
        <v>852</v>
      </c>
      <c r="D1313" s="406"/>
      <c r="E1313" s="406"/>
      <c r="F1313" s="406"/>
      <c r="G1313" s="406"/>
      <c r="H1313" s="406"/>
      <c r="I1313" s="406"/>
      <c r="J1313" s="406"/>
      <c r="K1313" s="407"/>
      <c r="L1313" s="260">
        <v>65</v>
      </c>
      <c r="M1313" s="261" t="s">
        <v>49</v>
      </c>
    </row>
    <row r="1314" spans="2:13" ht="12.75" x14ac:dyDescent="0.2">
      <c r="B1314" s="248"/>
      <c r="C1314" s="248"/>
      <c r="D1314" s="250">
        <v>1</v>
      </c>
      <c r="E1314" s="250">
        <v>65</v>
      </c>
      <c r="F1314" s="248"/>
      <c r="G1314" s="248"/>
      <c r="H1314" s="248"/>
      <c r="I1314" s="248"/>
      <c r="J1314" s="248"/>
      <c r="K1314" s="250">
        <v>65</v>
      </c>
      <c r="L1314" s="250">
        <v>65</v>
      </c>
      <c r="M1314" s="248"/>
    </row>
    <row r="1315" spans="2:13" ht="12.75" x14ac:dyDescent="0.2">
      <c r="B1315" s="251"/>
      <c r="C1315" s="252"/>
      <c r="D1315" s="253"/>
      <c r="E1315" s="254"/>
      <c r="F1315" s="232"/>
      <c r="G1315" s="232"/>
      <c r="H1315" s="232"/>
      <c r="I1315" s="232"/>
      <c r="J1315" s="232"/>
      <c r="K1315" s="254"/>
      <c r="L1315" s="254"/>
      <c r="M1315" s="255"/>
    </row>
    <row r="1316" spans="2:13" ht="12.75" x14ac:dyDescent="0.2">
      <c r="B1316" s="231"/>
      <c r="C1316" s="232"/>
      <c r="D1316" s="239"/>
      <c r="E1316" s="239"/>
      <c r="F1316" s="240" t="s">
        <v>44</v>
      </c>
      <c r="G1316" s="239"/>
      <c r="H1316" s="241" t="s">
        <v>45</v>
      </c>
      <c r="I1316" s="241"/>
      <c r="J1316" s="241"/>
      <c r="K1316" s="242" t="s">
        <v>43</v>
      </c>
      <c r="L1316" s="243">
        <v>0</v>
      </c>
      <c r="M1316" s="244" t="str">
        <f>M1313</f>
        <v>m</v>
      </c>
    </row>
    <row r="1317" spans="2:13" ht="12.75" x14ac:dyDescent="0.2">
      <c r="B1317" s="231"/>
      <c r="C1317" s="232"/>
      <c r="D1317" s="233"/>
      <c r="E1317" s="233"/>
      <c r="F1317" s="234" t="s">
        <v>46</v>
      </c>
      <c r="G1317" s="233"/>
      <c r="H1317" s="235" t="s">
        <v>45</v>
      </c>
      <c r="I1317" s="235"/>
      <c r="J1317" s="235"/>
      <c r="K1317" s="236" t="s">
        <v>43</v>
      </c>
      <c r="L1317" s="237">
        <v>65</v>
      </c>
      <c r="M1317" s="238" t="str">
        <f>M1316</f>
        <v>m</v>
      </c>
    </row>
    <row r="1318" spans="2:13" ht="12.75" x14ac:dyDescent="0.2">
      <c r="B1318" s="245"/>
      <c r="C1318" s="246"/>
      <c r="D1318" s="247"/>
      <c r="E1318" s="247"/>
      <c r="F1318" s="240" t="s">
        <v>47</v>
      </c>
      <c r="G1318" s="247"/>
      <c r="H1318" s="241" t="s">
        <v>45</v>
      </c>
      <c r="I1318" s="241"/>
      <c r="J1318" s="241"/>
      <c r="K1318" s="242" t="s">
        <v>43</v>
      </c>
      <c r="L1318" s="243">
        <f>L1316+L1317</f>
        <v>65</v>
      </c>
      <c r="M1318" s="244" t="str">
        <f>M1317</f>
        <v>m</v>
      </c>
    </row>
    <row r="1319" spans="2:13" ht="12.75" x14ac:dyDescent="0.2">
      <c r="B1319" s="245"/>
      <c r="C1319" s="246"/>
      <c r="D1319" s="247"/>
      <c r="E1319" s="247"/>
      <c r="F1319" s="240"/>
      <c r="G1319" s="247"/>
      <c r="H1319" s="241"/>
      <c r="I1319" s="241"/>
      <c r="J1319" s="241"/>
      <c r="K1319" s="242"/>
      <c r="L1319" s="243"/>
      <c r="M1319" s="244"/>
    </row>
    <row r="1320" spans="2:13" ht="12.75" x14ac:dyDescent="0.2">
      <c r="B1320" s="265" t="s">
        <v>351</v>
      </c>
      <c r="C1320" s="405" t="s">
        <v>853</v>
      </c>
      <c r="D1320" s="406"/>
      <c r="E1320" s="406"/>
      <c r="F1320" s="406"/>
      <c r="G1320" s="406"/>
      <c r="H1320" s="406"/>
      <c r="I1320" s="406"/>
      <c r="J1320" s="406"/>
      <c r="K1320" s="407"/>
      <c r="L1320" s="260">
        <v>30</v>
      </c>
      <c r="M1320" s="261" t="s">
        <v>49</v>
      </c>
    </row>
    <row r="1321" spans="2:13" ht="12.75" x14ac:dyDescent="0.2">
      <c r="B1321" s="248"/>
      <c r="C1321" s="248"/>
      <c r="D1321" s="250">
        <v>1</v>
      </c>
      <c r="E1321" s="250">
        <v>30</v>
      </c>
      <c r="F1321" s="248"/>
      <c r="G1321" s="248"/>
      <c r="H1321" s="248"/>
      <c r="I1321" s="248"/>
      <c r="J1321" s="248"/>
      <c r="K1321" s="250">
        <v>30</v>
      </c>
      <c r="L1321" s="250">
        <v>30</v>
      </c>
      <c r="M1321" s="248"/>
    </row>
    <row r="1322" spans="2:13" ht="12.75" x14ac:dyDescent="0.2">
      <c r="B1322" s="251"/>
      <c r="C1322" s="252"/>
      <c r="D1322" s="253"/>
      <c r="E1322" s="254"/>
      <c r="F1322" s="232"/>
      <c r="G1322" s="232"/>
      <c r="H1322" s="232"/>
      <c r="I1322" s="232"/>
      <c r="J1322" s="232"/>
      <c r="K1322" s="254"/>
      <c r="L1322" s="254"/>
      <c r="M1322" s="255"/>
    </row>
    <row r="1323" spans="2:13" ht="12.75" x14ac:dyDescent="0.2">
      <c r="B1323" s="231"/>
      <c r="C1323" s="232"/>
      <c r="D1323" s="239"/>
      <c r="E1323" s="239"/>
      <c r="F1323" s="240" t="s">
        <v>44</v>
      </c>
      <c r="G1323" s="239"/>
      <c r="H1323" s="241" t="s">
        <v>45</v>
      </c>
      <c r="I1323" s="241"/>
      <c r="J1323" s="241"/>
      <c r="K1323" s="242" t="s">
        <v>43</v>
      </c>
      <c r="L1323" s="243">
        <v>0</v>
      </c>
      <c r="M1323" s="244" t="str">
        <f>M1320</f>
        <v>m</v>
      </c>
    </row>
    <row r="1324" spans="2:13" ht="12.75" x14ac:dyDescent="0.2">
      <c r="B1324" s="231"/>
      <c r="C1324" s="232"/>
      <c r="D1324" s="233"/>
      <c r="E1324" s="233"/>
      <c r="F1324" s="234" t="s">
        <v>46</v>
      </c>
      <c r="G1324" s="233"/>
      <c r="H1324" s="235" t="s">
        <v>45</v>
      </c>
      <c r="I1324" s="235"/>
      <c r="J1324" s="235"/>
      <c r="K1324" s="236" t="s">
        <v>43</v>
      </c>
      <c r="L1324" s="237">
        <v>30</v>
      </c>
      <c r="M1324" s="238" t="str">
        <f>M1323</f>
        <v>m</v>
      </c>
    </row>
    <row r="1325" spans="2:13" ht="12.75" x14ac:dyDescent="0.2">
      <c r="B1325" s="245"/>
      <c r="C1325" s="246"/>
      <c r="D1325" s="247"/>
      <c r="E1325" s="247"/>
      <c r="F1325" s="240" t="s">
        <v>47</v>
      </c>
      <c r="G1325" s="247"/>
      <c r="H1325" s="241" t="s">
        <v>45</v>
      </c>
      <c r="I1325" s="241"/>
      <c r="J1325" s="241"/>
      <c r="K1325" s="242" t="s">
        <v>43</v>
      </c>
      <c r="L1325" s="243">
        <f>L1323+L1324</f>
        <v>30</v>
      </c>
      <c r="M1325" s="244" t="str">
        <f>M1324</f>
        <v>m</v>
      </c>
    </row>
    <row r="1326" spans="2:13" ht="12.75" x14ac:dyDescent="0.2">
      <c r="B1326" s="245"/>
      <c r="C1326" s="246"/>
      <c r="D1326" s="247"/>
      <c r="E1326" s="247"/>
      <c r="F1326" s="240"/>
      <c r="G1326" s="247"/>
      <c r="H1326" s="241"/>
      <c r="I1326" s="241"/>
      <c r="J1326" s="241"/>
      <c r="K1326" s="242"/>
      <c r="L1326" s="243"/>
      <c r="M1326" s="244"/>
    </row>
    <row r="1327" spans="2:13" ht="12.75" x14ac:dyDescent="0.2">
      <c r="B1327" s="210" t="s">
        <v>352</v>
      </c>
      <c r="C1327" s="389" t="s">
        <v>854</v>
      </c>
      <c r="D1327" s="390"/>
      <c r="E1327" s="390"/>
      <c r="F1327" s="390"/>
      <c r="G1327" s="390"/>
      <c r="H1327" s="390"/>
      <c r="I1327" s="390"/>
      <c r="J1327" s="390"/>
      <c r="K1327" s="391"/>
      <c r="L1327" s="161">
        <v>2</v>
      </c>
      <c r="M1327" s="162" t="s">
        <v>65</v>
      </c>
    </row>
    <row r="1328" spans="2:13" ht="12.75" x14ac:dyDescent="0.2">
      <c r="B1328" s="149"/>
      <c r="C1328" s="149"/>
      <c r="D1328" s="164">
        <v>1</v>
      </c>
      <c r="E1328" s="164">
        <v>2</v>
      </c>
      <c r="F1328" s="149"/>
      <c r="G1328" s="149"/>
      <c r="H1328" s="149"/>
      <c r="I1328" s="149"/>
      <c r="J1328" s="149"/>
      <c r="K1328" s="164">
        <v>2</v>
      </c>
      <c r="L1328" s="164">
        <v>2</v>
      </c>
      <c r="M1328" s="149"/>
    </row>
    <row r="1329" spans="2:13" ht="12.75" x14ac:dyDescent="0.2">
      <c r="B1329" s="153"/>
      <c r="C1329" s="154"/>
      <c r="D1329" s="165"/>
      <c r="E1329" s="166"/>
      <c r="F1329" s="157"/>
      <c r="G1329" s="157"/>
      <c r="H1329" s="157"/>
      <c r="I1329" s="157"/>
      <c r="J1329" s="157"/>
      <c r="K1329" s="166"/>
      <c r="L1329" s="166"/>
      <c r="M1329" s="196"/>
    </row>
    <row r="1330" spans="2:13" ht="12.75" x14ac:dyDescent="0.2">
      <c r="B1330" s="156"/>
      <c r="C1330" s="157"/>
      <c r="D1330" s="167"/>
      <c r="E1330" s="167"/>
      <c r="F1330" s="168" t="s">
        <v>44</v>
      </c>
      <c r="G1330" s="167"/>
      <c r="H1330" s="169" t="s">
        <v>45</v>
      </c>
      <c r="I1330" s="169"/>
      <c r="J1330" s="169"/>
      <c r="K1330" s="170" t="s">
        <v>43</v>
      </c>
      <c r="L1330" s="171">
        <v>0</v>
      </c>
      <c r="M1330" s="172" t="str">
        <f>M1327</f>
        <v>un</v>
      </c>
    </row>
    <row r="1331" spans="2:13" ht="12.75" x14ac:dyDescent="0.2">
      <c r="B1331" s="156"/>
      <c r="C1331" s="157"/>
      <c r="D1331" s="173"/>
      <c r="E1331" s="173"/>
      <c r="F1331" s="174" t="s">
        <v>46</v>
      </c>
      <c r="G1331" s="173"/>
      <c r="H1331" s="175" t="s">
        <v>45</v>
      </c>
      <c r="I1331" s="175"/>
      <c r="J1331" s="175"/>
      <c r="K1331" s="176" t="s">
        <v>43</v>
      </c>
      <c r="L1331" s="177">
        <v>0</v>
      </c>
      <c r="M1331" s="178" t="str">
        <f>M1330</f>
        <v>un</v>
      </c>
    </row>
    <row r="1332" spans="2:13" ht="12.75" x14ac:dyDescent="0.2">
      <c r="B1332" s="159"/>
      <c r="C1332" s="158"/>
      <c r="D1332" s="179"/>
      <c r="E1332" s="179"/>
      <c r="F1332" s="168" t="s">
        <v>47</v>
      </c>
      <c r="G1332" s="179"/>
      <c r="H1332" s="169" t="s">
        <v>45</v>
      </c>
      <c r="I1332" s="169"/>
      <c r="J1332" s="169"/>
      <c r="K1332" s="170" t="s">
        <v>43</v>
      </c>
      <c r="L1332" s="171">
        <f>L1330+L1331</f>
        <v>0</v>
      </c>
      <c r="M1332" s="172" t="str">
        <f>M1331</f>
        <v>un</v>
      </c>
    </row>
    <row r="1333" spans="2:13" ht="12.75" x14ac:dyDescent="0.2">
      <c r="B1333" s="159"/>
      <c r="C1333" s="158"/>
      <c r="D1333" s="179"/>
      <c r="E1333" s="179"/>
      <c r="F1333" s="168"/>
      <c r="G1333" s="179"/>
      <c r="H1333" s="169"/>
      <c r="I1333" s="169"/>
      <c r="J1333" s="169"/>
      <c r="K1333" s="170"/>
      <c r="L1333" s="171"/>
      <c r="M1333" s="172"/>
    </row>
    <row r="1334" spans="2:13" ht="12.75" x14ac:dyDescent="0.2">
      <c r="B1334" s="210" t="s">
        <v>353</v>
      </c>
      <c r="C1334" s="389" t="s">
        <v>389</v>
      </c>
      <c r="D1334" s="390"/>
      <c r="E1334" s="390"/>
      <c r="F1334" s="390"/>
      <c r="G1334" s="390"/>
      <c r="H1334" s="390"/>
      <c r="I1334" s="390"/>
      <c r="J1334" s="390"/>
      <c r="K1334" s="391"/>
      <c r="L1334" s="161">
        <v>2</v>
      </c>
      <c r="M1334" s="162" t="s">
        <v>65</v>
      </c>
    </row>
    <row r="1335" spans="2:13" ht="12.75" x14ac:dyDescent="0.2">
      <c r="B1335" s="149"/>
      <c r="C1335" s="149"/>
      <c r="D1335" s="164">
        <v>1</v>
      </c>
      <c r="E1335" s="164">
        <v>2</v>
      </c>
      <c r="F1335" s="149"/>
      <c r="G1335" s="149"/>
      <c r="H1335" s="149"/>
      <c r="I1335" s="149"/>
      <c r="J1335" s="149"/>
      <c r="K1335" s="164">
        <v>2</v>
      </c>
      <c r="L1335" s="164">
        <v>2</v>
      </c>
      <c r="M1335" s="149"/>
    </row>
    <row r="1336" spans="2:13" ht="12.75" x14ac:dyDescent="0.2">
      <c r="B1336" s="153"/>
      <c r="C1336" s="154"/>
      <c r="D1336" s="165"/>
      <c r="E1336" s="166"/>
      <c r="F1336" s="157"/>
      <c r="G1336" s="157"/>
      <c r="H1336" s="157"/>
      <c r="I1336" s="157"/>
      <c r="J1336" s="157"/>
      <c r="K1336" s="166"/>
      <c r="L1336" s="166"/>
      <c r="M1336" s="196"/>
    </row>
    <row r="1337" spans="2:13" ht="12.75" x14ac:dyDescent="0.2">
      <c r="B1337" s="156"/>
      <c r="C1337" s="157"/>
      <c r="D1337" s="167"/>
      <c r="E1337" s="167"/>
      <c r="F1337" s="168" t="s">
        <v>44</v>
      </c>
      <c r="G1337" s="167"/>
      <c r="H1337" s="169" t="s">
        <v>45</v>
      </c>
      <c r="I1337" s="169"/>
      <c r="J1337" s="169"/>
      <c r="K1337" s="170" t="s">
        <v>43</v>
      </c>
      <c r="L1337" s="171">
        <v>0</v>
      </c>
      <c r="M1337" s="172" t="str">
        <f>M1334</f>
        <v>un</v>
      </c>
    </row>
    <row r="1338" spans="2:13" ht="12.75" x14ac:dyDescent="0.2">
      <c r="B1338" s="156"/>
      <c r="C1338" s="157"/>
      <c r="D1338" s="173"/>
      <c r="E1338" s="173"/>
      <c r="F1338" s="174" t="s">
        <v>46</v>
      </c>
      <c r="G1338" s="173"/>
      <c r="H1338" s="175" t="s">
        <v>45</v>
      </c>
      <c r="I1338" s="175"/>
      <c r="J1338" s="175"/>
      <c r="K1338" s="176" t="s">
        <v>43</v>
      </c>
      <c r="L1338" s="177">
        <v>0</v>
      </c>
      <c r="M1338" s="178" t="str">
        <f>M1337</f>
        <v>un</v>
      </c>
    </row>
    <row r="1339" spans="2:13" ht="12.75" x14ac:dyDescent="0.2">
      <c r="B1339" s="159"/>
      <c r="C1339" s="158"/>
      <c r="D1339" s="179"/>
      <c r="E1339" s="179"/>
      <c r="F1339" s="168" t="s">
        <v>47</v>
      </c>
      <c r="G1339" s="179"/>
      <c r="H1339" s="169" t="s">
        <v>45</v>
      </c>
      <c r="I1339" s="169"/>
      <c r="J1339" s="169"/>
      <c r="K1339" s="170" t="s">
        <v>43</v>
      </c>
      <c r="L1339" s="171">
        <f>L1337+L1338</f>
        <v>0</v>
      </c>
      <c r="M1339" s="172" t="str">
        <f>M1338</f>
        <v>un</v>
      </c>
    </row>
    <row r="1340" spans="2:13" ht="12.75" x14ac:dyDescent="0.2">
      <c r="B1340" s="159"/>
      <c r="C1340" s="158"/>
      <c r="D1340" s="179"/>
      <c r="E1340" s="179"/>
      <c r="F1340" s="168"/>
      <c r="G1340" s="179"/>
      <c r="H1340" s="169"/>
      <c r="I1340" s="169"/>
      <c r="J1340" s="169"/>
      <c r="K1340" s="170"/>
      <c r="L1340" s="171"/>
      <c r="M1340" s="172"/>
    </row>
    <row r="1341" spans="2:13" ht="12.75" x14ac:dyDescent="0.2">
      <c r="B1341" s="210" t="s">
        <v>354</v>
      </c>
      <c r="C1341" s="389" t="s">
        <v>855</v>
      </c>
      <c r="D1341" s="390"/>
      <c r="E1341" s="390"/>
      <c r="F1341" s="390"/>
      <c r="G1341" s="390"/>
      <c r="H1341" s="390"/>
      <c r="I1341" s="390"/>
      <c r="J1341" s="390"/>
      <c r="K1341" s="391"/>
      <c r="L1341" s="161">
        <v>15</v>
      </c>
      <c r="M1341" s="162" t="s">
        <v>49</v>
      </c>
    </row>
    <row r="1342" spans="2:13" ht="12.75" x14ac:dyDescent="0.2">
      <c r="B1342" s="149"/>
      <c r="C1342" s="149"/>
      <c r="D1342" s="164">
        <v>1</v>
      </c>
      <c r="E1342" s="164">
        <v>15</v>
      </c>
      <c r="F1342" s="149"/>
      <c r="G1342" s="149"/>
      <c r="H1342" s="149"/>
      <c r="I1342" s="149"/>
      <c r="J1342" s="149"/>
      <c r="K1342" s="164">
        <v>15</v>
      </c>
      <c r="L1342" s="164">
        <v>15</v>
      </c>
      <c r="M1342" s="149"/>
    </row>
    <row r="1343" spans="2:13" ht="12.75" x14ac:dyDescent="0.2">
      <c r="B1343" s="153"/>
      <c r="C1343" s="154"/>
      <c r="D1343" s="165"/>
      <c r="E1343" s="166"/>
      <c r="F1343" s="157"/>
      <c r="G1343" s="157"/>
      <c r="H1343" s="157"/>
      <c r="I1343" s="157"/>
      <c r="J1343" s="157"/>
      <c r="K1343" s="166"/>
      <c r="L1343" s="166"/>
      <c r="M1343" s="196"/>
    </row>
    <row r="1344" spans="2:13" ht="12.75" x14ac:dyDescent="0.2">
      <c r="B1344" s="156"/>
      <c r="C1344" s="157"/>
      <c r="D1344" s="167"/>
      <c r="E1344" s="167"/>
      <c r="F1344" s="168" t="s">
        <v>44</v>
      </c>
      <c r="G1344" s="167"/>
      <c r="H1344" s="169" t="s">
        <v>45</v>
      </c>
      <c r="I1344" s="169"/>
      <c r="J1344" s="169"/>
      <c r="K1344" s="170" t="s">
        <v>43</v>
      </c>
      <c r="L1344" s="171">
        <v>0</v>
      </c>
      <c r="M1344" s="172" t="str">
        <f>M1341</f>
        <v>m</v>
      </c>
    </row>
    <row r="1345" spans="2:13" ht="12.75" x14ac:dyDescent="0.2">
      <c r="B1345" s="156"/>
      <c r="C1345" s="157"/>
      <c r="D1345" s="173"/>
      <c r="E1345" s="173"/>
      <c r="F1345" s="174" t="s">
        <v>46</v>
      </c>
      <c r="G1345" s="173"/>
      <c r="H1345" s="175" t="s">
        <v>45</v>
      </c>
      <c r="I1345" s="175"/>
      <c r="J1345" s="175"/>
      <c r="K1345" s="176" t="s">
        <v>43</v>
      </c>
      <c r="L1345" s="177">
        <v>0</v>
      </c>
      <c r="M1345" s="178" t="str">
        <f>M1344</f>
        <v>m</v>
      </c>
    </row>
    <row r="1346" spans="2:13" ht="12.75" x14ac:dyDescent="0.2">
      <c r="B1346" s="159"/>
      <c r="C1346" s="158"/>
      <c r="D1346" s="179"/>
      <c r="E1346" s="179"/>
      <c r="F1346" s="168" t="s">
        <v>47</v>
      </c>
      <c r="G1346" s="179"/>
      <c r="H1346" s="169" t="s">
        <v>45</v>
      </c>
      <c r="I1346" s="169"/>
      <c r="J1346" s="169"/>
      <c r="K1346" s="170" t="s">
        <v>43</v>
      </c>
      <c r="L1346" s="171">
        <f>L1344+L1345</f>
        <v>0</v>
      </c>
      <c r="M1346" s="172" t="str">
        <f>M1345</f>
        <v>m</v>
      </c>
    </row>
    <row r="1347" spans="2:13" ht="12.75" x14ac:dyDescent="0.2">
      <c r="B1347" s="159"/>
      <c r="C1347" s="158"/>
      <c r="D1347" s="179"/>
      <c r="E1347" s="179"/>
      <c r="F1347" s="168"/>
      <c r="G1347" s="179"/>
      <c r="H1347" s="169"/>
      <c r="I1347" s="169"/>
      <c r="J1347" s="169"/>
      <c r="K1347" s="170"/>
      <c r="L1347" s="171"/>
      <c r="M1347" s="172"/>
    </row>
    <row r="1348" spans="2:13" ht="12.75" x14ac:dyDescent="0.2">
      <c r="B1348" s="210" t="s">
        <v>355</v>
      </c>
      <c r="C1348" s="389" t="s">
        <v>856</v>
      </c>
      <c r="D1348" s="390"/>
      <c r="E1348" s="390"/>
      <c r="F1348" s="390"/>
      <c r="G1348" s="390"/>
      <c r="H1348" s="390"/>
      <c r="I1348" s="390"/>
      <c r="J1348" s="390"/>
      <c r="K1348" s="391"/>
      <c r="L1348" s="161">
        <v>2</v>
      </c>
      <c r="M1348" s="162" t="s">
        <v>65</v>
      </c>
    </row>
    <row r="1349" spans="2:13" ht="12.75" x14ac:dyDescent="0.2">
      <c r="B1349" s="149"/>
      <c r="C1349" s="149"/>
      <c r="D1349" s="164">
        <v>1</v>
      </c>
      <c r="E1349" s="164">
        <v>2</v>
      </c>
      <c r="F1349" s="149"/>
      <c r="G1349" s="149"/>
      <c r="H1349" s="149"/>
      <c r="I1349" s="149"/>
      <c r="J1349" s="149"/>
      <c r="K1349" s="164">
        <v>2</v>
      </c>
      <c r="L1349" s="164">
        <v>2</v>
      </c>
      <c r="M1349" s="149"/>
    </row>
    <row r="1350" spans="2:13" ht="12.75" x14ac:dyDescent="0.2">
      <c r="B1350" s="153"/>
      <c r="C1350" s="154"/>
      <c r="D1350" s="165"/>
      <c r="E1350" s="166"/>
      <c r="F1350" s="157"/>
      <c r="G1350" s="157"/>
      <c r="H1350" s="157"/>
      <c r="I1350" s="157"/>
      <c r="J1350" s="157"/>
      <c r="K1350" s="166"/>
      <c r="L1350" s="166"/>
      <c r="M1350" s="196"/>
    </row>
    <row r="1351" spans="2:13" ht="12.75" x14ac:dyDescent="0.2">
      <c r="B1351" s="156"/>
      <c r="C1351" s="157"/>
      <c r="D1351" s="167"/>
      <c r="E1351" s="167"/>
      <c r="F1351" s="168" t="s">
        <v>44</v>
      </c>
      <c r="G1351" s="167"/>
      <c r="H1351" s="169" t="s">
        <v>45</v>
      </c>
      <c r="I1351" s="169"/>
      <c r="J1351" s="169"/>
      <c r="K1351" s="170" t="s">
        <v>43</v>
      </c>
      <c r="L1351" s="171">
        <v>0</v>
      </c>
      <c r="M1351" s="172" t="str">
        <f>M1348</f>
        <v>un</v>
      </c>
    </row>
    <row r="1352" spans="2:13" ht="12.75" x14ac:dyDescent="0.2">
      <c r="B1352" s="156"/>
      <c r="C1352" s="157"/>
      <c r="D1352" s="173"/>
      <c r="E1352" s="173"/>
      <c r="F1352" s="174" t="s">
        <v>46</v>
      </c>
      <c r="G1352" s="173"/>
      <c r="H1352" s="175" t="s">
        <v>45</v>
      </c>
      <c r="I1352" s="175"/>
      <c r="J1352" s="175"/>
      <c r="K1352" s="176" t="s">
        <v>43</v>
      </c>
      <c r="L1352" s="177">
        <v>0</v>
      </c>
      <c r="M1352" s="178" t="str">
        <f>M1351</f>
        <v>un</v>
      </c>
    </row>
    <row r="1353" spans="2:13" ht="12.75" x14ac:dyDescent="0.2">
      <c r="B1353" s="159"/>
      <c r="C1353" s="158"/>
      <c r="D1353" s="179"/>
      <c r="E1353" s="179"/>
      <c r="F1353" s="168" t="s">
        <v>47</v>
      </c>
      <c r="G1353" s="179"/>
      <c r="H1353" s="169" t="s">
        <v>45</v>
      </c>
      <c r="I1353" s="169"/>
      <c r="J1353" s="169"/>
      <c r="K1353" s="170" t="s">
        <v>43</v>
      </c>
      <c r="L1353" s="171">
        <f>L1351+L1352</f>
        <v>0</v>
      </c>
      <c r="M1353" s="172" t="str">
        <f>M1352</f>
        <v>un</v>
      </c>
    </row>
    <row r="1354" spans="2:13" ht="12.75" x14ac:dyDescent="0.2">
      <c r="B1354" s="159"/>
      <c r="C1354" s="158"/>
      <c r="D1354" s="179"/>
      <c r="E1354" s="179"/>
      <c r="F1354" s="168"/>
      <c r="G1354" s="179"/>
      <c r="H1354" s="169"/>
      <c r="I1354" s="169"/>
      <c r="J1354" s="169"/>
      <c r="K1354" s="170"/>
      <c r="L1354" s="171"/>
      <c r="M1354" s="172"/>
    </row>
    <row r="1355" spans="2:13" ht="12.75" x14ac:dyDescent="0.2">
      <c r="B1355" s="210" t="s">
        <v>356</v>
      </c>
      <c r="C1355" s="399" t="s">
        <v>934</v>
      </c>
      <c r="D1355" s="400"/>
      <c r="E1355" s="400"/>
      <c r="F1355" s="400"/>
      <c r="G1355" s="400"/>
      <c r="H1355" s="400"/>
      <c r="I1355" s="400"/>
      <c r="J1355" s="400"/>
      <c r="K1355" s="401"/>
      <c r="L1355" s="161">
        <v>2</v>
      </c>
      <c r="M1355" s="162" t="s">
        <v>65</v>
      </c>
    </row>
    <row r="1356" spans="2:13" ht="12.75" x14ac:dyDescent="0.2">
      <c r="B1356" s="149"/>
      <c r="C1356" s="149"/>
      <c r="D1356" s="164">
        <v>1</v>
      </c>
      <c r="E1356" s="164">
        <v>2</v>
      </c>
      <c r="F1356" s="149"/>
      <c r="G1356" s="149"/>
      <c r="H1356" s="149"/>
      <c r="I1356" s="149"/>
      <c r="J1356" s="149"/>
      <c r="K1356" s="164">
        <v>2</v>
      </c>
      <c r="L1356" s="164">
        <v>2</v>
      </c>
      <c r="M1356" s="149"/>
    </row>
    <row r="1357" spans="2:13" ht="12.75" x14ac:dyDescent="0.2">
      <c r="B1357" s="153"/>
      <c r="C1357" s="154"/>
      <c r="D1357" s="165"/>
      <c r="E1357" s="166"/>
      <c r="F1357" s="157"/>
      <c r="G1357" s="157"/>
      <c r="H1357" s="157"/>
      <c r="I1357" s="157"/>
      <c r="J1357" s="157"/>
      <c r="K1357" s="166"/>
      <c r="L1357" s="166"/>
      <c r="M1357" s="196"/>
    </row>
    <row r="1358" spans="2:13" ht="12.75" x14ac:dyDescent="0.2">
      <c r="B1358" s="156"/>
      <c r="C1358" s="157"/>
      <c r="D1358" s="167"/>
      <c r="E1358" s="167"/>
      <c r="F1358" s="168" t="s">
        <v>44</v>
      </c>
      <c r="G1358" s="167"/>
      <c r="H1358" s="169" t="s">
        <v>45</v>
      </c>
      <c r="I1358" s="169"/>
      <c r="J1358" s="169"/>
      <c r="K1358" s="170" t="s">
        <v>43</v>
      </c>
      <c r="L1358" s="171">
        <v>0</v>
      </c>
      <c r="M1358" s="172" t="str">
        <f>M1355</f>
        <v>un</v>
      </c>
    </row>
    <row r="1359" spans="2:13" ht="12.75" x14ac:dyDescent="0.2">
      <c r="B1359" s="156"/>
      <c r="C1359" s="157"/>
      <c r="D1359" s="173"/>
      <c r="E1359" s="173"/>
      <c r="F1359" s="174" t="s">
        <v>46</v>
      </c>
      <c r="G1359" s="173"/>
      <c r="H1359" s="175" t="s">
        <v>45</v>
      </c>
      <c r="I1359" s="175"/>
      <c r="J1359" s="175"/>
      <c r="K1359" s="176" t="s">
        <v>43</v>
      </c>
      <c r="L1359" s="177">
        <v>0</v>
      </c>
      <c r="M1359" s="178" t="str">
        <f>M1358</f>
        <v>un</v>
      </c>
    </row>
    <row r="1360" spans="2:13" ht="12.75" x14ac:dyDescent="0.2">
      <c r="B1360" s="159"/>
      <c r="C1360" s="158"/>
      <c r="D1360" s="179"/>
      <c r="E1360" s="179"/>
      <c r="F1360" s="168" t="s">
        <v>47</v>
      </c>
      <c r="G1360" s="179"/>
      <c r="H1360" s="169" t="s">
        <v>45</v>
      </c>
      <c r="I1360" s="169"/>
      <c r="J1360" s="169"/>
      <c r="K1360" s="170" t="s">
        <v>43</v>
      </c>
      <c r="L1360" s="171">
        <f>L1358+L1359</f>
        <v>0</v>
      </c>
      <c r="M1360" s="172" t="str">
        <f>M1359</f>
        <v>un</v>
      </c>
    </row>
    <row r="1361" spans="2:13" ht="12.75" x14ac:dyDescent="0.2">
      <c r="B1361" s="159"/>
      <c r="C1361" s="158"/>
      <c r="D1361" s="179"/>
      <c r="E1361" s="179"/>
      <c r="F1361" s="168"/>
      <c r="G1361" s="179"/>
      <c r="H1361" s="169"/>
      <c r="I1361" s="169"/>
      <c r="J1361" s="169"/>
      <c r="K1361" s="170"/>
      <c r="L1361" s="171"/>
      <c r="M1361" s="172"/>
    </row>
    <row r="1362" spans="2:13" ht="12.75" x14ac:dyDescent="0.2">
      <c r="B1362" s="210" t="s">
        <v>357</v>
      </c>
      <c r="C1362" s="389" t="s">
        <v>393</v>
      </c>
      <c r="D1362" s="390"/>
      <c r="E1362" s="390"/>
      <c r="F1362" s="390"/>
      <c r="G1362" s="390"/>
      <c r="H1362" s="390"/>
      <c r="I1362" s="390"/>
      <c r="J1362" s="390"/>
      <c r="K1362" s="391"/>
      <c r="L1362" s="161">
        <v>8</v>
      </c>
      <c r="M1362" s="162" t="s">
        <v>65</v>
      </c>
    </row>
    <row r="1363" spans="2:13" ht="12.75" x14ac:dyDescent="0.2">
      <c r="B1363" s="149"/>
      <c r="C1363" s="149"/>
      <c r="D1363" s="164">
        <v>1</v>
      </c>
      <c r="E1363" s="164">
        <v>8</v>
      </c>
      <c r="F1363" s="149"/>
      <c r="G1363" s="149"/>
      <c r="H1363" s="149"/>
      <c r="I1363" s="149"/>
      <c r="J1363" s="149"/>
      <c r="K1363" s="164">
        <v>8</v>
      </c>
      <c r="L1363" s="164">
        <v>8</v>
      </c>
      <c r="M1363" s="149"/>
    </row>
    <row r="1364" spans="2:13" ht="12.75" x14ac:dyDescent="0.2">
      <c r="B1364" s="153"/>
      <c r="C1364" s="154"/>
      <c r="D1364" s="165"/>
      <c r="E1364" s="166"/>
      <c r="F1364" s="157"/>
      <c r="G1364" s="157"/>
      <c r="H1364" s="157"/>
      <c r="I1364" s="157"/>
      <c r="J1364" s="157"/>
      <c r="K1364" s="166"/>
      <c r="L1364" s="166"/>
      <c r="M1364" s="196"/>
    </row>
    <row r="1365" spans="2:13" ht="12.75" x14ac:dyDescent="0.2">
      <c r="B1365" s="156"/>
      <c r="C1365" s="157"/>
      <c r="D1365" s="167"/>
      <c r="E1365" s="167"/>
      <c r="F1365" s="168" t="s">
        <v>44</v>
      </c>
      <c r="G1365" s="167"/>
      <c r="H1365" s="169" t="s">
        <v>45</v>
      </c>
      <c r="I1365" s="169"/>
      <c r="J1365" s="169"/>
      <c r="K1365" s="170" t="s">
        <v>43</v>
      </c>
      <c r="L1365" s="171">
        <v>0</v>
      </c>
      <c r="M1365" s="172" t="str">
        <f>M1362</f>
        <v>un</v>
      </c>
    </row>
    <row r="1366" spans="2:13" ht="12.75" x14ac:dyDescent="0.2">
      <c r="B1366" s="156"/>
      <c r="C1366" s="157"/>
      <c r="D1366" s="173"/>
      <c r="E1366" s="173"/>
      <c r="F1366" s="174" t="s">
        <v>46</v>
      </c>
      <c r="G1366" s="173"/>
      <c r="H1366" s="175" t="s">
        <v>45</v>
      </c>
      <c r="I1366" s="175"/>
      <c r="J1366" s="175"/>
      <c r="K1366" s="176" t="s">
        <v>43</v>
      </c>
      <c r="L1366" s="177">
        <v>0</v>
      </c>
      <c r="M1366" s="178" t="str">
        <f>M1365</f>
        <v>un</v>
      </c>
    </row>
    <row r="1367" spans="2:13" ht="12.75" x14ac:dyDescent="0.2">
      <c r="B1367" s="159"/>
      <c r="C1367" s="158"/>
      <c r="D1367" s="179"/>
      <c r="E1367" s="179"/>
      <c r="F1367" s="168" t="s">
        <v>47</v>
      </c>
      <c r="G1367" s="179"/>
      <c r="H1367" s="169" t="s">
        <v>45</v>
      </c>
      <c r="I1367" s="169"/>
      <c r="J1367" s="169"/>
      <c r="K1367" s="170" t="s">
        <v>43</v>
      </c>
      <c r="L1367" s="171">
        <f>L1365+L1366</f>
        <v>0</v>
      </c>
      <c r="M1367" s="172" t="str">
        <f>M1366</f>
        <v>un</v>
      </c>
    </row>
    <row r="1368" spans="2:13" ht="12.75" x14ac:dyDescent="0.2">
      <c r="B1368" s="159"/>
      <c r="C1368" s="158"/>
      <c r="D1368" s="179"/>
      <c r="E1368" s="179"/>
      <c r="F1368" s="168"/>
      <c r="G1368" s="179"/>
      <c r="H1368" s="169"/>
      <c r="I1368" s="169"/>
      <c r="J1368" s="169"/>
      <c r="K1368" s="170"/>
      <c r="L1368" s="171"/>
      <c r="M1368" s="172"/>
    </row>
    <row r="1369" spans="2:13" ht="12.75" x14ac:dyDescent="0.2">
      <c r="B1369" s="212" t="s">
        <v>394</v>
      </c>
      <c r="C1369" s="393" t="s">
        <v>395</v>
      </c>
      <c r="D1369" s="394"/>
      <c r="E1369" s="394"/>
      <c r="F1369" s="394"/>
      <c r="G1369" s="394"/>
      <c r="H1369" s="394"/>
      <c r="I1369" s="394"/>
      <c r="J1369" s="394"/>
      <c r="K1369" s="394"/>
      <c r="L1369" s="394"/>
      <c r="M1369" s="395"/>
    </row>
    <row r="1370" spans="2:13" ht="12.75" x14ac:dyDescent="0.2">
      <c r="B1370" s="396"/>
      <c r="C1370" s="397"/>
      <c r="D1370" s="397"/>
      <c r="E1370" s="397"/>
      <c r="F1370" s="397"/>
      <c r="G1370" s="397"/>
      <c r="H1370" s="397"/>
      <c r="I1370" s="397"/>
      <c r="J1370" s="397"/>
      <c r="K1370" s="397"/>
      <c r="L1370" s="397"/>
      <c r="M1370" s="398"/>
    </row>
    <row r="1371" spans="2:13" ht="12.75" x14ac:dyDescent="0.2">
      <c r="B1371" s="211" t="s">
        <v>857</v>
      </c>
      <c r="C1371" s="402" t="s">
        <v>858</v>
      </c>
      <c r="D1371" s="403"/>
      <c r="E1371" s="403"/>
      <c r="F1371" s="403"/>
      <c r="G1371" s="403"/>
      <c r="H1371" s="403"/>
      <c r="I1371" s="403"/>
      <c r="J1371" s="403"/>
      <c r="K1371" s="404"/>
      <c r="L1371" s="180">
        <v>2</v>
      </c>
      <c r="M1371" s="181" t="s">
        <v>65</v>
      </c>
    </row>
    <row r="1372" spans="2:13" ht="12.75" x14ac:dyDescent="0.2">
      <c r="B1372" s="149"/>
      <c r="C1372" s="149"/>
      <c r="D1372" s="164">
        <v>1</v>
      </c>
      <c r="E1372" s="164">
        <v>2</v>
      </c>
      <c r="F1372" s="149"/>
      <c r="G1372" s="149"/>
      <c r="H1372" s="149"/>
      <c r="I1372" s="149"/>
      <c r="J1372" s="149"/>
      <c r="K1372" s="164">
        <v>2</v>
      </c>
      <c r="L1372" s="164">
        <v>2</v>
      </c>
      <c r="M1372" s="149"/>
    </row>
    <row r="1373" spans="2:13" ht="12.75" x14ac:dyDescent="0.2">
      <c r="B1373" s="153"/>
      <c r="C1373" s="154"/>
      <c r="D1373" s="165"/>
      <c r="E1373" s="166"/>
      <c r="F1373" s="157"/>
      <c r="G1373" s="157"/>
      <c r="H1373" s="157"/>
      <c r="I1373" s="157"/>
      <c r="J1373" s="157"/>
      <c r="K1373" s="166"/>
      <c r="L1373" s="166"/>
      <c r="M1373" s="196"/>
    </row>
    <row r="1374" spans="2:13" ht="12.75" x14ac:dyDescent="0.2">
      <c r="B1374" s="156"/>
      <c r="C1374" s="157"/>
      <c r="D1374" s="167"/>
      <c r="E1374" s="167"/>
      <c r="F1374" s="168" t="s">
        <v>44</v>
      </c>
      <c r="G1374" s="167"/>
      <c r="H1374" s="169" t="s">
        <v>45</v>
      </c>
      <c r="I1374" s="169"/>
      <c r="J1374" s="169"/>
      <c r="K1374" s="170" t="s">
        <v>43</v>
      </c>
      <c r="L1374" s="171">
        <v>0</v>
      </c>
      <c r="M1374" s="172" t="str">
        <f>M1371</f>
        <v>un</v>
      </c>
    </row>
    <row r="1375" spans="2:13" ht="12.75" x14ac:dyDescent="0.2">
      <c r="B1375" s="156"/>
      <c r="C1375" s="157"/>
      <c r="D1375" s="173"/>
      <c r="E1375" s="173"/>
      <c r="F1375" s="174" t="s">
        <v>46</v>
      </c>
      <c r="G1375" s="173"/>
      <c r="H1375" s="175" t="s">
        <v>45</v>
      </c>
      <c r="I1375" s="175"/>
      <c r="J1375" s="175"/>
      <c r="K1375" s="176" t="s">
        <v>43</v>
      </c>
      <c r="L1375" s="177">
        <v>0</v>
      </c>
      <c r="M1375" s="178" t="str">
        <f>M1374</f>
        <v>un</v>
      </c>
    </row>
    <row r="1376" spans="2:13" ht="12.75" x14ac:dyDescent="0.2">
      <c r="B1376" s="159"/>
      <c r="C1376" s="158"/>
      <c r="D1376" s="179"/>
      <c r="E1376" s="179"/>
      <c r="F1376" s="168" t="s">
        <v>47</v>
      </c>
      <c r="G1376" s="179"/>
      <c r="H1376" s="169" t="s">
        <v>45</v>
      </c>
      <c r="I1376" s="169"/>
      <c r="J1376" s="169"/>
      <c r="K1376" s="170" t="s">
        <v>43</v>
      </c>
      <c r="L1376" s="171">
        <f>L1374+L1375</f>
        <v>0</v>
      </c>
      <c r="M1376" s="172" t="str">
        <f>M1375</f>
        <v>un</v>
      </c>
    </row>
    <row r="1377" spans="2:13" ht="12.75" x14ac:dyDescent="0.2">
      <c r="B1377" s="159"/>
      <c r="C1377" s="158"/>
      <c r="D1377" s="179"/>
      <c r="E1377" s="179"/>
      <c r="F1377" s="168"/>
      <c r="G1377" s="179"/>
      <c r="H1377" s="169"/>
      <c r="I1377" s="169"/>
      <c r="J1377" s="169"/>
      <c r="K1377" s="170"/>
      <c r="L1377" s="171"/>
      <c r="M1377" s="172"/>
    </row>
    <row r="1378" spans="2:13" ht="12.75" x14ac:dyDescent="0.2">
      <c r="B1378" s="211" t="s">
        <v>859</v>
      </c>
      <c r="C1378" s="402" t="s">
        <v>860</v>
      </c>
      <c r="D1378" s="403"/>
      <c r="E1378" s="403"/>
      <c r="F1378" s="403"/>
      <c r="G1378" s="403"/>
      <c r="H1378" s="403"/>
      <c r="I1378" s="403"/>
      <c r="J1378" s="403"/>
      <c r="K1378" s="404"/>
      <c r="L1378" s="180">
        <v>3</v>
      </c>
      <c r="M1378" s="181" t="s">
        <v>65</v>
      </c>
    </row>
    <row r="1379" spans="2:13" ht="12.75" x14ac:dyDescent="0.2">
      <c r="B1379" s="149"/>
      <c r="C1379" s="149"/>
      <c r="D1379" s="164">
        <v>1</v>
      </c>
      <c r="E1379" s="164">
        <v>3</v>
      </c>
      <c r="F1379" s="149"/>
      <c r="G1379" s="149"/>
      <c r="H1379" s="149"/>
      <c r="I1379" s="149"/>
      <c r="J1379" s="149"/>
      <c r="K1379" s="164">
        <v>3</v>
      </c>
      <c r="L1379" s="164">
        <v>3</v>
      </c>
      <c r="M1379" s="149"/>
    </row>
    <row r="1380" spans="2:13" ht="12.75" x14ac:dyDescent="0.2">
      <c r="B1380" s="153"/>
      <c r="C1380" s="154"/>
      <c r="D1380" s="165"/>
      <c r="E1380" s="166"/>
      <c r="F1380" s="157"/>
      <c r="G1380" s="157"/>
      <c r="H1380" s="157"/>
      <c r="I1380" s="157"/>
      <c r="J1380" s="157"/>
      <c r="K1380" s="166"/>
      <c r="L1380" s="166"/>
      <c r="M1380" s="196"/>
    </row>
    <row r="1381" spans="2:13" ht="12.75" x14ac:dyDescent="0.2">
      <c r="B1381" s="156"/>
      <c r="C1381" s="157"/>
      <c r="D1381" s="167"/>
      <c r="E1381" s="167"/>
      <c r="F1381" s="168" t="s">
        <v>44</v>
      </c>
      <c r="G1381" s="167"/>
      <c r="H1381" s="169" t="s">
        <v>45</v>
      </c>
      <c r="I1381" s="169"/>
      <c r="J1381" s="169"/>
      <c r="K1381" s="170" t="s">
        <v>43</v>
      </c>
      <c r="L1381" s="171">
        <v>0</v>
      </c>
      <c r="M1381" s="172" t="str">
        <f>M1378</f>
        <v>un</v>
      </c>
    </row>
    <row r="1382" spans="2:13" ht="12.75" x14ac:dyDescent="0.2">
      <c r="B1382" s="156"/>
      <c r="C1382" s="157"/>
      <c r="D1382" s="173"/>
      <c r="E1382" s="173"/>
      <c r="F1382" s="174" t="s">
        <v>46</v>
      </c>
      <c r="G1382" s="173"/>
      <c r="H1382" s="175" t="s">
        <v>45</v>
      </c>
      <c r="I1382" s="175"/>
      <c r="J1382" s="175"/>
      <c r="K1382" s="176" t="s">
        <v>43</v>
      </c>
      <c r="L1382" s="177">
        <v>0</v>
      </c>
      <c r="M1382" s="178" t="str">
        <f>M1381</f>
        <v>un</v>
      </c>
    </row>
    <row r="1383" spans="2:13" ht="12.75" x14ac:dyDescent="0.2">
      <c r="B1383" s="159"/>
      <c r="C1383" s="158"/>
      <c r="D1383" s="179"/>
      <c r="E1383" s="179"/>
      <c r="F1383" s="168" t="s">
        <v>47</v>
      </c>
      <c r="G1383" s="179"/>
      <c r="H1383" s="169" t="s">
        <v>45</v>
      </c>
      <c r="I1383" s="169"/>
      <c r="J1383" s="169"/>
      <c r="K1383" s="170" t="s">
        <v>43</v>
      </c>
      <c r="L1383" s="171">
        <f>L1381+L1382</f>
        <v>0</v>
      </c>
      <c r="M1383" s="172" t="str">
        <f>M1382</f>
        <v>un</v>
      </c>
    </row>
    <row r="1384" spans="2:13" ht="12.75" x14ac:dyDescent="0.2">
      <c r="B1384" s="159"/>
      <c r="C1384" s="158"/>
      <c r="D1384" s="179"/>
      <c r="E1384" s="179"/>
      <c r="F1384" s="168"/>
      <c r="G1384" s="179"/>
      <c r="H1384" s="169"/>
      <c r="I1384" s="169"/>
      <c r="J1384" s="169"/>
      <c r="K1384" s="170"/>
      <c r="L1384" s="171"/>
      <c r="M1384" s="172"/>
    </row>
    <row r="1385" spans="2:13" ht="12.75" x14ac:dyDescent="0.2">
      <c r="B1385" s="230" t="s">
        <v>861</v>
      </c>
      <c r="C1385" s="392" t="s">
        <v>862</v>
      </c>
      <c r="D1385" s="392"/>
      <c r="E1385" s="392"/>
      <c r="F1385" s="392"/>
      <c r="G1385" s="392"/>
      <c r="H1385" s="392"/>
      <c r="I1385" s="392"/>
      <c r="J1385" s="392"/>
      <c r="K1385" s="392"/>
      <c r="L1385" s="201">
        <v>7</v>
      </c>
      <c r="M1385" s="229" t="s">
        <v>65</v>
      </c>
    </row>
    <row r="1386" spans="2:13" ht="12.75" x14ac:dyDescent="0.2">
      <c r="B1386" s="205"/>
      <c r="C1386" s="205"/>
      <c r="D1386" s="218">
        <v>1</v>
      </c>
      <c r="E1386" s="200">
        <v>7</v>
      </c>
      <c r="F1386" s="205"/>
      <c r="G1386" s="205"/>
      <c r="H1386" s="205"/>
      <c r="I1386" s="205"/>
      <c r="J1386" s="205"/>
      <c r="K1386" s="200">
        <v>7</v>
      </c>
      <c r="L1386" s="200">
        <v>7</v>
      </c>
      <c r="M1386" s="205"/>
    </row>
    <row r="1387" spans="2:13" ht="12.75" x14ac:dyDescent="0.2">
      <c r="B1387" s="153"/>
      <c r="C1387" s="154"/>
      <c r="D1387" s="165"/>
      <c r="E1387" s="166"/>
      <c r="F1387" s="157"/>
      <c r="G1387" s="157"/>
      <c r="H1387" s="157"/>
      <c r="I1387" s="157"/>
      <c r="J1387" s="157"/>
      <c r="K1387" s="166"/>
      <c r="L1387" s="166"/>
      <c r="M1387" s="196"/>
    </row>
    <row r="1388" spans="2:13" ht="12.75" x14ac:dyDescent="0.2">
      <c r="B1388" s="156"/>
      <c r="C1388" s="157"/>
      <c r="D1388" s="167"/>
      <c r="E1388" s="167"/>
      <c r="F1388" s="168" t="s">
        <v>44</v>
      </c>
      <c r="G1388" s="167"/>
      <c r="H1388" s="169" t="s">
        <v>45</v>
      </c>
      <c r="I1388" s="169"/>
      <c r="J1388" s="169"/>
      <c r="K1388" s="170" t="s">
        <v>43</v>
      </c>
      <c r="L1388" s="171">
        <v>0</v>
      </c>
      <c r="M1388" s="172" t="str">
        <f>M1385</f>
        <v>un</v>
      </c>
    </row>
    <row r="1389" spans="2:13" ht="12.75" x14ac:dyDescent="0.2">
      <c r="B1389" s="156"/>
      <c r="C1389" s="157"/>
      <c r="D1389" s="173"/>
      <c r="E1389" s="173"/>
      <c r="F1389" s="174" t="s">
        <v>46</v>
      </c>
      <c r="G1389" s="173"/>
      <c r="H1389" s="175" t="s">
        <v>45</v>
      </c>
      <c r="I1389" s="175"/>
      <c r="J1389" s="175"/>
      <c r="K1389" s="176" t="s">
        <v>43</v>
      </c>
      <c r="L1389" s="177">
        <v>0</v>
      </c>
      <c r="M1389" s="178" t="str">
        <f>M1388</f>
        <v>un</v>
      </c>
    </row>
    <row r="1390" spans="2:13" ht="12.75" x14ac:dyDescent="0.2">
      <c r="B1390" s="159"/>
      <c r="C1390" s="158"/>
      <c r="D1390" s="179"/>
      <c r="E1390" s="179"/>
      <c r="F1390" s="168" t="s">
        <v>47</v>
      </c>
      <c r="G1390" s="179"/>
      <c r="H1390" s="169" t="s">
        <v>45</v>
      </c>
      <c r="I1390" s="169"/>
      <c r="J1390" s="169"/>
      <c r="K1390" s="170" t="s">
        <v>43</v>
      </c>
      <c r="L1390" s="171">
        <f>L1388+L1389</f>
        <v>0</v>
      </c>
      <c r="M1390" s="172" t="str">
        <f>M1389</f>
        <v>un</v>
      </c>
    </row>
    <row r="1391" spans="2:13" ht="12.75" x14ac:dyDescent="0.2">
      <c r="B1391" s="159"/>
      <c r="C1391" s="158"/>
      <c r="D1391" s="179"/>
      <c r="E1391" s="179"/>
      <c r="F1391" s="168"/>
      <c r="G1391" s="179"/>
      <c r="H1391" s="169"/>
      <c r="I1391" s="169"/>
      <c r="J1391" s="169"/>
      <c r="K1391" s="170"/>
      <c r="L1391" s="171"/>
      <c r="M1391" s="172"/>
    </row>
    <row r="1392" spans="2:13" ht="12.75" x14ac:dyDescent="0.2">
      <c r="B1392" s="211" t="s">
        <v>863</v>
      </c>
      <c r="C1392" s="389" t="s">
        <v>864</v>
      </c>
      <c r="D1392" s="390"/>
      <c r="E1392" s="390"/>
      <c r="F1392" s="390"/>
      <c r="G1392" s="390"/>
      <c r="H1392" s="390"/>
      <c r="I1392" s="390"/>
      <c r="J1392" s="390"/>
      <c r="K1392" s="391"/>
      <c r="L1392" s="180">
        <v>5</v>
      </c>
      <c r="M1392" s="181" t="s">
        <v>65</v>
      </c>
    </row>
    <row r="1393" spans="2:13" ht="12.75" x14ac:dyDescent="0.2">
      <c r="B1393" s="149"/>
      <c r="C1393" s="149"/>
      <c r="D1393" s="163">
        <v>1</v>
      </c>
      <c r="E1393" s="164">
        <v>5</v>
      </c>
      <c r="F1393" s="149"/>
      <c r="G1393" s="149"/>
      <c r="H1393" s="149"/>
      <c r="I1393" s="149"/>
      <c r="J1393" s="149"/>
      <c r="K1393" s="164">
        <v>5</v>
      </c>
      <c r="L1393" s="164">
        <v>5</v>
      </c>
      <c r="M1393" s="149"/>
    </row>
    <row r="1394" spans="2:13" ht="12.75" x14ac:dyDescent="0.2">
      <c r="B1394" s="153"/>
      <c r="C1394" s="154"/>
      <c r="D1394" s="165"/>
      <c r="E1394" s="166"/>
      <c r="F1394" s="157"/>
      <c r="G1394" s="157"/>
      <c r="H1394" s="157"/>
      <c r="I1394" s="157"/>
      <c r="J1394" s="157"/>
      <c r="K1394" s="166"/>
      <c r="L1394" s="166"/>
      <c r="M1394" s="196"/>
    </row>
    <row r="1395" spans="2:13" ht="12.75" x14ac:dyDescent="0.2">
      <c r="B1395" s="156"/>
      <c r="C1395" s="157"/>
      <c r="D1395" s="167"/>
      <c r="E1395" s="167"/>
      <c r="F1395" s="168" t="s">
        <v>44</v>
      </c>
      <c r="G1395" s="167"/>
      <c r="H1395" s="169" t="s">
        <v>45</v>
      </c>
      <c r="I1395" s="169"/>
      <c r="J1395" s="169"/>
      <c r="K1395" s="170" t="s">
        <v>43</v>
      </c>
      <c r="L1395" s="171">
        <v>0</v>
      </c>
      <c r="M1395" s="172" t="str">
        <f>M1392</f>
        <v>un</v>
      </c>
    </row>
    <row r="1396" spans="2:13" ht="12.75" x14ac:dyDescent="0.2">
      <c r="B1396" s="156"/>
      <c r="C1396" s="157"/>
      <c r="D1396" s="173"/>
      <c r="E1396" s="173"/>
      <c r="F1396" s="174" t="s">
        <v>46</v>
      </c>
      <c r="G1396" s="173"/>
      <c r="H1396" s="175" t="s">
        <v>45</v>
      </c>
      <c r="I1396" s="175"/>
      <c r="J1396" s="175"/>
      <c r="K1396" s="176" t="s">
        <v>43</v>
      </c>
      <c r="L1396" s="177">
        <v>0</v>
      </c>
      <c r="M1396" s="178" t="str">
        <f>M1395</f>
        <v>un</v>
      </c>
    </row>
    <row r="1397" spans="2:13" ht="12.75" x14ac:dyDescent="0.2">
      <c r="B1397" s="159"/>
      <c r="C1397" s="158"/>
      <c r="D1397" s="179"/>
      <c r="E1397" s="179"/>
      <c r="F1397" s="168" t="s">
        <v>47</v>
      </c>
      <c r="G1397" s="179"/>
      <c r="H1397" s="169" t="s">
        <v>45</v>
      </c>
      <c r="I1397" s="169"/>
      <c r="J1397" s="169"/>
      <c r="K1397" s="170" t="s">
        <v>43</v>
      </c>
      <c r="L1397" s="171">
        <f>L1395+L1396</f>
        <v>0</v>
      </c>
      <c r="M1397" s="172" t="str">
        <f>M1396</f>
        <v>un</v>
      </c>
    </row>
    <row r="1398" spans="2:13" ht="12.75" x14ac:dyDescent="0.2">
      <c r="B1398" s="159"/>
      <c r="C1398" s="158"/>
      <c r="D1398" s="179"/>
      <c r="E1398" s="179"/>
      <c r="F1398" s="168"/>
      <c r="G1398" s="179"/>
      <c r="H1398" s="169"/>
      <c r="I1398" s="169"/>
      <c r="J1398" s="169"/>
      <c r="K1398" s="170"/>
      <c r="L1398" s="171"/>
      <c r="M1398" s="172"/>
    </row>
    <row r="1399" spans="2:13" ht="12.75" x14ac:dyDescent="0.2">
      <c r="B1399" s="211" t="s">
        <v>865</v>
      </c>
      <c r="C1399" s="402" t="s">
        <v>866</v>
      </c>
      <c r="D1399" s="403"/>
      <c r="E1399" s="403"/>
      <c r="F1399" s="403"/>
      <c r="G1399" s="403"/>
      <c r="H1399" s="403"/>
      <c r="I1399" s="403"/>
      <c r="J1399" s="403"/>
      <c r="K1399" s="404"/>
      <c r="L1399" s="180">
        <v>4</v>
      </c>
      <c r="M1399" s="181" t="s">
        <v>65</v>
      </c>
    </row>
    <row r="1400" spans="2:13" ht="12.75" x14ac:dyDescent="0.2">
      <c r="B1400" s="149"/>
      <c r="C1400" s="149"/>
      <c r="D1400" s="163">
        <v>1</v>
      </c>
      <c r="E1400" s="164">
        <v>4</v>
      </c>
      <c r="F1400" s="149"/>
      <c r="G1400" s="149"/>
      <c r="H1400" s="149"/>
      <c r="I1400" s="149"/>
      <c r="J1400" s="149"/>
      <c r="K1400" s="164">
        <v>4</v>
      </c>
      <c r="L1400" s="164">
        <v>4</v>
      </c>
      <c r="M1400" s="149"/>
    </row>
    <row r="1401" spans="2:13" ht="12.75" x14ac:dyDescent="0.2">
      <c r="B1401" s="153"/>
      <c r="C1401" s="154"/>
      <c r="D1401" s="165"/>
      <c r="E1401" s="166"/>
      <c r="F1401" s="157"/>
      <c r="G1401" s="157"/>
      <c r="H1401" s="157"/>
      <c r="I1401" s="157"/>
      <c r="J1401" s="157"/>
      <c r="K1401" s="166"/>
      <c r="L1401" s="166"/>
      <c r="M1401" s="196"/>
    </row>
    <row r="1402" spans="2:13" ht="12.75" x14ac:dyDescent="0.2">
      <c r="B1402" s="156"/>
      <c r="C1402" s="157"/>
      <c r="D1402" s="167"/>
      <c r="E1402" s="167"/>
      <c r="F1402" s="168" t="s">
        <v>44</v>
      </c>
      <c r="G1402" s="167"/>
      <c r="H1402" s="169" t="s">
        <v>45</v>
      </c>
      <c r="I1402" s="169"/>
      <c r="J1402" s="169"/>
      <c r="K1402" s="170" t="s">
        <v>43</v>
      </c>
      <c r="L1402" s="171">
        <v>0</v>
      </c>
      <c r="M1402" s="172" t="str">
        <f>M1399</f>
        <v>un</v>
      </c>
    </row>
    <row r="1403" spans="2:13" ht="12.75" x14ac:dyDescent="0.2">
      <c r="B1403" s="156"/>
      <c r="C1403" s="157"/>
      <c r="D1403" s="173"/>
      <c r="E1403" s="173"/>
      <c r="F1403" s="174" t="s">
        <v>46</v>
      </c>
      <c r="G1403" s="173"/>
      <c r="H1403" s="175" t="s">
        <v>45</v>
      </c>
      <c r="I1403" s="175"/>
      <c r="J1403" s="175"/>
      <c r="K1403" s="176" t="s">
        <v>43</v>
      </c>
      <c r="L1403" s="177">
        <v>0</v>
      </c>
      <c r="M1403" s="178" t="str">
        <f>M1402</f>
        <v>un</v>
      </c>
    </row>
    <row r="1404" spans="2:13" ht="12.75" x14ac:dyDescent="0.2">
      <c r="B1404" s="159"/>
      <c r="C1404" s="158"/>
      <c r="D1404" s="179"/>
      <c r="E1404" s="179"/>
      <c r="F1404" s="168" t="s">
        <v>47</v>
      </c>
      <c r="G1404" s="179"/>
      <c r="H1404" s="169" t="s">
        <v>45</v>
      </c>
      <c r="I1404" s="169"/>
      <c r="J1404" s="169"/>
      <c r="K1404" s="170" t="s">
        <v>43</v>
      </c>
      <c r="L1404" s="171">
        <f>L1402+L1403</f>
        <v>0</v>
      </c>
      <c r="M1404" s="172" t="str">
        <f>M1403</f>
        <v>un</v>
      </c>
    </row>
    <row r="1405" spans="2:13" ht="12.75" x14ac:dyDescent="0.2">
      <c r="B1405" s="159"/>
      <c r="C1405" s="158"/>
      <c r="D1405" s="179"/>
      <c r="E1405" s="179"/>
      <c r="F1405" s="168"/>
      <c r="G1405" s="179"/>
      <c r="H1405" s="169"/>
      <c r="I1405" s="169"/>
      <c r="J1405" s="169"/>
      <c r="K1405" s="170"/>
      <c r="L1405" s="171"/>
      <c r="M1405" s="172"/>
    </row>
    <row r="1406" spans="2:13" ht="12.75" x14ac:dyDescent="0.2">
      <c r="B1406" s="211" t="s">
        <v>867</v>
      </c>
      <c r="C1406" s="402" t="s">
        <v>407</v>
      </c>
      <c r="D1406" s="403"/>
      <c r="E1406" s="403"/>
      <c r="F1406" s="403"/>
      <c r="G1406" s="403"/>
      <c r="H1406" s="403"/>
      <c r="I1406" s="403"/>
      <c r="J1406" s="403"/>
      <c r="K1406" s="404"/>
      <c r="L1406" s="180">
        <v>4.95</v>
      </c>
      <c r="M1406" s="181" t="s">
        <v>49</v>
      </c>
    </row>
    <row r="1407" spans="2:13" ht="12.75" x14ac:dyDescent="0.2">
      <c r="B1407" s="149"/>
      <c r="C1407" s="149"/>
      <c r="D1407" s="163">
        <v>1</v>
      </c>
      <c r="E1407" s="164">
        <v>4.95</v>
      </c>
      <c r="F1407" s="149"/>
      <c r="G1407" s="149"/>
      <c r="H1407" s="149"/>
      <c r="I1407" s="149"/>
      <c r="J1407" s="149"/>
      <c r="K1407" s="164">
        <v>4.95</v>
      </c>
      <c r="L1407" s="164">
        <v>4.95</v>
      </c>
      <c r="M1407" s="149"/>
    </row>
    <row r="1408" spans="2:13" ht="12.75" x14ac:dyDescent="0.2">
      <c r="B1408" s="153"/>
      <c r="C1408" s="154"/>
      <c r="D1408" s="165"/>
      <c r="E1408" s="166"/>
      <c r="F1408" s="157"/>
      <c r="G1408" s="157"/>
      <c r="H1408" s="157"/>
      <c r="I1408" s="157"/>
      <c r="J1408" s="157"/>
      <c r="K1408" s="166"/>
      <c r="L1408" s="166"/>
      <c r="M1408" s="196"/>
    </row>
    <row r="1409" spans="2:13" ht="12.75" x14ac:dyDescent="0.2">
      <c r="B1409" s="156"/>
      <c r="C1409" s="157"/>
      <c r="D1409" s="167"/>
      <c r="E1409" s="167"/>
      <c r="F1409" s="168" t="s">
        <v>44</v>
      </c>
      <c r="G1409" s="167"/>
      <c r="H1409" s="169" t="s">
        <v>45</v>
      </c>
      <c r="I1409" s="169"/>
      <c r="J1409" s="169"/>
      <c r="K1409" s="170" t="s">
        <v>43</v>
      </c>
      <c r="L1409" s="171">
        <v>0</v>
      </c>
      <c r="M1409" s="172" t="str">
        <f>M1406</f>
        <v>m</v>
      </c>
    </row>
    <row r="1410" spans="2:13" ht="12.75" x14ac:dyDescent="0.2">
      <c r="B1410" s="156"/>
      <c r="C1410" s="157"/>
      <c r="D1410" s="173"/>
      <c r="E1410" s="173"/>
      <c r="F1410" s="174" t="s">
        <v>46</v>
      </c>
      <c r="G1410" s="173"/>
      <c r="H1410" s="175" t="s">
        <v>45</v>
      </c>
      <c r="I1410" s="175"/>
      <c r="J1410" s="175"/>
      <c r="K1410" s="176" t="s">
        <v>43</v>
      </c>
      <c r="L1410" s="177">
        <v>0</v>
      </c>
      <c r="M1410" s="178" t="str">
        <f>M1409</f>
        <v>m</v>
      </c>
    </row>
    <row r="1411" spans="2:13" ht="12.75" x14ac:dyDescent="0.2">
      <c r="B1411" s="159"/>
      <c r="C1411" s="158"/>
      <c r="D1411" s="179"/>
      <c r="E1411" s="179"/>
      <c r="F1411" s="168" t="s">
        <v>47</v>
      </c>
      <c r="G1411" s="179"/>
      <c r="H1411" s="169" t="s">
        <v>45</v>
      </c>
      <c r="I1411" s="169"/>
      <c r="J1411" s="169"/>
      <c r="K1411" s="170" t="s">
        <v>43</v>
      </c>
      <c r="L1411" s="171">
        <f>L1409+L1410</f>
        <v>0</v>
      </c>
      <c r="M1411" s="172" t="str">
        <f>M1410</f>
        <v>m</v>
      </c>
    </row>
    <row r="1412" spans="2:13" ht="12.75" x14ac:dyDescent="0.2">
      <c r="B1412" s="159"/>
      <c r="C1412" s="158"/>
      <c r="D1412" s="179"/>
      <c r="E1412" s="179"/>
      <c r="F1412" s="168"/>
      <c r="G1412" s="179"/>
      <c r="H1412" s="169"/>
      <c r="I1412" s="169"/>
      <c r="J1412" s="169"/>
      <c r="K1412" s="170"/>
      <c r="L1412" s="171"/>
      <c r="M1412" s="172"/>
    </row>
    <row r="1413" spans="2:13" ht="12.75" x14ac:dyDescent="0.2">
      <c r="B1413" s="212" t="s">
        <v>408</v>
      </c>
      <c r="C1413" s="393" t="s">
        <v>868</v>
      </c>
      <c r="D1413" s="394"/>
      <c r="E1413" s="394"/>
      <c r="F1413" s="394"/>
      <c r="G1413" s="394"/>
      <c r="H1413" s="394"/>
      <c r="I1413" s="394"/>
      <c r="J1413" s="394"/>
      <c r="K1413" s="394"/>
      <c r="L1413" s="394"/>
      <c r="M1413" s="395"/>
    </row>
    <row r="1414" spans="2:13" ht="12.75" x14ac:dyDescent="0.2">
      <c r="B1414" s="396"/>
      <c r="C1414" s="397"/>
      <c r="D1414" s="397"/>
      <c r="E1414" s="397"/>
      <c r="F1414" s="397"/>
      <c r="G1414" s="397"/>
      <c r="H1414" s="397"/>
      <c r="I1414" s="397"/>
      <c r="J1414" s="397"/>
      <c r="K1414" s="397"/>
      <c r="L1414" s="397"/>
      <c r="M1414" s="398"/>
    </row>
    <row r="1415" spans="2:13" ht="12.75" x14ac:dyDescent="0.2">
      <c r="B1415" s="211" t="s">
        <v>869</v>
      </c>
      <c r="C1415" s="389" t="s">
        <v>870</v>
      </c>
      <c r="D1415" s="390"/>
      <c r="E1415" s="390"/>
      <c r="F1415" s="390"/>
      <c r="G1415" s="390"/>
      <c r="H1415" s="390"/>
      <c r="I1415" s="390"/>
      <c r="J1415" s="390"/>
      <c r="K1415" s="391"/>
      <c r="L1415" s="180">
        <v>1</v>
      </c>
      <c r="M1415" s="181" t="s">
        <v>65</v>
      </c>
    </row>
    <row r="1416" spans="2:13" ht="12.75" x14ac:dyDescent="0.2">
      <c r="B1416" s="149"/>
      <c r="C1416" s="209" t="s">
        <v>639</v>
      </c>
      <c r="D1416" s="163">
        <v>1</v>
      </c>
      <c r="E1416" s="164">
        <v>1</v>
      </c>
      <c r="F1416" s="149"/>
      <c r="G1416" s="149"/>
      <c r="H1416" s="149"/>
      <c r="I1416" s="149"/>
      <c r="J1416" s="149"/>
      <c r="K1416" s="164">
        <v>1</v>
      </c>
      <c r="L1416" s="164">
        <v>1</v>
      </c>
      <c r="M1416" s="149"/>
    </row>
    <row r="1417" spans="2:13" ht="12.75" x14ac:dyDescent="0.2">
      <c r="B1417" s="153"/>
      <c r="C1417" s="154"/>
      <c r="D1417" s="165"/>
      <c r="E1417" s="166"/>
      <c r="F1417" s="157"/>
      <c r="G1417" s="157"/>
      <c r="H1417" s="157"/>
      <c r="I1417" s="157"/>
      <c r="J1417" s="157"/>
      <c r="K1417" s="166"/>
      <c r="L1417" s="166"/>
      <c r="M1417" s="196"/>
    </row>
    <row r="1418" spans="2:13" ht="12.75" x14ac:dyDescent="0.2">
      <c r="B1418" s="156"/>
      <c r="C1418" s="157"/>
      <c r="D1418" s="167"/>
      <c r="E1418" s="167"/>
      <c r="F1418" s="168" t="s">
        <v>44</v>
      </c>
      <c r="G1418" s="167"/>
      <c r="H1418" s="169" t="s">
        <v>45</v>
      </c>
      <c r="I1418" s="169"/>
      <c r="J1418" s="169"/>
      <c r="K1418" s="170" t="s">
        <v>43</v>
      </c>
      <c r="L1418" s="171">
        <v>0</v>
      </c>
      <c r="M1418" s="172" t="str">
        <f>M1415</f>
        <v>un</v>
      </c>
    </row>
    <row r="1419" spans="2:13" ht="12.75" x14ac:dyDescent="0.2">
      <c r="B1419" s="156"/>
      <c r="C1419" s="157"/>
      <c r="D1419" s="173"/>
      <c r="E1419" s="173"/>
      <c r="F1419" s="174" t="s">
        <v>46</v>
      </c>
      <c r="G1419" s="173"/>
      <c r="H1419" s="175" t="s">
        <v>45</v>
      </c>
      <c r="I1419" s="175"/>
      <c r="J1419" s="175"/>
      <c r="K1419" s="176" t="s">
        <v>43</v>
      </c>
      <c r="L1419" s="177">
        <v>0</v>
      </c>
      <c r="M1419" s="178" t="str">
        <f>M1418</f>
        <v>un</v>
      </c>
    </row>
    <row r="1420" spans="2:13" ht="12.75" x14ac:dyDescent="0.2">
      <c r="B1420" s="159"/>
      <c r="C1420" s="158"/>
      <c r="D1420" s="179"/>
      <c r="E1420" s="179"/>
      <c r="F1420" s="168" t="s">
        <v>47</v>
      </c>
      <c r="G1420" s="179"/>
      <c r="H1420" s="169" t="s">
        <v>45</v>
      </c>
      <c r="I1420" s="169"/>
      <c r="J1420" s="169"/>
      <c r="K1420" s="170" t="s">
        <v>43</v>
      </c>
      <c r="L1420" s="171">
        <f>L1418+L1419</f>
        <v>0</v>
      </c>
      <c r="M1420" s="172" t="str">
        <f>M1419</f>
        <v>un</v>
      </c>
    </row>
    <row r="1421" spans="2:13" ht="12.75" x14ac:dyDescent="0.2">
      <c r="B1421" s="159"/>
      <c r="C1421" s="158"/>
      <c r="D1421" s="179"/>
      <c r="E1421" s="179"/>
      <c r="F1421" s="168"/>
      <c r="G1421" s="179"/>
      <c r="H1421" s="169"/>
      <c r="I1421" s="169"/>
      <c r="J1421" s="169"/>
      <c r="K1421" s="170"/>
      <c r="L1421" s="171"/>
      <c r="M1421" s="172"/>
    </row>
    <row r="1422" spans="2:13" ht="12.75" x14ac:dyDescent="0.2">
      <c r="B1422" s="211" t="s">
        <v>871</v>
      </c>
      <c r="C1422" s="389" t="s">
        <v>872</v>
      </c>
      <c r="D1422" s="390"/>
      <c r="E1422" s="390"/>
      <c r="F1422" s="390"/>
      <c r="G1422" s="390"/>
      <c r="H1422" s="390"/>
      <c r="I1422" s="390"/>
      <c r="J1422" s="390"/>
      <c r="K1422" s="391"/>
      <c r="L1422" s="180">
        <v>1</v>
      </c>
      <c r="M1422" s="181" t="s">
        <v>65</v>
      </c>
    </row>
    <row r="1423" spans="2:13" ht="12.75" x14ac:dyDescent="0.2">
      <c r="B1423" s="149"/>
      <c r="C1423" s="209" t="s">
        <v>638</v>
      </c>
      <c r="D1423" s="163">
        <v>1</v>
      </c>
      <c r="E1423" s="164">
        <v>1</v>
      </c>
      <c r="F1423" s="149"/>
      <c r="G1423" s="149"/>
      <c r="H1423" s="149"/>
      <c r="I1423" s="149"/>
      <c r="J1423" s="149"/>
      <c r="K1423" s="164">
        <v>1</v>
      </c>
      <c r="L1423" s="164">
        <v>1</v>
      </c>
      <c r="M1423" s="149"/>
    </row>
    <row r="1424" spans="2:13" ht="12.75" x14ac:dyDescent="0.2">
      <c r="B1424" s="153"/>
      <c r="C1424" s="154"/>
      <c r="D1424" s="165"/>
      <c r="E1424" s="166"/>
      <c r="F1424" s="157"/>
      <c r="G1424" s="157"/>
      <c r="H1424" s="157"/>
      <c r="I1424" s="157"/>
      <c r="J1424" s="157"/>
      <c r="K1424" s="166"/>
      <c r="L1424" s="166"/>
      <c r="M1424" s="196"/>
    </row>
    <row r="1425" spans="2:13" ht="12.75" x14ac:dyDescent="0.2">
      <c r="B1425" s="156"/>
      <c r="C1425" s="157"/>
      <c r="D1425" s="167"/>
      <c r="E1425" s="167"/>
      <c r="F1425" s="168" t="s">
        <v>44</v>
      </c>
      <c r="G1425" s="167"/>
      <c r="H1425" s="169" t="s">
        <v>45</v>
      </c>
      <c r="I1425" s="169"/>
      <c r="J1425" s="169"/>
      <c r="K1425" s="170" t="s">
        <v>43</v>
      </c>
      <c r="L1425" s="171">
        <v>0</v>
      </c>
      <c r="M1425" s="172" t="str">
        <f>M1422</f>
        <v>un</v>
      </c>
    </row>
    <row r="1426" spans="2:13" ht="12.75" x14ac:dyDescent="0.2">
      <c r="B1426" s="156"/>
      <c r="C1426" s="157"/>
      <c r="D1426" s="173"/>
      <c r="E1426" s="173"/>
      <c r="F1426" s="174" t="s">
        <v>46</v>
      </c>
      <c r="G1426" s="173"/>
      <c r="H1426" s="175" t="s">
        <v>45</v>
      </c>
      <c r="I1426" s="175"/>
      <c r="J1426" s="175"/>
      <c r="K1426" s="176" t="s">
        <v>43</v>
      </c>
      <c r="L1426" s="177">
        <v>0</v>
      </c>
      <c r="M1426" s="178" t="str">
        <f>M1425</f>
        <v>un</v>
      </c>
    </row>
    <row r="1427" spans="2:13" ht="12.75" x14ac:dyDescent="0.2">
      <c r="B1427" s="159"/>
      <c r="C1427" s="158"/>
      <c r="D1427" s="179"/>
      <c r="E1427" s="179"/>
      <c r="F1427" s="168" t="s">
        <v>47</v>
      </c>
      <c r="G1427" s="179"/>
      <c r="H1427" s="169" t="s">
        <v>45</v>
      </c>
      <c r="I1427" s="169"/>
      <c r="J1427" s="169"/>
      <c r="K1427" s="170" t="s">
        <v>43</v>
      </c>
      <c r="L1427" s="171">
        <f>L1425+L1426</f>
        <v>0</v>
      </c>
      <c r="M1427" s="172" t="str">
        <f>M1426</f>
        <v>un</v>
      </c>
    </row>
    <row r="1428" spans="2:13" ht="12.75" x14ac:dyDescent="0.2">
      <c r="B1428" s="159"/>
      <c r="C1428" s="158"/>
      <c r="D1428" s="179"/>
      <c r="E1428" s="179"/>
      <c r="F1428" s="168"/>
      <c r="G1428" s="179"/>
      <c r="H1428" s="169"/>
      <c r="I1428" s="169"/>
      <c r="J1428" s="169"/>
      <c r="K1428" s="170"/>
      <c r="L1428" s="171"/>
      <c r="M1428" s="172"/>
    </row>
    <row r="1429" spans="2:13" ht="12.75" x14ac:dyDescent="0.2">
      <c r="B1429" s="211" t="s">
        <v>873</v>
      </c>
      <c r="C1429" s="389" t="s">
        <v>874</v>
      </c>
      <c r="D1429" s="390"/>
      <c r="E1429" s="390"/>
      <c r="F1429" s="390"/>
      <c r="G1429" s="390"/>
      <c r="H1429" s="390"/>
      <c r="I1429" s="390"/>
      <c r="J1429" s="390"/>
      <c r="K1429" s="391"/>
      <c r="L1429" s="180">
        <v>8</v>
      </c>
      <c r="M1429" s="181" t="s">
        <v>65</v>
      </c>
    </row>
    <row r="1430" spans="2:13" ht="25.5" x14ac:dyDescent="0.2">
      <c r="B1430" s="149"/>
      <c r="C1430" s="209" t="s">
        <v>875</v>
      </c>
      <c r="D1430" s="163">
        <v>8</v>
      </c>
      <c r="E1430" s="164">
        <v>1</v>
      </c>
      <c r="F1430" s="149"/>
      <c r="G1430" s="149"/>
      <c r="H1430" s="149"/>
      <c r="I1430" s="149"/>
      <c r="J1430" s="149"/>
      <c r="K1430" s="164">
        <v>1</v>
      </c>
      <c r="L1430" s="164">
        <v>8</v>
      </c>
      <c r="M1430" s="149"/>
    </row>
    <row r="1431" spans="2:13" ht="12.75" x14ac:dyDescent="0.2">
      <c r="B1431" s="153"/>
      <c r="C1431" s="154"/>
      <c r="D1431" s="165"/>
      <c r="E1431" s="166"/>
      <c r="F1431" s="157"/>
      <c r="G1431" s="157"/>
      <c r="H1431" s="157"/>
      <c r="I1431" s="157"/>
      <c r="J1431" s="157"/>
      <c r="K1431" s="166"/>
      <c r="L1431" s="166"/>
      <c r="M1431" s="196"/>
    </row>
    <row r="1432" spans="2:13" ht="12.75" x14ac:dyDescent="0.2">
      <c r="B1432" s="156"/>
      <c r="C1432" s="157"/>
      <c r="D1432" s="167"/>
      <c r="E1432" s="167"/>
      <c r="F1432" s="168" t="s">
        <v>44</v>
      </c>
      <c r="G1432" s="167"/>
      <c r="H1432" s="169" t="s">
        <v>45</v>
      </c>
      <c r="I1432" s="169"/>
      <c r="J1432" s="169"/>
      <c r="K1432" s="170" t="s">
        <v>43</v>
      </c>
      <c r="L1432" s="171">
        <v>0</v>
      </c>
      <c r="M1432" s="172" t="str">
        <f>M1429</f>
        <v>un</v>
      </c>
    </row>
    <row r="1433" spans="2:13" ht="12.75" x14ac:dyDescent="0.2">
      <c r="B1433" s="156"/>
      <c r="C1433" s="157"/>
      <c r="D1433" s="173"/>
      <c r="E1433" s="173"/>
      <c r="F1433" s="174" t="s">
        <v>46</v>
      </c>
      <c r="G1433" s="173"/>
      <c r="H1433" s="175" t="s">
        <v>45</v>
      </c>
      <c r="I1433" s="175"/>
      <c r="J1433" s="175"/>
      <c r="K1433" s="176" t="s">
        <v>43</v>
      </c>
      <c r="L1433" s="177">
        <v>0</v>
      </c>
      <c r="M1433" s="178" t="str">
        <f>M1432</f>
        <v>un</v>
      </c>
    </row>
    <row r="1434" spans="2:13" ht="12.75" x14ac:dyDescent="0.2">
      <c r="B1434" s="159"/>
      <c r="C1434" s="158"/>
      <c r="D1434" s="179"/>
      <c r="E1434" s="179"/>
      <c r="F1434" s="168" t="s">
        <v>47</v>
      </c>
      <c r="G1434" s="179"/>
      <c r="H1434" s="169" t="s">
        <v>45</v>
      </c>
      <c r="I1434" s="169"/>
      <c r="J1434" s="169"/>
      <c r="K1434" s="170" t="s">
        <v>43</v>
      </c>
      <c r="L1434" s="171">
        <f>L1432+L1433</f>
        <v>0</v>
      </c>
      <c r="M1434" s="172" t="str">
        <f>M1433</f>
        <v>un</v>
      </c>
    </row>
    <row r="1435" spans="2:13" ht="12.75" x14ac:dyDescent="0.2">
      <c r="B1435" s="159"/>
      <c r="C1435" s="158"/>
      <c r="D1435" s="179"/>
      <c r="E1435" s="179"/>
      <c r="F1435" s="168"/>
      <c r="G1435" s="179"/>
      <c r="H1435" s="169"/>
      <c r="I1435" s="169"/>
      <c r="J1435" s="169"/>
      <c r="K1435" s="170"/>
      <c r="L1435" s="171"/>
      <c r="M1435" s="172"/>
    </row>
    <row r="1436" spans="2:13" ht="12.75" x14ac:dyDescent="0.2">
      <c r="B1436" s="211" t="s">
        <v>876</v>
      </c>
      <c r="C1436" s="389" t="s">
        <v>877</v>
      </c>
      <c r="D1436" s="390"/>
      <c r="E1436" s="390"/>
      <c r="F1436" s="390"/>
      <c r="G1436" s="390"/>
      <c r="H1436" s="390"/>
      <c r="I1436" s="390"/>
      <c r="J1436" s="390"/>
      <c r="K1436" s="391"/>
      <c r="L1436" s="180">
        <v>3</v>
      </c>
      <c r="M1436" s="181" t="s">
        <v>65</v>
      </c>
    </row>
    <row r="1437" spans="2:13" ht="12.75" x14ac:dyDescent="0.2">
      <c r="B1437" s="149"/>
      <c r="C1437" s="209" t="s">
        <v>878</v>
      </c>
      <c r="D1437" s="163">
        <v>3</v>
      </c>
      <c r="E1437" s="164">
        <v>1</v>
      </c>
      <c r="F1437" s="149"/>
      <c r="G1437" s="149"/>
      <c r="H1437" s="149"/>
      <c r="I1437" s="149"/>
      <c r="J1437" s="149"/>
      <c r="K1437" s="164">
        <v>1</v>
      </c>
      <c r="L1437" s="164">
        <v>3</v>
      </c>
      <c r="M1437" s="149"/>
    </row>
    <row r="1438" spans="2:13" ht="12.75" x14ac:dyDescent="0.2">
      <c r="B1438" s="153"/>
      <c r="C1438" s="154"/>
      <c r="D1438" s="165"/>
      <c r="E1438" s="166"/>
      <c r="F1438" s="157"/>
      <c r="G1438" s="157"/>
      <c r="H1438" s="157"/>
      <c r="I1438" s="157"/>
      <c r="J1438" s="157"/>
      <c r="K1438" s="166"/>
      <c r="L1438" s="166"/>
      <c r="M1438" s="196"/>
    </row>
    <row r="1439" spans="2:13" ht="12.75" x14ac:dyDescent="0.2">
      <c r="B1439" s="156"/>
      <c r="C1439" s="157"/>
      <c r="D1439" s="167"/>
      <c r="E1439" s="167"/>
      <c r="F1439" s="168" t="s">
        <v>44</v>
      </c>
      <c r="G1439" s="167"/>
      <c r="H1439" s="169" t="s">
        <v>45</v>
      </c>
      <c r="I1439" s="169"/>
      <c r="J1439" s="169"/>
      <c r="K1439" s="170" t="s">
        <v>43</v>
      </c>
      <c r="L1439" s="171">
        <v>0</v>
      </c>
      <c r="M1439" s="172" t="str">
        <f>M1436</f>
        <v>un</v>
      </c>
    </row>
    <row r="1440" spans="2:13" ht="12.75" x14ac:dyDescent="0.2">
      <c r="B1440" s="156"/>
      <c r="C1440" s="157"/>
      <c r="D1440" s="173"/>
      <c r="E1440" s="173"/>
      <c r="F1440" s="174" t="s">
        <v>46</v>
      </c>
      <c r="G1440" s="173"/>
      <c r="H1440" s="175" t="s">
        <v>45</v>
      </c>
      <c r="I1440" s="175"/>
      <c r="J1440" s="175"/>
      <c r="K1440" s="176" t="s">
        <v>43</v>
      </c>
      <c r="L1440" s="177">
        <v>0</v>
      </c>
      <c r="M1440" s="178" t="str">
        <f>M1439</f>
        <v>un</v>
      </c>
    </row>
    <row r="1441" spans="2:13" ht="12.75" x14ac:dyDescent="0.2">
      <c r="B1441" s="159"/>
      <c r="C1441" s="158"/>
      <c r="D1441" s="179"/>
      <c r="E1441" s="179"/>
      <c r="F1441" s="168" t="s">
        <v>47</v>
      </c>
      <c r="G1441" s="179"/>
      <c r="H1441" s="169" t="s">
        <v>45</v>
      </c>
      <c r="I1441" s="169"/>
      <c r="J1441" s="169"/>
      <c r="K1441" s="170" t="s">
        <v>43</v>
      </c>
      <c r="L1441" s="171">
        <f>L1439+L1440</f>
        <v>0</v>
      </c>
      <c r="M1441" s="172" t="str">
        <f>M1440</f>
        <v>un</v>
      </c>
    </row>
    <row r="1442" spans="2:13" ht="12.75" x14ac:dyDescent="0.2">
      <c r="B1442" s="159"/>
      <c r="C1442" s="158"/>
      <c r="D1442" s="179"/>
      <c r="E1442" s="179"/>
      <c r="F1442" s="168"/>
      <c r="G1442" s="179"/>
      <c r="H1442" s="169"/>
      <c r="I1442" s="169"/>
      <c r="J1442" s="169"/>
      <c r="K1442" s="170"/>
      <c r="L1442" s="171"/>
      <c r="M1442" s="172"/>
    </row>
    <row r="1443" spans="2:13" ht="12.75" x14ac:dyDescent="0.2">
      <c r="B1443" s="211" t="s">
        <v>879</v>
      </c>
      <c r="C1443" s="389" t="s">
        <v>880</v>
      </c>
      <c r="D1443" s="390"/>
      <c r="E1443" s="390"/>
      <c r="F1443" s="390"/>
      <c r="G1443" s="390"/>
      <c r="H1443" s="390"/>
      <c r="I1443" s="390"/>
      <c r="J1443" s="390"/>
      <c r="K1443" s="391"/>
      <c r="L1443" s="180">
        <v>2</v>
      </c>
      <c r="M1443" s="181" t="s">
        <v>65</v>
      </c>
    </row>
    <row r="1444" spans="2:13" ht="12.75" x14ac:dyDescent="0.2">
      <c r="B1444" s="149"/>
      <c r="C1444" s="209" t="s">
        <v>881</v>
      </c>
      <c r="D1444" s="163">
        <v>2</v>
      </c>
      <c r="E1444" s="164">
        <v>1</v>
      </c>
      <c r="F1444" s="149"/>
      <c r="G1444" s="149"/>
      <c r="H1444" s="149"/>
      <c r="I1444" s="149"/>
      <c r="J1444" s="149"/>
      <c r="K1444" s="164">
        <v>1</v>
      </c>
      <c r="L1444" s="164">
        <v>2</v>
      </c>
      <c r="M1444" s="149"/>
    </row>
    <row r="1445" spans="2:13" ht="12.75" x14ac:dyDescent="0.2">
      <c r="B1445" s="153"/>
      <c r="C1445" s="154"/>
      <c r="D1445" s="165"/>
      <c r="E1445" s="166"/>
      <c r="F1445" s="157"/>
      <c r="G1445" s="157"/>
      <c r="H1445" s="157"/>
      <c r="I1445" s="157"/>
      <c r="J1445" s="157"/>
      <c r="K1445" s="166"/>
      <c r="L1445" s="166"/>
      <c r="M1445" s="196"/>
    </row>
    <row r="1446" spans="2:13" ht="12.75" x14ac:dyDescent="0.2">
      <c r="B1446" s="156"/>
      <c r="C1446" s="157"/>
      <c r="D1446" s="167"/>
      <c r="E1446" s="167"/>
      <c r="F1446" s="168" t="s">
        <v>44</v>
      </c>
      <c r="G1446" s="167"/>
      <c r="H1446" s="169" t="s">
        <v>45</v>
      </c>
      <c r="I1446" s="169"/>
      <c r="J1446" s="169"/>
      <c r="K1446" s="170" t="s">
        <v>43</v>
      </c>
      <c r="L1446" s="171">
        <v>0</v>
      </c>
      <c r="M1446" s="172" t="str">
        <f>M1443</f>
        <v>un</v>
      </c>
    </row>
    <row r="1447" spans="2:13" ht="12.75" x14ac:dyDescent="0.2">
      <c r="B1447" s="156"/>
      <c r="C1447" s="157"/>
      <c r="D1447" s="173"/>
      <c r="E1447" s="173"/>
      <c r="F1447" s="174" t="s">
        <v>46</v>
      </c>
      <c r="G1447" s="173"/>
      <c r="H1447" s="175" t="s">
        <v>45</v>
      </c>
      <c r="I1447" s="175"/>
      <c r="J1447" s="175"/>
      <c r="K1447" s="176" t="s">
        <v>43</v>
      </c>
      <c r="L1447" s="177">
        <v>0</v>
      </c>
      <c r="M1447" s="178" t="str">
        <f>M1446</f>
        <v>un</v>
      </c>
    </row>
    <row r="1448" spans="2:13" ht="12.75" x14ac:dyDescent="0.2">
      <c r="B1448" s="159"/>
      <c r="C1448" s="158"/>
      <c r="D1448" s="179"/>
      <c r="E1448" s="179"/>
      <c r="F1448" s="168" t="s">
        <v>47</v>
      </c>
      <c r="G1448" s="179"/>
      <c r="H1448" s="169" t="s">
        <v>45</v>
      </c>
      <c r="I1448" s="169"/>
      <c r="J1448" s="169"/>
      <c r="K1448" s="170" t="s">
        <v>43</v>
      </c>
      <c r="L1448" s="171">
        <f>L1446+L1447</f>
        <v>0</v>
      </c>
      <c r="M1448" s="172" t="str">
        <f>M1447</f>
        <v>un</v>
      </c>
    </row>
    <row r="1449" spans="2:13" ht="12.75" x14ac:dyDescent="0.2">
      <c r="B1449" s="159"/>
      <c r="C1449" s="158"/>
      <c r="D1449" s="179"/>
      <c r="E1449" s="179"/>
      <c r="F1449" s="168"/>
      <c r="G1449" s="179"/>
      <c r="H1449" s="169"/>
      <c r="I1449" s="169"/>
      <c r="J1449" s="169"/>
      <c r="K1449" s="170"/>
      <c r="L1449" s="171"/>
      <c r="M1449" s="172"/>
    </row>
    <row r="1450" spans="2:13" ht="12.75" x14ac:dyDescent="0.2">
      <c r="B1450" s="210" t="s">
        <v>882</v>
      </c>
      <c r="C1450" s="389" t="s">
        <v>883</v>
      </c>
      <c r="D1450" s="390"/>
      <c r="E1450" s="390"/>
      <c r="F1450" s="390"/>
      <c r="G1450" s="390"/>
      <c r="H1450" s="390"/>
      <c r="I1450" s="390"/>
      <c r="J1450" s="390"/>
      <c r="K1450" s="391"/>
      <c r="L1450" s="161">
        <v>3.09</v>
      </c>
      <c r="M1450" s="162" t="s">
        <v>48</v>
      </c>
    </row>
    <row r="1451" spans="2:13" ht="12.75" x14ac:dyDescent="0.2">
      <c r="B1451" s="149"/>
      <c r="C1451" s="149"/>
      <c r="D1451" s="163">
        <v>1</v>
      </c>
      <c r="E1451" s="164">
        <v>0.9</v>
      </c>
      <c r="F1451" s="149"/>
      <c r="G1451" s="164">
        <v>2.1</v>
      </c>
      <c r="H1451" s="149"/>
      <c r="I1451" s="149"/>
      <c r="J1451" s="149"/>
      <c r="K1451" s="164">
        <v>1.89</v>
      </c>
      <c r="L1451" s="164">
        <v>1.89</v>
      </c>
      <c r="M1451" s="149"/>
    </row>
    <row r="1452" spans="2:13" ht="12.75" x14ac:dyDescent="0.2">
      <c r="B1452" s="149"/>
      <c r="C1452" s="149"/>
      <c r="D1452" s="163">
        <v>1</v>
      </c>
      <c r="E1452" s="164">
        <v>0.6</v>
      </c>
      <c r="F1452" s="149"/>
      <c r="G1452" s="164">
        <v>2</v>
      </c>
      <c r="H1452" s="149"/>
      <c r="I1452" s="149"/>
      <c r="J1452" s="149"/>
      <c r="K1452" s="164">
        <v>1.2</v>
      </c>
      <c r="L1452" s="164">
        <v>1.2</v>
      </c>
      <c r="M1452" s="149"/>
    </row>
    <row r="1453" spans="2:13" ht="12.75" x14ac:dyDescent="0.2">
      <c r="B1453" s="153"/>
      <c r="C1453" s="154"/>
      <c r="D1453" s="165"/>
      <c r="E1453" s="166"/>
      <c r="F1453" s="157"/>
      <c r="G1453" s="157"/>
      <c r="H1453" s="157"/>
      <c r="I1453" s="157"/>
      <c r="J1453" s="157"/>
      <c r="K1453" s="166"/>
      <c r="L1453" s="166"/>
      <c r="M1453" s="196"/>
    </row>
    <row r="1454" spans="2:13" ht="12.75" x14ac:dyDescent="0.2">
      <c r="B1454" s="156"/>
      <c r="C1454" s="157"/>
      <c r="D1454" s="167"/>
      <c r="E1454" s="167"/>
      <c r="F1454" s="168" t="s">
        <v>44</v>
      </c>
      <c r="G1454" s="167"/>
      <c r="H1454" s="169" t="s">
        <v>45</v>
      </c>
      <c r="I1454" s="169"/>
      <c r="J1454" s="169"/>
      <c r="K1454" s="170" t="s">
        <v>43</v>
      </c>
      <c r="L1454" s="171">
        <v>0</v>
      </c>
      <c r="M1454" s="172" t="str">
        <f>M1450</f>
        <v>m²</v>
      </c>
    </row>
    <row r="1455" spans="2:13" ht="12.75" x14ac:dyDescent="0.2">
      <c r="B1455" s="156"/>
      <c r="C1455" s="157"/>
      <c r="D1455" s="173"/>
      <c r="E1455" s="173"/>
      <c r="F1455" s="174" t="s">
        <v>46</v>
      </c>
      <c r="G1455" s="173"/>
      <c r="H1455" s="175" t="s">
        <v>45</v>
      </c>
      <c r="I1455" s="175"/>
      <c r="J1455" s="175"/>
      <c r="K1455" s="176" t="s">
        <v>43</v>
      </c>
      <c r="L1455" s="177">
        <v>0</v>
      </c>
      <c r="M1455" s="178" t="str">
        <f>M1454</f>
        <v>m²</v>
      </c>
    </row>
    <row r="1456" spans="2:13" ht="12.75" x14ac:dyDescent="0.2">
      <c r="B1456" s="159"/>
      <c r="C1456" s="158"/>
      <c r="D1456" s="179"/>
      <c r="E1456" s="179"/>
      <c r="F1456" s="168" t="s">
        <v>47</v>
      </c>
      <c r="G1456" s="179"/>
      <c r="H1456" s="169" t="s">
        <v>45</v>
      </c>
      <c r="I1456" s="169"/>
      <c r="J1456" s="169"/>
      <c r="K1456" s="170" t="s">
        <v>43</v>
      </c>
      <c r="L1456" s="171">
        <f>L1454+L1455</f>
        <v>0</v>
      </c>
      <c r="M1456" s="172" t="str">
        <f>M1455</f>
        <v>m²</v>
      </c>
    </row>
    <row r="1457" spans="2:13" ht="12.75" x14ac:dyDescent="0.2">
      <c r="B1457" s="159"/>
      <c r="C1457" s="158"/>
      <c r="D1457" s="179"/>
      <c r="E1457" s="179"/>
      <c r="F1457" s="168"/>
      <c r="G1457" s="179"/>
      <c r="H1457" s="169"/>
      <c r="I1457" s="169"/>
      <c r="J1457" s="169"/>
      <c r="K1457" s="170"/>
      <c r="L1457" s="171"/>
      <c r="M1457" s="172"/>
    </row>
    <row r="1458" spans="2:13" ht="12.75" x14ac:dyDescent="0.2">
      <c r="B1458" s="210" t="s">
        <v>884</v>
      </c>
      <c r="C1458" s="389" t="s">
        <v>885</v>
      </c>
      <c r="D1458" s="390"/>
      <c r="E1458" s="390"/>
      <c r="F1458" s="390"/>
      <c r="G1458" s="390"/>
      <c r="H1458" s="390"/>
      <c r="I1458" s="390"/>
      <c r="J1458" s="390"/>
      <c r="K1458" s="391"/>
      <c r="L1458" s="161">
        <v>5.78</v>
      </c>
      <c r="M1458" s="162" t="s">
        <v>48</v>
      </c>
    </row>
    <row r="1459" spans="2:13" ht="12.75" x14ac:dyDescent="0.2">
      <c r="B1459" s="149"/>
      <c r="C1459" s="149"/>
      <c r="D1459" s="163">
        <v>1</v>
      </c>
      <c r="E1459" s="164">
        <v>2.89</v>
      </c>
      <c r="F1459" s="149"/>
      <c r="G1459" s="164">
        <v>2</v>
      </c>
      <c r="H1459" s="149"/>
      <c r="I1459" s="149"/>
      <c r="J1459" s="149"/>
      <c r="K1459" s="164">
        <v>5.78</v>
      </c>
      <c r="L1459" s="164">
        <v>5.78</v>
      </c>
      <c r="M1459" s="149"/>
    </row>
    <row r="1460" spans="2:13" ht="12.75" x14ac:dyDescent="0.2">
      <c r="B1460" s="153"/>
      <c r="C1460" s="154"/>
      <c r="D1460" s="165"/>
      <c r="E1460" s="166"/>
      <c r="F1460" s="157"/>
      <c r="G1460" s="157"/>
      <c r="H1460" s="157"/>
      <c r="I1460" s="157"/>
      <c r="J1460" s="157"/>
      <c r="K1460" s="166"/>
      <c r="L1460" s="166"/>
      <c r="M1460" s="196"/>
    </row>
    <row r="1461" spans="2:13" ht="12.75" x14ac:dyDescent="0.2">
      <c r="B1461" s="156"/>
      <c r="C1461" s="157"/>
      <c r="D1461" s="167"/>
      <c r="E1461" s="167"/>
      <c r="F1461" s="168" t="s">
        <v>44</v>
      </c>
      <c r="G1461" s="167"/>
      <c r="H1461" s="169" t="s">
        <v>45</v>
      </c>
      <c r="I1461" s="169"/>
      <c r="J1461" s="169"/>
      <c r="K1461" s="170" t="s">
        <v>43</v>
      </c>
      <c r="L1461" s="171">
        <v>0</v>
      </c>
      <c r="M1461" s="172" t="str">
        <f>M1458</f>
        <v>m²</v>
      </c>
    </row>
    <row r="1462" spans="2:13" ht="12.75" x14ac:dyDescent="0.2">
      <c r="B1462" s="156"/>
      <c r="C1462" s="157"/>
      <c r="D1462" s="173"/>
      <c r="E1462" s="173"/>
      <c r="F1462" s="174" t="s">
        <v>46</v>
      </c>
      <c r="G1462" s="173"/>
      <c r="H1462" s="175" t="s">
        <v>45</v>
      </c>
      <c r="I1462" s="175"/>
      <c r="J1462" s="175"/>
      <c r="K1462" s="176" t="s">
        <v>43</v>
      </c>
      <c r="L1462" s="177">
        <v>0</v>
      </c>
      <c r="M1462" s="178" t="str">
        <f>M1461</f>
        <v>m²</v>
      </c>
    </row>
    <row r="1463" spans="2:13" ht="12.75" x14ac:dyDescent="0.2">
      <c r="B1463" s="159"/>
      <c r="C1463" s="158"/>
      <c r="D1463" s="179"/>
      <c r="E1463" s="179"/>
      <c r="F1463" s="168" t="s">
        <v>47</v>
      </c>
      <c r="G1463" s="179"/>
      <c r="H1463" s="169" t="s">
        <v>45</v>
      </c>
      <c r="I1463" s="169"/>
      <c r="J1463" s="169"/>
      <c r="K1463" s="170" t="s">
        <v>43</v>
      </c>
      <c r="L1463" s="171">
        <f>L1461+L1462</f>
        <v>0</v>
      </c>
      <c r="M1463" s="172" t="str">
        <f>M1462</f>
        <v>m²</v>
      </c>
    </row>
    <row r="1464" spans="2:13" ht="12.75" x14ac:dyDescent="0.2">
      <c r="B1464" s="159"/>
      <c r="C1464" s="158"/>
      <c r="D1464" s="179"/>
      <c r="E1464" s="179"/>
      <c r="F1464" s="168"/>
      <c r="G1464" s="179"/>
      <c r="H1464" s="169"/>
      <c r="I1464" s="169"/>
      <c r="J1464" s="169"/>
      <c r="K1464" s="170"/>
      <c r="L1464" s="171"/>
      <c r="M1464" s="172"/>
    </row>
    <row r="1465" spans="2:13" ht="12.75" x14ac:dyDescent="0.2">
      <c r="B1465" s="210" t="s">
        <v>886</v>
      </c>
      <c r="C1465" s="389" t="s">
        <v>887</v>
      </c>
      <c r="D1465" s="390"/>
      <c r="E1465" s="390"/>
      <c r="F1465" s="390"/>
      <c r="G1465" s="390"/>
      <c r="H1465" s="390"/>
      <c r="I1465" s="390"/>
      <c r="J1465" s="390"/>
      <c r="K1465" s="391"/>
      <c r="L1465" s="161">
        <v>2.9</v>
      </c>
      <c r="M1465" s="162" t="s">
        <v>48</v>
      </c>
    </row>
    <row r="1466" spans="2:13" ht="12.75" x14ac:dyDescent="0.2">
      <c r="B1466" s="149"/>
      <c r="C1466" s="149"/>
      <c r="D1466" s="163">
        <v>1</v>
      </c>
      <c r="E1466" s="164">
        <v>1.32</v>
      </c>
      <c r="F1466" s="149"/>
      <c r="G1466" s="164">
        <v>2.2000000000000002</v>
      </c>
      <c r="H1466" s="149"/>
      <c r="I1466" s="149"/>
      <c r="J1466" s="149"/>
      <c r="K1466" s="164">
        <v>2.9</v>
      </c>
      <c r="L1466" s="164">
        <v>2.9</v>
      </c>
      <c r="M1466" s="149"/>
    </row>
    <row r="1467" spans="2:13" ht="12.75" x14ac:dyDescent="0.2">
      <c r="B1467" s="153"/>
      <c r="C1467" s="154"/>
      <c r="D1467" s="165"/>
      <c r="E1467" s="166"/>
      <c r="F1467" s="157"/>
      <c r="G1467" s="157"/>
      <c r="H1467" s="157"/>
      <c r="I1467" s="157"/>
      <c r="J1467" s="157"/>
      <c r="K1467" s="166"/>
      <c r="L1467" s="166"/>
      <c r="M1467" s="196"/>
    </row>
    <row r="1468" spans="2:13" ht="12.75" x14ac:dyDescent="0.2">
      <c r="B1468" s="156"/>
      <c r="C1468" s="157"/>
      <c r="D1468" s="167"/>
      <c r="E1468" s="167"/>
      <c r="F1468" s="168" t="s">
        <v>44</v>
      </c>
      <c r="G1468" s="167"/>
      <c r="H1468" s="169" t="s">
        <v>45</v>
      </c>
      <c r="I1468" s="169"/>
      <c r="J1468" s="169"/>
      <c r="K1468" s="170" t="s">
        <v>43</v>
      </c>
      <c r="L1468" s="171">
        <v>0</v>
      </c>
      <c r="M1468" s="172" t="str">
        <f>M1465</f>
        <v>m²</v>
      </c>
    </row>
    <row r="1469" spans="2:13" ht="12.75" x14ac:dyDescent="0.2">
      <c r="B1469" s="156"/>
      <c r="C1469" s="157"/>
      <c r="D1469" s="173"/>
      <c r="E1469" s="173"/>
      <c r="F1469" s="174" t="s">
        <v>46</v>
      </c>
      <c r="G1469" s="173"/>
      <c r="H1469" s="175" t="s">
        <v>45</v>
      </c>
      <c r="I1469" s="175"/>
      <c r="J1469" s="175"/>
      <c r="K1469" s="176" t="s">
        <v>43</v>
      </c>
      <c r="L1469" s="177">
        <v>0</v>
      </c>
      <c r="M1469" s="178" t="str">
        <f>M1468</f>
        <v>m²</v>
      </c>
    </row>
    <row r="1470" spans="2:13" ht="12.75" x14ac:dyDescent="0.2">
      <c r="B1470" s="159"/>
      <c r="C1470" s="158"/>
      <c r="D1470" s="179"/>
      <c r="E1470" s="179"/>
      <c r="F1470" s="168" t="s">
        <v>47</v>
      </c>
      <c r="G1470" s="179"/>
      <c r="H1470" s="169" t="s">
        <v>45</v>
      </c>
      <c r="I1470" s="169"/>
      <c r="J1470" s="169"/>
      <c r="K1470" s="170" t="s">
        <v>43</v>
      </c>
      <c r="L1470" s="171">
        <f>L1468+L1469</f>
        <v>0</v>
      </c>
      <c r="M1470" s="172" t="str">
        <f>M1469</f>
        <v>m²</v>
      </c>
    </row>
    <row r="1471" spans="2:13" ht="12.75" x14ac:dyDescent="0.2">
      <c r="B1471" s="159"/>
      <c r="C1471" s="158"/>
      <c r="D1471" s="179"/>
      <c r="E1471" s="179"/>
      <c r="F1471" s="168"/>
      <c r="G1471" s="179"/>
      <c r="H1471" s="169"/>
      <c r="I1471" s="169"/>
      <c r="J1471" s="169"/>
      <c r="K1471" s="170"/>
      <c r="L1471" s="171"/>
      <c r="M1471" s="172"/>
    </row>
    <row r="1472" spans="2:13" ht="12.75" x14ac:dyDescent="0.2">
      <c r="B1472" s="210" t="s">
        <v>888</v>
      </c>
      <c r="C1472" s="389" t="s">
        <v>889</v>
      </c>
      <c r="D1472" s="390"/>
      <c r="E1472" s="390"/>
      <c r="F1472" s="390"/>
      <c r="G1472" s="390"/>
      <c r="H1472" s="390"/>
      <c r="I1472" s="390"/>
      <c r="J1472" s="390"/>
      <c r="K1472" s="391"/>
      <c r="L1472" s="161">
        <v>14.38</v>
      </c>
      <c r="M1472" s="162" t="s">
        <v>48</v>
      </c>
    </row>
    <row r="1473" spans="2:13" ht="12.75" x14ac:dyDescent="0.2">
      <c r="B1473" s="149"/>
      <c r="C1473" s="209" t="s">
        <v>508</v>
      </c>
      <c r="D1473" s="163">
        <v>4</v>
      </c>
      <c r="E1473" s="164">
        <v>2.7</v>
      </c>
      <c r="F1473" s="149"/>
      <c r="G1473" s="164">
        <v>0.5</v>
      </c>
      <c r="H1473" s="149"/>
      <c r="I1473" s="149"/>
      <c r="J1473" s="149"/>
      <c r="K1473" s="164">
        <v>1.35</v>
      </c>
      <c r="L1473" s="164">
        <v>5.4</v>
      </c>
      <c r="M1473" s="149"/>
    </row>
    <row r="1474" spans="2:13" ht="12.75" x14ac:dyDescent="0.2">
      <c r="B1474" s="149"/>
      <c r="C1474" s="209" t="s">
        <v>507</v>
      </c>
      <c r="D1474" s="163">
        <v>2</v>
      </c>
      <c r="E1474" s="164">
        <v>1.2</v>
      </c>
      <c r="F1474" s="149"/>
      <c r="G1474" s="164">
        <v>0.5</v>
      </c>
      <c r="H1474" s="149"/>
      <c r="I1474" s="149"/>
      <c r="J1474" s="149"/>
      <c r="K1474" s="164">
        <v>0.6</v>
      </c>
      <c r="L1474" s="164">
        <v>1.2</v>
      </c>
      <c r="M1474" s="149"/>
    </row>
    <row r="1475" spans="2:13" ht="12.75" x14ac:dyDescent="0.2">
      <c r="B1475" s="149"/>
      <c r="C1475" s="209" t="s">
        <v>509</v>
      </c>
      <c r="D1475" s="163">
        <v>2</v>
      </c>
      <c r="E1475" s="164">
        <v>1.8</v>
      </c>
      <c r="F1475" s="149"/>
      <c r="G1475" s="164">
        <v>0.5</v>
      </c>
      <c r="H1475" s="149"/>
      <c r="I1475" s="149"/>
      <c r="J1475" s="149"/>
      <c r="K1475" s="164">
        <v>0.9</v>
      </c>
      <c r="L1475" s="164">
        <v>1.8</v>
      </c>
      <c r="M1475" s="149"/>
    </row>
    <row r="1476" spans="2:13" ht="12.75" x14ac:dyDescent="0.2">
      <c r="B1476" s="149"/>
      <c r="C1476" s="209" t="s">
        <v>510</v>
      </c>
      <c r="D1476" s="163">
        <v>1</v>
      </c>
      <c r="E1476" s="164">
        <v>11.95</v>
      </c>
      <c r="F1476" s="149"/>
      <c r="G1476" s="164">
        <v>0.5</v>
      </c>
      <c r="H1476" s="149"/>
      <c r="I1476" s="149"/>
      <c r="J1476" s="149"/>
      <c r="K1476" s="164">
        <v>5.98</v>
      </c>
      <c r="L1476" s="164">
        <v>5.98</v>
      </c>
      <c r="M1476" s="149"/>
    </row>
    <row r="1477" spans="2:13" ht="12.75" x14ac:dyDescent="0.2">
      <c r="B1477" s="153"/>
      <c r="C1477" s="154"/>
      <c r="D1477" s="165"/>
      <c r="E1477" s="166"/>
      <c r="F1477" s="157"/>
      <c r="G1477" s="157"/>
      <c r="H1477" s="157"/>
      <c r="I1477" s="157"/>
      <c r="J1477" s="157"/>
      <c r="K1477" s="166"/>
      <c r="L1477" s="166"/>
      <c r="M1477" s="196"/>
    </row>
    <row r="1478" spans="2:13" ht="12.75" x14ac:dyDescent="0.2">
      <c r="B1478" s="156"/>
      <c r="C1478" s="157"/>
      <c r="D1478" s="167"/>
      <c r="E1478" s="167"/>
      <c r="F1478" s="168" t="s">
        <v>44</v>
      </c>
      <c r="G1478" s="167"/>
      <c r="H1478" s="169" t="s">
        <v>45</v>
      </c>
      <c r="I1478" s="169"/>
      <c r="J1478" s="169"/>
      <c r="K1478" s="170" t="s">
        <v>43</v>
      </c>
      <c r="L1478" s="171">
        <v>0</v>
      </c>
      <c r="M1478" s="172" t="str">
        <f>M1472</f>
        <v>m²</v>
      </c>
    </row>
    <row r="1479" spans="2:13" ht="12.75" x14ac:dyDescent="0.2">
      <c r="B1479" s="156"/>
      <c r="C1479" s="157"/>
      <c r="D1479" s="173"/>
      <c r="E1479" s="173"/>
      <c r="F1479" s="174" t="s">
        <v>46</v>
      </c>
      <c r="G1479" s="173"/>
      <c r="H1479" s="175" t="s">
        <v>45</v>
      </c>
      <c r="I1479" s="175"/>
      <c r="J1479" s="175"/>
      <c r="K1479" s="176" t="s">
        <v>43</v>
      </c>
      <c r="L1479" s="177">
        <v>0</v>
      </c>
      <c r="M1479" s="178" t="str">
        <f>M1478</f>
        <v>m²</v>
      </c>
    </row>
    <row r="1480" spans="2:13" ht="12.75" x14ac:dyDescent="0.2">
      <c r="B1480" s="159"/>
      <c r="C1480" s="158"/>
      <c r="D1480" s="179"/>
      <c r="E1480" s="179"/>
      <c r="F1480" s="168" t="s">
        <v>47</v>
      </c>
      <c r="G1480" s="179"/>
      <c r="H1480" s="169" t="s">
        <v>45</v>
      </c>
      <c r="I1480" s="169"/>
      <c r="J1480" s="169"/>
      <c r="K1480" s="170" t="s">
        <v>43</v>
      </c>
      <c r="L1480" s="171">
        <f>L1478+L1479</f>
        <v>0</v>
      </c>
      <c r="M1480" s="172" t="str">
        <f>M1479</f>
        <v>m²</v>
      </c>
    </row>
    <row r="1481" spans="2:13" ht="12.75" x14ac:dyDescent="0.2">
      <c r="B1481" s="159"/>
      <c r="C1481" s="158"/>
      <c r="D1481" s="179"/>
      <c r="E1481" s="179"/>
      <c r="F1481" s="168"/>
      <c r="G1481" s="179"/>
      <c r="H1481" s="169"/>
      <c r="I1481" s="169"/>
      <c r="J1481" s="169"/>
      <c r="K1481" s="170"/>
      <c r="L1481" s="171"/>
      <c r="M1481" s="172"/>
    </row>
    <row r="1482" spans="2:13" ht="12.75" x14ac:dyDescent="0.2">
      <c r="B1482" s="210" t="s">
        <v>418</v>
      </c>
      <c r="C1482" s="389" t="s">
        <v>429</v>
      </c>
      <c r="D1482" s="390"/>
      <c r="E1482" s="390"/>
      <c r="F1482" s="390"/>
      <c r="G1482" s="390"/>
      <c r="H1482" s="390"/>
      <c r="I1482" s="390"/>
      <c r="J1482" s="390"/>
      <c r="K1482" s="391"/>
      <c r="L1482" s="161">
        <v>8.4</v>
      </c>
      <c r="M1482" s="162" t="s">
        <v>48</v>
      </c>
    </row>
    <row r="1483" spans="2:13" ht="12.75" x14ac:dyDescent="0.2">
      <c r="B1483" s="149"/>
      <c r="C1483" s="209" t="s">
        <v>508</v>
      </c>
      <c r="D1483" s="163">
        <v>4</v>
      </c>
      <c r="E1483" s="164">
        <v>2.7</v>
      </c>
      <c r="F1483" s="149"/>
      <c r="G1483" s="164">
        <v>0.5</v>
      </c>
      <c r="H1483" s="149"/>
      <c r="I1483" s="149"/>
      <c r="J1483" s="149"/>
      <c r="K1483" s="164">
        <v>1.35</v>
      </c>
      <c r="L1483" s="164">
        <v>5.4</v>
      </c>
      <c r="M1483" s="149"/>
    </row>
    <row r="1484" spans="2:13" ht="12.75" x14ac:dyDescent="0.2">
      <c r="B1484" s="149"/>
      <c r="C1484" s="209" t="s">
        <v>507</v>
      </c>
      <c r="D1484" s="163">
        <v>2</v>
      </c>
      <c r="E1484" s="164">
        <v>1.2</v>
      </c>
      <c r="F1484" s="149"/>
      <c r="G1484" s="164">
        <v>0.5</v>
      </c>
      <c r="H1484" s="149"/>
      <c r="I1484" s="149"/>
      <c r="J1484" s="149"/>
      <c r="K1484" s="164">
        <v>0.6</v>
      </c>
      <c r="L1484" s="164">
        <v>1.2</v>
      </c>
      <c r="M1484" s="149"/>
    </row>
    <row r="1485" spans="2:13" ht="12.75" x14ac:dyDescent="0.2">
      <c r="B1485" s="149"/>
      <c r="C1485" s="209" t="s">
        <v>509</v>
      </c>
      <c r="D1485" s="163">
        <v>2</v>
      </c>
      <c r="E1485" s="164">
        <v>1.8</v>
      </c>
      <c r="F1485" s="149"/>
      <c r="G1485" s="164">
        <v>0.5</v>
      </c>
      <c r="H1485" s="149"/>
      <c r="I1485" s="149"/>
      <c r="J1485" s="149"/>
      <c r="K1485" s="164">
        <v>0.9</v>
      </c>
      <c r="L1485" s="164">
        <v>1.8</v>
      </c>
      <c r="M1485" s="149"/>
    </row>
    <row r="1486" spans="2:13" ht="12.75" x14ac:dyDescent="0.2">
      <c r="B1486" s="153"/>
      <c r="C1486" s="154"/>
      <c r="D1486" s="165"/>
      <c r="E1486" s="166"/>
      <c r="F1486" s="157"/>
      <c r="G1486" s="157"/>
      <c r="H1486" s="157"/>
      <c r="I1486" s="157"/>
      <c r="J1486" s="157"/>
      <c r="K1486" s="166"/>
      <c r="L1486" s="166"/>
      <c r="M1486" s="196"/>
    </row>
    <row r="1487" spans="2:13" ht="12.75" x14ac:dyDescent="0.2">
      <c r="B1487" s="156"/>
      <c r="C1487" s="157"/>
      <c r="D1487" s="167"/>
      <c r="E1487" s="167"/>
      <c r="F1487" s="168" t="s">
        <v>44</v>
      </c>
      <c r="G1487" s="167"/>
      <c r="H1487" s="169" t="s">
        <v>45</v>
      </c>
      <c r="I1487" s="169"/>
      <c r="J1487" s="169"/>
      <c r="K1487" s="170" t="s">
        <v>43</v>
      </c>
      <c r="L1487" s="171">
        <v>0</v>
      </c>
      <c r="M1487" s="172" t="str">
        <f>M1482</f>
        <v>m²</v>
      </c>
    </row>
    <row r="1488" spans="2:13" ht="12.75" x14ac:dyDescent="0.2">
      <c r="B1488" s="156"/>
      <c r="C1488" s="157"/>
      <c r="D1488" s="173"/>
      <c r="E1488" s="173"/>
      <c r="F1488" s="174" t="s">
        <v>46</v>
      </c>
      <c r="G1488" s="173"/>
      <c r="H1488" s="175" t="s">
        <v>45</v>
      </c>
      <c r="I1488" s="175"/>
      <c r="J1488" s="175"/>
      <c r="K1488" s="176" t="s">
        <v>43</v>
      </c>
      <c r="L1488" s="177">
        <v>0</v>
      </c>
      <c r="M1488" s="178" t="str">
        <f>M1487</f>
        <v>m²</v>
      </c>
    </row>
    <row r="1489" spans="2:13" ht="12.75" x14ac:dyDescent="0.2">
      <c r="B1489" s="159"/>
      <c r="C1489" s="158"/>
      <c r="D1489" s="179"/>
      <c r="E1489" s="179"/>
      <c r="F1489" s="168" t="s">
        <v>47</v>
      </c>
      <c r="G1489" s="179"/>
      <c r="H1489" s="169" t="s">
        <v>45</v>
      </c>
      <c r="I1489" s="169"/>
      <c r="J1489" s="169"/>
      <c r="K1489" s="170" t="s">
        <v>43</v>
      </c>
      <c r="L1489" s="171">
        <f>L1487+L1488</f>
        <v>0</v>
      </c>
      <c r="M1489" s="172" t="str">
        <f>M1488</f>
        <v>m²</v>
      </c>
    </row>
    <row r="1490" spans="2:13" ht="12.75" x14ac:dyDescent="0.2">
      <c r="B1490" s="159"/>
      <c r="C1490" s="158"/>
      <c r="D1490" s="179"/>
      <c r="E1490" s="179"/>
      <c r="F1490" s="168"/>
      <c r="G1490" s="179"/>
      <c r="H1490" s="169"/>
      <c r="I1490" s="169"/>
      <c r="J1490" s="169"/>
      <c r="K1490" s="170"/>
      <c r="L1490" s="171"/>
      <c r="M1490" s="172"/>
    </row>
    <row r="1491" spans="2:13" ht="12.75" x14ac:dyDescent="0.2">
      <c r="B1491" s="210" t="s">
        <v>419</v>
      </c>
      <c r="C1491" s="389" t="s">
        <v>430</v>
      </c>
      <c r="D1491" s="390"/>
      <c r="E1491" s="390"/>
      <c r="F1491" s="390"/>
      <c r="G1491" s="390"/>
      <c r="H1491" s="390"/>
      <c r="I1491" s="390"/>
      <c r="J1491" s="390"/>
      <c r="K1491" s="391"/>
      <c r="L1491" s="161">
        <v>5.98</v>
      </c>
      <c r="M1491" s="162" t="s">
        <v>48</v>
      </c>
    </row>
    <row r="1492" spans="2:13" ht="12.75" x14ac:dyDescent="0.2">
      <c r="B1492" s="149"/>
      <c r="C1492" s="209" t="s">
        <v>510</v>
      </c>
      <c r="D1492" s="163">
        <v>1</v>
      </c>
      <c r="E1492" s="164">
        <v>11.95</v>
      </c>
      <c r="F1492" s="149"/>
      <c r="G1492" s="164">
        <v>0.5</v>
      </c>
      <c r="H1492" s="149"/>
      <c r="I1492" s="149"/>
      <c r="J1492" s="149"/>
      <c r="K1492" s="164">
        <v>5.98</v>
      </c>
      <c r="L1492" s="164">
        <v>5.98</v>
      </c>
      <c r="M1492" s="149"/>
    </row>
    <row r="1493" spans="2:13" ht="12.75" x14ac:dyDescent="0.2">
      <c r="B1493" s="153"/>
      <c r="C1493" s="154"/>
      <c r="D1493" s="165"/>
      <c r="E1493" s="166"/>
      <c r="F1493" s="157"/>
      <c r="G1493" s="157"/>
      <c r="H1493" s="157"/>
      <c r="I1493" s="157"/>
      <c r="J1493" s="157"/>
      <c r="K1493" s="166"/>
      <c r="L1493" s="166"/>
      <c r="M1493" s="196"/>
    </row>
    <row r="1494" spans="2:13" ht="12.75" x14ac:dyDescent="0.2">
      <c r="B1494" s="156"/>
      <c r="C1494" s="157"/>
      <c r="D1494" s="167"/>
      <c r="E1494" s="167"/>
      <c r="F1494" s="168" t="s">
        <v>44</v>
      </c>
      <c r="G1494" s="167"/>
      <c r="H1494" s="169" t="s">
        <v>45</v>
      </c>
      <c r="I1494" s="169"/>
      <c r="J1494" s="169"/>
      <c r="K1494" s="170" t="s">
        <v>43</v>
      </c>
      <c r="L1494" s="171">
        <v>0</v>
      </c>
      <c r="M1494" s="172" t="str">
        <f>M1491</f>
        <v>m²</v>
      </c>
    </row>
    <row r="1495" spans="2:13" ht="12.75" x14ac:dyDescent="0.2">
      <c r="B1495" s="156"/>
      <c r="C1495" s="157"/>
      <c r="D1495" s="173"/>
      <c r="E1495" s="173"/>
      <c r="F1495" s="174" t="s">
        <v>46</v>
      </c>
      <c r="G1495" s="173"/>
      <c r="H1495" s="175" t="s">
        <v>45</v>
      </c>
      <c r="I1495" s="175"/>
      <c r="J1495" s="175"/>
      <c r="K1495" s="176" t="s">
        <v>43</v>
      </c>
      <c r="L1495" s="177">
        <v>0</v>
      </c>
      <c r="M1495" s="178" t="str">
        <f>M1494</f>
        <v>m²</v>
      </c>
    </row>
    <row r="1496" spans="2:13" ht="12.75" x14ac:dyDescent="0.2">
      <c r="B1496" s="159"/>
      <c r="C1496" s="158"/>
      <c r="D1496" s="179"/>
      <c r="E1496" s="179"/>
      <c r="F1496" s="168" t="s">
        <v>47</v>
      </c>
      <c r="G1496" s="179"/>
      <c r="H1496" s="169" t="s">
        <v>45</v>
      </c>
      <c r="I1496" s="169"/>
      <c r="J1496" s="169"/>
      <c r="K1496" s="170" t="s">
        <v>43</v>
      </c>
      <c r="L1496" s="171">
        <f>L1494+L1495</f>
        <v>0</v>
      </c>
      <c r="M1496" s="172" t="str">
        <f>M1495</f>
        <v>m²</v>
      </c>
    </row>
    <row r="1497" spans="2:13" ht="12.75" x14ac:dyDescent="0.2">
      <c r="B1497" s="159"/>
      <c r="C1497" s="158"/>
      <c r="D1497" s="179"/>
      <c r="E1497" s="179"/>
      <c r="F1497" s="168"/>
      <c r="G1497" s="179"/>
      <c r="H1497" s="169"/>
      <c r="I1497" s="169"/>
      <c r="J1497" s="169"/>
      <c r="K1497" s="170"/>
      <c r="L1497" s="171"/>
      <c r="M1497" s="172"/>
    </row>
    <row r="1498" spans="2:13" ht="12.75" x14ac:dyDescent="0.2">
      <c r="B1498" s="212" t="s">
        <v>431</v>
      </c>
      <c r="C1498" s="393" t="s">
        <v>432</v>
      </c>
      <c r="D1498" s="394"/>
      <c r="E1498" s="394"/>
      <c r="F1498" s="394"/>
      <c r="G1498" s="394"/>
      <c r="H1498" s="394"/>
      <c r="I1498" s="394"/>
      <c r="J1498" s="394"/>
      <c r="K1498" s="394"/>
      <c r="L1498" s="394"/>
      <c r="M1498" s="395"/>
    </row>
    <row r="1499" spans="2:13" ht="12.75" x14ac:dyDescent="0.2">
      <c r="B1499" s="396"/>
      <c r="C1499" s="397"/>
      <c r="D1499" s="397"/>
      <c r="E1499" s="397"/>
      <c r="F1499" s="397"/>
      <c r="G1499" s="397"/>
      <c r="H1499" s="397"/>
      <c r="I1499" s="397"/>
      <c r="J1499" s="397"/>
      <c r="K1499" s="397"/>
      <c r="L1499" s="397"/>
      <c r="M1499" s="398"/>
    </row>
    <row r="1500" spans="2:13" ht="12.75" x14ac:dyDescent="0.2">
      <c r="B1500" s="210" t="s">
        <v>890</v>
      </c>
      <c r="C1500" s="389" t="s">
        <v>891</v>
      </c>
      <c r="D1500" s="390"/>
      <c r="E1500" s="390"/>
      <c r="F1500" s="390"/>
      <c r="G1500" s="390"/>
      <c r="H1500" s="390"/>
      <c r="I1500" s="390"/>
      <c r="J1500" s="390"/>
      <c r="K1500" s="391"/>
      <c r="L1500" s="161">
        <v>45.93</v>
      </c>
      <c r="M1500" s="162" t="s">
        <v>48</v>
      </c>
    </row>
    <row r="1501" spans="2:13" ht="12.75" x14ac:dyDescent="0.2">
      <c r="B1501" s="149"/>
      <c r="C1501" s="149"/>
      <c r="D1501" s="163">
        <v>11</v>
      </c>
      <c r="E1501" s="164">
        <v>0.86</v>
      </c>
      <c r="F1501" s="149"/>
      <c r="G1501" s="164">
        <v>3.5</v>
      </c>
      <c r="H1501" s="149"/>
      <c r="I1501" s="149"/>
      <c r="J1501" s="149"/>
      <c r="K1501" s="164">
        <v>3.01</v>
      </c>
      <c r="L1501" s="164">
        <v>33.11</v>
      </c>
      <c r="M1501" s="149"/>
    </row>
    <row r="1502" spans="2:13" ht="12.75" x14ac:dyDescent="0.2">
      <c r="B1502" s="149"/>
      <c r="C1502" s="149"/>
      <c r="D1502" s="163">
        <v>3</v>
      </c>
      <c r="E1502" s="164">
        <v>0.86</v>
      </c>
      <c r="F1502" s="149"/>
      <c r="G1502" s="164">
        <v>0.65</v>
      </c>
      <c r="H1502" s="149"/>
      <c r="I1502" s="149"/>
      <c r="J1502" s="149"/>
      <c r="K1502" s="164">
        <v>0.56000000000000005</v>
      </c>
      <c r="L1502" s="164">
        <v>1.68</v>
      </c>
      <c r="M1502" s="149"/>
    </row>
    <row r="1503" spans="2:13" ht="12.75" x14ac:dyDescent="0.2">
      <c r="B1503" s="187"/>
      <c r="C1503" s="187"/>
      <c r="D1503" s="188">
        <v>1</v>
      </c>
      <c r="E1503" s="189">
        <v>2.4</v>
      </c>
      <c r="F1503" s="187"/>
      <c r="G1503" s="189">
        <v>2.4500000000000002</v>
      </c>
      <c r="H1503" s="187"/>
      <c r="I1503" s="187"/>
      <c r="J1503" s="187"/>
      <c r="K1503" s="189">
        <v>5.88</v>
      </c>
      <c r="L1503" s="189">
        <v>5.88</v>
      </c>
      <c r="M1503" s="187"/>
    </row>
    <row r="1504" spans="2:13" ht="12.75" x14ac:dyDescent="0.2">
      <c r="B1504" s="205"/>
      <c r="C1504" s="205"/>
      <c r="D1504" s="200">
        <v>1</v>
      </c>
      <c r="E1504" s="200">
        <v>0.65</v>
      </c>
      <c r="F1504" s="205"/>
      <c r="G1504" s="200">
        <v>3.5</v>
      </c>
      <c r="H1504" s="205"/>
      <c r="I1504" s="205"/>
      <c r="J1504" s="205"/>
      <c r="K1504" s="200">
        <v>2.2799999999999998</v>
      </c>
      <c r="L1504" s="200">
        <v>2.2799999999999998</v>
      </c>
      <c r="M1504" s="205"/>
    </row>
    <row r="1505" spans="2:13" ht="12.75" x14ac:dyDescent="0.2">
      <c r="B1505" s="149"/>
      <c r="C1505" s="149"/>
      <c r="D1505" s="164">
        <v>1</v>
      </c>
      <c r="E1505" s="164">
        <v>0.85</v>
      </c>
      <c r="F1505" s="149"/>
      <c r="G1505" s="164">
        <v>3.5</v>
      </c>
      <c r="H1505" s="149"/>
      <c r="I1505" s="149"/>
      <c r="J1505" s="149"/>
      <c r="K1505" s="164">
        <v>2.98</v>
      </c>
      <c r="L1505" s="164">
        <v>2.98</v>
      </c>
      <c r="M1505" s="149"/>
    </row>
    <row r="1506" spans="2:13" ht="12.75" x14ac:dyDescent="0.2">
      <c r="B1506" s="153"/>
      <c r="C1506" s="154"/>
      <c r="D1506" s="165"/>
      <c r="E1506" s="166"/>
      <c r="F1506" s="157"/>
      <c r="G1506" s="157"/>
      <c r="H1506" s="157"/>
      <c r="I1506" s="157"/>
      <c r="J1506" s="157"/>
      <c r="K1506" s="166"/>
      <c r="L1506" s="166"/>
      <c r="M1506" s="196"/>
    </row>
    <row r="1507" spans="2:13" ht="12.75" x14ac:dyDescent="0.2">
      <c r="B1507" s="156"/>
      <c r="C1507" s="157"/>
      <c r="D1507" s="167"/>
      <c r="E1507" s="167"/>
      <c r="F1507" s="168" t="s">
        <v>44</v>
      </c>
      <c r="G1507" s="167"/>
      <c r="H1507" s="169" t="s">
        <v>45</v>
      </c>
      <c r="I1507" s="169"/>
      <c r="J1507" s="169"/>
      <c r="K1507" s="170" t="s">
        <v>43</v>
      </c>
      <c r="L1507" s="171">
        <v>0</v>
      </c>
      <c r="M1507" s="172" t="str">
        <f>M1500</f>
        <v>m²</v>
      </c>
    </row>
    <row r="1508" spans="2:13" ht="12.75" x14ac:dyDescent="0.2">
      <c r="B1508" s="156"/>
      <c r="C1508" s="157"/>
      <c r="D1508" s="173"/>
      <c r="E1508" s="173"/>
      <c r="F1508" s="174" t="s">
        <v>46</v>
      </c>
      <c r="G1508" s="173"/>
      <c r="H1508" s="175" t="s">
        <v>45</v>
      </c>
      <c r="I1508" s="175"/>
      <c r="J1508" s="175"/>
      <c r="K1508" s="176" t="s">
        <v>43</v>
      </c>
      <c r="L1508" s="177">
        <v>0</v>
      </c>
      <c r="M1508" s="178" t="str">
        <f>M1507</f>
        <v>m²</v>
      </c>
    </row>
    <row r="1509" spans="2:13" ht="12.75" x14ac:dyDescent="0.2">
      <c r="B1509" s="159"/>
      <c r="C1509" s="158"/>
      <c r="D1509" s="179"/>
      <c r="E1509" s="179"/>
      <c r="F1509" s="168" t="s">
        <v>47</v>
      </c>
      <c r="G1509" s="179"/>
      <c r="H1509" s="169" t="s">
        <v>45</v>
      </c>
      <c r="I1509" s="169"/>
      <c r="J1509" s="169"/>
      <c r="K1509" s="170" t="s">
        <v>43</v>
      </c>
      <c r="L1509" s="171">
        <f>L1507+L1508</f>
        <v>0</v>
      </c>
      <c r="M1509" s="172" t="str">
        <f>M1508</f>
        <v>m²</v>
      </c>
    </row>
    <row r="1510" spans="2:13" ht="12.75" x14ac:dyDescent="0.2">
      <c r="B1510" s="159"/>
      <c r="C1510" s="158"/>
      <c r="D1510" s="179"/>
      <c r="E1510" s="179"/>
      <c r="F1510" s="168"/>
      <c r="G1510" s="179"/>
      <c r="H1510" s="169"/>
      <c r="I1510" s="169"/>
      <c r="J1510" s="169"/>
      <c r="K1510" s="170"/>
      <c r="L1510" s="171"/>
      <c r="M1510" s="172"/>
    </row>
    <row r="1511" spans="2:13" ht="12.75" x14ac:dyDescent="0.2">
      <c r="B1511" s="212" t="s">
        <v>435</v>
      </c>
      <c r="C1511" s="393" t="s">
        <v>436</v>
      </c>
      <c r="D1511" s="394"/>
      <c r="E1511" s="394"/>
      <c r="F1511" s="394"/>
      <c r="G1511" s="394"/>
      <c r="H1511" s="394"/>
      <c r="I1511" s="394"/>
      <c r="J1511" s="394"/>
      <c r="K1511" s="394"/>
      <c r="L1511" s="394"/>
      <c r="M1511" s="395"/>
    </row>
    <row r="1512" spans="2:13" ht="12.75" x14ac:dyDescent="0.2">
      <c r="B1512" s="396"/>
      <c r="C1512" s="397"/>
      <c r="D1512" s="397"/>
      <c r="E1512" s="397"/>
      <c r="F1512" s="397"/>
      <c r="G1512" s="397"/>
      <c r="H1512" s="397"/>
      <c r="I1512" s="397"/>
      <c r="J1512" s="397"/>
      <c r="K1512" s="397"/>
      <c r="L1512" s="397"/>
      <c r="M1512" s="398"/>
    </row>
    <row r="1513" spans="2:13" ht="12.75" x14ac:dyDescent="0.2">
      <c r="B1513" s="210" t="s">
        <v>892</v>
      </c>
      <c r="C1513" s="389" t="s">
        <v>893</v>
      </c>
      <c r="D1513" s="390"/>
      <c r="E1513" s="390"/>
      <c r="F1513" s="390"/>
      <c r="G1513" s="390"/>
      <c r="H1513" s="390"/>
      <c r="I1513" s="390"/>
      <c r="J1513" s="390"/>
      <c r="K1513" s="391"/>
      <c r="L1513" s="161">
        <v>1</v>
      </c>
      <c r="M1513" s="162" t="s">
        <v>65</v>
      </c>
    </row>
    <row r="1514" spans="2:13" ht="12.75" x14ac:dyDescent="0.2">
      <c r="B1514" s="149"/>
      <c r="C1514" s="149"/>
      <c r="D1514" s="164">
        <v>1</v>
      </c>
      <c r="E1514" s="164">
        <v>1</v>
      </c>
      <c r="F1514" s="149"/>
      <c r="G1514" s="149"/>
      <c r="H1514" s="149"/>
      <c r="I1514" s="149"/>
      <c r="J1514" s="149"/>
      <c r="K1514" s="164">
        <v>1</v>
      </c>
      <c r="L1514" s="164">
        <v>1</v>
      </c>
      <c r="M1514" s="149"/>
    </row>
    <row r="1515" spans="2:13" ht="12.75" x14ac:dyDescent="0.2">
      <c r="B1515" s="153"/>
      <c r="C1515" s="154"/>
      <c r="D1515" s="165"/>
      <c r="E1515" s="166"/>
      <c r="F1515" s="157"/>
      <c r="G1515" s="157"/>
      <c r="H1515" s="157"/>
      <c r="I1515" s="157"/>
      <c r="J1515" s="157"/>
      <c r="K1515" s="166"/>
      <c r="L1515" s="166"/>
      <c r="M1515" s="196"/>
    </row>
    <row r="1516" spans="2:13" ht="12.75" x14ac:dyDescent="0.2">
      <c r="B1516" s="156"/>
      <c r="C1516" s="157"/>
      <c r="D1516" s="167"/>
      <c r="E1516" s="167"/>
      <c r="F1516" s="168" t="s">
        <v>44</v>
      </c>
      <c r="G1516" s="167"/>
      <c r="H1516" s="169" t="s">
        <v>45</v>
      </c>
      <c r="I1516" s="169"/>
      <c r="J1516" s="169"/>
      <c r="K1516" s="170" t="s">
        <v>43</v>
      </c>
      <c r="L1516" s="171">
        <v>0</v>
      </c>
      <c r="M1516" s="172" t="str">
        <f>M1513</f>
        <v>un</v>
      </c>
    </row>
    <row r="1517" spans="2:13" ht="12.75" x14ac:dyDescent="0.2">
      <c r="B1517" s="156"/>
      <c r="C1517" s="157"/>
      <c r="D1517" s="173"/>
      <c r="E1517" s="173"/>
      <c r="F1517" s="174" t="s">
        <v>46</v>
      </c>
      <c r="G1517" s="173"/>
      <c r="H1517" s="175" t="s">
        <v>45</v>
      </c>
      <c r="I1517" s="175"/>
      <c r="J1517" s="175"/>
      <c r="K1517" s="176" t="s">
        <v>43</v>
      </c>
      <c r="L1517" s="177">
        <v>0</v>
      </c>
      <c r="M1517" s="178" t="str">
        <f>M1516</f>
        <v>un</v>
      </c>
    </row>
    <row r="1518" spans="2:13" ht="12.75" x14ac:dyDescent="0.2">
      <c r="B1518" s="159"/>
      <c r="C1518" s="158"/>
      <c r="D1518" s="179"/>
      <c r="E1518" s="179"/>
      <c r="F1518" s="168" t="s">
        <v>47</v>
      </c>
      <c r="G1518" s="179"/>
      <c r="H1518" s="169" t="s">
        <v>45</v>
      </c>
      <c r="I1518" s="169"/>
      <c r="J1518" s="169"/>
      <c r="K1518" s="170" t="s">
        <v>43</v>
      </c>
      <c r="L1518" s="171">
        <f>L1516+L1517</f>
        <v>0</v>
      </c>
      <c r="M1518" s="172" t="str">
        <f>M1517</f>
        <v>un</v>
      </c>
    </row>
    <row r="1519" spans="2:13" ht="12.75" x14ac:dyDescent="0.2">
      <c r="B1519" s="159"/>
      <c r="C1519" s="158"/>
      <c r="D1519" s="179"/>
      <c r="E1519" s="179"/>
      <c r="F1519" s="168"/>
      <c r="G1519" s="179"/>
      <c r="H1519" s="169"/>
      <c r="I1519" s="169"/>
      <c r="J1519" s="169"/>
      <c r="K1519" s="170"/>
      <c r="L1519" s="171"/>
      <c r="M1519" s="172"/>
    </row>
    <row r="1520" spans="2:13" ht="12.75" x14ac:dyDescent="0.2">
      <c r="B1520" s="210" t="s">
        <v>894</v>
      </c>
      <c r="C1520" s="389" t="s">
        <v>895</v>
      </c>
      <c r="D1520" s="390"/>
      <c r="E1520" s="390"/>
      <c r="F1520" s="390"/>
      <c r="G1520" s="390"/>
      <c r="H1520" s="390"/>
      <c r="I1520" s="390"/>
      <c r="J1520" s="390"/>
      <c r="K1520" s="391"/>
      <c r="L1520" s="161">
        <v>7.91</v>
      </c>
      <c r="M1520" s="162" t="s">
        <v>48</v>
      </c>
    </row>
    <row r="1521" spans="2:13" ht="12.75" x14ac:dyDescent="0.2">
      <c r="B1521" s="149"/>
      <c r="C1521" s="209" t="s">
        <v>642</v>
      </c>
      <c r="D1521" s="164">
        <v>1</v>
      </c>
      <c r="E1521" s="164">
        <v>2.15</v>
      </c>
      <c r="F1521" s="149"/>
      <c r="G1521" s="164">
        <v>0.6</v>
      </c>
      <c r="H1521" s="149"/>
      <c r="I1521" s="149"/>
      <c r="J1521" s="149"/>
      <c r="K1521" s="164">
        <v>1.29</v>
      </c>
      <c r="L1521" s="164">
        <v>1.29</v>
      </c>
      <c r="M1521" s="149"/>
    </row>
    <row r="1522" spans="2:13" ht="12.75" x14ac:dyDescent="0.2">
      <c r="B1522" s="149"/>
      <c r="C1522" s="209" t="s">
        <v>509</v>
      </c>
      <c r="D1522" s="164">
        <v>2</v>
      </c>
      <c r="E1522" s="164">
        <v>0.19</v>
      </c>
      <c r="F1522" s="149"/>
      <c r="G1522" s="149"/>
      <c r="H1522" s="149"/>
      <c r="I1522" s="149"/>
      <c r="J1522" s="149"/>
      <c r="K1522" s="164">
        <v>0.19</v>
      </c>
      <c r="L1522" s="164">
        <v>0.38</v>
      </c>
      <c r="M1522" s="149"/>
    </row>
    <row r="1523" spans="2:13" ht="12.75" x14ac:dyDescent="0.2">
      <c r="B1523" s="149"/>
      <c r="C1523" s="209" t="s">
        <v>639</v>
      </c>
      <c r="D1523" s="164">
        <v>1</v>
      </c>
      <c r="E1523" s="164">
        <v>0.68</v>
      </c>
      <c r="F1523" s="149"/>
      <c r="G1523" s="164">
        <v>0.48</v>
      </c>
      <c r="H1523" s="149"/>
      <c r="I1523" s="149"/>
      <c r="J1523" s="149"/>
      <c r="K1523" s="164">
        <v>0.33</v>
      </c>
      <c r="L1523" s="164">
        <v>0.33</v>
      </c>
      <c r="M1523" s="149"/>
    </row>
    <row r="1524" spans="2:13" ht="12.75" x14ac:dyDescent="0.2">
      <c r="B1524" s="149"/>
      <c r="C1524" s="209" t="s">
        <v>638</v>
      </c>
      <c r="D1524" s="164">
        <v>3</v>
      </c>
      <c r="E1524" s="164">
        <v>2.2999999999999998</v>
      </c>
      <c r="F1524" s="149"/>
      <c r="G1524" s="164">
        <v>0.45</v>
      </c>
      <c r="H1524" s="149"/>
      <c r="I1524" s="149"/>
      <c r="J1524" s="149"/>
      <c r="K1524" s="164">
        <v>1.04</v>
      </c>
      <c r="L1524" s="164">
        <v>3.12</v>
      </c>
      <c r="M1524" s="149"/>
    </row>
    <row r="1525" spans="2:13" ht="12.75" x14ac:dyDescent="0.2">
      <c r="B1525" s="149"/>
      <c r="C1525" s="209" t="s">
        <v>638</v>
      </c>
      <c r="D1525" s="164">
        <v>3</v>
      </c>
      <c r="E1525" s="164">
        <v>2.06</v>
      </c>
      <c r="F1525" s="149"/>
      <c r="G1525" s="164">
        <v>0.45</v>
      </c>
      <c r="H1525" s="149"/>
      <c r="I1525" s="149"/>
      <c r="J1525" s="149"/>
      <c r="K1525" s="164">
        <v>0.93</v>
      </c>
      <c r="L1525" s="164">
        <v>2.79</v>
      </c>
      <c r="M1525" s="149"/>
    </row>
    <row r="1526" spans="2:13" ht="12.75" x14ac:dyDescent="0.2">
      <c r="B1526" s="153"/>
      <c r="C1526" s="154"/>
      <c r="D1526" s="165"/>
      <c r="E1526" s="166"/>
      <c r="F1526" s="157"/>
      <c r="G1526" s="157"/>
      <c r="H1526" s="157"/>
      <c r="I1526" s="157"/>
      <c r="J1526" s="157"/>
      <c r="K1526" s="166"/>
      <c r="L1526" s="166"/>
      <c r="M1526" s="196"/>
    </row>
    <row r="1527" spans="2:13" ht="12.75" x14ac:dyDescent="0.2">
      <c r="B1527" s="156"/>
      <c r="C1527" s="157"/>
      <c r="D1527" s="167"/>
      <c r="E1527" s="167"/>
      <c r="F1527" s="168" t="s">
        <v>44</v>
      </c>
      <c r="G1527" s="167"/>
      <c r="H1527" s="169" t="s">
        <v>45</v>
      </c>
      <c r="I1527" s="169"/>
      <c r="J1527" s="169"/>
      <c r="K1527" s="170" t="s">
        <v>43</v>
      </c>
      <c r="L1527" s="171">
        <v>0</v>
      </c>
      <c r="M1527" s="172" t="str">
        <f>M1520</f>
        <v>m²</v>
      </c>
    </row>
    <row r="1528" spans="2:13" ht="12.75" x14ac:dyDescent="0.2">
      <c r="B1528" s="156"/>
      <c r="C1528" s="157"/>
      <c r="D1528" s="173"/>
      <c r="E1528" s="173"/>
      <c r="F1528" s="174" t="s">
        <v>46</v>
      </c>
      <c r="G1528" s="173"/>
      <c r="H1528" s="175" t="s">
        <v>45</v>
      </c>
      <c r="I1528" s="175"/>
      <c r="J1528" s="175"/>
      <c r="K1528" s="176" t="s">
        <v>43</v>
      </c>
      <c r="L1528" s="177">
        <v>0</v>
      </c>
      <c r="M1528" s="178" t="str">
        <f>M1527</f>
        <v>m²</v>
      </c>
    </row>
    <row r="1529" spans="2:13" ht="12.75" x14ac:dyDescent="0.2">
      <c r="B1529" s="159"/>
      <c r="C1529" s="158"/>
      <c r="D1529" s="179"/>
      <c r="E1529" s="179"/>
      <c r="F1529" s="168" t="s">
        <v>47</v>
      </c>
      <c r="G1529" s="179"/>
      <c r="H1529" s="169" t="s">
        <v>45</v>
      </c>
      <c r="I1529" s="169"/>
      <c r="J1529" s="169"/>
      <c r="K1529" s="170" t="s">
        <v>43</v>
      </c>
      <c r="L1529" s="171">
        <f>L1527+L1528</f>
        <v>0</v>
      </c>
      <c r="M1529" s="172" t="str">
        <f>M1528</f>
        <v>m²</v>
      </c>
    </row>
    <row r="1530" spans="2:13" ht="12.75" x14ac:dyDescent="0.2">
      <c r="B1530" s="159"/>
      <c r="C1530" s="158"/>
      <c r="D1530" s="179"/>
      <c r="E1530" s="179"/>
      <c r="F1530" s="168"/>
      <c r="G1530" s="179"/>
      <c r="H1530" s="169"/>
      <c r="I1530" s="169"/>
      <c r="J1530" s="169"/>
      <c r="K1530" s="170"/>
      <c r="L1530" s="171"/>
      <c r="M1530" s="172"/>
    </row>
    <row r="1531" spans="2:13" ht="12.75" x14ac:dyDescent="0.2">
      <c r="B1531" s="210" t="s">
        <v>896</v>
      </c>
      <c r="C1531" s="389" t="s">
        <v>457</v>
      </c>
      <c r="D1531" s="390"/>
      <c r="E1531" s="390"/>
      <c r="F1531" s="390"/>
      <c r="G1531" s="390"/>
      <c r="H1531" s="390"/>
      <c r="I1531" s="390"/>
      <c r="J1531" s="390"/>
      <c r="K1531" s="391"/>
      <c r="L1531" s="161">
        <v>4.95</v>
      </c>
      <c r="M1531" s="162" t="s">
        <v>49</v>
      </c>
    </row>
    <row r="1532" spans="2:13" ht="12.75" x14ac:dyDescent="0.2">
      <c r="B1532" s="149"/>
      <c r="C1532" s="149"/>
      <c r="D1532" s="164">
        <v>1</v>
      </c>
      <c r="E1532" s="164">
        <v>4.95</v>
      </c>
      <c r="F1532" s="149"/>
      <c r="G1532" s="149"/>
      <c r="H1532" s="149"/>
      <c r="I1532" s="149"/>
      <c r="J1532" s="149"/>
      <c r="K1532" s="164">
        <v>4.95</v>
      </c>
      <c r="L1532" s="164">
        <v>4.95</v>
      </c>
      <c r="M1532" s="149"/>
    </row>
    <row r="1533" spans="2:13" ht="12.75" x14ac:dyDescent="0.2">
      <c r="B1533" s="153"/>
      <c r="C1533" s="154"/>
      <c r="D1533" s="165"/>
      <c r="E1533" s="166"/>
      <c r="F1533" s="157"/>
      <c r="G1533" s="157"/>
      <c r="H1533" s="157"/>
      <c r="I1533" s="157"/>
      <c r="J1533" s="157"/>
      <c r="K1533" s="166"/>
      <c r="L1533" s="166"/>
      <c r="M1533" s="196"/>
    </row>
    <row r="1534" spans="2:13" ht="12.75" x14ac:dyDescent="0.2">
      <c r="B1534" s="156"/>
      <c r="C1534" s="157"/>
      <c r="D1534" s="167"/>
      <c r="E1534" s="167"/>
      <c r="F1534" s="168" t="s">
        <v>44</v>
      </c>
      <c r="G1534" s="167"/>
      <c r="H1534" s="169" t="s">
        <v>45</v>
      </c>
      <c r="I1534" s="169"/>
      <c r="J1534" s="169"/>
      <c r="K1534" s="170" t="s">
        <v>43</v>
      </c>
      <c r="L1534" s="171">
        <v>0</v>
      </c>
      <c r="M1534" s="172" t="str">
        <f>M1531</f>
        <v>m</v>
      </c>
    </row>
    <row r="1535" spans="2:13" ht="12.75" x14ac:dyDescent="0.2">
      <c r="B1535" s="156"/>
      <c r="C1535" s="157"/>
      <c r="D1535" s="173"/>
      <c r="E1535" s="173"/>
      <c r="F1535" s="174" t="s">
        <v>46</v>
      </c>
      <c r="G1535" s="173"/>
      <c r="H1535" s="175" t="s">
        <v>45</v>
      </c>
      <c r="I1535" s="175"/>
      <c r="J1535" s="175"/>
      <c r="K1535" s="176" t="s">
        <v>43</v>
      </c>
      <c r="L1535" s="177">
        <v>0</v>
      </c>
      <c r="M1535" s="178" t="str">
        <f>M1534</f>
        <v>m</v>
      </c>
    </row>
    <row r="1536" spans="2:13" ht="12.75" x14ac:dyDescent="0.2">
      <c r="B1536" s="159"/>
      <c r="C1536" s="158"/>
      <c r="D1536" s="179"/>
      <c r="E1536" s="179"/>
      <c r="F1536" s="168" t="s">
        <v>47</v>
      </c>
      <c r="G1536" s="179"/>
      <c r="H1536" s="169" t="s">
        <v>45</v>
      </c>
      <c r="I1536" s="169"/>
      <c r="J1536" s="169"/>
      <c r="K1536" s="170" t="s">
        <v>43</v>
      </c>
      <c r="L1536" s="171">
        <f>L1534+L1535</f>
        <v>0</v>
      </c>
      <c r="M1536" s="172" t="str">
        <f>M1535</f>
        <v>m</v>
      </c>
    </row>
    <row r="1537" spans="2:13" ht="12.75" x14ac:dyDescent="0.2">
      <c r="B1537" s="159"/>
      <c r="C1537" s="158"/>
      <c r="D1537" s="179"/>
      <c r="E1537" s="179"/>
      <c r="F1537" s="168"/>
      <c r="G1537" s="179"/>
      <c r="H1537" s="169"/>
      <c r="I1537" s="169"/>
      <c r="J1537" s="169"/>
      <c r="K1537" s="170"/>
      <c r="L1537" s="171"/>
      <c r="M1537" s="172"/>
    </row>
    <row r="1538" spans="2:13" ht="12.75" x14ac:dyDescent="0.2">
      <c r="B1538" s="210" t="s">
        <v>897</v>
      </c>
      <c r="C1538" s="389" t="s">
        <v>458</v>
      </c>
      <c r="D1538" s="390"/>
      <c r="E1538" s="390"/>
      <c r="F1538" s="390"/>
      <c r="G1538" s="390"/>
      <c r="H1538" s="390"/>
      <c r="I1538" s="390"/>
      <c r="J1538" s="390"/>
      <c r="K1538" s="391"/>
      <c r="L1538" s="161">
        <v>5.95</v>
      </c>
      <c r="M1538" s="162" t="s">
        <v>49</v>
      </c>
    </row>
    <row r="1539" spans="2:13" ht="12.75" x14ac:dyDescent="0.2">
      <c r="B1539" s="149"/>
      <c r="C1539" s="149"/>
      <c r="D1539" s="164">
        <v>1</v>
      </c>
      <c r="E1539" s="164">
        <v>5.95</v>
      </c>
      <c r="F1539" s="149"/>
      <c r="G1539" s="149"/>
      <c r="H1539" s="149"/>
      <c r="I1539" s="149"/>
      <c r="J1539" s="149"/>
      <c r="K1539" s="164">
        <v>5.95</v>
      </c>
      <c r="L1539" s="164">
        <v>5.95</v>
      </c>
      <c r="M1539" s="149"/>
    </row>
    <row r="1540" spans="2:13" ht="12.75" x14ac:dyDescent="0.2">
      <c r="B1540" s="153"/>
      <c r="C1540" s="154"/>
      <c r="D1540" s="165"/>
      <c r="E1540" s="166"/>
      <c r="F1540" s="157"/>
      <c r="G1540" s="157"/>
      <c r="H1540" s="157"/>
      <c r="I1540" s="157"/>
      <c r="J1540" s="157"/>
      <c r="K1540" s="166"/>
      <c r="L1540" s="166"/>
      <c r="M1540" s="196"/>
    </row>
    <row r="1541" spans="2:13" ht="12.75" x14ac:dyDescent="0.2">
      <c r="B1541" s="156"/>
      <c r="C1541" s="157"/>
      <c r="D1541" s="167"/>
      <c r="E1541" s="167"/>
      <c r="F1541" s="168" t="s">
        <v>44</v>
      </c>
      <c r="G1541" s="167"/>
      <c r="H1541" s="169" t="s">
        <v>45</v>
      </c>
      <c r="I1541" s="169"/>
      <c r="J1541" s="169"/>
      <c r="K1541" s="170" t="s">
        <v>43</v>
      </c>
      <c r="L1541" s="171">
        <v>0</v>
      </c>
      <c r="M1541" s="172" t="str">
        <f>M1538</f>
        <v>m</v>
      </c>
    </row>
    <row r="1542" spans="2:13" ht="12.75" x14ac:dyDescent="0.2">
      <c r="B1542" s="156"/>
      <c r="C1542" s="157"/>
      <c r="D1542" s="173"/>
      <c r="E1542" s="173"/>
      <c r="F1542" s="174" t="s">
        <v>46</v>
      </c>
      <c r="G1542" s="173"/>
      <c r="H1542" s="175" t="s">
        <v>45</v>
      </c>
      <c r="I1542" s="175"/>
      <c r="J1542" s="175"/>
      <c r="K1542" s="176" t="s">
        <v>43</v>
      </c>
      <c r="L1542" s="177">
        <v>0</v>
      </c>
      <c r="M1542" s="178" t="str">
        <f>M1541</f>
        <v>m</v>
      </c>
    </row>
    <row r="1543" spans="2:13" ht="12.75" x14ac:dyDescent="0.2">
      <c r="B1543" s="159"/>
      <c r="C1543" s="158"/>
      <c r="D1543" s="179"/>
      <c r="E1543" s="179"/>
      <c r="F1543" s="168" t="s">
        <v>47</v>
      </c>
      <c r="G1543" s="179"/>
      <c r="H1543" s="169" t="s">
        <v>45</v>
      </c>
      <c r="I1543" s="169"/>
      <c r="J1543" s="169"/>
      <c r="K1543" s="170" t="s">
        <v>43</v>
      </c>
      <c r="L1543" s="171">
        <f>L1541+L1542</f>
        <v>0</v>
      </c>
      <c r="M1543" s="172" t="str">
        <f>M1542</f>
        <v>m</v>
      </c>
    </row>
    <row r="1544" spans="2:13" ht="12.75" x14ac:dyDescent="0.2">
      <c r="B1544" s="159"/>
      <c r="C1544" s="158"/>
      <c r="D1544" s="179"/>
      <c r="E1544" s="179"/>
      <c r="F1544" s="168"/>
      <c r="G1544" s="179"/>
      <c r="H1544" s="169"/>
      <c r="I1544" s="169"/>
      <c r="J1544" s="169"/>
      <c r="K1544" s="170"/>
      <c r="L1544" s="171"/>
      <c r="M1544" s="172"/>
    </row>
    <row r="1545" spans="2:13" ht="12.75" x14ac:dyDescent="0.2">
      <c r="B1545" s="210" t="s">
        <v>898</v>
      </c>
      <c r="C1545" s="389" t="s">
        <v>459</v>
      </c>
      <c r="D1545" s="390"/>
      <c r="E1545" s="390"/>
      <c r="F1545" s="390"/>
      <c r="G1545" s="390"/>
      <c r="H1545" s="390"/>
      <c r="I1545" s="390"/>
      <c r="J1545" s="390"/>
      <c r="K1545" s="391"/>
      <c r="L1545" s="161">
        <v>2.92</v>
      </c>
      <c r="M1545" s="162" t="s">
        <v>48</v>
      </c>
    </row>
    <row r="1546" spans="2:13" ht="12.75" x14ac:dyDescent="0.2">
      <c r="B1546" s="149"/>
      <c r="C1546" s="209" t="s">
        <v>642</v>
      </c>
      <c r="D1546" s="164">
        <v>1</v>
      </c>
      <c r="E1546" s="164">
        <v>0.35</v>
      </c>
      <c r="F1546" s="149"/>
      <c r="G1546" s="164">
        <v>1.5</v>
      </c>
      <c r="H1546" s="149"/>
      <c r="I1546" s="149"/>
      <c r="J1546" s="149"/>
      <c r="K1546" s="164">
        <v>0.53</v>
      </c>
      <c r="L1546" s="164">
        <v>0.53</v>
      </c>
      <c r="M1546" s="149"/>
    </row>
    <row r="1547" spans="2:13" ht="12.75" x14ac:dyDescent="0.2">
      <c r="B1547" s="149"/>
      <c r="C1547" s="209" t="s">
        <v>899</v>
      </c>
      <c r="D1547" s="164">
        <v>1</v>
      </c>
      <c r="E1547" s="164">
        <v>14.05</v>
      </c>
      <c r="F1547" s="149"/>
      <c r="G1547" s="164">
        <v>0.17</v>
      </c>
      <c r="H1547" s="149"/>
      <c r="I1547" s="149"/>
      <c r="J1547" s="149"/>
      <c r="K1547" s="164">
        <v>2.39</v>
      </c>
      <c r="L1547" s="164">
        <v>2.39</v>
      </c>
      <c r="M1547" s="149"/>
    </row>
    <row r="1548" spans="2:13" ht="12.75" x14ac:dyDescent="0.2">
      <c r="B1548" s="153"/>
      <c r="C1548" s="154"/>
      <c r="D1548" s="165"/>
      <c r="E1548" s="166"/>
      <c r="F1548" s="157"/>
      <c r="G1548" s="157"/>
      <c r="H1548" s="157"/>
      <c r="I1548" s="157"/>
      <c r="J1548" s="157"/>
      <c r="K1548" s="166"/>
      <c r="L1548" s="166"/>
      <c r="M1548" s="196"/>
    </row>
    <row r="1549" spans="2:13" ht="12.75" x14ac:dyDescent="0.2">
      <c r="B1549" s="156"/>
      <c r="C1549" s="157"/>
      <c r="D1549" s="167"/>
      <c r="E1549" s="167"/>
      <c r="F1549" s="168" t="s">
        <v>44</v>
      </c>
      <c r="G1549" s="167"/>
      <c r="H1549" s="169" t="s">
        <v>45</v>
      </c>
      <c r="I1549" s="169"/>
      <c r="J1549" s="169"/>
      <c r="K1549" s="170" t="s">
        <v>43</v>
      </c>
      <c r="L1549" s="171">
        <v>0</v>
      </c>
      <c r="M1549" s="172" t="str">
        <f>M1545</f>
        <v>m²</v>
      </c>
    </row>
    <row r="1550" spans="2:13" ht="12.75" x14ac:dyDescent="0.2">
      <c r="B1550" s="156"/>
      <c r="C1550" s="157"/>
      <c r="D1550" s="173"/>
      <c r="E1550" s="173"/>
      <c r="F1550" s="174" t="s">
        <v>46</v>
      </c>
      <c r="G1550" s="173"/>
      <c r="H1550" s="175" t="s">
        <v>45</v>
      </c>
      <c r="I1550" s="175"/>
      <c r="J1550" s="175"/>
      <c r="K1550" s="176" t="s">
        <v>43</v>
      </c>
      <c r="L1550" s="177">
        <v>0</v>
      </c>
      <c r="M1550" s="178" t="str">
        <f>M1549</f>
        <v>m²</v>
      </c>
    </row>
    <row r="1551" spans="2:13" ht="12.75" x14ac:dyDescent="0.2">
      <c r="B1551" s="159"/>
      <c r="C1551" s="158"/>
      <c r="D1551" s="179"/>
      <c r="E1551" s="179"/>
      <c r="F1551" s="168" t="s">
        <v>47</v>
      </c>
      <c r="G1551" s="179"/>
      <c r="H1551" s="169" t="s">
        <v>45</v>
      </c>
      <c r="I1551" s="169"/>
      <c r="J1551" s="169"/>
      <c r="K1551" s="170" t="s">
        <v>43</v>
      </c>
      <c r="L1551" s="171">
        <f>L1549+L1550</f>
        <v>0</v>
      </c>
      <c r="M1551" s="172" t="str">
        <f>M1550</f>
        <v>m²</v>
      </c>
    </row>
    <row r="1552" spans="2:13" ht="12.75" x14ac:dyDescent="0.2">
      <c r="B1552" s="159"/>
      <c r="C1552" s="158"/>
      <c r="D1552" s="179"/>
      <c r="E1552" s="179"/>
      <c r="F1552" s="168"/>
      <c r="G1552" s="179"/>
      <c r="H1552" s="169"/>
      <c r="I1552" s="169"/>
      <c r="J1552" s="169"/>
      <c r="K1552" s="170"/>
      <c r="L1552" s="171"/>
      <c r="M1552" s="172"/>
    </row>
    <row r="1553" spans="2:13" ht="12.75" x14ac:dyDescent="0.2">
      <c r="B1553" s="210" t="s">
        <v>900</v>
      </c>
      <c r="C1553" s="389" t="s">
        <v>901</v>
      </c>
      <c r="D1553" s="390"/>
      <c r="E1553" s="390"/>
      <c r="F1553" s="390"/>
      <c r="G1553" s="390"/>
      <c r="H1553" s="390"/>
      <c r="I1553" s="390"/>
      <c r="J1553" s="390"/>
      <c r="K1553" s="391"/>
      <c r="L1553" s="161">
        <v>3</v>
      </c>
      <c r="M1553" s="162" t="s">
        <v>65</v>
      </c>
    </row>
    <row r="1554" spans="2:13" ht="12.75" x14ac:dyDescent="0.2">
      <c r="B1554" s="149"/>
      <c r="C1554" s="149"/>
      <c r="D1554" s="164">
        <v>1</v>
      </c>
      <c r="E1554" s="164">
        <v>3</v>
      </c>
      <c r="F1554" s="149"/>
      <c r="G1554" s="149"/>
      <c r="H1554" s="149"/>
      <c r="I1554" s="149"/>
      <c r="J1554" s="149"/>
      <c r="K1554" s="164">
        <v>3</v>
      </c>
      <c r="L1554" s="164">
        <v>3</v>
      </c>
      <c r="M1554" s="149"/>
    </row>
    <row r="1555" spans="2:13" ht="12.75" x14ac:dyDescent="0.2">
      <c r="B1555" s="153"/>
      <c r="C1555" s="154"/>
      <c r="D1555" s="165"/>
      <c r="E1555" s="166"/>
      <c r="F1555" s="157"/>
      <c r="G1555" s="157"/>
      <c r="H1555" s="157"/>
      <c r="I1555" s="157"/>
      <c r="J1555" s="157"/>
      <c r="K1555" s="166"/>
      <c r="L1555" s="166"/>
      <c r="M1555" s="196"/>
    </row>
    <row r="1556" spans="2:13" ht="12.75" x14ac:dyDescent="0.2">
      <c r="B1556" s="156"/>
      <c r="C1556" s="157"/>
      <c r="D1556" s="167"/>
      <c r="E1556" s="167"/>
      <c r="F1556" s="168" t="s">
        <v>44</v>
      </c>
      <c r="G1556" s="167"/>
      <c r="H1556" s="169" t="s">
        <v>45</v>
      </c>
      <c r="I1556" s="169"/>
      <c r="J1556" s="169"/>
      <c r="K1556" s="170" t="s">
        <v>43</v>
      </c>
      <c r="L1556" s="171">
        <v>0</v>
      </c>
      <c r="M1556" s="172" t="str">
        <f>M1553</f>
        <v>un</v>
      </c>
    </row>
    <row r="1557" spans="2:13" ht="12.75" x14ac:dyDescent="0.2">
      <c r="B1557" s="156"/>
      <c r="C1557" s="157"/>
      <c r="D1557" s="173"/>
      <c r="E1557" s="173"/>
      <c r="F1557" s="174" t="s">
        <v>46</v>
      </c>
      <c r="G1557" s="173"/>
      <c r="H1557" s="175" t="s">
        <v>45</v>
      </c>
      <c r="I1557" s="175"/>
      <c r="J1557" s="175"/>
      <c r="K1557" s="176" t="s">
        <v>43</v>
      </c>
      <c r="L1557" s="177">
        <v>0</v>
      </c>
      <c r="M1557" s="178" t="str">
        <f>M1556</f>
        <v>un</v>
      </c>
    </row>
    <row r="1558" spans="2:13" ht="12.75" x14ac:dyDescent="0.2">
      <c r="B1558" s="159"/>
      <c r="C1558" s="158"/>
      <c r="D1558" s="179"/>
      <c r="E1558" s="179"/>
      <c r="F1558" s="168" t="s">
        <v>47</v>
      </c>
      <c r="G1558" s="179"/>
      <c r="H1558" s="169" t="s">
        <v>45</v>
      </c>
      <c r="I1558" s="169"/>
      <c r="J1558" s="169"/>
      <c r="K1558" s="170" t="s">
        <v>43</v>
      </c>
      <c r="L1558" s="171">
        <f>L1556+L1557</f>
        <v>0</v>
      </c>
      <c r="M1558" s="172" t="str">
        <f>M1557</f>
        <v>un</v>
      </c>
    </row>
    <row r="1559" spans="2:13" ht="12.75" x14ac:dyDescent="0.2">
      <c r="B1559" s="159"/>
      <c r="C1559" s="158"/>
      <c r="D1559" s="179"/>
      <c r="E1559" s="179"/>
      <c r="F1559" s="168"/>
      <c r="G1559" s="179"/>
      <c r="H1559" s="169"/>
      <c r="I1559" s="169"/>
      <c r="J1559" s="169"/>
      <c r="K1559" s="170"/>
      <c r="L1559" s="171"/>
      <c r="M1559" s="172"/>
    </row>
    <row r="1560" spans="2:13" ht="12.75" x14ac:dyDescent="0.2">
      <c r="B1560" s="210" t="s">
        <v>902</v>
      </c>
      <c r="C1560" s="389" t="s">
        <v>461</v>
      </c>
      <c r="D1560" s="390"/>
      <c r="E1560" s="390"/>
      <c r="F1560" s="390"/>
      <c r="G1560" s="390"/>
      <c r="H1560" s="390"/>
      <c r="I1560" s="390"/>
      <c r="J1560" s="390"/>
      <c r="K1560" s="391"/>
      <c r="L1560" s="161">
        <v>3</v>
      </c>
      <c r="M1560" s="162" t="s">
        <v>65</v>
      </c>
    </row>
    <row r="1561" spans="2:13" ht="12.75" x14ac:dyDescent="0.2">
      <c r="B1561" s="149"/>
      <c r="C1561" s="149"/>
      <c r="D1561" s="164">
        <v>1</v>
      </c>
      <c r="E1561" s="164">
        <v>3</v>
      </c>
      <c r="F1561" s="149"/>
      <c r="G1561" s="149"/>
      <c r="H1561" s="149"/>
      <c r="I1561" s="149"/>
      <c r="J1561" s="149"/>
      <c r="K1561" s="164">
        <v>3</v>
      </c>
      <c r="L1561" s="164">
        <v>3</v>
      </c>
      <c r="M1561" s="149"/>
    </row>
    <row r="1562" spans="2:13" ht="12.75" x14ac:dyDescent="0.2">
      <c r="B1562" s="153"/>
      <c r="C1562" s="154"/>
      <c r="D1562" s="165"/>
      <c r="E1562" s="166"/>
      <c r="F1562" s="157"/>
      <c r="G1562" s="157"/>
      <c r="H1562" s="157"/>
      <c r="I1562" s="157"/>
      <c r="J1562" s="157"/>
      <c r="K1562" s="166"/>
      <c r="L1562" s="166"/>
      <c r="M1562" s="196"/>
    </row>
    <row r="1563" spans="2:13" ht="12.75" x14ac:dyDescent="0.2">
      <c r="B1563" s="156"/>
      <c r="C1563" s="157"/>
      <c r="D1563" s="167"/>
      <c r="E1563" s="167"/>
      <c r="F1563" s="168" t="s">
        <v>44</v>
      </c>
      <c r="G1563" s="167"/>
      <c r="H1563" s="169" t="s">
        <v>45</v>
      </c>
      <c r="I1563" s="169"/>
      <c r="J1563" s="169"/>
      <c r="K1563" s="170" t="s">
        <v>43</v>
      </c>
      <c r="L1563" s="171">
        <v>0</v>
      </c>
      <c r="M1563" s="172" t="str">
        <f>M1560</f>
        <v>un</v>
      </c>
    </row>
    <row r="1564" spans="2:13" ht="12.75" x14ac:dyDescent="0.2">
      <c r="B1564" s="156"/>
      <c r="C1564" s="157"/>
      <c r="D1564" s="173"/>
      <c r="E1564" s="173"/>
      <c r="F1564" s="174" t="s">
        <v>46</v>
      </c>
      <c r="G1564" s="173"/>
      <c r="H1564" s="175" t="s">
        <v>45</v>
      </c>
      <c r="I1564" s="175"/>
      <c r="J1564" s="175"/>
      <c r="K1564" s="176" t="s">
        <v>43</v>
      </c>
      <c r="L1564" s="177">
        <v>0</v>
      </c>
      <c r="M1564" s="178" t="str">
        <f>M1563</f>
        <v>un</v>
      </c>
    </row>
    <row r="1565" spans="2:13" ht="12.75" x14ac:dyDescent="0.2">
      <c r="B1565" s="159"/>
      <c r="C1565" s="158"/>
      <c r="D1565" s="179"/>
      <c r="E1565" s="179"/>
      <c r="F1565" s="168" t="s">
        <v>47</v>
      </c>
      <c r="G1565" s="179"/>
      <c r="H1565" s="169" t="s">
        <v>45</v>
      </c>
      <c r="I1565" s="169"/>
      <c r="J1565" s="169"/>
      <c r="K1565" s="170" t="s">
        <v>43</v>
      </c>
      <c r="L1565" s="171">
        <f>L1563+L1564</f>
        <v>0</v>
      </c>
      <c r="M1565" s="172" t="str">
        <f>M1564</f>
        <v>un</v>
      </c>
    </row>
    <row r="1566" spans="2:13" ht="12.75" x14ac:dyDescent="0.2">
      <c r="B1566" s="159"/>
      <c r="C1566" s="158"/>
      <c r="D1566" s="179"/>
      <c r="E1566" s="179"/>
      <c r="F1566" s="168"/>
      <c r="G1566" s="179"/>
      <c r="H1566" s="169"/>
      <c r="I1566" s="169"/>
      <c r="J1566" s="169"/>
      <c r="K1566" s="170"/>
      <c r="L1566" s="171"/>
      <c r="M1566" s="172"/>
    </row>
    <row r="1567" spans="2:13" ht="12.75" x14ac:dyDescent="0.2">
      <c r="B1567" s="210" t="s">
        <v>903</v>
      </c>
      <c r="C1567" s="399" t="s">
        <v>935</v>
      </c>
      <c r="D1567" s="400"/>
      <c r="E1567" s="400"/>
      <c r="F1567" s="400"/>
      <c r="G1567" s="400"/>
      <c r="H1567" s="400"/>
      <c r="I1567" s="400"/>
      <c r="J1567" s="400"/>
      <c r="K1567" s="401"/>
      <c r="L1567" s="161">
        <v>3</v>
      </c>
      <c r="M1567" s="162" t="s">
        <v>65</v>
      </c>
    </row>
    <row r="1568" spans="2:13" ht="12.75" x14ac:dyDescent="0.2">
      <c r="B1568" s="149"/>
      <c r="C1568" s="149"/>
      <c r="D1568" s="164">
        <v>1</v>
      </c>
      <c r="E1568" s="164">
        <v>3</v>
      </c>
      <c r="F1568" s="149"/>
      <c r="G1568" s="149"/>
      <c r="H1568" s="149"/>
      <c r="I1568" s="149"/>
      <c r="J1568" s="149"/>
      <c r="K1568" s="164">
        <v>3</v>
      </c>
      <c r="L1568" s="164">
        <v>3</v>
      </c>
      <c r="M1568" s="149"/>
    </row>
    <row r="1569" spans="2:13" ht="12.75" x14ac:dyDescent="0.2">
      <c r="B1569" s="153"/>
      <c r="C1569" s="154"/>
      <c r="D1569" s="165"/>
      <c r="E1569" s="166"/>
      <c r="F1569" s="157"/>
      <c r="G1569" s="157"/>
      <c r="H1569" s="157"/>
      <c r="I1569" s="157"/>
      <c r="J1569" s="157"/>
      <c r="K1569" s="166"/>
      <c r="L1569" s="166"/>
      <c r="M1569" s="196"/>
    </row>
    <row r="1570" spans="2:13" ht="12.75" x14ac:dyDescent="0.2">
      <c r="B1570" s="156"/>
      <c r="C1570" s="157"/>
      <c r="D1570" s="167"/>
      <c r="E1570" s="167"/>
      <c r="F1570" s="168" t="s">
        <v>44</v>
      </c>
      <c r="G1570" s="167"/>
      <c r="H1570" s="169" t="s">
        <v>45</v>
      </c>
      <c r="I1570" s="169"/>
      <c r="J1570" s="169"/>
      <c r="K1570" s="170" t="s">
        <v>43</v>
      </c>
      <c r="L1570" s="171">
        <v>0</v>
      </c>
      <c r="M1570" s="172" t="str">
        <f>M1567</f>
        <v>un</v>
      </c>
    </row>
    <row r="1571" spans="2:13" ht="12.75" x14ac:dyDescent="0.2">
      <c r="B1571" s="156"/>
      <c r="C1571" s="157"/>
      <c r="D1571" s="173"/>
      <c r="E1571" s="173"/>
      <c r="F1571" s="174" t="s">
        <v>46</v>
      </c>
      <c r="G1571" s="173"/>
      <c r="H1571" s="175" t="s">
        <v>45</v>
      </c>
      <c r="I1571" s="175"/>
      <c r="J1571" s="175"/>
      <c r="K1571" s="176" t="s">
        <v>43</v>
      </c>
      <c r="L1571" s="177">
        <v>0</v>
      </c>
      <c r="M1571" s="178" t="str">
        <f>M1570</f>
        <v>un</v>
      </c>
    </row>
    <row r="1572" spans="2:13" ht="12.75" x14ac:dyDescent="0.2">
      <c r="B1572" s="159"/>
      <c r="C1572" s="158"/>
      <c r="D1572" s="179"/>
      <c r="E1572" s="179"/>
      <c r="F1572" s="168" t="s">
        <v>47</v>
      </c>
      <c r="G1572" s="179"/>
      <c r="H1572" s="169" t="s">
        <v>45</v>
      </c>
      <c r="I1572" s="169"/>
      <c r="J1572" s="169"/>
      <c r="K1572" s="170" t="s">
        <v>43</v>
      </c>
      <c r="L1572" s="171">
        <f>L1570+L1571</f>
        <v>0</v>
      </c>
      <c r="M1572" s="172" t="str">
        <f>M1571</f>
        <v>un</v>
      </c>
    </row>
    <row r="1573" spans="2:13" ht="12.75" x14ac:dyDescent="0.2">
      <c r="B1573" s="159"/>
      <c r="C1573" s="158"/>
      <c r="D1573" s="179"/>
      <c r="E1573" s="179"/>
      <c r="F1573" s="168"/>
      <c r="G1573" s="179"/>
      <c r="H1573" s="169"/>
      <c r="I1573" s="169"/>
      <c r="J1573" s="169"/>
      <c r="K1573" s="170"/>
      <c r="L1573" s="171"/>
      <c r="M1573" s="172"/>
    </row>
    <row r="1574" spans="2:13" ht="12.75" x14ac:dyDescent="0.2">
      <c r="B1574" s="210" t="s">
        <v>904</v>
      </c>
      <c r="C1574" s="389" t="s">
        <v>905</v>
      </c>
      <c r="D1574" s="390"/>
      <c r="E1574" s="390"/>
      <c r="F1574" s="390"/>
      <c r="G1574" s="390"/>
      <c r="H1574" s="390"/>
      <c r="I1574" s="390"/>
      <c r="J1574" s="390"/>
      <c r="K1574" s="391"/>
      <c r="L1574" s="161">
        <v>3</v>
      </c>
      <c r="M1574" s="162" t="s">
        <v>65</v>
      </c>
    </row>
    <row r="1575" spans="2:13" ht="12.75" x14ac:dyDescent="0.2">
      <c r="B1575" s="149"/>
      <c r="C1575" s="149"/>
      <c r="D1575" s="164">
        <v>1</v>
      </c>
      <c r="E1575" s="164">
        <v>3</v>
      </c>
      <c r="F1575" s="149"/>
      <c r="G1575" s="149"/>
      <c r="H1575" s="149"/>
      <c r="I1575" s="149"/>
      <c r="J1575" s="149"/>
      <c r="K1575" s="164">
        <v>3</v>
      </c>
      <c r="L1575" s="164">
        <v>3</v>
      </c>
      <c r="M1575" s="149"/>
    </row>
    <row r="1576" spans="2:13" ht="12.75" x14ac:dyDescent="0.2">
      <c r="B1576" s="153"/>
      <c r="C1576" s="154"/>
      <c r="D1576" s="165"/>
      <c r="E1576" s="166"/>
      <c r="F1576" s="157"/>
      <c r="G1576" s="157"/>
      <c r="H1576" s="157"/>
      <c r="I1576" s="157"/>
      <c r="J1576" s="157"/>
      <c r="K1576" s="166"/>
      <c r="L1576" s="166"/>
      <c r="M1576" s="196"/>
    </row>
    <row r="1577" spans="2:13" ht="12.75" x14ac:dyDescent="0.2">
      <c r="B1577" s="156"/>
      <c r="C1577" s="157"/>
      <c r="D1577" s="167"/>
      <c r="E1577" s="167"/>
      <c r="F1577" s="168" t="s">
        <v>44</v>
      </c>
      <c r="G1577" s="167"/>
      <c r="H1577" s="169" t="s">
        <v>45</v>
      </c>
      <c r="I1577" s="169"/>
      <c r="J1577" s="169"/>
      <c r="K1577" s="170" t="s">
        <v>43</v>
      </c>
      <c r="L1577" s="171">
        <v>0</v>
      </c>
      <c r="M1577" s="172" t="str">
        <f>M1574</f>
        <v>un</v>
      </c>
    </row>
    <row r="1578" spans="2:13" ht="12.75" x14ac:dyDescent="0.2">
      <c r="B1578" s="156"/>
      <c r="C1578" s="157"/>
      <c r="D1578" s="173"/>
      <c r="E1578" s="173"/>
      <c r="F1578" s="174" t="s">
        <v>46</v>
      </c>
      <c r="G1578" s="173"/>
      <c r="H1578" s="175" t="s">
        <v>45</v>
      </c>
      <c r="I1578" s="175"/>
      <c r="J1578" s="175"/>
      <c r="K1578" s="176" t="s">
        <v>43</v>
      </c>
      <c r="L1578" s="177">
        <v>0</v>
      </c>
      <c r="M1578" s="178" t="str">
        <f>M1577</f>
        <v>un</v>
      </c>
    </row>
    <row r="1579" spans="2:13" ht="12.75" x14ac:dyDescent="0.2">
      <c r="B1579" s="159"/>
      <c r="C1579" s="158"/>
      <c r="D1579" s="179"/>
      <c r="E1579" s="179"/>
      <c r="F1579" s="168" t="s">
        <v>47</v>
      </c>
      <c r="G1579" s="179"/>
      <c r="H1579" s="169" t="s">
        <v>45</v>
      </c>
      <c r="I1579" s="169"/>
      <c r="J1579" s="169"/>
      <c r="K1579" s="170" t="s">
        <v>43</v>
      </c>
      <c r="L1579" s="171">
        <f>L1577+L1578</f>
        <v>0</v>
      </c>
      <c r="M1579" s="172" t="str">
        <f>M1578</f>
        <v>un</v>
      </c>
    </row>
    <row r="1580" spans="2:13" ht="12.75" x14ac:dyDescent="0.2">
      <c r="B1580" s="159"/>
      <c r="C1580" s="158"/>
      <c r="D1580" s="179"/>
      <c r="E1580" s="179"/>
      <c r="F1580" s="168"/>
      <c r="G1580" s="179"/>
      <c r="H1580" s="169"/>
      <c r="I1580" s="169"/>
      <c r="J1580" s="169"/>
      <c r="K1580" s="170"/>
      <c r="L1580" s="171"/>
      <c r="M1580" s="172"/>
    </row>
    <row r="1581" spans="2:13" ht="12.75" x14ac:dyDescent="0.2">
      <c r="B1581" s="210" t="s">
        <v>446</v>
      </c>
      <c r="C1581" s="389" t="s">
        <v>906</v>
      </c>
      <c r="D1581" s="390"/>
      <c r="E1581" s="390"/>
      <c r="F1581" s="390"/>
      <c r="G1581" s="390"/>
      <c r="H1581" s="390"/>
      <c r="I1581" s="390"/>
      <c r="J1581" s="390"/>
      <c r="K1581" s="391"/>
      <c r="L1581" s="161">
        <v>2</v>
      </c>
      <c r="M1581" s="162" t="s">
        <v>65</v>
      </c>
    </row>
    <row r="1582" spans="2:13" ht="12.75" x14ac:dyDescent="0.2">
      <c r="B1582" s="149"/>
      <c r="C1582" s="149"/>
      <c r="D1582" s="164">
        <v>2</v>
      </c>
      <c r="E1582" s="164">
        <v>1</v>
      </c>
      <c r="F1582" s="149"/>
      <c r="G1582" s="149"/>
      <c r="H1582" s="149"/>
      <c r="I1582" s="149"/>
      <c r="J1582" s="149"/>
      <c r="K1582" s="164">
        <v>1</v>
      </c>
      <c r="L1582" s="164">
        <v>2</v>
      </c>
      <c r="M1582" s="149"/>
    </row>
    <row r="1583" spans="2:13" ht="12.75" x14ac:dyDescent="0.2">
      <c r="B1583" s="153"/>
      <c r="C1583" s="154"/>
      <c r="D1583" s="165"/>
      <c r="E1583" s="166"/>
      <c r="F1583" s="157"/>
      <c r="G1583" s="157"/>
      <c r="H1583" s="157"/>
      <c r="I1583" s="157"/>
      <c r="J1583" s="157"/>
      <c r="K1583" s="166"/>
      <c r="L1583" s="166"/>
      <c r="M1583" s="196"/>
    </row>
    <row r="1584" spans="2:13" ht="12.75" x14ac:dyDescent="0.2">
      <c r="B1584" s="156"/>
      <c r="C1584" s="157"/>
      <c r="D1584" s="167"/>
      <c r="E1584" s="167"/>
      <c r="F1584" s="168" t="s">
        <v>44</v>
      </c>
      <c r="G1584" s="167"/>
      <c r="H1584" s="169" t="s">
        <v>45</v>
      </c>
      <c r="I1584" s="169"/>
      <c r="J1584" s="169"/>
      <c r="K1584" s="170" t="s">
        <v>43</v>
      </c>
      <c r="L1584" s="171">
        <v>0</v>
      </c>
      <c r="M1584" s="172" t="str">
        <f>M1581</f>
        <v>un</v>
      </c>
    </row>
    <row r="1585" spans="2:13" ht="12.75" x14ac:dyDescent="0.2">
      <c r="B1585" s="156"/>
      <c r="C1585" s="157"/>
      <c r="D1585" s="173"/>
      <c r="E1585" s="173"/>
      <c r="F1585" s="174" t="s">
        <v>46</v>
      </c>
      <c r="G1585" s="173"/>
      <c r="H1585" s="175" t="s">
        <v>45</v>
      </c>
      <c r="I1585" s="175"/>
      <c r="J1585" s="175"/>
      <c r="K1585" s="176" t="s">
        <v>43</v>
      </c>
      <c r="L1585" s="177">
        <v>0</v>
      </c>
      <c r="M1585" s="178" t="str">
        <f>M1584</f>
        <v>un</v>
      </c>
    </row>
    <row r="1586" spans="2:13" ht="12.75" x14ac:dyDescent="0.2">
      <c r="B1586" s="159"/>
      <c r="C1586" s="158"/>
      <c r="D1586" s="179"/>
      <c r="E1586" s="179"/>
      <c r="F1586" s="168" t="s">
        <v>47</v>
      </c>
      <c r="G1586" s="179"/>
      <c r="H1586" s="169" t="s">
        <v>45</v>
      </c>
      <c r="I1586" s="169"/>
      <c r="J1586" s="169"/>
      <c r="K1586" s="170" t="s">
        <v>43</v>
      </c>
      <c r="L1586" s="171">
        <f>L1584+L1585</f>
        <v>0</v>
      </c>
      <c r="M1586" s="172" t="str">
        <f>M1585</f>
        <v>un</v>
      </c>
    </row>
    <row r="1587" spans="2:13" ht="12.75" x14ac:dyDescent="0.2">
      <c r="B1587" s="159"/>
      <c r="C1587" s="158"/>
      <c r="D1587" s="179"/>
      <c r="E1587" s="179"/>
      <c r="F1587" s="168"/>
      <c r="G1587" s="179"/>
      <c r="H1587" s="169"/>
      <c r="I1587" s="169"/>
      <c r="J1587" s="169"/>
      <c r="K1587" s="170"/>
      <c r="L1587" s="171"/>
      <c r="M1587" s="172"/>
    </row>
    <row r="1588" spans="2:13" ht="12.75" x14ac:dyDescent="0.2">
      <c r="B1588" s="210" t="s">
        <v>447</v>
      </c>
      <c r="C1588" s="389" t="s">
        <v>907</v>
      </c>
      <c r="D1588" s="390"/>
      <c r="E1588" s="390"/>
      <c r="F1588" s="390"/>
      <c r="G1588" s="390"/>
      <c r="H1588" s="390"/>
      <c r="I1588" s="390"/>
      <c r="J1588" s="390"/>
      <c r="K1588" s="391"/>
      <c r="L1588" s="161">
        <v>3</v>
      </c>
      <c r="M1588" s="162" t="s">
        <v>65</v>
      </c>
    </row>
    <row r="1589" spans="2:13" ht="12.75" x14ac:dyDescent="0.2">
      <c r="B1589" s="149"/>
      <c r="C1589" s="149"/>
      <c r="D1589" s="164">
        <v>1</v>
      </c>
      <c r="E1589" s="164">
        <v>3</v>
      </c>
      <c r="F1589" s="149"/>
      <c r="G1589" s="149"/>
      <c r="H1589" s="149"/>
      <c r="I1589" s="149"/>
      <c r="J1589" s="149"/>
      <c r="K1589" s="164">
        <v>3</v>
      </c>
      <c r="L1589" s="164">
        <v>3</v>
      </c>
      <c r="M1589" s="149"/>
    </row>
    <row r="1590" spans="2:13" ht="12.75" x14ac:dyDescent="0.2">
      <c r="B1590" s="153"/>
      <c r="C1590" s="154"/>
      <c r="D1590" s="165"/>
      <c r="E1590" s="166"/>
      <c r="F1590" s="157"/>
      <c r="G1590" s="157"/>
      <c r="H1590" s="157"/>
      <c r="I1590" s="157"/>
      <c r="J1590" s="157"/>
      <c r="K1590" s="166"/>
      <c r="L1590" s="166"/>
      <c r="M1590" s="196"/>
    </row>
    <row r="1591" spans="2:13" ht="12.75" x14ac:dyDescent="0.2">
      <c r="B1591" s="156"/>
      <c r="C1591" s="157"/>
      <c r="D1591" s="167"/>
      <c r="E1591" s="167"/>
      <c r="F1591" s="168" t="s">
        <v>44</v>
      </c>
      <c r="G1591" s="167"/>
      <c r="H1591" s="169" t="s">
        <v>45</v>
      </c>
      <c r="I1591" s="169"/>
      <c r="J1591" s="169"/>
      <c r="K1591" s="170" t="s">
        <v>43</v>
      </c>
      <c r="L1591" s="171">
        <v>0</v>
      </c>
      <c r="M1591" s="172" t="str">
        <f>M1588</f>
        <v>un</v>
      </c>
    </row>
    <row r="1592" spans="2:13" ht="12.75" x14ac:dyDescent="0.2">
      <c r="B1592" s="156"/>
      <c r="C1592" s="157"/>
      <c r="D1592" s="173"/>
      <c r="E1592" s="173"/>
      <c r="F1592" s="174" t="s">
        <v>46</v>
      </c>
      <c r="G1592" s="173"/>
      <c r="H1592" s="175" t="s">
        <v>45</v>
      </c>
      <c r="I1592" s="175"/>
      <c r="J1592" s="175"/>
      <c r="K1592" s="176" t="s">
        <v>43</v>
      </c>
      <c r="L1592" s="177">
        <v>0</v>
      </c>
      <c r="M1592" s="178" t="str">
        <f>M1591</f>
        <v>un</v>
      </c>
    </row>
    <row r="1593" spans="2:13" ht="12.75" x14ac:dyDescent="0.2">
      <c r="B1593" s="159"/>
      <c r="C1593" s="158"/>
      <c r="D1593" s="179"/>
      <c r="E1593" s="179"/>
      <c r="F1593" s="168" t="s">
        <v>47</v>
      </c>
      <c r="G1593" s="179"/>
      <c r="H1593" s="169" t="s">
        <v>45</v>
      </c>
      <c r="I1593" s="169"/>
      <c r="J1593" s="169"/>
      <c r="K1593" s="170" t="s">
        <v>43</v>
      </c>
      <c r="L1593" s="171">
        <f>L1591+L1592</f>
        <v>0</v>
      </c>
      <c r="M1593" s="172" t="str">
        <f>M1592</f>
        <v>un</v>
      </c>
    </row>
    <row r="1594" spans="2:13" ht="12.75" x14ac:dyDescent="0.2">
      <c r="B1594" s="159"/>
      <c r="C1594" s="158"/>
      <c r="D1594" s="179"/>
      <c r="E1594" s="179"/>
      <c r="F1594" s="168"/>
      <c r="G1594" s="179"/>
      <c r="H1594" s="169"/>
      <c r="I1594" s="169"/>
      <c r="J1594" s="169"/>
      <c r="K1594" s="170"/>
      <c r="L1594" s="171"/>
      <c r="M1594" s="172"/>
    </row>
    <row r="1595" spans="2:13" ht="12.75" x14ac:dyDescent="0.2">
      <c r="B1595" s="210" t="s">
        <v>448</v>
      </c>
      <c r="C1595" s="389" t="s">
        <v>908</v>
      </c>
      <c r="D1595" s="390"/>
      <c r="E1595" s="390"/>
      <c r="F1595" s="390"/>
      <c r="G1595" s="390"/>
      <c r="H1595" s="390"/>
      <c r="I1595" s="390"/>
      <c r="J1595" s="390"/>
      <c r="K1595" s="391"/>
      <c r="L1595" s="161">
        <v>3</v>
      </c>
      <c r="M1595" s="162" t="s">
        <v>65</v>
      </c>
    </row>
    <row r="1596" spans="2:13" ht="12.75" x14ac:dyDescent="0.2">
      <c r="B1596" s="149"/>
      <c r="C1596" s="149"/>
      <c r="D1596" s="164">
        <v>1</v>
      </c>
      <c r="E1596" s="164">
        <v>3</v>
      </c>
      <c r="F1596" s="149"/>
      <c r="G1596" s="149"/>
      <c r="H1596" s="149"/>
      <c r="I1596" s="149"/>
      <c r="J1596" s="149"/>
      <c r="K1596" s="164">
        <v>3</v>
      </c>
      <c r="L1596" s="164">
        <v>3</v>
      </c>
      <c r="M1596" s="149"/>
    </row>
    <row r="1597" spans="2:13" ht="12.75" x14ac:dyDescent="0.2">
      <c r="B1597" s="153"/>
      <c r="C1597" s="154"/>
      <c r="D1597" s="165"/>
      <c r="E1597" s="166"/>
      <c r="F1597" s="157"/>
      <c r="G1597" s="157"/>
      <c r="H1597" s="157"/>
      <c r="I1597" s="157"/>
      <c r="J1597" s="157"/>
      <c r="K1597" s="166"/>
      <c r="L1597" s="166"/>
      <c r="M1597" s="196"/>
    </row>
    <row r="1598" spans="2:13" ht="12.75" x14ac:dyDescent="0.2">
      <c r="B1598" s="156"/>
      <c r="C1598" s="157"/>
      <c r="D1598" s="167"/>
      <c r="E1598" s="167"/>
      <c r="F1598" s="168" t="s">
        <v>44</v>
      </c>
      <c r="G1598" s="167"/>
      <c r="H1598" s="169" t="s">
        <v>45</v>
      </c>
      <c r="I1598" s="169"/>
      <c r="J1598" s="169"/>
      <c r="K1598" s="170" t="s">
        <v>43</v>
      </c>
      <c r="L1598" s="171">
        <v>0</v>
      </c>
      <c r="M1598" s="172" t="str">
        <f>M1595</f>
        <v>un</v>
      </c>
    </row>
    <row r="1599" spans="2:13" ht="12.75" x14ac:dyDescent="0.2">
      <c r="B1599" s="156"/>
      <c r="C1599" s="157"/>
      <c r="D1599" s="173"/>
      <c r="E1599" s="173"/>
      <c r="F1599" s="174" t="s">
        <v>46</v>
      </c>
      <c r="G1599" s="173"/>
      <c r="H1599" s="175" t="s">
        <v>45</v>
      </c>
      <c r="I1599" s="175"/>
      <c r="J1599" s="175"/>
      <c r="K1599" s="176" t="s">
        <v>43</v>
      </c>
      <c r="L1599" s="177">
        <v>0</v>
      </c>
      <c r="M1599" s="178" t="str">
        <f>M1598</f>
        <v>un</v>
      </c>
    </row>
    <row r="1600" spans="2:13" ht="12.75" x14ac:dyDescent="0.2">
      <c r="B1600" s="159"/>
      <c r="C1600" s="158"/>
      <c r="D1600" s="179"/>
      <c r="E1600" s="179"/>
      <c r="F1600" s="168" t="s">
        <v>47</v>
      </c>
      <c r="G1600" s="179"/>
      <c r="H1600" s="169" t="s">
        <v>45</v>
      </c>
      <c r="I1600" s="169"/>
      <c r="J1600" s="169"/>
      <c r="K1600" s="170" t="s">
        <v>43</v>
      </c>
      <c r="L1600" s="171">
        <f>L1598+L1599</f>
        <v>0</v>
      </c>
      <c r="M1600" s="172" t="str">
        <f>M1599</f>
        <v>un</v>
      </c>
    </row>
    <row r="1601" spans="2:13" ht="12.75" x14ac:dyDescent="0.2">
      <c r="B1601" s="159"/>
      <c r="C1601" s="158"/>
      <c r="D1601" s="179"/>
      <c r="E1601" s="179"/>
      <c r="F1601" s="168"/>
      <c r="G1601" s="179"/>
      <c r="H1601" s="169"/>
      <c r="I1601" s="169"/>
      <c r="J1601" s="169"/>
      <c r="K1601" s="170"/>
      <c r="L1601" s="171"/>
      <c r="M1601" s="172"/>
    </row>
    <row r="1602" spans="2:13" ht="12.75" x14ac:dyDescent="0.2">
      <c r="B1602" s="210" t="s">
        <v>449</v>
      </c>
      <c r="C1602" s="389" t="s">
        <v>909</v>
      </c>
      <c r="D1602" s="390"/>
      <c r="E1602" s="390"/>
      <c r="F1602" s="390"/>
      <c r="G1602" s="390"/>
      <c r="H1602" s="390"/>
      <c r="I1602" s="390"/>
      <c r="J1602" s="390"/>
      <c r="K1602" s="391"/>
      <c r="L1602" s="161">
        <v>2</v>
      </c>
      <c r="M1602" s="162" t="s">
        <v>65</v>
      </c>
    </row>
    <row r="1603" spans="2:13" ht="12.75" x14ac:dyDescent="0.2">
      <c r="B1603" s="149"/>
      <c r="C1603" s="149"/>
      <c r="D1603" s="164">
        <v>1</v>
      </c>
      <c r="E1603" s="164">
        <v>2</v>
      </c>
      <c r="F1603" s="149"/>
      <c r="G1603" s="149"/>
      <c r="H1603" s="149"/>
      <c r="I1603" s="149"/>
      <c r="J1603" s="149"/>
      <c r="K1603" s="164">
        <v>2</v>
      </c>
      <c r="L1603" s="164">
        <v>2</v>
      </c>
      <c r="M1603" s="149"/>
    </row>
    <row r="1604" spans="2:13" ht="12.75" x14ac:dyDescent="0.2">
      <c r="B1604" s="153"/>
      <c r="C1604" s="154"/>
      <c r="D1604" s="165"/>
      <c r="E1604" s="166"/>
      <c r="F1604" s="157"/>
      <c r="G1604" s="157"/>
      <c r="H1604" s="157"/>
      <c r="I1604" s="157"/>
      <c r="J1604" s="157"/>
      <c r="K1604" s="166"/>
      <c r="L1604" s="166"/>
      <c r="M1604" s="196"/>
    </row>
    <row r="1605" spans="2:13" ht="12.75" x14ac:dyDescent="0.2">
      <c r="B1605" s="156"/>
      <c r="C1605" s="157"/>
      <c r="D1605" s="167"/>
      <c r="E1605" s="167"/>
      <c r="F1605" s="168" t="s">
        <v>44</v>
      </c>
      <c r="G1605" s="167"/>
      <c r="H1605" s="169" t="s">
        <v>45</v>
      </c>
      <c r="I1605" s="169"/>
      <c r="J1605" s="169"/>
      <c r="K1605" s="170" t="s">
        <v>43</v>
      </c>
      <c r="L1605" s="171">
        <v>0</v>
      </c>
      <c r="M1605" s="172" t="str">
        <f>M1602</f>
        <v>un</v>
      </c>
    </row>
    <row r="1606" spans="2:13" ht="12.75" x14ac:dyDescent="0.2">
      <c r="B1606" s="156"/>
      <c r="C1606" s="157"/>
      <c r="D1606" s="173"/>
      <c r="E1606" s="173"/>
      <c r="F1606" s="174" t="s">
        <v>46</v>
      </c>
      <c r="G1606" s="173"/>
      <c r="H1606" s="175" t="s">
        <v>45</v>
      </c>
      <c r="I1606" s="175"/>
      <c r="J1606" s="175"/>
      <c r="K1606" s="176" t="s">
        <v>43</v>
      </c>
      <c r="L1606" s="177">
        <v>0</v>
      </c>
      <c r="M1606" s="178" t="str">
        <f>M1605</f>
        <v>un</v>
      </c>
    </row>
    <row r="1607" spans="2:13" ht="12.75" x14ac:dyDescent="0.2">
      <c r="B1607" s="159"/>
      <c r="C1607" s="158"/>
      <c r="D1607" s="179"/>
      <c r="E1607" s="179"/>
      <c r="F1607" s="168" t="s">
        <v>47</v>
      </c>
      <c r="G1607" s="179"/>
      <c r="H1607" s="169" t="s">
        <v>45</v>
      </c>
      <c r="I1607" s="169"/>
      <c r="J1607" s="169"/>
      <c r="K1607" s="170" t="s">
        <v>43</v>
      </c>
      <c r="L1607" s="171">
        <f>L1605+L1606</f>
        <v>0</v>
      </c>
      <c r="M1607" s="172" t="str">
        <f>M1606</f>
        <v>un</v>
      </c>
    </row>
    <row r="1608" spans="2:13" ht="12.75" x14ac:dyDescent="0.2">
      <c r="B1608" s="159"/>
      <c r="C1608" s="158"/>
      <c r="D1608" s="179"/>
      <c r="E1608" s="179"/>
      <c r="F1608" s="168"/>
      <c r="G1608" s="179"/>
      <c r="H1608" s="169"/>
      <c r="I1608" s="169"/>
      <c r="J1608" s="169"/>
      <c r="K1608" s="170"/>
      <c r="L1608" s="171"/>
      <c r="M1608" s="172"/>
    </row>
    <row r="1609" spans="2:13" ht="12.75" x14ac:dyDescent="0.2">
      <c r="B1609" s="210" t="s">
        <v>450</v>
      </c>
      <c r="C1609" s="389" t="s">
        <v>910</v>
      </c>
      <c r="D1609" s="390"/>
      <c r="E1609" s="390"/>
      <c r="F1609" s="390"/>
      <c r="G1609" s="390"/>
      <c r="H1609" s="390"/>
      <c r="I1609" s="390"/>
      <c r="J1609" s="390"/>
      <c r="K1609" s="391"/>
      <c r="L1609" s="161">
        <v>6</v>
      </c>
      <c r="M1609" s="162" t="s">
        <v>65</v>
      </c>
    </row>
    <row r="1610" spans="2:13" ht="12.75" x14ac:dyDescent="0.2">
      <c r="B1610" s="149"/>
      <c r="C1610" s="149"/>
      <c r="D1610" s="164">
        <v>1</v>
      </c>
      <c r="E1610" s="164">
        <v>6</v>
      </c>
      <c r="F1610" s="149"/>
      <c r="G1610" s="149"/>
      <c r="H1610" s="149"/>
      <c r="I1610" s="149"/>
      <c r="J1610" s="149"/>
      <c r="K1610" s="164">
        <v>6</v>
      </c>
      <c r="L1610" s="164">
        <v>6</v>
      </c>
      <c r="M1610" s="149"/>
    </row>
    <row r="1611" spans="2:13" ht="12.75" x14ac:dyDescent="0.2">
      <c r="B1611" s="153"/>
      <c r="C1611" s="154"/>
      <c r="D1611" s="165"/>
      <c r="E1611" s="166"/>
      <c r="F1611" s="157"/>
      <c r="G1611" s="157"/>
      <c r="H1611" s="157"/>
      <c r="I1611" s="157"/>
      <c r="J1611" s="157"/>
      <c r="K1611" s="166"/>
      <c r="L1611" s="166"/>
      <c r="M1611" s="196"/>
    </row>
    <row r="1612" spans="2:13" ht="12.75" x14ac:dyDescent="0.2">
      <c r="B1612" s="156"/>
      <c r="C1612" s="157"/>
      <c r="D1612" s="167"/>
      <c r="E1612" s="167"/>
      <c r="F1612" s="168" t="s">
        <v>44</v>
      </c>
      <c r="G1612" s="167"/>
      <c r="H1612" s="169" t="s">
        <v>45</v>
      </c>
      <c r="I1612" s="169"/>
      <c r="J1612" s="169"/>
      <c r="K1612" s="170" t="s">
        <v>43</v>
      </c>
      <c r="L1612" s="171">
        <v>0</v>
      </c>
      <c r="M1612" s="172" t="str">
        <f>M1609</f>
        <v>un</v>
      </c>
    </row>
    <row r="1613" spans="2:13" ht="12.75" x14ac:dyDescent="0.2">
      <c r="B1613" s="156"/>
      <c r="C1613" s="157"/>
      <c r="D1613" s="173"/>
      <c r="E1613" s="173"/>
      <c r="F1613" s="174" t="s">
        <v>46</v>
      </c>
      <c r="G1613" s="173"/>
      <c r="H1613" s="175" t="s">
        <v>45</v>
      </c>
      <c r="I1613" s="175"/>
      <c r="J1613" s="175"/>
      <c r="K1613" s="176" t="s">
        <v>43</v>
      </c>
      <c r="L1613" s="177">
        <v>0</v>
      </c>
      <c r="M1613" s="178" t="str">
        <f>M1612</f>
        <v>un</v>
      </c>
    </row>
    <row r="1614" spans="2:13" ht="12.75" x14ac:dyDescent="0.2">
      <c r="B1614" s="159"/>
      <c r="C1614" s="158"/>
      <c r="D1614" s="179"/>
      <c r="E1614" s="179"/>
      <c r="F1614" s="168" t="s">
        <v>47</v>
      </c>
      <c r="G1614" s="179"/>
      <c r="H1614" s="169" t="s">
        <v>45</v>
      </c>
      <c r="I1614" s="169"/>
      <c r="J1614" s="169"/>
      <c r="K1614" s="170" t="s">
        <v>43</v>
      </c>
      <c r="L1614" s="171">
        <f>L1612+L1613</f>
        <v>0</v>
      </c>
      <c r="M1614" s="172" t="str">
        <f>M1613</f>
        <v>un</v>
      </c>
    </row>
    <row r="1615" spans="2:13" ht="12.75" x14ac:dyDescent="0.2">
      <c r="B1615" s="159"/>
      <c r="C1615" s="158"/>
      <c r="D1615" s="179"/>
      <c r="E1615" s="179"/>
      <c r="F1615" s="168"/>
      <c r="G1615" s="179"/>
      <c r="H1615" s="169"/>
      <c r="I1615" s="169"/>
      <c r="J1615" s="169"/>
      <c r="K1615" s="170"/>
      <c r="L1615" s="171"/>
      <c r="M1615" s="172"/>
    </row>
    <row r="1616" spans="2:13" ht="12.75" x14ac:dyDescent="0.2">
      <c r="B1616" s="210" t="s">
        <v>451</v>
      </c>
      <c r="C1616" s="389" t="s">
        <v>911</v>
      </c>
      <c r="D1616" s="390"/>
      <c r="E1616" s="390"/>
      <c r="F1616" s="390"/>
      <c r="G1616" s="390"/>
      <c r="H1616" s="390"/>
      <c r="I1616" s="390"/>
      <c r="J1616" s="390"/>
      <c r="K1616" s="391"/>
      <c r="L1616" s="161">
        <v>2</v>
      </c>
      <c r="M1616" s="162" t="s">
        <v>65</v>
      </c>
    </row>
    <row r="1617" spans="2:13" ht="12.75" x14ac:dyDescent="0.2">
      <c r="B1617" s="149"/>
      <c r="C1617" s="149"/>
      <c r="D1617" s="164">
        <v>1</v>
      </c>
      <c r="E1617" s="164">
        <v>2</v>
      </c>
      <c r="F1617" s="149"/>
      <c r="G1617" s="149"/>
      <c r="H1617" s="149"/>
      <c r="I1617" s="149"/>
      <c r="J1617" s="149"/>
      <c r="K1617" s="164">
        <v>2</v>
      </c>
      <c r="L1617" s="164">
        <v>2</v>
      </c>
      <c r="M1617" s="149"/>
    </row>
    <row r="1618" spans="2:13" ht="12.75" x14ac:dyDescent="0.2">
      <c r="B1618" s="153"/>
      <c r="C1618" s="154"/>
      <c r="D1618" s="165"/>
      <c r="E1618" s="166"/>
      <c r="F1618" s="157"/>
      <c r="G1618" s="157"/>
      <c r="H1618" s="157"/>
      <c r="I1618" s="157"/>
      <c r="J1618" s="157"/>
      <c r="K1618" s="166"/>
      <c r="L1618" s="166"/>
      <c r="M1618" s="196"/>
    </row>
    <row r="1619" spans="2:13" ht="12.75" x14ac:dyDescent="0.2">
      <c r="B1619" s="156"/>
      <c r="C1619" s="157"/>
      <c r="D1619" s="167"/>
      <c r="E1619" s="167"/>
      <c r="F1619" s="168" t="s">
        <v>44</v>
      </c>
      <c r="G1619" s="167"/>
      <c r="H1619" s="169" t="s">
        <v>45</v>
      </c>
      <c r="I1619" s="169"/>
      <c r="J1619" s="169"/>
      <c r="K1619" s="170" t="s">
        <v>43</v>
      </c>
      <c r="L1619" s="171">
        <v>0</v>
      </c>
      <c r="M1619" s="172" t="str">
        <f>M1616</f>
        <v>un</v>
      </c>
    </row>
    <row r="1620" spans="2:13" ht="12.75" x14ac:dyDescent="0.2">
      <c r="B1620" s="156"/>
      <c r="C1620" s="157"/>
      <c r="D1620" s="173"/>
      <c r="E1620" s="173"/>
      <c r="F1620" s="174" t="s">
        <v>46</v>
      </c>
      <c r="G1620" s="173"/>
      <c r="H1620" s="175" t="s">
        <v>45</v>
      </c>
      <c r="I1620" s="175"/>
      <c r="J1620" s="175"/>
      <c r="K1620" s="176" t="s">
        <v>43</v>
      </c>
      <c r="L1620" s="177">
        <v>0</v>
      </c>
      <c r="M1620" s="178" t="str">
        <f>M1619</f>
        <v>un</v>
      </c>
    </row>
    <row r="1621" spans="2:13" ht="12.75" x14ac:dyDescent="0.2">
      <c r="B1621" s="159"/>
      <c r="C1621" s="158"/>
      <c r="D1621" s="179"/>
      <c r="E1621" s="179"/>
      <c r="F1621" s="168" t="s">
        <v>47</v>
      </c>
      <c r="G1621" s="179"/>
      <c r="H1621" s="169" t="s">
        <v>45</v>
      </c>
      <c r="I1621" s="169"/>
      <c r="J1621" s="169"/>
      <c r="K1621" s="170" t="s">
        <v>43</v>
      </c>
      <c r="L1621" s="171">
        <f>L1619+L1620</f>
        <v>0</v>
      </c>
      <c r="M1621" s="172" t="str">
        <f>M1620</f>
        <v>un</v>
      </c>
    </row>
    <row r="1622" spans="2:13" ht="12.75" x14ac:dyDescent="0.2">
      <c r="B1622" s="159"/>
      <c r="C1622" s="158"/>
      <c r="D1622" s="179"/>
      <c r="E1622" s="179"/>
      <c r="F1622" s="168"/>
      <c r="G1622" s="179"/>
      <c r="H1622" s="169"/>
      <c r="I1622" s="169"/>
      <c r="J1622" s="169"/>
      <c r="K1622" s="170"/>
      <c r="L1622" s="171"/>
      <c r="M1622" s="172"/>
    </row>
    <row r="1623" spans="2:13" ht="12.75" x14ac:dyDescent="0.2">
      <c r="B1623" s="210" t="s">
        <v>452</v>
      </c>
      <c r="C1623" s="389" t="s">
        <v>912</v>
      </c>
      <c r="D1623" s="390"/>
      <c r="E1623" s="390"/>
      <c r="F1623" s="390"/>
      <c r="G1623" s="390"/>
      <c r="H1623" s="390"/>
      <c r="I1623" s="390"/>
      <c r="J1623" s="390"/>
      <c r="K1623" s="391"/>
      <c r="L1623" s="161">
        <v>3</v>
      </c>
      <c r="M1623" s="162" t="s">
        <v>65</v>
      </c>
    </row>
    <row r="1624" spans="2:13" ht="12.75" x14ac:dyDescent="0.2">
      <c r="B1624" s="149"/>
      <c r="C1624" s="149"/>
      <c r="D1624" s="164">
        <v>1</v>
      </c>
      <c r="E1624" s="164">
        <v>3</v>
      </c>
      <c r="F1624" s="149"/>
      <c r="G1624" s="149"/>
      <c r="H1624" s="149"/>
      <c r="I1624" s="149"/>
      <c r="J1624" s="149"/>
      <c r="K1624" s="164">
        <v>3</v>
      </c>
      <c r="L1624" s="164">
        <v>3</v>
      </c>
      <c r="M1624" s="149"/>
    </row>
    <row r="1625" spans="2:13" ht="12.75" x14ac:dyDescent="0.2">
      <c r="B1625" s="153"/>
      <c r="C1625" s="154"/>
      <c r="D1625" s="165"/>
      <c r="E1625" s="166"/>
      <c r="F1625" s="157"/>
      <c r="G1625" s="157"/>
      <c r="H1625" s="157"/>
      <c r="I1625" s="157"/>
      <c r="J1625" s="157"/>
      <c r="K1625" s="166"/>
      <c r="L1625" s="166"/>
      <c r="M1625" s="196"/>
    </row>
    <row r="1626" spans="2:13" ht="12.75" x14ac:dyDescent="0.2">
      <c r="B1626" s="156"/>
      <c r="C1626" s="157"/>
      <c r="D1626" s="167"/>
      <c r="E1626" s="167"/>
      <c r="F1626" s="168" t="s">
        <v>44</v>
      </c>
      <c r="G1626" s="167"/>
      <c r="H1626" s="169" t="s">
        <v>45</v>
      </c>
      <c r="I1626" s="169"/>
      <c r="J1626" s="169"/>
      <c r="K1626" s="170" t="s">
        <v>43</v>
      </c>
      <c r="L1626" s="171">
        <v>0</v>
      </c>
      <c r="M1626" s="172" t="str">
        <f>M1623</f>
        <v>un</v>
      </c>
    </row>
    <row r="1627" spans="2:13" ht="12.75" x14ac:dyDescent="0.2">
      <c r="B1627" s="156"/>
      <c r="C1627" s="157"/>
      <c r="D1627" s="173"/>
      <c r="E1627" s="173"/>
      <c r="F1627" s="174" t="s">
        <v>46</v>
      </c>
      <c r="G1627" s="173"/>
      <c r="H1627" s="175" t="s">
        <v>45</v>
      </c>
      <c r="I1627" s="175"/>
      <c r="J1627" s="175"/>
      <c r="K1627" s="176" t="s">
        <v>43</v>
      </c>
      <c r="L1627" s="177">
        <v>0</v>
      </c>
      <c r="M1627" s="178" t="str">
        <f>M1626</f>
        <v>un</v>
      </c>
    </row>
    <row r="1628" spans="2:13" ht="12.75" x14ac:dyDescent="0.2">
      <c r="B1628" s="159"/>
      <c r="C1628" s="158"/>
      <c r="D1628" s="179"/>
      <c r="E1628" s="179"/>
      <c r="F1628" s="168" t="s">
        <v>47</v>
      </c>
      <c r="G1628" s="179"/>
      <c r="H1628" s="169" t="s">
        <v>45</v>
      </c>
      <c r="I1628" s="169"/>
      <c r="J1628" s="169"/>
      <c r="K1628" s="170" t="s">
        <v>43</v>
      </c>
      <c r="L1628" s="171">
        <f>L1626+L1627</f>
        <v>0</v>
      </c>
      <c r="M1628" s="172" t="str">
        <f>M1627</f>
        <v>un</v>
      </c>
    </row>
    <row r="1629" spans="2:13" ht="12.75" x14ac:dyDescent="0.2">
      <c r="B1629" s="159"/>
      <c r="C1629" s="158"/>
      <c r="D1629" s="179"/>
      <c r="E1629" s="179"/>
      <c r="F1629" s="168"/>
      <c r="G1629" s="179"/>
      <c r="H1629" s="169"/>
      <c r="I1629" s="169"/>
      <c r="J1629" s="169"/>
      <c r="K1629" s="170"/>
      <c r="L1629" s="171"/>
      <c r="M1629" s="172"/>
    </row>
    <row r="1630" spans="2:13" ht="12.75" x14ac:dyDescent="0.2">
      <c r="B1630" s="210" t="s">
        <v>453</v>
      </c>
      <c r="C1630" s="389" t="s">
        <v>913</v>
      </c>
      <c r="D1630" s="390"/>
      <c r="E1630" s="390"/>
      <c r="F1630" s="390"/>
      <c r="G1630" s="390"/>
      <c r="H1630" s="390"/>
      <c r="I1630" s="390"/>
      <c r="J1630" s="390"/>
      <c r="K1630" s="391"/>
      <c r="L1630" s="161">
        <v>3</v>
      </c>
      <c r="M1630" s="162" t="s">
        <v>65</v>
      </c>
    </row>
    <row r="1631" spans="2:13" ht="12.75" x14ac:dyDescent="0.2">
      <c r="B1631" s="149"/>
      <c r="C1631" s="149"/>
      <c r="D1631" s="164">
        <v>1</v>
      </c>
      <c r="E1631" s="164">
        <v>3</v>
      </c>
      <c r="F1631" s="149"/>
      <c r="G1631" s="149"/>
      <c r="H1631" s="149"/>
      <c r="I1631" s="149"/>
      <c r="J1631" s="149"/>
      <c r="K1631" s="164">
        <v>3</v>
      </c>
      <c r="L1631" s="164">
        <v>3</v>
      </c>
      <c r="M1631" s="149"/>
    </row>
    <row r="1632" spans="2:13" ht="12.75" x14ac:dyDescent="0.2">
      <c r="B1632" s="153"/>
      <c r="C1632" s="154"/>
      <c r="D1632" s="165"/>
      <c r="E1632" s="166"/>
      <c r="F1632" s="157"/>
      <c r="G1632" s="157"/>
      <c r="H1632" s="157"/>
      <c r="I1632" s="157"/>
      <c r="J1632" s="157"/>
      <c r="K1632" s="166"/>
      <c r="L1632" s="166"/>
      <c r="M1632" s="196"/>
    </row>
    <row r="1633" spans="2:13" ht="12.75" x14ac:dyDescent="0.2">
      <c r="B1633" s="156"/>
      <c r="C1633" s="157"/>
      <c r="D1633" s="167"/>
      <c r="E1633" s="167"/>
      <c r="F1633" s="168" t="s">
        <v>44</v>
      </c>
      <c r="G1633" s="167"/>
      <c r="H1633" s="169" t="s">
        <v>45</v>
      </c>
      <c r="I1633" s="169"/>
      <c r="J1633" s="169"/>
      <c r="K1633" s="170" t="s">
        <v>43</v>
      </c>
      <c r="L1633" s="171">
        <v>0</v>
      </c>
      <c r="M1633" s="172" t="str">
        <f>M1630</f>
        <v>un</v>
      </c>
    </row>
    <row r="1634" spans="2:13" ht="12.75" x14ac:dyDescent="0.2">
      <c r="B1634" s="156"/>
      <c r="C1634" s="157"/>
      <c r="D1634" s="173"/>
      <c r="E1634" s="173"/>
      <c r="F1634" s="174" t="s">
        <v>46</v>
      </c>
      <c r="G1634" s="173"/>
      <c r="H1634" s="175" t="s">
        <v>45</v>
      </c>
      <c r="I1634" s="175"/>
      <c r="J1634" s="175"/>
      <c r="K1634" s="176" t="s">
        <v>43</v>
      </c>
      <c r="L1634" s="177">
        <v>0</v>
      </c>
      <c r="M1634" s="178" t="str">
        <f>M1633</f>
        <v>un</v>
      </c>
    </row>
    <row r="1635" spans="2:13" ht="12.75" x14ac:dyDescent="0.2">
      <c r="B1635" s="159"/>
      <c r="C1635" s="158"/>
      <c r="D1635" s="179"/>
      <c r="E1635" s="179"/>
      <c r="F1635" s="168" t="s">
        <v>47</v>
      </c>
      <c r="G1635" s="179"/>
      <c r="H1635" s="169" t="s">
        <v>45</v>
      </c>
      <c r="I1635" s="169"/>
      <c r="J1635" s="169"/>
      <c r="K1635" s="170" t="s">
        <v>43</v>
      </c>
      <c r="L1635" s="171">
        <f>L1633+L1634</f>
        <v>0</v>
      </c>
      <c r="M1635" s="172" t="str">
        <f>M1634</f>
        <v>un</v>
      </c>
    </row>
    <row r="1636" spans="2:13" ht="12.75" x14ac:dyDescent="0.2">
      <c r="B1636" s="159"/>
      <c r="C1636" s="158"/>
      <c r="D1636" s="179"/>
      <c r="E1636" s="179"/>
      <c r="F1636" s="168"/>
      <c r="G1636" s="179"/>
      <c r="H1636" s="169"/>
      <c r="I1636" s="169"/>
      <c r="J1636" s="169"/>
      <c r="K1636" s="170"/>
      <c r="L1636" s="171"/>
      <c r="M1636" s="172"/>
    </row>
    <row r="1637" spans="2:13" ht="12.75" x14ac:dyDescent="0.2">
      <c r="B1637" s="267" t="s">
        <v>454</v>
      </c>
      <c r="C1637" s="392" t="s">
        <v>914</v>
      </c>
      <c r="D1637" s="392"/>
      <c r="E1637" s="392"/>
      <c r="F1637" s="392"/>
      <c r="G1637" s="392"/>
      <c r="H1637" s="392"/>
      <c r="I1637" s="392"/>
      <c r="J1637" s="392"/>
      <c r="K1637" s="392"/>
      <c r="L1637" s="268">
        <v>3</v>
      </c>
      <c r="M1637" s="258" t="s">
        <v>65</v>
      </c>
    </row>
    <row r="1638" spans="2:13" ht="12.75" x14ac:dyDescent="0.2">
      <c r="B1638" s="205"/>
      <c r="C1638" s="205"/>
      <c r="D1638" s="218">
        <v>1</v>
      </c>
      <c r="E1638" s="200">
        <v>3</v>
      </c>
      <c r="F1638" s="205"/>
      <c r="G1638" s="205"/>
      <c r="H1638" s="205"/>
      <c r="I1638" s="205"/>
      <c r="J1638" s="205"/>
      <c r="K1638" s="200">
        <v>3</v>
      </c>
      <c r="L1638" s="200">
        <v>3</v>
      </c>
      <c r="M1638" s="205"/>
    </row>
    <row r="1639" spans="2:13" ht="12.75" x14ac:dyDescent="0.2">
      <c r="B1639" s="153"/>
      <c r="C1639" s="154"/>
      <c r="D1639" s="165"/>
      <c r="E1639" s="166"/>
      <c r="F1639" s="157"/>
      <c r="G1639" s="157"/>
      <c r="H1639" s="157"/>
      <c r="I1639" s="157"/>
      <c r="J1639" s="157"/>
      <c r="K1639" s="166"/>
      <c r="L1639" s="166"/>
      <c r="M1639" s="196"/>
    </row>
    <row r="1640" spans="2:13" ht="12.75" x14ac:dyDescent="0.2">
      <c r="B1640" s="156"/>
      <c r="C1640" s="157"/>
      <c r="D1640" s="167"/>
      <c r="E1640" s="167"/>
      <c r="F1640" s="168" t="s">
        <v>44</v>
      </c>
      <c r="G1640" s="167"/>
      <c r="H1640" s="169" t="s">
        <v>45</v>
      </c>
      <c r="I1640" s="169"/>
      <c r="J1640" s="169"/>
      <c r="K1640" s="170" t="s">
        <v>43</v>
      </c>
      <c r="L1640" s="171">
        <v>0</v>
      </c>
      <c r="M1640" s="172" t="str">
        <f>M1637</f>
        <v>un</v>
      </c>
    </row>
    <row r="1641" spans="2:13" ht="12.75" x14ac:dyDescent="0.2">
      <c r="B1641" s="156"/>
      <c r="C1641" s="157"/>
      <c r="D1641" s="173"/>
      <c r="E1641" s="173"/>
      <c r="F1641" s="174" t="s">
        <v>46</v>
      </c>
      <c r="G1641" s="173"/>
      <c r="H1641" s="175" t="s">
        <v>45</v>
      </c>
      <c r="I1641" s="175"/>
      <c r="J1641" s="175"/>
      <c r="K1641" s="176" t="s">
        <v>43</v>
      </c>
      <c r="L1641" s="177">
        <v>0</v>
      </c>
      <c r="M1641" s="178" t="str">
        <f>M1640</f>
        <v>un</v>
      </c>
    </row>
    <row r="1642" spans="2:13" ht="12.75" x14ac:dyDescent="0.2">
      <c r="B1642" s="159"/>
      <c r="C1642" s="158"/>
      <c r="D1642" s="179"/>
      <c r="E1642" s="179"/>
      <c r="F1642" s="168" t="s">
        <v>47</v>
      </c>
      <c r="G1642" s="179"/>
      <c r="H1642" s="169" t="s">
        <v>45</v>
      </c>
      <c r="I1642" s="169"/>
      <c r="J1642" s="169"/>
      <c r="K1642" s="170" t="s">
        <v>43</v>
      </c>
      <c r="L1642" s="171">
        <f>L1640+L1641</f>
        <v>0</v>
      </c>
      <c r="M1642" s="172" t="str">
        <f>M1641</f>
        <v>un</v>
      </c>
    </row>
    <row r="1643" spans="2:13" ht="12.75" x14ac:dyDescent="0.2">
      <c r="B1643" s="159"/>
      <c r="C1643" s="158"/>
      <c r="D1643" s="179"/>
      <c r="E1643" s="179"/>
      <c r="F1643" s="168"/>
      <c r="G1643" s="179"/>
      <c r="H1643" s="169"/>
      <c r="I1643" s="169"/>
      <c r="J1643" s="169"/>
      <c r="K1643" s="170"/>
      <c r="L1643" s="171"/>
      <c r="M1643" s="172"/>
    </row>
    <row r="1644" spans="2:13" ht="12.75" x14ac:dyDescent="0.2">
      <c r="B1644" s="212" t="s">
        <v>473</v>
      </c>
      <c r="C1644" s="393" t="s">
        <v>531</v>
      </c>
      <c r="D1644" s="394"/>
      <c r="E1644" s="394"/>
      <c r="F1644" s="394"/>
      <c r="G1644" s="394"/>
      <c r="H1644" s="394"/>
      <c r="I1644" s="394"/>
      <c r="J1644" s="394"/>
      <c r="K1644" s="394"/>
      <c r="L1644" s="394"/>
      <c r="M1644" s="395"/>
    </row>
    <row r="1645" spans="2:13" ht="12.75" x14ac:dyDescent="0.2">
      <c r="B1645" s="396"/>
      <c r="C1645" s="397"/>
      <c r="D1645" s="397"/>
      <c r="E1645" s="397"/>
      <c r="F1645" s="397"/>
      <c r="G1645" s="397"/>
      <c r="H1645" s="397"/>
      <c r="I1645" s="397"/>
      <c r="J1645" s="397"/>
      <c r="K1645" s="397"/>
      <c r="L1645" s="397"/>
      <c r="M1645" s="398"/>
    </row>
    <row r="1646" spans="2:13" ht="12.75" x14ac:dyDescent="0.2">
      <c r="B1646" s="210" t="s">
        <v>915</v>
      </c>
      <c r="C1646" s="389" t="s">
        <v>916</v>
      </c>
      <c r="D1646" s="390"/>
      <c r="E1646" s="390"/>
      <c r="F1646" s="390"/>
      <c r="G1646" s="390"/>
      <c r="H1646" s="390"/>
      <c r="I1646" s="390"/>
      <c r="J1646" s="390"/>
      <c r="K1646" s="391"/>
      <c r="L1646" s="161">
        <v>2</v>
      </c>
      <c r="M1646" s="162" t="s">
        <v>65</v>
      </c>
    </row>
    <row r="1647" spans="2:13" ht="12.75" x14ac:dyDescent="0.2">
      <c r="B1647" s="149"/>
      <c r="C1647" s="149"/>
      <c r="D1647" s="163">
        <v>1</v>
      </c>
      <c r="E1647" s="164">
        <v>2</v>
      </c>
      <c r="F1647" s="149"/>
      <c r="G1647" s="149"/>
      <c r="H1647" s="149"/>
      <c r="I1647" s="149"/>
      <c r="J1647" s="149"/>
      <c r="K1647" s="164">
        <v>2</v>
      </c>
      <c r="L1647" s="164">
        <v>2</v>
      </c>
      <c r="M1647" s="149"/>
    </row>
    <row r="1648" spans="2:13" ht="12.75" x14ac:dyDescent="0.2">
      <c r="B1648" s="153"/>
      <c r="C1648" s="154"/>
      <c r="D1648" s="165"/>
      <c r="E1648" s="166"/>
      <c r="F1648" s="157"/>
      <c r="G1648" s="157"/>
      <c r="H1648" s="157"/>
      <c r="I1648" s="157"/>
      <c r="J1648" s="157"/>
      <c r="K1648" s="166"/>
      <c r="L1648" s="166"/>
      <c r="M1648" s="196"/>
    </row>
    <row r="1649" spans="2:13" ht="12.75" x14ac:dyDescent="0.2">
      <c r="B1649" s="156"/>
      <c r="C1649" s="157"/>
      <c r="D1649" s="167"/>
      <c r="E1649" s="167"/>
      <c r="F1649" s="168" t="s">
        <v>44</v>
      </c>
      <c r="G1649" s="167"/>
      <c r="H1649" s="169" t="s">
        <v>45</v>
      </c>
      <c r="I1649" s="169"/>
      <c r="J1649" s="169"/>
      <c r="K1649" s="170" t="s">
        <v>43</v>
      </c>
      <c r="L1649" s="171">
        <v>0</v>
      </c>
      <c r="M1649" s="172" t="str">
        <f>M1646</f>
        <v>un</v>
      </c>
    </row>
    <row r="1650" spans="2:13" ht="12.75" x14ac:dyDescent="0.2">
      <c r="B1650" s="156"/>
      <c r="C1650" s="157"/>
      <c r="D1650" s="173"/>
      <c r="E1650" s="173"/>
      <c r="F1650" s="174" t="s">
        <v>46</v>
      </c>
      <c r="G1650" s="173"/>
      <c r="H1650" s="175" t="s">
        <v>45</v>
      </c>
      <c r="I1650" s="175"/>
      <c r="J1650" s="175"/>
      <c r="K1650" s="176" t="s">
        <v>43</v>
      </c>
      <c r="L1650" s="177">
        <v>0</v>
      </c>
      <c r="M1650" s="178" t="str">
        <f>M1649</f>
        <v>un</v>
      </c>
    </row>
    <row r="1651" spans="2:13" ht="12.75" x14ac:dyDescent="0.2">
      <c r="B1651" s="159"/>
      <c r="C1651" s="158"/>
      <c r="D1651" s="179"/>
      <c r="E1651" s="179"/>
      <c r="F1651" s="168" t="s">
        <v>47</v>
      </c>
      <c r="G1651" s="179"/>
      <c r="H1651" s="169" t="s">
        <v>45</v>
      </c>
      <c r="I1651" s="169"/>
      <c r="J1651" s="169"/>
      <c r="K1651" s="170" t="s">
        <v>43</v>
      </c>
      <c r="L1651" s="171">
        <f>L1649+L1650</f>
        <v>0</v>
      </c>
      <c r="M1651" s="172" t="str">
        <f>M1650</f>
        <v>un</v>
      </c>
    </row>
    <row r="1652" spans="2:13" ht="12.75" x14ac:dyDescent="0.2">
      <c r="B1652" s="159"/>
      <c r="C1652" s="158"/>
      <c r="D1652" s="179"/>
      <c r="E1652" s="179"/>
      <c r="F1652" s="168"/>
      <c r="G1652" s="179"/>
      <c r="H1652" s="169"/>
      <c r="I1652" s="169"/>
      <c r="J1652" s="169"/>
      <c r="K1652" s="170"/>
      <c r="L1652" s="171"/>
      <c r="M1652" s="172"/>
    </row>
    <row r="1653" spans="2:13" ht="12.75" x14ac:dyDescent="0.2">
      <c r="B1653" s="210" t="s">
        <v>917</v>
      </c>
      <c r="C1653" s="389" t="s">
        <v>481</v>
      </c>
      <c r="D1653" s="390"/>
      <c r="E1653" s="390"/>
      <c r="F1653" s="390"/>
      <c r="G1653" s="390"/>
      <c r="H1653" s="390"/>
      <c r="I1653" s="390"/>
      <c r="J1653" s="390"/>
      <c r="K1653" s="391"/>
      <c r="L1653" s="161">
        <v>35</v>
      </c>
      <c r="M1653" s="162" t="s">
        <v>65</v>
      </c>
    </row>
    <row r="1654" spans="2:13" ht="12.75" x14ac:dyDescent="0.2">
      <c r="B1654" s="149"/>
      <c r="C1654" s="149"/>
      <c r="D1654" s="163">
        <v>1</v>
      </c>
      <c r="E1654" s="164">
        <v>35</v>
      </c>
      <c r="F1654" s="149"/>
      <c r="G1654" s="149"/>
      <c r="H1654" s="149"/>
      <c r="I1654" s="149"/>
      <c r="J1654" s="149"/>
      <c r="K1654" s="164">
        <v>35</v>
      </c>
      <c r="L1654" s="164">
        <v>35</v>
      </c>
      <c r="M1654" s="149"/>
    </row>
    <row r="1655" spans="2:13" ht="12.75" x14ac:dyDescent="0.2">
      <c r="B1655" s="153"/>
      <c r="C1655" s="154"/>
      <c r="D1655" s="165"/>
      <c r="E1655" s="166"/>
      <c r="F1655" s="157"/>
      <c r="G1655" s="157"/>
      <c r="H1655" s="157"/>
      <c r="I1655" s="157"/>
      <c r="J1655" s="157"/>
      <c r="K1655" s="166"/>
      <c r="L1655" s="166"/>
      <c r="M1655" s="196"/>
    </row>
    <row r="1656" spans="2:13" ht="12.75" x14ac:dyDescent="0.2">
      <c r="B1656" s="156"/>
      <c r="C1656" s="157"/>
      <c r="D1656" s="167"/>
      <c r="E1656" s="167"/>
      <c r="F1656" s="168" t="s">
        <v>44</v>
      </c>
      <c r="G1656" s="167"/>
      <c r="H1656" s="169" t="s">
        <v>45</v>
      </c>
      <c r="I1656" s="169"/>
      <c r="J1656" s="169"/>
      <c r="K1656" s="170" t="s">
        <v>43</v>
      </c>
      <c r="L1656" s="171">
        <v>0</v>
      </c>
      <c r="M1656" s="172" t="str">
        <f>M1653</f>
        <v>un</v>
      </c>
    </row>
    <row r="1657" spans="2:13" ht="12.75" x14ac:dyDescent="0.2">
      <c r="B1657" s="156"/>
      <c r="C1657" s="157"/>
      <c r="D1657" s="173"/>
      <c r="E1657" s="173"/>
      <c r="F1657" s="174" t="s">
        <v>46</v>
      </c>
      <c r="G1657" s="173"/>
      <c r="H1657" s="175" t="s">
        <v>45</v>
      </c>
      <c r="I1657" s="175"/>
      <c r="J1657" s="175"/>
      <c r="K1657" s="176" t="s">
        <v>43</v>
      </c>
      <c r="L1657" s="177">
        <v>0</v>
      </c>
      <c r="M1657" s="178" t="str">
        <f>M1656</f>
        <v>un</v>
      </c>
    </row>
    <row r="1658" spans="2:13" ht="12.75" x14ac:dyDescent="0.2">
      <c r="B1658" s="159"/>
      <c r="C1658" s="158"/>
      <c r="D1658" s="179"/>
      <c r="E1658" s="179"/>
      <c r="F1658" s="168" t="s">
        <v>47</v>
      </c>
      <c r="G1658" s="179"/>
      <c r="H1658" s="169" t="s">
        <v>45</v>
      </c>
      <c r="I1658" s="169"/>
      <c r="J1658" s="169"/>
      <c r="K1658" s="170" t="s">
        <v>43</v>
      </c>
      <c r="L1658" s="171">
        <f>L1656+L1657</f>
        <v>0</v>
      </c>
      <c r="M1658" s="172" t="str">
        <f>M1657</f>
        <v>un</v>
      </c>
    </row>
    <row r="1659" spans="2:13" ht="12.75" x14ac:dyDescent="0.2">
      <c r="B1659" s="159"/>
      <c r="C1659" s="158"/>
      <c r="D1659" s="179"/>
      <c r="E1659" s="179"/>
      <c r="F1659" s="168"/>
      <c r="G1659" s="179"/>
      <c r="H1659" s="169"/>
      <c r="I1659" s="169"/>
      <c r="J1659" s="169"/>
      <c r="K1659" s="170"/>
      <c r="L1659" s="171"/>
      <c r="M1659" s="172"/>
    </row>
    <row r="1660" spans="2:13" ht="12.75" x14ac:dyDescent="0.2">
      <c r="B1660" s="210" t="s">
        <v>918</v>
      </c>
      <c r="C1660" s="389" t="s">
        <v>482</v>
      </c>
      <c r="D1660" s="390"/>
      <c r="E1660" s="390"/>
      <c r="F1660" s="390"/>
      <c r="G1660" s="390"/>
      <c r="H1660" s="390"/>
      <c r="I1660" s="390"/>
      <c r="J1660" s="390"/>
      <c r="K1660" s="391"/>
      <c r="L1660" s="161">
        <v>6.7</v>
      </c>
      <c r="M1660" s="162" t="s">
        <v>48</v>
      </c>
    </row>
    <row r="1661" spans="2:13" ht="25.5" x14ac:dyDescent="0.2">
      <c r="B1661" s="148"/>
      <c r="C1661" s="209" t="s">
        <v>919</v>
      </c>
      <c r="D1661" s="220">
        <v>10</v>
      </c>
      <c r="E1661" s="221">
        <v>0.25</v>
      </c>
      <c r="F1661" s="148"/>
      <c r="G1661" s="148"/>
      <c r="H1661" s="148"/>
      <c r="I1661" s="148"/>
      <c r="J1661" s="148"/>
      <c r="K1661" s="221">
        <v>0.25</v>
      </c>
      <c r="L1661" s="221">
        <v>2.5</v>
      </c>
      <c r="M1661" s="148"/>
    </row>
    <row r="1662" spans="2:13" ht="25.5" x14ac:dyDescent="0.2">
      <c r="B1662" s="148"/>
      <c r="C1662" s="209" t="s">
        <v>920</v>
      </c>
      <c r="D1662" s="220">
        <v>70</v>
      </c>
      <c r="E1662" s="221">
        <v>0.06</v>
      </c>
      <c r="F1662" s="148"/>
      <c r="G1662" s="148"/>
      <c r="H1662" s="148"/>
      <c r="I1662" s="148"/>
      <c r="J1662" s="148"/>
      <c r="K1662" s="221">
        <v>0.06</v>
      </c>
      <c r="L1662" s="221">
        <v>4.2</v>
      </c>
      <c r="M1662" s="148"/>
    </row>
    <row r="1663" spans="2:13" ht="12.75" x14ac:dyDescent="0.2">
      <c r="B1663" s="153"/>
      <c r="C1663" s="154"/>
      <c r="D1663" s="165"/>
      <c r="E1663" s="166"/>
      <c r="F1663" s="157"/>
      <c r="G1663" s="157"/>
      <c r="H1663" s="157"/>
      <c r="I1663" s="157"/>
      <c r="J1663" s="157"/>
      <c r="K1663" s="166"/>
      <c r="L1663" s="166"/>
      <c r="M1663" s="196"/>
    </row>
    <row r="1664" spans="2:13" ht="12.75" x14ac:dyDescent="0.2">
      <c r="B1664" s="156"/>
      <c r="C1664" s="157"/>
      <c r="D1664" s="167"/>
      <c r="E1664" s="167"/>
      <c r="F1664" s="168" t="s">
        <v>44</v>
      </c>
      <c r="G1664" s="167"/>
      <c r="H1664" s="169" t="s">
        <v>45</v>
      </c>
      <c r="I1664" s="169"/>
      <c r="J1664" s="169"/>
      <c r="K1664" s="170" t="s">
        <v>43</v>
      </c>
      <c r="L1664" s="171">
        <v>0</v>
      </c>
      <c r="M1664" s="172" t="str">
        <f>M1660</f>
        <v>m²</v>
      </c>
    </row>
    <row r="1665" spans="2:13" ht="12.75" x14ac:dyDescent="0.2">
      <c r="B1665" s="156"/>
      <c r="C1665" s="157"/>
      <c r="D1665" s="173"/>
      <c r="E1665" s="173"/>
      <c r="F1665" s="174" t="s">
        <v>46</v>
      </c>
      <c r="G1665" s="173"/>
      <c r="H1665" s="175" t="s">
        <v>45</v>
      </c>
      <c r="I1665" s="175"/>
      <c r="J1665" s="175"/>
      <c r="K1665" s="176" t="s">
        <v>43</v>
      </c>
      <c r="L1665" s="177">
        <v>0</v>
      </c>
      <c r="M1665" s="178" t="str">
        <f>M1664</f>
        <v>m²</v>
      </c>
    </row>
    <row r="1666" spans="2:13" ht="12.75" x14ac:dyDescent="0.2">
      <c r="B1666" s="159"/>
      <c r="C1666" s="158"/>
      <c r="D1666" s="179"/>
      <c r="E1666" s="179"/>
      <c r="F1666" s="168" t="s">
        <v>47</v>
      </c>
      <c r="G1666" s="179"/>
      <c r="H1666" s="169" t="s">
        <v>45</v>
      </c>
      <c r="I1666" s="169"/>
      <c r="J1666" s="169"/>
      <c r="K1666" s="170" t="s">
        <v>43</v>
      </c>
      <c r="L1666" s="171">
        <f>L1664+L1665</f>
        <v>0</v>
      </c>
      <c r="M1666" s="172" t="str">
        <f>M1665</f>
        <v>m²</v>
      </c>
    </row>
    <row r="1667" spans="2:13" ht="12.75" x14ac:dyDescent="0.2">
      <c r="B1667" s="159"/>
      <c r="C1667" s="158"/>
      <c r="D1667" s="179"/>
      <c r="E1667" s="179"/>
      <c r="F1667" s="168"/>
      <c r="G1667" s="179"/>
      <c r="H1667" s="169"/>
      <c r="I1667" s="169"/>
      <c r="J1667" s="169"/>
      <c r="K1667" s="170"/>
      <c r="L1667" s="171"/>
      <c r="M1667" s="172"/>
    </row>
    <row r="1668" spans="2:13" ht="12.75" x14ac:dyDescent="0.2">
      <c r="B1668" s="210" t="s">
        <v>921</v>
      </c>
      <c r="C1668" s="389" t="s">
        <v>483</v>
      </c>
      <c r="D1668" s="390"/>
      <c r="E1668" s="390"/>
      <c r="F1668" s="390"/>
      <c r="G1668" s="390"/>
      <c r="H1668" s="390"/>
      <c r="I1668" s="390"/>
      <c r="J1668" s="390"/>
      <c r="K1668" s="391"/>
      <c r="L1668" s="161">
        <v>5</v>
      </c>
      <c r="M1668" s="162" t="s">
        <v>49</v>
      </c>
    </row>
    <row r="1669" spans="2:13" ht="12.75" x14ac:dyDescent="0.2">
      <c r="B1669" s="149"/>
      <c r="C1669" s="149"/>
      <c r="D1669" s="163">
        <v>1</v>
      </c>
      <c r="E1669" s="164">
        <v>5</v>
      </c>
      <c r="F1669" s="149"/>
      <c r="G1669" s="149"/>
      <c r="H1669" s="149"/>
      <c r="I1669" s="149"/>
      <c r="J1669" s="149"/>
      <c r="K1669" s="164">
        <v>5</v>
      </c>
      <c r="L1669" s="164">
        <v>5</v>
      </c>
      <c r="M1669" s="149"/>
    </row>
    <row r="1670" spans="2:13" ht="12.75" x14ac:dyDescent="0.2">
      <c r="B1670" s="153"/>
      <c r="C1670" s="154"/>
      <c r="D1670" s="165"/>
      <c r="E1670" s="166"/>
      <c r="F1670" s="157"/>
      <c r="G1670" s="157"/>
      <c r="H1670" s="157"/>
      <c r="I1670" s="157"/>
      <c r="J1670" s="157"/>
      <c r="K1670" s="166"/>
      <c r="L1670" s="166"/>
      <c r="M1670" s="196"/>
    </row>
    <row r="1671" spans="2:13" ht="12.75" x14ac:dyDescent="0.2">
      <c r="B1671" s="156"/>
      <c r="C1671" s="157"/>
      <c r="D1671" s="167"/>
      <c r="E1671" s="167"/>
      <c r="F1671" s="168" t="s">
        <v>44</v>
      </c>
      <c r="G1671" s="167"/>
      <c r="H1671" s="169" t="s">
        <v>45</v>
      </c>
      <c r="I1671" s="169"/>
      <c r="J1671" s="169"/>
      <c r="K1671" s="170" t="s">
        <v>43</v>
      </c>
      <c r="L1671" s="171">
        <v>0</v>
      </c>
      <c r="M1671" s="172" t="str">
        <f>M1668</f>
        <v>m</v>
      </c>
    </row>
    <row r="1672" spans="2:13" ht="12.75" x14ac:dyDescent="0.2">
      <c r="B1672" s="156"/>
      <c r="C1672" s="157"/>
      <c r="D1672" s="173"/>
      <c r="E1672" s="173"/>
      <c r="F1672" s="174" t="s">
        <v>46</v>
      </c>
      <c r="G1672" s="173"/>
      <c r="H1672" s="175" t="s">
        <v>45</v>
      </c>
      <c r="I1672" s="175"/>
      <c r="J1672" s="175"/>
      <c r="K1672" s="176" t="s">
        <v>43</v>
      </c>
      <c r="L1672" s="177">
        <v>0</v>
      </c>
      <c r="M1672" s="178" t="str">
        <f>M1671</f>
        <v>m</v>
      </c>
    </row>
    <row r="1673" spans="2:13" ht="12.75" x14ac:dyDescent="0.2">
      <c r="B1673" s="159"/>
      <c r="C1673" s="158"/>
      <c r="D1673" s="179"/>
      <c r="E1673" s="179"/>
      <c r="F1673" s="168" t="s">
        <v>47</v>
      </c>
      <c r="G1673" s="179"/>
      <c r="H1673" s="169" t="s">
        <v>45</v>
      </c>
      <c r="I1673" s="169"/>
      <c r="J1673" s="169"/>
      <c r="K1673" s="170" t="s">
        <v>43</v>
      </c>
      <c r="L1673" s="171">
        <f>L1671+L1672</f>
        <v>0</v>
      </c>
      <c r="M1673" s="172" t="str">
        <f>M1672</f>
        <v>m</v>
      </c>
    </row>
    <row r="1674" spans="2:13" ht="12.75" x14ac:dyDescent="0.2">
      <c r="B1674" s="159"/>
      <c r="C1674" s="158"/>
      <c r="D1674" s="179"/>
      <c r="E1674" s="179"/>
      <c r="F1674" s="168"/>
      <c r="G1674" s="179"/>
      <c r="H1674" s="169"/>
      <c r="I1674" s="169"/>
      <c r="J1674" s="169"/>
      <c r="K1674" s="170"/>
      <c r="L1674" s="171"/>
      <c r="M1674" s="172"/>
    </row>
    <row r="1675" spans="2:13" ht="12.75" x14ac:dyDescent="0.2">
      <c r="B1675" s="210" t="s">
        <v>922</v>
      </c>
      <c r="C1675" s="389" t="s">
        <v>923</v>
      </c>
      <c r="D1675" s="390"/>
      <c r="E1675" s="390"/>
      <c r="F1675" s="390"/>
      <c r="G1675" s="390"/>
      <c r="H1675" s="390"/>
      <c r="I1675" s="390"/>
      <c r="J1675" s="390"/>
      <c r="K1675" s="391"/>
      <c r="L1675" s="161">
        <v>1</v>
      </c>
      <c r="M1675" s="162" t="s">
        <v>65</v>
      </c>
    </row>
    <row r="1676" spans="2:13" ht="12.75" x14ac:dyDescent="0.2">
      <c r="B1676" s="149"/>
      <c r="C1676" s="149"/>
      <c r="D1676" s="163">
        <v>1</v>
      </c>
      <c r="E1676" s="164">
        <v>1</v>
      </c>
      <c r="F1676" s="149"/>
      <c r="G1676" s="149"/>
      <c r="H1676" s="149"/>
      <c r="I1676" s="149"/>
      <c r="J1676" s="149"/>
      <c r="K1676" s="164">
        <v>1</v>
      </c>
      <c r="L1676" s="164">
        <v>1</v>
      </c>
      <c r="M1676" s="149"/>
    </row>
    <row r="1677" spans="2:13" ht="12.75" x14ac:dyDescent="0.2">
      <c r="B1677" s="153"/>
      <c r="C1677" s="154"/>
      <c r="D1677" s="165"/>
      <c r="E1677" s="166"/>
      <c r="F1677" s="157"/>
      <c r="G1677" s="157"/>
      <c r="H1677" s="157"/>
      <c r="I1677" s="157"/>
      <c r="J1677" s="157"/>
      <c r="K1677" s="166"/>
      <c r="L1677" s="166"/>
      <c r="M1677" s="196"/>
    </row>
    <row r="1678" spans="2:13" ht="12.75" x14ac:dyDescent="0.2">
      <c r="B1678" s="156"/>
      <c r="C1678" s="157"/>
      <c r="D1678" s="167"/>
      <c r="E1678" s="167"/>
      <c r="F1678" s="168" t="s">
        <v>44</v>
      </c>
      <c r="G1678" s="167"/>
      <c r="H1678" s="169" t="s">
        <v>45</v>
      </c>
      <c r="I1678" s="169"/>
      <c r="J1678" s="169"/>
      <c r="K1678" s="170" t="s">
        <v>43</v>
      </c>
      <c r="L1678" s="171">
        <v>0</v>
      </c>
      <c r="M1678" s="172" t="str">
        <f>M1675</f>
        <v>un</v>
      </c>
    </row>
    <row r="1679" spans="2:13" ht="12.75" x14ac:dyDescent="0.2">
      <c r="B1679" s="156"/>
      <c r="C1679" s="157"/>
      <c r="D1679" s="173"/>
      <c r="E1679" s="173"/>
      <c r="F1679" s="174" t="s">
        <v>46</v>
      </c>
      <c r="G1679" s="173"/>
      <c r="H1679" s="175" t="s">
        <v>45</v>
      </c>
      <c r="I1679" s="175"/>
      <c r="J1679" s="175"/>
      <c r="K1679" s="176" t="s">
        <v>43</v>
      </c>
      <c r="L1679" s="177">
        <v>0</v>
      </c>
      <c r="M1679" s="178" t="str">
        <f>M1678</f>
        <v>un</v>
      </c>
    </row>
    <row r="1680" spans="2:13" ht="12.75" x14ac:dyDescent="0.2">
      <c r="B1680" s="159"/>
      <c r="C1680" s="158"/>
      <c r="D1680" s="179"/>
      <c r="E1680" s="179"/>
      <c r="F1680" s="168" t="s">
        <v>47</v>
      </c>
      <c r="G1680" s="179"/>
      <c r="H1680" s="169" t="s">
        <v>45</v>
      </c>
      <c r="I1680" s="169"/>
      <c r="J1680" s="169"/>
      <c r="K1680" s="170" t="s">
        <v>43</v>
      </c>
      <c r="L1680" s="171">
        <f>L1678+L1679</f>
        <v>0</v>
      </c>
      <c r="M1680" s="172" t="str">
        <f>M1679</f>
        <v>un</v>
      </c>
    </row>
    <row r="1681" spans="2:13" ht="12.75" x14ac:dyDescent="0.2">
      <c r="B1681" s="159"/>
      <c r="C1681" s="158"/>
      <c r="D1681" s="179"/>
      <c r="E1681" s="179"/>
      <c r="F1681" s="168"/>
      <c r="G1681" s="179"/>
      <c r="H1681" s="169"/>
      <c r="I1681" s="169"/>
      <c r="J1681" s="169"/>
      <c r="K1681" s="170"/>
      <c r="L1681" s="171"/>
      <c r="M1681" s="172"/>
    </row>
    <row r="1682" spans="2:13" ht="12.75" x14ac:dyDescent="0.2">
      <c r="B1682" s="210" t="s">
        <v>924</v>
      </c>
      <c r="C1682" s="389" t="s">
        <v>485</v>
      </c>
      <c r="D1682" s="390"/>
      <c r="E1682" s="390"/>
      <c r="F1682" s="390"/>
      <c r="G1682" s="390"/>
      <c r="H1682" s="390"/>
      <c r="I1682" s="390"/>
      <c r="J1682" s="390"/>
      <c r="K1682" s="391"/>
      <c r="L1682" s="161">
        <v>694.98</v>
      </c>
      <c r="M1682" s="162" t="s">
        <v>48</v>
      </c>
    </row>
    <row r="1683" spans="2:13" ht="12.75" x14ac:dyDescent="0.2">
      <c r="B1683" s="187"/>
      <c r="C1683" s="187"/>
      <c r="D1683" s="188">
        <v>1</v>
      </c>
      <c r="E1683" s="189">
        <v>694.98</v>
      </c>
      <c r="F1683" s="187"/>
      <c r="G1683" s="187"/>
      <c r="H1683" s="187"/>
      <c r="I1683" s="187"/>
      <c r="J1683" s="187"/>
      <c r="K1683" s="189">
        <v>694.98</v>
      </c>
      <c r="L1683" s="189">
        <v>694.98</v>
      </c>
      <c r="M1683" s="187"/>
    </row>
    <row r="1684" spans="2:13" ht="12.75" x14ac:dyDescent="0.2">
      <c r="B1684" s="285"/>
      <c r="C1684" s="286"/>
      <c r="D1684" s="190"/>
      <c r="E1684" s="191"/>
      <c r="F1684" s="286"/>
      <c r="G1684" s="286"/>
      <c r="H1684" s="286"/>
      <c r="I1684" s="286"/>
      <c r="J1684" s="286"/>
      <c r="K1684" s="191"/>
      <c r="L1684" s="191"/>
      <c r="M1684" s="287"/>
    </row>
    <row r="1685" spans="2:13" ht="12.75" x14ac:dyDescent="0.2">
      <c r="B1685" s="288"/>
      <c r="C1685" s="157"/>
      <c r="D1685" s="289"/>
      <c r="E1685" s="289"/>
      <c r="F1685" s="290" t="s">
        <v>44</v>
      </c>
      <c r="G1685" s="289"/>
      <c r="H1685" s="291" t="s">
        <v>45</v>
      </c>
      <c r="I1685" s="291"/>
      <c r="J1685" s="291"/>
      <c r="K1685" s="292" t="s">
        <v>43</v>
      </c>
      <c r="L1685" s="293">
        <v>0</v>
      </c>
      <c r="M1685" s="172" t="str">
        <f>M1682</f>
        <v>m²</v>
      </c>
    </row>
    <row r="1686" spans="2:13" ht="12.75" x14ac:dyDescent="0.2">
      <c r="B1686" s="288"/>
      <c r="C1686" s="157"/>
      <c r="D1686" s="294"/>
      <c r="E1686" s="294"/>
      <c r="F1686" s="295" t="s">
        <v>46</v>
      </c>
      <c r="G1686" s="294"/>
      <c r="H1686" s="296" t="s">
        <v>45</v>
      </c>
      <c r="I1686" s="296"/>
      <c r="J1686" s="296"/>
      <c r="K1686" s="297" t="s">
        <v>43</v>
      </c>
      <c r="L1686" s="298">
        <v>0</v>
      </c>
      <c r="M1686" s="178" t="str">
        <f>M1685</f>
        <v>m²</v>
      </c>
    </row>
    <row r="1687" spans="2:13" ht="12.75" x14ac:dyDescent="0.2">
      <c r="B1687" s="299"/>
      <c r="C1687" s="158"/>
      <c r="D1687" s="300"/>
      <c r="E1687" s="300"/>
      <c r="F1687" s="290" t="s">
        <v>47</v>
      </c>
      <c r="G1687" s="300"/>
      <c r="H1687" s="291" t="s">
        <v>45</v>
      </c>
      <c r="I1687" s="291"/>
      <c r="J1687" s="291"/>
      <c r="K1687" s="292" t="s">
        <v>43</v>
      </c>
      <c r="L1687" s="293">
        <f>L1685+L1686</f>
        <v>0</v>
      </c>
      <c r="M1687" s="172" t="str">
        <f>M1686</f>
        <v>m²</v>
      </c>
    </row>
    <row r="1688" spans="2:13" ht="12.75" x14ac:dyDescent="0.2">
      <c r="B1688" s="192"/>
      <c r="C1688" s="193"/>
      <c r="D1688" s="301"/>
      <c r="E1688" s="301"/>
      <c r="F1688" s="302"/>
      <c r="G1688" s="301"/>
      <c r="H1688" s="303"/>
      <c r="I1688" s="303"/>
      <c r="J1688" s="303"/>
      <c r="K1688" s="304"/>
      <c r="L1688" s="305"/>
      <c r="M1688" s="306"/>
    </row>
    <row r="1689" spans="2:13" x14ac:dyDescent="0.25">
      <c r="B1689" s="8"/>
      <c r="M1689" s="227"/>
    </row>
    <row r="1690" spans="2:13" x14ac:dyDescent="0.25">
      <c r="B1690" s="8"/>
      <c r="M1690" s="227"/>
    </row>
    <row r="1691" spans="2:13" x14ac:dyDescent="0.25">
      <c r="B1691" s="8"/>
      <c r="M1691" s="227"/>
    </row>
    <row r="1692" spans="2:13" x14ac:dyDescent="0.25">
      <c r="B1692" s="8"/>
      <c r="M1692" s="227"/>
    </row>
    <row r="1693" spans="2:13" x14ac:dyDescent="0.25">
      <c r="B1693" s="8"/>
      <c r="M1693" s="227"/>
    </row>
    <row r="1694" spans="2:13" x14ac:dyDescent="0.25">
      <c r="B1694" s="8"/>
      <c r="M1694" s="227"/>
    </row>
    <row r="1695" spans="2:13" x14ac:dyDescent="0.25">
      <c r="B1695" s="8"/>
      <c r="M1695" s="227"/>
    </row>
    <row r="1696" spans="2:13" x14ac:dyDescent="0.25">
      <c r="B1696" s="8"/>
      <c r="M1696" s="227"/>
    </row>
    <row r="1697" spans="2:13" x14ac:dyDescent="0.25">
      <c r="B1697" s="8"/>
      <c r="L1697" s="79"/>
      <c r="M1697" s="227"/>
    </row>
    <row r="1698" spans="2:13" x14ac:dyDescent="0.25">
      <c r="B1698" s="222"/>
      <c r="C1698" s="223"/>
      <c r="D1698" s="223"/>
      <c r="E1698" s="223"/>
      <c r="F1698" s="223"/>
      <c r="G1698" s="93"/>
      <c r="H1698" s="224"/>
      <c r="I1698" s="88"/>
      <c r="J1698" s="225"/>
      <c r="K1698" s="88"/>
      <c r="L1698" s="226"/>
      <c r="M1698" s="228"/>
    </row>
  </sheetData>
  <mergeCells count="264">
    <mergeCell ref="C35:K35"/>
    <mergeCell ref="C224:K224"/>
    <mergeCell ref="C192:K192"/>
    <mergeCell ref="C200:K200"/>
    <mergeCell ref="B4:K4"/>
    <mergeCell ref="B5:K5"/>
    <mergeCell ref="B8:D8"/>
    <mergeCell ref="E8:F8"/>
    <mergeCell ref="G8:K8"/>
    <mergeCell ref="C161:K161"/>
    <mergeCell ref="C171:M171"/>
    <mergeCell ref="B172:M172"/>
    <mergeCell ref="C134:K134"/>
    <mergeCell ref="C143:K143"/>
    <mergeCell ref="C152:K152"/>
    <mergeCell ref="C125:K125"/>
    <mergeCell ref="C116:K116"/>
    <mergeCell ref="C108:K108"/>
    <mergeCell ref="C173:K173"/>
    <mergeCell ref="B174:M174"/>
    <mergeCell ref="C175:K175"/>
    <mergeCell ref="C184:K184"/>
    <mergeCell ref="B2:M2"/>
    <mergeCell ref="B3:M3"/>
    <mergeCell ref="C101:K101"/>
    <mergeCell ref="C65:K65"/>
    <mergeCell ref="C72:K72"/>
    <mergeCell ref="C79:K79"/>
    <mergeCell ref="C86:K86"/>
    <mergeCell ref="M9:M10"/>
    <mergeCell ref="C12:M12"/>
    <mergeCell ref="B13:M13"/>
    <mergeCell ref="C14:K14"/>
    <mergeCell ref="B9:B10"/>
    <mergeCell ref="C9:C10"/>
    <mergeCell ref="D9:D10"/>
    <mergeCell ref="E9:J9"/>
    <mergeCell ref="K9:L9"/>
    <mergeCell ref="C94:K94"/>
    <mergeCell ref="C56:M56"/>
    <mergeCell ref="B57:M57"/>
    <mergeCell ref="C58:K58"/>
    <mergeCell ref="C42:K42"/>
    <mergeCell ref="C49:K49"/>
    <mergeCell ref="C21:K21"/>
    <mergeCell ref="C28:K28"/>
    <mergeCell ref="C226:K226"/>
    <mergeCell ref="C234:K234"/>
    <mergeCell ref="C241:K241"/>
    <mergeCell ref="C248:K248"/>
    <mergeCell ref="C255:K255"/>
    <mergeCell ref="C262:K262"/>
    <mergeCell ref="C272:K272"/>
    <mergeCell ref="B273:M273"/>
    <mergeCell ref="C274:K274"/>
    <mergeCell ref="C208:K208"/>
    <mergeCell ref="C216:K216"/>
    <mergeCell ref="C395:K395"/>
    <mergeCell ref="C416:K416"/>
    <mergeCell ref="C437:M437"/>
    <mergeCell ref="C388:K388"/>
    <mergeCell ref="C374:K374"/>
    <mergeCell ref="C381:K381"/>
    <mergeCell ref="C331:K331"/>
    <mergeCell ref="C340:K340"/>
    <mergeCell ref="C351:K351"/>
    <mergeCell ref="C358:M358"/>
    <mergeCell ref="B359:M359"/>
    <mergeCell ref="C360:K360"/>
    <mergeCell ref="C367:K367"/>
    <mergeCell ref="C322:K322"/>
    <mergeCell ref="C329:M329"/>
    <mergeCell ref="B330:M330"/>
    <mergeCell ref="C300:K300"/>
    <mergeCell ref="C308:K308"/>
    <mergeCell ref="C315:K315"/>
    <mergeCell ref="C285:K285"/>
    <mergeCell ref="C293:K293"/>
    <mergeCell ref="B225:M225"/>
    <mergeCell ref="C475:K475"/>
    <mergeCell ref="C482:K482"/>
    <mergeCell ref="C451:K451"/>
    <mergeCell ref="C460:K460"/>
    <mergeCell ref="C467:K467"/>
    <mergeCell ref="B438:M438"/>
    <mergeCell ref="C439:K439"/>
    <mergeCell ref="B440:M440"/>
    <mergeCell ref="C441:K441"/>
    <mergeCell ref="C539:K539"/>
    <mergeCell ref="C549:K549"/>
    <mergeCell ref="C556:K556"/>
    <mergeCell ref="C505:K505"/>
    <mergeCell ref="C512:K512"/>
    <mergeCell ref="C489:K489"/>
    <mergeCell ref="B490:M490"/>
    <mergeCell ref="C491:K491"/>
    <mergeCell ref="C498:K498"/>
    <mergeCell ref="C641:K641"/>
    <mergeCell ref="C659:K659"/>
    <mergeCell ref="C673:M673"/>
    <mergeCell ref="C612:K612"/>
    <mergeCell ref="C620:K620"/>
    <mergeCell ref="C584:K584"/>
    <mergeCell ref="C592:K592"/>
    <mergeCell ref="C602:K602"/>
    <mergeCell ref="C573:M573"/>
    <mergeCell ref="B574:M574"/>
    <mergeCell ref="C575:K575"/>
    <mergeCell ref="C745:K745"/>
    <mergeCell ref="C756:K756"/>
    <mergeCell ref="C767:K767"/>
    <mergeCell ref="C727:K727"/>
    <mergeCell ref="C735:K735"/>
    <mergeCell ref="C696:K696"/>
    <mergeCell ref="C706:K706"/>
    <mergeCell ref="C719:K719"/>
    <mergeCell ref="B674:M674"/>
    <mergeCell ref="C675:K675"/>
    <mergeCell ref="C687:K687"/>
    <mergeCell ref="C801:K801"/>
    <mergeCell ref="C808:K808"/>
    <mergeCell ref="C785:K785"/>
    <mergeCell ref="B786:M786"/>
    <mergeCell ref="C787:K787"/>
    <mergeCell ref="C794:K794"/>
    <mergeCell ref="C776:K776"/>
    <mergeCell ref="C783:M783"/>
    <mergeCell ref="B784:M784"/>
    <mergeCell ref="C871:K871"/>
    <mergeCell ref="C878:K878"/>
    <mergeCell ref="C850:K850"/>
    <mergeCell ref="C857:K857"/>
    <mergeCell ref="C864:K864"/>
    <mergeCell ref="C836:K836"/>
    <mergeCell ref="C843:K843"/>
    <mergeCell ref="C815:K815"/>
    <mergeCell ref="C822:K822"/>
    <mergeCell ref="C829:K829"/>
    <mergeCell ref="B935:M935"/>
    <mergeCell ref="C936:K936"/>
    <mergeCell ref="C943:K943"/>
    <mergeCell ref="C920:K920"/>
    <mergeCell ref="C927:K927"/>
    <mergeCell ref="C934:K934"/>
    <mergeCell ref="C906:K906"/>
    <mergeCell ref="C913:K913"/>
    <mergeCell ref="C885:K885"/>
    <mergeCell ref="C892:K892"/>
    <mergeCell ref="C899:K899"/>
    <mergeCell ref="C1006:K1006"/>
    <mergeCell ref="C1013:K1013"/>
    <mergeCell ref="C985:K985"/>
    <mergeCell ref="C992:K992"/>
    <mergeCell ref="C999:K999"/>
    <mergeCell ref="C971:K971"/>
    <mergeCell ref="C978:K978"/>
    <mergeCell ref="C950:K950"/>
    <mergeCell ref="C957:K957"/>
    <mergeCell ref="C964:K964"/>
    <mergeCell ref="B1070:M1070"/>
    <mergeCell ref="C1071:K1071"/>
    <mergeCell ref="C1078:K1078"/>
    <mergeCell ref="C1055:K1055"/>
    <mergeCell ref="C1062:K1062"/>
    <mergeCell ref="C1069:K1069"/>
    <mergeCell ref="C1041:K1041"/>
    <mergeCell ref="C1048:K1048"/>
    <mergeCell ref="C1020:K1020"/>
    <mergeCell ref="C1027:K1027"/>
    <mergeCell ref="C1034:K1034"/>
    <mergeCell ref="C1136:K1136"/>
    <mergeCell ref="C1143:K1143"/>
    <mergeCell ref="C1115:K1115"/>
    <mergeCell ref="C1122:K1122"/>
    <mergeCell ref="C1129:K1129"/>
    <mergeCell ref="C1106:K1106"/>
    <mergeCell ref="C1113:M1113"/>
    <mergeCell ref="B1114:M1114"/>
    <mergeCell ref="C1085:K1085"/>
    <mergeCell ref="C1092:K1092"/>
    <mergeCell ref="C1099:K1099"/>
    <mergeCell ref="C1206:K1206"/>
    <mergeCell ref="C1214:K1214"/>
    <mergeCell ref="C1185:K1185"/>
    <mergeCell ref="C1192:K1192"/>
    <mergeCell ref="C1199:K1199"/>
    <mergeCell ref="C1171:K1171"/>
    <mergeCell ref="C1178:K1178"/>
    <mergeCell ref="C1150:K1150"/>
    <mergeCell ref="C1157:K1157"/>
    <mergeCell ref="C1164:K1164"/>
    <mergeCell ref="C1278:K1278"/>
    <mergeCell ref="C1285:K1285"/>
    <mergeCell ref="C1257:K1257"/>
    <mergeCell ref="C1264:K1264"/>
    <mergeCell ref="C1271:K1271"/>
    <mergeCell ref="C1243:K1243"/>
    <mergeCell ref="C1250:K1250"/>
    <mergeCell ref="C1222:K1222"/>
    <mergeCell ref="C1229:K1229"/>
    <mergeCell ref="C1236:K1236"/>
    <mergeCell ref="C1348:K1348"/>
    <mergeCell ref="C1355:K1355"/>
    <mergeCell ref="C1327:K1327"/>
    <mergeCell ref="C1334:K1334"/>
    <mergeCell ref="C1341:K1341"/>
    <mergeCell ref="C1313:K1313"/>
    <mergeCell ref="C1320:K1320"/>
    <mergeCell ref="C1292:K1292"/>
    <mergeCell ref="C1299:K1299"/>
    <mergeCell ref="C1306:K1306"/>
    <mergeCell ref="C1413:M1413"/>
    <mergeCell ref="B1414:M1414"/>
    <mergeCell ref="C1415:K1415"/>
    <mergeCell ref="C1392:K1392"/>
    <mergeCell ref="C1399:K1399"/>
    <mergeCell ref="C1406:K1406"/>
    <mergeCell ref="C1378:K1378"/>
    <mergeCell ref="C1385:K1385"/>
    <mergeCell ref="C1362:K1362"/>
    <mergeCell ref="C1369:M1369"/>
    <mergeCell ref="B1370:M1370"/>
    <mergeCell ref="C1371:K1371"/>
    <mergeCell ref="C1482:K1482"/>
    <mergeCell ref="C1491:K1491"/>
    <mergeCell ref="C1458:K1458"/>
    <mergeCell ref="C1465:K1465"/>
    <mergeCell ref="C1472:K1472"/>
    <mergeCell ref="C1443:K1443"/>
    <mergeCell ref="C1450:K1450"/>
    <mergeCell ref="C1422:K1422"/>
    <mergeCell ref="C1429:K1429"/>
    <mergeCell ref="C1436:K1436"/>
    <mergeCell ref="C1553:K1553"/>
    <mergeCell ref="C1560:K1560"/>
    <mergeCell ref="C1531:K1531"/>
    <mergeCell ref="C1538:K1538"/>
    <mergeCell ref="C1545:K1545"/>
    <mergeCell ref="B1512:M1512"/>
    <mergeCell ref="C1513:K1513"/>
    <mergeCell ref="C1520:K1520"/>
    <mergeCell ref="C1498:M1498"/>
    <mergeCell ref="B1499:M1499"/>
    <mergeCell ref="C1500:K1500"/>
    <mergeCell ref="C1511:M1511"/>
    <mergeCell ref="C1623:K1623"/>
    <mergeCell ref="C1630:K1630"/>
    <mergeCell ref="C1602:K1602"/>
    <mergeCell ref="C1609:K1609"/>
    <mergeCell ref="C1616:K1616"/>
    <mergeCell ref="C1588:K1588"/>
    <mergeCell ref="C1595:K1595"/>
    <mergeCell ref="C1567:K1567"/>
    <mergeCell ref="C1574:K1574"/>
    <mergeCell ref="C1581:K1581"/>
    <mergeCell ref="C1668:K1668"/>
    <mergeCell ref="C1675:K1675"/>
    <mergeCell ref="C1682:K1682"/>
    <mergeCell ref="C1653:K1653"/>
    <mergeCell ref="C1660:K1660"/>
    <mergeCell ref="C1637:K1637"/>
    <mergeCell ref="C1644:M1644"/>
    <mergeCell ref="B1645:M1645"/>
    <mergeCell ref="C1646:K1646"/>
  </mergeCells>
  <phoneticPr fontId="10" type="noConversion"/>
  <pageMargins left="0.51181102362204722" right="0.51181102362204722" top="2.1259842519685042" bottom="0.86614173228346458" header="0.31496062992125984" footer="0.31496062992125984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showGridLines="0" view="pageBreakPreview" topLeftCell="A618" zoomScaleNormal="100" zoomScaleSheetLayoutView="100" zoomScalePageLayoutView="80" workbookViewId="0">
      <selection activeCell="A7" sqref="A7:X7"/>
    </sheetView>
  </sheetViews>
  <sheetFormatPr defaultColWidth="4.7109375" defaultRowHeight="12.75" x14ac:dyDescent="0.2"/>
  <cols>
    <col min="1" max="1" width="6.42578125" style="36" customWidth="1"/>
    <col min="2" max="2" width="4.7109375" style="35" customWidth="1"/>
    <col min="3" max="3" width="4.5703125" style="34" customWidth="1"/>
    <col min="4" max="4" width="6.140625" style="34" customWidth="1"/>
    <col min="5" max="5" width="4.85546875" style="33" bestFit="1" customWidth="1"/>
    <col min="6" max="16" width="4.7109375" style="33"/>
    <col min="17" max="17" width="3.42578125" style="33" customWidth="1"/>
    <col min="18" max="18" width="5" style="33" customWidth="1"/>
    <col min="19" max="19" width="10.28515625" style="33" bestFit="1" customWidth="1"/>
    <col min="20" max="20" width="5.28515625" style="33" customWidth="1"/>
    <col min="21" max="21" width="4.7109375" style="33"/>
    <col min="22" max="22" width="4.7109375" style="33" customWidth="1"/>
    <col min="23" max="16384" width="4.7109375" style="33"/>
  </cols>
  <sheetData>
    <row r="1" spans="1:29" ht="15" x14ac:dyDescent="0.2"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</row>
    <row r="2" spans="1:29" ht="15" x14ac:dyDescent="0.2"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  <c r="V2" s="456"/>
      <c r="W2" s="456"/>
    </row>
    <row r="3" spans="1:29" ht="30.75" customHeight="1" x14ac:dyDescent="0.2">
      <c r="A3" s="457" t="s">
        <v>495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3"/>
      <c r="R3" s="58" t="s">
        <v>496</v>
      </c>
      <c r="T3" s="57"/>
    </row>
    <row r="4" spans="1:29" ht="15.75" x14ac:dyDescent="0.2">
      <c r="A4" s="52" t="s">
        <v>494</v>
      </c>
      <c r="B4" s="52"/>
      <c r="C4" s="52"/>
      <c r="D4" s="51"/>
      <c r="M4" s="56"/>
      <c r="N4" s="56"/>
      <c r="P4" s="56"/>
      <c r="Q4" s="56"/>
      <c r="R4" s="55" t="s">
        <v>532</v>
      </c>
      <c r="S4" s="54"/>
      <c r="T4" s="53"/>
    </row>
    <row r="5" spans="1:29" ht="15.75" x14ac:dyDescent="0.2">
      <c r="A5" s="52" t="s">
        <v>497</v>
      </c>
      <c r="B5" s="52"/>
      <c r="C5" s="52"/>
      <c r="D5" s="51"/>
      <c r="O5" s="458"/>
      <c r="P5" s="458"/>
      <c r="Q5" s="50"/>
      <c r="R5" s="49" t="s">
        <v>942</v>
      </c>
      <c r="S5" s="48"/>
      <c r="T5" s="47"/>
      <c r="U5" s="47"/>
    </row>
    <row r="6" spans="1:29" ht="15.75" x14ac:dyDescent="0.2">
      <c r="A6" s="46"/>
      <c r="D6" s="45"/>
    </row>
    <row r="7" spans="1:29" ht="23.25" x14ac:dyDescent="0.2">
      <c r="A7" s="459" t="s">
        <v>493</v>
      </c>
      <c r="B7" s="459"/>
      <c r="C7" s="459"/>
      <c r="D7" s="459"/>
      <c r="E7" s="459"/>
      <c r="F7" s="459"/>
      <c r="G7" s="459"/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59"/>
      <c r="W7" s="459"/>
      <c r="X7" s="459"/>
      <c r="Y7" s="44"/>
      <c r="Z7" s="44"/>
    </row>
    <row r="8" spans="1:29" x14ac:dyDescent="0.2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AC8" s="34"/>
    </row>
    <row r="9" spans="1:29" ht="12.75" customHeight="1" x14ac:dyDescent="0.2">
      <c r="A9" s="42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0"/>
    </row>
    <row r="16" spans="1:29" x14ac:dyDescent="0.2">
      <c r="C16" s="38"/>
      <c r="M16" s="38"/>
      <c r="N16" s="39"/>
    </row>
    <row r="17" spans="2:22" x14ac:dyDescent="0.2">
      <c r="B17" s="37"/>
      <c r="C17" s="37"/>
      <c r="D17" s="37"/>
      <c r="E17" s="37"/>
      <c r="F17" s="37"/>
      <c r="G17" s="37"/>
      <c r="H17" s="37"/>
      <c r="I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2:22" x14ac:dyDescent="0.2">
      <c r="B18" s="37"/>
      <c r="C18" s="37"/>
      <c r="D18" s="37"/>
      <c r="E18" s="37"/>
      <c r="F18" s="37"/>
      <c r="G18" s="37"/>
      <c r="H18" s="37"/>
      <c r="I18" s="37"/>
      <c r="M18" s="37"/>
      <c r="N18" s="37"/>
      <c r="O18" s="37"/>
      <c r="P18" s="37"/>
      <c r="Q18" s="37"/>
      <c r="R18" s="37"/>
      <c r="S18" s="37"/>
      <c r="T18" s="37"/>
      <c r="U18" s="37"/>
    </row>
    <row r="19" spans="2:22" ht="12.75" customHeight="1" x14ac:dyDescent="0.2">
      <c r="C19" s="455"/>
      <c r="D19" s="455"/>
      <c r="E19" s="455"/>
      <c r="F19" s="455"/>
      <c r="G19" s="455"/>
      <c r="H19" s="455"/>
      <c r="I19" s="455"/>
      <c r="J19" s="455"/>
      <c r="O19" s="455"/>
      <c r="P19" s="455"/>
      <c r="Q19" s="455"/>
      <c r="R19" s="455"/>
      <c r="S19" s="455"/>
      <c r="T19" s="455"/>
      <c r="U19" s="455"/>
      <c r="V19" s="455"/>
    </row>
    <row r="20" spans="2:22" ht="12.75" customHeight="1" x14ac:dyDescent="0.2">
      <c r="C20" s="455"/>
      <c r="D20" s="455"/>
      <c r="E20" s="455"/>
      <c r="F20" s="455"/>
      <c r="G20" s="455"/>
      <c r="H20" s="455"/>
      <c r="I20" s="455"/>
      <c r="J20" s="455"/>
      <c r="M20" s="37"/>
      <c r="N20" s="37"/>
      <c r="O20" s="455"/>
      <c r="P20" s="455"/>
      <c r="Q20" s="455"/>
      <c r="R20" s="455"/>
      <c r="S20" s="455"/>
      <c r="T20" s="455"/>
      <c r="U20" s="455"/>
      <c r="V20" s="455"/>
    </row>
    <row r="21" spans="2:22" x14ac:dyDescent="0.2">
      <c r="C21" s="33"/>
      <c r="D21" s="33"/>
    </row>
    <row r="22" spans="2:22" x14ac:dyDescent="0.2">
      <c r="C22" s="33"/>
      <c r="D22" s="33"/>
    </row>
    <row r="24" spans="2:22" ht="12.75" customHeight="1" x14ac:dyDescent="0.2"/>
    <row r="32" spans="2:22" ht="12.75" customHeight="1" x14ac:dyDescent="0.2"/>
    <row r="33" spans="2:22" x14ac:dyDescent="0.2">
      <c r="C33" s="38"/>
      <c r="M33" s="38"/>
    </row>
    <row r="34" spans="2:22" x14ac:dyDescent="0.2">
      <c r="C34" s="38"/>
      <c r="N34" s="38"/>
    </row>
    <row r="36" spans="2:22" x14ac:dyDescent="0.2">
      <c r="B36" s="37"/>
      <c r="C36" s="37"/>
      <c r="D36" s="37"/>
      <c r="E36" s="37"/>
      <c r="F36" s="37"/>
      <c r="G36" s="37"/>
      <c r="H36" s="37"/>
      <c r="I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2" x14ac:dyDescent="0.2">
      <c r="B37" s="37"/>
      <c r="C37" s="37"/>
      <c r="D37" s="37"/>
      <c r="E37" s="37"/>
      <c r="F37" s="37"/>
      <c r="G37" s="37"/>
      <c r="H37" s="37"/>
      <c r="I37" s="37"/>
      <c r="M37" s="37"/>
      <c r="N37" s="37"/>
      <c r="O37" s="37"/>
      <c r="P37" s="37"/>
      <c r="Q37" s="37"/>
      <c r="R37" s="37"/>
      <c r="S37" s="37"/>
      <c r="T37" s="37"/>
      <c r="U37" s="37"/>
    </row>
    <row r="41" spans="2:22" ht="12.75" customHeight="1" x14ac:dyDescent="0.2">
      <c r="C41" s="455"/>
      <c r="D41" s="455"/>
      <c r="E41" s="455"/>
      <c r="F41" s="455"/>
      <c r="G41" s="455"/>
      <c r="H41" s="455"/>
      <c r="I41" s="455"/>
      <c r="J41" s="455"/>
      <c r="O41" s="455"/>
      <c r="P41" s="455"/>
      <c r="Q41" s="455"/>
      <c r="R41" s="455"/>
      <c r="S41" s="455"/>
      <c r="T41" s="455"/>
      <c r="U41" s="455"/>
      <c r="V41" s="455"/>
    </row>
    <row r="42" spans="2:22" ht="12.75" customHeight="1" x14ac:dyDescent="0.2">
      <c r="C42" s="455"/>
      <c r="D42" s="455"/>
      <c r="E42" s="455"/>
      <c r="F42" s="455"/>
      <c r="G42" s="455"/>
      <c r="H42" s="455"/>
      <c r="I42" s="455"/>
      <c r="J42" s="455"/>
      <c r="N42" s="35"/>
      <c r="O42" s="455"/>
      <c r="P42" s="455"/>
      <c r="Q42" s="455"/>
      <c r="R42" s="455"/>
      <c r="S42" s="455"/>
      <c r="T42" s="455"/>
      <c r="U42" s="455"/>
      <c r="V42" s="455"/>
    </row>
    <row r="43" spans="2:22" x14ac:dyDescent="0.2">
      <c r="C43" s="33"/>
      <c r="D43" s="33"/>
    </row>
    <row r="44" spans="2:22" x14ac:dyDescent="0.2">
      <c r="C44" s="33"/>
      <c r="D44" s="33"/>
    </row>
    <row r="50" spans="2:22" x14ac:dyDescent="0.2">
      <c r="C50" s="38"/>
      <c r="M50" s="39"/>
    </row>
    <row r="51" spans="2:22" x14ac:dyDescent="0.2">
      <c r="C51" s="38"/>
      <c r="M51" s="39"/>
    </row>
    <row r="52" spans="2:22" x14ac:dyDescent="0.2">
      <c r="C52" s="38"/>
    </row>
    <row r="54" spans="2:22" x14ac:dyDescent="0.2">
      <c r="B54" s="37"/>
      <c r="C54" s="37"/>
      <c r="D54" s="37"/>
      <c r="E54" s="37"/>
      <c r="F54" s="37"/>
      <c r="G54" s="37"/>
      <c r="H54" s="37"/>
      <c r="I54" s="37"/>
      <c r="M54" s="37"/>
      <c r="N54" s="37"/>
      <c r="O54" s="37"/>
      <c r="P54" s="37"/>
      <c r="Q54" s="37"/>
      <c r="R54" s="37"/>
      <c r="S54" s="37"/>
      <c r="T54" s="37"/>
    </row>
    <row r="55" spans="2:22" x14ac:dyDescent="0.2">
      <c r="B55" s="37"/>
      <c r="C55" s="37"/>
      <c r="D55" s="37"/>
      <c r="E55" s="37"/>
      <c r="F55" s="37"/>
      <c r="G55" s="37"/>
      <c r="H55" s="37"/>
      <c r="I55" s="37"/>
      <c r="J55" s="37"/>
      <c r="M55" s="37"/>
      <c r="N55" s="37"/>
      <c r="O55" s="37"/>
      <c r="P55" s="37"/>
      <c r="Q55" s="37"/>
      <c r="R55" s="37"/>
      <c r="S55" s="37"/>
      <c r="T55" s="37"/>
    </row>
    <row r="56" spans="2:22" x14ac:dyDescent="0.2">
      <c r="B56" s="37"/>
      <c r="C56" s="37"/>
      <c r="D56" s="37"/>
      <c r="E56" s="37"/>
      <c r="F56" s="37"/>
      <c r="G56" s="37"/>
      <c r="H56" s="37"/>
      <c r="I56" s="37"/>
      <c r="J56" s="37"/>
    </row>
    <row r="57" spans="2:22" x14ac:dyDescent="0.2">
      <c r="C57" s="35"/>
    </row>
    <row r="62" spans="2:22" ht="12.75" customHeight="1" x14ac:dyDescent="0.2"/>
    <row r="63" spans="2:22" ht="12.75" customHeight="1" x14ac:dyDescent="0.2">
      <c r="C63" s="455"/>
      <c r="D63" s="455"/>
      <c r="E63" s="455"/>
      <c r="F63" s="455"/>
      <c r="G63" s="455"/>
      <c r="H63" s="455"/>
      <c r="I63" s="455"/>
      <c r="J63" s="455"/>
      <c r="O63" s="455"/>
      <c r="P63" s="455"/>
      <c r="Q63" s="455"/>
      <c r="R63" s="455"/>
      <c r="S63" s="455"/>
      <c r="T63" s="455"/>
      <c r="U63" s="455"/>
      <c r="V63" s="455"/>
    </row>
    <row r="64" spans="2:22" ht="12.75" customHeight="1" x14ac:dyDescent="0.2">
      <c r="C64" s="455"/>
      <c r="D64" s="455"/>
      <c r="E64" s="455"/>
      <c r="F64" s="455"/>
      <c r="G64" s="455"/>
      <c r="H64" s="455"/>
      <c r="I64" s="455"/>
      <c r="J64" s="455"/>
      <c r="O64" s="455"/>
      <c r="P64" s="455"/>
      <c r="Q64" s="455"/>
      <c r="R64" s="455"/>
      <c r="S64" s="455"/>
      <c r="T64" s="455"/>
      <c r="U64" s="455"/>
      <c r="V64" s="455"/>
    </row>
    <row r="65" spans="2:20" x14ac:dyDescent="0.2">
      <c r="C65" s="35"/>
      <c r="O65" s="35"/>
    </row>
    <row r="66" spans="2:20" x14ac:dyDescent="0.2">
      <c r="C66" s="33"/>
      <c r="D66" s="33"/>
    </row>
    <row r="67" spans="2:20" x14ac:dyDescent="0.2">
      <c r="C67" s="33"/>
      <c r="D67" s="33"/>
    </row>
    <row r="69" spans="2:20" x14ac:dyDescent="0.2">
      <c r="C69" s="33"/>
      <c r="D69" s="33"/>
      <c r="O69" s="35"/>
    </row>
    <row r="70" spans="2:20" x14ac:dyDescent="0.2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  <row r="73" spans="2:20" x14ac:dyDescent="0.2">
      <c r="C73" s="35"/>
      <c r="O73" s="35"/>
    </row>
  </sheetData>
  <mergeCells count="11">
    <mergeCell ref="I1:W1"/>
    <mergeCell ref="I2:W2"/>
    <mergeCell ref="A3:P3"/>
    <mergeCell ref="O5:P5"/>
    <mergeCell ref="A7:X7"/>
    <mergeCell ref="C63:J64"/>
    <mergeCell ref="O63:V64"/>
    <mergeCell ref="C19:J20"/>
    <mergeCell ref="O19:V20"/>
    <mergeCell ref="C41:J42"/>
    <mergeCell ref="O41:V42"/>
  </mergeCells>
  <printOptions horizontalCentered="1"/>
  <pageMargins left="0.31496062992125984" right="0.31496062992125984" top="0.35433070866141736" bottom="0.35433070866141736" header="0.23622047244094491" footer="0.51181102362204722"/>
  <pageSetup paperSize="9" scale="80" orientation="portrait" r:id="rId1"/>
  <headerFooter alignWithMargins="0"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10</vt:i4>
      </vt:variant>
    </vt:vector>
  </HeadingPairs>
  <TitlesOfParts>
    <vt:vector size="15" baseType="lpstr">
      <vt:lpstr>Boletim de Medição 01</vt:lpstr>
      <vt:lpstr>Boletim de Medição 02</vt:lpstr>
      <vt:lpstr>Boletim de Medição 03</vt:lpstr>
      <vt:lpstr>Memória de Cálculo</vt:lpstr>
      <vt:lpstr>RF 03</vt:lpstr>
      <vt:lpstr>'Boletim de Medição 01'!Area_de_impressao</vt:lpstr>
      <vt:lpstr>'Boletim de Medição 02'!Area_de_impressao</vt:lpstr>
      <vt:lpstr>'Boletim de Medição 03'!Area_de_impressao</vt:lpstr>
      <vt:lpstr>'Memória de Cálculo'!Area_de_impressao</vt:lpstr>
      <vt:lpstr>'RF 03'!Area_de_impressao</vt:lpstr>
      <vt:lpstr>'Boletim de Medição 01'!Titulos_de_impressao</vt:lpstr>
      <vt:lpstr>'Boletim de Medição 02'!Titulos_de_impressao</vt:lpstr>
      <vt:lpstr>'Boletim de Medição 03'!Titulos_de_impressao</vt:lpstr>
      <vt:lpstr>'Memória de Cálculo'!Titulos_de_impressao</vt:lpstr>
      <vt:lpstr>'RF 03'!Titulos_de_impressao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Windows</cp:lastModifiedBy>
  <cp:lastPrinted>2022-10-24T15:10:55Z</cp:lastPrinted>
  <dcterms:created xsi:type="dcterms:W3CDTF">2018-04-25T11:44:27Z</dcterms:created>
  <dcterms:modified xsi:type="dcterms:W3CDTF">2023-02-16T12:37:58Z</dcterms:modified>
</cp:coreProperties>
</file>