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4F3BD0C4-5357-4072-BA77-66FD39BCCB4D}" xr6:coauthVersionLast="47" xr6:coauthVersionMax="47" xr10:uidLastSave="{00000000-0000-0000-0000-000000000000}"/>
  <bookViews>
    <workbookView xWindow="-120" yWindow="-120" windowWidth="20730" windowHeight="11160" firstSheet="25" activeTab="30"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BM_06" sheetId="18" r:id="rId12"/>
    <sheet name="MEMÓRIA06" sheetId="19" r:id="rId13"/>
    <sheet name="BM_07" sheetId="20" r:id="rId14"/>
    <sheet name="MEMÓRIA07" sheetId="21" r:id="rId15"/>
    <sheet name="BM_08" sheetId="22" r:id="rId16"/>
    <sheet name="MEMÓRIA08" sheetId="23" r:id="rId17"/>
    <sheet name="BM_09" sheetId="24" r:id="rId18"/>
    <sheet name="MEMÓRIA09" sheetId="25" r:id="rId19"/>
    <sheet name="BM_10" sheetId="26" r:id="rId20"/>
    <sheet name="MEMÓRIA10" sheetId="27" r:id="rId21"/>
    <sheet name="BM_11" sheetId="28" r:id="rId22"/>
    <sheet name="MEMÓRIA11" sheetId="29" r:id="rId23"/>
    <sheet name="BM_12" sheetId="30" r:id="rId24"/>
    <sheet name="MEMÓRIA12" sheetId="31" r:id="rId25"/>
    <sheet name="BM_13" sheetId="32" r:id="rId26"/>
    <sheet name="MEMÓRIA13" sheetId="33" r:id="rId27"/>
    <sheet name="BM_14" sheetId="34" r:id="rId28"/>
    <sheet name="MEMÓRIA14" sheetId="35" r:id="rId29"/>
    <sheet name="BM_15" sheetId="36" r:id="rId30"/>
    <sheet name="MEMÓRIA15" sheetId="37" r:id="rId31"/>
    <sheet name="Plan1" sheetId="9" r:id="rId32"/>
  </sheets>
  <externalReferences>
    <externalReference r:id="rId33"/>
    <externalReference r:id="rId34"/>
    <externalReference r:id="rId35"/>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11">BM_06!$A$1:$K$376</definedName>
    <definedName name="_xlnm.Print_Area" localSheetId="13">BM_07!$A$1:$K$376</definedName>
    <definedName name="_xlnm.Print_Area" localSheetId="15">BM_08!$A$1:$K$376</definedName>
    <definedName name="_xlnm.Print_Area" localSheetId="17">BM_09!$A$1:$K$376</definedName>
    <definedName name="_xlnm.Print_Area" localSheetId="19">BM_10!$A$1:$K$378</definedName>
    <definedName name="_xlnm.Print_Area" localSheetId="21">BM_11!$A$1:$K$378</definedName>
    <definedName name="_xlnm.Print_Area" localSheetId="23">BM_12!$A$1:$K$378</definedName>
    <definedName name="_xlnm.Print_Area" localSheetId="25">BM_13!$A$1:$K$378</definedName>
    <definedName name="_xlnm.Print_Area" localSheetId="27">BM_14!$A$1:$K$378</definedName>
    <definedName name="_xlnm.Print_Area" localSheetId="29">BM_15!$A$1:$K$378</definedName>
    <definedName name="_xlnm.Print_Area" localSheetId="6">MEMÓRIA03!$A$1:$D$364</definedName>
    <definedName name="_xlnm.Print_Area" localSheetId="8">MEMÓRIA04!$A$1:$D$360</definedName>
    <definedName name="_xlnm.Print_Area" localSheetId="10">MEMÓRIA05!$A$1:$D$360</definedName>
    <definedName name="_xlnm.Print_Area" localSheetId="12">MEMÓRIA06!$A$1:$D$360</definedName>
    <definedName name="_xlnm.Print_Area" localSheetId="14">MEMÓRIA07!$A$1:$D$360</definedName>
    <definedName name="_xlnm.Print_Area" localSheetId="16">MEMÓRIA08!$A$1:$D$360</definedName>
    <definedName name="_xlnm.Print_Area" localSheetId="18">MEMÓRIA09!$A$1:$D$360</definedName>
    <definedName name="_xlnm.Print_Area" localSheetId="20">MEMÓRIA10!$A$1:$D$362</definedName>
    <definedName name="_xlnm.Print_Area" localSheetId="22">MEMÓRIA11!$A$1:$D$359</definedName>
    <definedName name="_xlnm.Print_Area" localSheetId="24">MEMÓRIA12!$A$1:$D$359</definedName>
    <definedName name="_xlnm.Print_Area" localSheetId="26">MEMÓRIA13!$A$1:$D$359</definedName>
    <definedName name="_xlnm.Print_Area" localSheetId="28">MEMÓRIA14!$A$1:$D$359</definedName>
    <definedName name="_xlnm.Print_Area" localSheetId="30">MEMÓRIA15!$A$1:$D$359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9" i="37" l="1"/>
  <c r="G359" i="37" s="1"/>
  <c r="C341" i="37"/>
  <c r="B341" i="37"/>
  <c r="A341" i="37"/>
  <c r="C340" i="37"/>
  <c r="B340" i="37"/>
  <c r="A340" i="37"/>
  <c r="C339" i="37"/>
  <c r="B339" i="37"/>
  <c r="A339" i="37"/>
  <c r="C338" i="37"/>
  <c r="B338" i="37"/>
  <c r="A338" i="37"/>
  <c r="C337" i="37"/>
  <c r="B337" i="37"/>
  <c r="A337" i="37"/>
  <c r="C336" i="37"/>
  <c r="B336" i="37"/>
  <c r="A336" i="37"/>
  <c r="C335" i="37"/>
  <c r="B335" i="37"/>
  <c r="A335" i="37"/>
  <c r="C334" i="37"/>
  <c r="B334" i="37"/>
  <c r="A334" i="37"/>
  <c r="C333" i="37"/>
  <c r="B333" i="37"/>
  <c r="A333" i="37"/>
  <c r="C332" i="37"/>
  <c r="B332" i="37"/>
  <c r="A332" i="37"/>
  <c r="C331" i="37"/>
  <c r="B331" i="37"/>
  <c r="A331" i="37"/>
  <c r="C330" i="37"/>
  <c r="B330" i="37"/>
  <c r="A330" i="37"/>
  <c r="B329" i="37"/>
  <c r="A329" i="37"/>
  <c r="C328" i="37"/>
  <c r="B328" i="37"/>
  <c r="A328" i="37"/>
  <c r="C327" i="37"/>
  <c r="B327" i="37"/>
  <c r="A327" i="37"/>
  <c r="C326" i="37"/>
  <c r="B326" i="37"/>
  <c r="A326" i="37"/>
  <c r="C325" i="37"/>
  <c r="B325" i="37"/>
  <c r="A325" i="37"/>
  <c r="C324" i="37"/>
  <c r="B324" i="37"/>
  <c r="A324" i="37"/>
  <c r="C323" i="37"/>
  <c r="B323" i="37"/>
  <c r="A323" i="37"/>
  <c r="C322" i="37"/>
  <c r="B322" i="37"/>
  <c r="A322" i="37"/>
  <c r="C321" i="37"/>
  <c r="B321" i="37"/>
  <c r="A321" i="37"/>
  <c r="C320" i="37"/>
  <c r="B320" i="37"/>
  <c r="A320" i="37"/>
  <c r="C319" i="37"/>
  <c r="B319" i="37"/>
  <c r="A319" i="37"/>
  <c r="C318" i="37"/>
  <c r="B318" i="37"/>
  <c r="A318" i="37"/>
  <c r="C317" i="37"/>
  <c r="B317" i="37"/>
  <c r="A317" i="37"/>
  <c r="C316" i="37"/>
  <c r="B316" i="37"/>
  <c r="A316" i="37"/>
  <c r="C315" i="37"/>
  <c r="B315" i="37"/>
  <c r="A315" i="37"/>
  <c r="C314" i="37"/>
  <c r="B314" i="37"/>
  <c r="A314" i="37"/>
  <c r="C313" i="37"/>
  <c r="B313" i="37"/>
  <c r="A313" i="37"/>
  <c r="C312" i="37"/>
  <c r="B312" i="37"/>
  <c r="A312" i="37"/>
  <c r="C311" i="37"/>
  <c r="B311" i="37"/>
  <c r="A311" i="37"/>
  <c r="C310" i="37"/>
  <c r="B310" i="37"/>
  <c r="A310" i="37"/>
  <c r="B309" i="37"/>
  <c r="A309" i="37"/>
  <c r="C308" i="37"/>
  <c r="B308" i="37"/>
  <c r="A308" i="37"/>
  <c r="C307" i="37"/>
  <c r="B307" i="37"/>
  <c r="A307" i="37"/>
  <c r="C306" i="37"/>
  <c r="B306" i="37"/>
  <c r="A306" i="37"/>
  <c r="C305" i="37"/>
  <c r="B305" i="37"/>
  <c r="A305" i="37"/>
  <c r="C304" i="37"/>
  <c r="B304" i="37"/>
  <c r="A304" i="37"/>
  <c r="C303" i="37"/>
  <c r="B303" i="37"/>
  <c r="A303" i="37"/>
  <c r="C302" i="37"/>
  <c r="B302" i="37"/>
  <c r="A302" i="37"/>
  <c r="C301" i="37"/>
  <c r="B301" i="37"/>
  <c r="A301" i="37"/>
  <c r="C300" i="37"/>
  <c r="B300" i="37"/>
  <c r="A300" i="37"/>
  <c r="C299" i="37"/>
  <c r="B299" i="37"/>
  <c r="A299" i="37"/>
  <c r="C298" i="37"/>
  <c r="B298" i="37"/>
  <c r="A298" i="37"/>
  <c r="C297" i="37"/>
  <c r="B297" i="37"/>
  <c r="A297" i="37"/>
  <c r="C296" i="37"/>
  <c r="B296" i="37"/>
  <c r="A296" i="37"/>
  <c r="C295" i="37"/>
  <c r="B295" i="37"/>
  <c r="A295" i="37"/>
  <c r="C294" i="37"/>
  <c r="B294" i="37"/>
  <c r="A294" i="37"/>
  <c r="C293" i="37"/>
  <c r="B293" i="37"/>
  <c r="A293" i="37"/>
  <c r="C292" i="37"/>
  <c r="B292" i="37"/>
  <c r="A292" i="37"/>
  <c r="C291" i="37"/>
  <c r="B291" i="37"/>
  <c r="A291" i="37"/>
  <c r="C290" i="37"/>
  <c r="B290" i="37"/>
  <c r="A290" i="37"/>
  <c r="B289" i="37"/>
  <c r="A289" i="37"/>
  <c r="C288" i="37"/>
  <c r="B288" i="37"/>
  <c r="A288" i="37"/>
  <c r="C287" i="37"/>
  <c r="B287" i="37"/>
  <c r="A287" i="37"/>
  <c r="C286" i="37"/>
  <c r="B286" i="37"/>
  <c r="A286" i="37"/>
  <c r="C285" i="37"/>
  <c r="B285" i="37"/>
  <c r="A285" i="37"/>
  <c r="C284" i="37"/>
  <c r="B284" i="37"/>
  <c r="A284" i="37"/>
  <c r="C283" i="37"/>
  <c r="B283" i="37"/>
  <c r="A283" i="37"/>
  <c r="B282" i="37"/>
  <c r="A282" i="37"/>
  <c r="C281" i="37"/>
  <c r="B281" i="37"/>
  <c r="A281" i="37"/>
  <c r="C280" i="37"/>
  <c r="B280" i="37"/>
  <c r="A280" i="37"/>
  <c r="C279" i="37"/>
  <c r="B279" i="37"/>
  <c r="A279" i="37"/>
  <c r="C278" i="37"/>
  <c r="B278" i="37"/>
  <c r="A278" i="37"/>
  <c r="C277" i="37"/>
  <c r="B277" i="37"/>
  <c r="A277" i="37"/>
  <c r="C276" i="37"/>
  <c r="B276" i="37"/>
  <c r="A276" i="37"/>
  <c r="C275" i="37"/>
  <c r="B275" i="37"/>
  <c r="A275" i="37"/>
  <c r="C274" i="37"/>
  <c r="B274" i="37"/>
  <c r="A274" i="37"/>
  <c r="C273" i="37"/>
  <c r="B273" i="37"/>
  <c r="A273" i="37"/>
  <c r="C272" i="37"/>
  <c r="B272" i="37"/>
  <c r="A272" i="37"/>
  <c r="C271" i="37"/>
  <c r="B271" i="37"/>
  <c r="A271" i="37"/>
  <c r="C270" i="37"/>
  <c r="B270" i="37"/>
  <c r="A270" i="37"/>
  <c r="B269" i="37"/>
  <c r="A269" i="37"/>
  <c r="C268" i="37"/>
  <c r="B268" i="37"/>
  <c r="A268" i="37"/>
  <c r="C267" i="37"/>
  <c r="B267" i="37"/>
  <c r="A267" i="37"/>
  <c r="C266" i="37"/>
  <c r="B266" i="37"/>
  <c r="A266" i="37"/>
  <c r="C265" i="37"/>
  <c r="B265" i="37"/>
  <c r="A265" i="37"/>
  <c r="C264" i="37"/>
  <c r="B264" i="37"/>
  <c r="A264" i="37"/>
  <c r="C263" i="37"/>
  <c r="B263" i="37"/>
  <c r="A263" i="37"/>
  <c r="C262" i="37"/>
  <c r="B262" i="37"/>
  <c r="A262" i="37"/>
  <c r="C261" i="37"/>
  <c r="B261" i="37"/>
  <c r="A261" i="37"/>
  <c r="C260" i="37"/>
  <c r="B260" i="37"/>
  <c r="A260" i="37"/>
  <c r="C259" i="37"/>
  <c r="B259" i="37"/>
  <c r="A259" i="37"/>
  <c r="C258" i="37"/>
  <c r="B258" i="37"/>
  <c r="A258" i="37"/>
  <c r="C257" i="37"/>
  <c r="B257" i="37"/>
  <c r="A257" i="37"/>
  <c r="C256" i="37"/>
  <c r="B256" i="37"/>
  <c r="A256" i="37"/>
  <c r="C255" i="37"/>
  <c r="B255" i="37"/>
  <c r="A255" i="37"/>
  <c r="C254" i="37"/>
  <c r="B254" i="37"/>
  <c r="A254" i="37"/>
  <c r="C253" i="37"/>
  <c r="B253" i="37"/>
  <c r="A253" i="37"/>
  <c r="C252" i="37"/>
  <c r="B252" i="37"/>
  <c r="A252" i="37"/>
  <c r="C251" i="37"/>
  <c r="B251" i="37"/>
  <c r="A251" i="37"/>
  <c r="C250" i="37"/>
  <c r="B250" i="37"/>
  <c r="A250" i="37"/>
  <c r="C249" i="37"/>
  <c r="B249" i="37"/>
  <c r="A249" i="37"/>
  <c r="B248" i="37"/>
  <c r="A248" i="37"/>
  <c r="C247" i="37"/>
  <c r="B247" i="37"/>
  <c r="A247" i="37"/>
  <c r="C246" i="37"/>
  <c r="B246" i="37"/>
  <c r="A246" i="37"/>
  <c r="C245" i="37"/>
  <c r="B245" i="37"/>
  <c r="A245" i="37"/>
  <c r="C244" i="37"/>
  <c r="B244" i="37"/>
  <c r="A244" i="37"/>
  <c r="C243" i="37"/>
  <c r="B243" i="37"/>
  <c r="A243" i="37"/>
  <c r="C242" i="37"/>
  <c r="B242" i="37"/>
  <c r="A242" i="37"/>
  <c r="C241" i="37"/>
  <c r="B241" i="37"/>
  <c r="A241" i="37"/>
  <c r="C240" i="37"/>
  <c r="B240" i="37"/>
  <c r="A240" i="37"/>
  <c r="C239" i="37"/>
  <c r="B239" i="37"/>
  <c r="A239" i="37"/>
  <c r="C238" i="37"/>
  <c r="B238" i="37"/>
  <c r="A238" i="37"/>
  <c r="C237" i="37"/>
  <c r="B237" i="37"/>
  <c r="A237" i="37"/>
  <c r="C236" i="37"/>
  <c r="B236" i="37"/>
  <c r="A236" i="37"/>
  <c r="C235" i="37"/>
  <c r="B235" i="37"/>
  <c r="A235" i="37"/>
  <c r="C234" i="37"/>
  <c r="B234" i="37"/>
  <c r="A234" i="37"/>
  <c r="C233" i="37"/>
  <c r="B233" i="37"/>
  <c r="A233" i="37"/>
  <c r="C232" i="37"/>
  <c r="B232" i="37"/>
  <c r="A232" i="37"/>
  <c r="C231" i="37"/>
  <c r="B231" i="37"/>
  <c r="A231" i="37"/>
  <c r="C230" i="37"/>
  <c r="B230" i="37"/>
  <c r="A230" i="37"/>
  <c r="C229" i="37"/>
  <c r="B229" i="37"/>
  <c r="A229" i="37"/>
  <c r="C228" i="37"/>
  <c r="B228" i="37"/>
  <c r="A228" i="37"/>
  <c r="C227" i="37"/>
  <c r="B227" i="37"/>
  <c r="A227" i="37"/>
  <c r="C226" i="37"/>
  <c r="B226" i="37"/>
  <c r="A226" i="37"/>
  <c r="C225" i="37"/>
  <c r="B225" i="37"/>
  <c r="A225" i="37"/>
  <c r="C224" i="37"/>
  <c r="B224" i="37"/>
  <c r="A224" i="37"/>
  <c r="C223" i="37"/>
  <c r="B223" i="37"/>
  <c r="A223" i="37"/>
  <c r="C222" i="37"/>
  <c r="B222" i="37"/>
  <c r="A222" i="37"/>
  <c r="C221" i="37"/>
  <c r="B221" i="37"/>
  <c r="A221" i="37"/>
  <c r="C220" i="37"/>
  <c r="B220" i="37"/>
  <c r="A220" i="37"/>
  <c r="C219" i="37"/>
  <c r="B219" i="37"/>
  <c r="A219" i="37"/>
  <c r="C218" i="37"/>
  <c r="B218" i="37"/>
  <c r="A218" i="37"/>
  <c r="C217" i="37"/>
  <c r="B217" i="37"/>
  <c r="A217" i="37"/>
  <c r="C216" i="37"/>
  <c r="B216" i="37"/>
  <c r="A216" i="37"/>
  <c r="C215" i="37"/>
  <c r="B215" i="37"/>
  <c r="A215" i="37"/>
  <c r="C214" i="37"/>
  <c r="B214" i="37"/>
  <c r="A214" i="37"/>
  <c r="C213" i="37"/>
  <c r="B213" i="37"/>
  <c r="A213" i="37"/>
  <c r="C212" i="37"/>
  <c r="B212" i="37"/>
  <c r="A212" i="37"/>
  <c r="C211" i="37"/>
  <c r="B211" i="37"/>
  <c r="A211" i="37"/>
  <c r="C210" i="37"/>
  <c r="B210" i="37"/>
  <c r="A210" i="37"/>
  <c r="C209" i="37"/>
  <c r="B209" i="37"/>
  <c r="A209" i="37"/>
  <c r="C208" i="37"/>
  <c r="B208" i="37"/>
  <c r="A208" i="37"/>
  <c r="C207" i="37"/>
  <c r="B207" i="37"/>
  <c r="A207" i="37"/>
  <c r="C206" i="37"/>
  <c r="B206" i="37"/>
  <c r="A206" i="37"/>
  <c r="C205" i="37"/>
  <c r="B205" i="37"/>
  <c r="A205" i="37"/>
  <c r="C204" i="37"/>
  <c r="B204" i="37"/>
  <c r="A204" i="37"/>
  <c r="C203" i="37"/>
  <c r="B203" i="37"/>
  <c r="A203" i="37"/>
  <c r="C202" i="37"/>
  <c r="B202" i="37"/>
  <c r="A202" i="37"/>
  <c r="C201" i="37"/>
  <c r="B201" i="37"/>
  <c r="A201" i="37"/>
  <c r="C200" i="37"/>
  <c r="B200" i="37"/>
  <c r="A200" i="37"/>
  <c r="C199" i="37"/>
  <c r="B199" i="37"/>
  <c r="A199" i="37"/>
  <c r="C198" i="37"/>
  <c r="B198" i="37"/>
  <c r="A198" i="37"/>
  <c r="C197" i="37"/>
  <c r="B197" i="37"/>
  <c r="A197" i="37"/>
  <c r="B196" i="37"/>
  <c r="A196" i="37"/>
  <c r="C195" i="37"/>
  <c r="B195" i="37"/>
  <c r="A195" i="37"/>
  <c r="C194" i="37"/>
  <c r="B194" i="37"/>
  <c r="A194" i="37"/>
  <c r="C193" i="37"/>
  <c r="B193" i="37"/>
  <c r="A193" i="37"/>
  <c r="C192" i="37"/>
  <c r="B192" i="37"/>
  <c r="A192" i="37"/>
  <c r="C191" i="37"/>
  <c r="B191" i="37"/>
  <c r="A191" i="37"/>
  <c r="B190" i="37"/>
  <c r="A190" i="37"/>
  <c r="C189" i="37"/>
  <c r="B189" i="37"/>
  <c r="A189" i="37"/>
  <c r="C188" i="37"/>
  <c r="B188" i="37"/>
  <c r="A188" i="37"/>
  <c r="C187" i="37"/>
  <c r="B187" i="37"/>
  <c r="A187" i="37"/>
  <c r="C186" i="37"/>
  <c r="B186" i="37"/>
  <c r="A186" i="37"/>
  <c r="C185" i="37"/>
  <c r="B185" i="37"/>
  <c r="A185" i="37"/>
  <c r="C184" i="37"/>
  <c r="B184" i="37"/>
  <c r="A184" i="37"/>
  <c r="C183" i="37"/>
  <c r="B183" i="37"/>
  <c r="A183" i="37"/>
  <c r="C182" i="37"/>
  <c r="B182" i="37"/>
  <c r="A182" i="37"/>
  <c r="C181" i="37"/>
  <c r="B181" i="37"/>
  <c r="A181" i="37"/>
  <c r="B180" i="37"/>
  <c r="A180" i="37"/>
  <c r="C179" i="37"/>
  <c r="B179" i="37"/>
  <c r="A179" i="37"/>
  <c r="C178" i="37"/>
  <c r="B178" i="37"/>
  <c r="A178" i="37"/>
  <c r="E177" i="37"/>
  <c r="C177" i="37"/>
  <c r="B177" i="37"/>
  <c r="A177" i="37"/>
  <c r="C176" i="37"/>
  <c r="B176" i="37"/>
  <c r="A176" i="37"/>
  <c r="E175" i="37"/>
  <c r="C175" i="37"/>
  <c r="B175" i="37"/>
  <c r="A175" i="37"/>
  <c r="E174" i="37"/>
  <c r="C174" i="37"/>
  <c r="B174" i="37"/>
  <c r="A174" i="37"/>
  <c r="C173" i="37"/>
  <c r="B173" i="37"/>
  <c r="A173" i="37"/>
  <c r="C172" i="37"/>
  <c r="B172" i="37"/>
  <c r="A172" i="37"/>
  <c r="C171" i="37"/>
  <c r="B171" i="37"/>
  <c r="A171" i="37"/>
  <c r="C170" i="37"/>
  <c r="B170" i="37"/>
  <c r="A170" i="37"/>
  <c r="C169" i="37"/>
  <c r="B169" i="37"/>
  <c r="A169" i="37"/>
  <c r="C168" i="37"/>
  <c r="B168" i="37"/>
  <c r="A168" i="37"/>
  <c r="C167" i="37"/>
  <c r="B167" i="37"/>
  <c r="A167" i="37"/>
  <c r="C166" i="37"/>
  <c r="B166" i="37"/>
  <c r="A166" i="37"/>
  <c r="C165" i="37"/>
  <c r="B165" i="37"/>
  <c r="A165" i="37"/>
  <c r="C164" i="37"/>
  <c r="B164" i="37"/>
  <c r="A164" i="37"/>
  <c r="C163" i="37"/>
  <c r="B163" i="37"/>
  <c r="A163" i="37"/>
  <c r="C162" i="37"/>
  <c r="B162" i="37"/>
  <c r="A162" i="37"/>
  <c r="B161" i="37"/>
  <c r="A161" i="37"/>
  <c r="C160" i="37"/>
  <c r="B160" i="37"/>
  <c r="A160" i="37"/>
  <c r="C159" i="37"/>
  <c r="B159" i="37"/>
  <c r="A159" i="37"/>
  <c r="C158" i="37"/>
  <c r="B158" i="37"/>
  <c r="A158" i="37"/>
  <c r="C157" i="37"/>
  <c r="B157" i="37"/>
  <c r="A157" i="37"/>
  <c r="C156" i="37"/>
  <c r="B156" i="37"/>
  <c r="A156" i="37"/>
  <c r="C155" i="37"/>
  <c r="B155" i="37"/>
  <c r="A155" i="37"/>
  <c r="C154" i="37"/>
  <c r="B154" i="37"/>
  <c r="A154" i="37"/>
  <c r="C153" i="37"/>
  <c r="B153" i="37"/>
  <c r="A153" i="37"/>
  <c r="C152" i="37"/>
  <c r="B152" i="37"/>
  <c r="A152" i="37"/>
  <c r="C151" i="37"/>
  <c r="B151" i="37"/>
  <c r="A151" i="37"/>
  <c r="C150" i="37"/>
  <c r="B150" i="37"/>
  <c r="A150" i="37"/>
  <c r="C149" i="37"/>
  <c r="B149" i="37"/>
  <c r="A149" i="37"/>
  <c r="C148" i="37"/>
  <c r="B148" i="37"/>
  <c r="A148" i="37"/>
  <c r="C147" i="37"/>
  <c r="B147" i="37"/>
  <c r="A147" i="37"/>
  <c r="C146" i="37"/>
  <c r="B146" i="37"/>
  <c r="A146" i="37"/>
  <c r="C145" i="37"/>
  <c r="B145" i="37"/>
  <c r="A145" i="37"/>
  <c r="C144" i="37"/>
  <c r="B144" i="37"/>
  <c r="A144" i="37"/>
  <c r="B143" i="37"/>
  <c r="A143" i="37"/>
  <c r="C142" i="37"/>
  <c r="B142" i="37"/>
  <c r="A142" i="37"/>
  <c r="C141" i="37"/>
  <c r="B141" i="37"/>
  <c r="A141" i="37"/>
  <c r="C140" i="37"/>
  <c r="B140" i="37"/>
  <c r="A140" i="37"/>
  <c r="C139" i="37"/>
  <c r="B139" i="37"/>
  <c r="A139" i="37"/>
  <c r="C138" i="37"/>
  <c r="B138" i="37"/>
  <c r="A138" i="37"/>
  <c r="C137" i="37"/>
  <c r="B137" i="37"/>
  <c r="A137" i="37"/>
  <c r="C136" i="37"/>
  <c r="B136" i="37"/>
  <c r="A136" i="37"/>
  <c r="C135" i="37"/>
  <c r="B135" i="37"/>
  <c r="A135" i="37"/>
  <c r="C134" i="37"/>
  <c r="B134" i="37"/>
  <c r="A134" i="37"/>
  <c r="C133" i="37"/>
  <c r="B133" i="37"/>
  <c r="A133" i="37"/>
  <c r="C132" i="37"/>
  <c r="B132" i="37"/>
  <c r="A132" i="37"/>
  <c r="C131" i="37"/>
  <c r="B131" i="37"/>
  <c r="A131" i="37"/>
  <c r="C130" i="37"/>
  <c r="B130" i="37"/>
  <c r="A130" i="37"/>
  <c r="C129" i="37"/>
  <c r="B129" i="37"/>
  <c r="A129" i="37"/>
  <c r="C128" i="37"/>
  <c r="B128" i="37"/>
  <c r="A128" i="37"/>
  <c r="C127" i="37"/>
  <c r="B127" i="37"/>
  <c r="A127" i="37"/>
  <c r="C126" i="37"/>
  <c r="B126" i="37"/>
  <c r="A126" i="37"/>
  <c r="C125" i="37"/>
  <c r="B125" i="37"/>
  <c r="A125" i="37"/>
  <c r="C124" i="37"/>
  <c r="B124" i="37"/>
  <c r="A124" i="37"/>
  <c r="C123" i="37"/>
  <c r="B123" i="37"/>
  <c r="A123" i="37"/>
  <c r="C122" i="37"/>
  <c r="B122" i="37"/>
  <c r="A122" i="37"/>
  <c r="C121" i="37"/>
  <c r="B121" i="37"/>
  <c r="A121" i="37"/>
  <c r="C120" i="37"/>
  <c r="B120" i="37"/>
  <c r="A120" i="37"/>
  <c r="B119" i="37"/>
  <c r="A119" i="37"/>
  <c r="C118" i="37"/>
  <c r="B118" i="37"/>
  <c r="A118" i="37"/>
  <c r="C117" i="37"/>
  <c r="B117" i="37"/>
  <c r="A117" i="37"/>
  <c r="C116" i="37"/>
  <c r="B116" i="37"/>
  <c r="A116" i="37"/>
  <c r="C115" i="37"/>
  <c r="B115" i="37"/>
  <c r="A115" i="37"/>
  <c r="C114" i="37"/>
  <c r="B114" i="37"/>
  <c r="A114" i="37"/>
  <c r="C113" i="37"/>
  <c r="B113" i="37"/>
  <c r="A113" i="37"/>
  <c r="C112" i="37"/>
  <c r="B112" i="37"/>
  <c r="A112" i="37"/>
  <c r="C111" i="37"/>
  <c r="B111" i="37"/>
  <c r="A111" i="37"/>
  <c r="B110" i="37"/>
  <c r="A110" i="37"/>
  <c r="C109" i="37"/>
  <c r="B109" i="37"/>
  <c r="A109" i="37"/>
  <c r="C108" i="37"/>
  <c r="B108" i="37"/>
  <c r="A108" i="37"/>
  <c r="C107" i="37"/>
  <c r="B107" i="37"/>
  <c r="A107" i="37"/>
  <c r="C106" i="37"/>
  <c r="B106" i="37"/>
  <c r="A106" i="37"/>
  <c r="B105" i="37"/>
  <c r="A105" i="37"/>
  <c r="C104" i="37"/>
  <c r="B104" i="37"/>
  <c r="A104" i="37"/>
  <c r="C103" i="37"/>
  <c r="B103" i="37"/>
  <c r="A103" i="37"/>
  <c r="C102" i="37"/>
  <c r="B102" i="37"/>
  <c r="A102" i="37"/>
  <c r="C101" i="37"/>
  <c r="B101" i="37"/>
  <c r="A101" i="37"/>
  <c r="C100" i="37"/>
  <c r="B100" i="37"/>
  <c r="A100" i="37"/>
  <c r="B99" i="37"/>
  <c r="A99" i="37"/>
  <c r="C98" i="37"/>
  <c r="B98" i="37"/>
  <c r="A98" i="37"/>
  <c r="C97" i="37"/>
  <c r="B97" i="37"/>
  <c r="A97" i="37"/>
  <c r="I96" i="37"/>
  <c r="H96" i="37"/>
  <c r="F96" i="37"/>
  <c r="D96" i="37"/>
  <c r="C96" i="37"/>
  <c r="B96" i="37"/>
  <c r="A96" i="37"/>
  <c r="I95" i="37"/>
  <c r="H95" i="37"/>
  <c r="E95" i="37"/>
  <c r="E96" i="37" s="1"/>
  <c r="C95" i="37"/>
  <c r="B95" i="37"/>
  <c r="A95" i="37"/>
  <c r="B94" i="37"/>
  <c r="A94" i="37"/>
  <c r="C93" i="37"/>
  <c r="B93" i="37"/>
  <c r="A93" i="37"/>
  <c r="C92" i="37"/>
  <c r="B92" i="37"/>
  <c r="A92" i="37"/>
  <c r="C91" i="37"/>
  <c r="B91" i="37"/>
  <c r="A91" i="37"/>
  <c r="C90" i="37"/>
  <c r="B90" i="37"/>
  <c r="A90" i="37"/>
  <c r="B89" i="37"/>
  <c r="A89" i="37"/>
  <c r="C88" i="37"/>
  <c r="B88" i="37"/>
  <c r="A88" i="37"/>
  <c r="C87" i="37"/>
  <c r="B87" i="37"/>
  <c r="A87" i="37"/>
  <c r="C86" i="37"/>
  <c r="B86" i="37"/>
  <c r="A86" i="37"/>
  <c r="C85" i="37"/>
  <c r="B85" i="37"/>
  <c r="A85" i="37"/>
  <c r="B84" i="37"/>
  <c r="A84" i="37"/>
  <c r="C83" i="37"/>
  <c r="B83" i="37"/>
  <c r="A83" i="37"/>
  <c r="C82" i="37"/>
  <c r="B82" i="37"/>
  <c r="A82" i="37"/>
  <c r="C81" i="37"/>
  <c r="B81" i="37"/>
  <c r="A81" i="37"/>
  <c r="C80" i="37"/>
  <c r="B80" i="37"/>
  <c r="A80" i="37"/>
  <c r="C79" i="37"/>
  <c r="B79" i="37"/>
  <c r="A79" i="37"/>
  <c r="C78" i="37"/>
  <c r="B78" i="37"/>
  <c r="A78" i="37"/>
  <c r="C77" i="37"/>
  <c r="B77" i="37"/>
  <c r="A77" i="37"/>
  <c r="C76" i="37"/>
  <c r="B76" i="37"/>
  <c r="A76" i="37"/>
  <c r="C75" i="37"/>
  <c r="B75" i="37"/>
  <c r="A75" i="37"/>
  <c r="C74" i="37"/>
  <c r="B74" i="37"/>
  <c r="A74" i="37"/>
  <c r="C73" i="37"/>
  <c r="B73" i="37"/>
  <c r="A73" i="37"/>
  <c r="I72" i="37"/>
  <c r="C72" i="37"/>
  <c r="B72" i="37"/>
  <c r="A72" i="37"/>
  <c r="I71" i="37"/>
  <c r="G71" i="37"/>
  <c r="F71" i="37"/>
  <c r="C71" i="37"/>
  <c r="B71" i="37"/>
  <c r="A71" i="37"/>
  <c r="B70" i="37"/>
  <c r="A70" i="37"/>
  <c r="C69" i="37"/>
  <c r="B69" i="37"/>
  <c r="A69" i="37"/>
  <c r="C68" i="37"/>
  <c r="B68" i="37"/>
  <c r="A68" i="37"/>
  <c r="C67" i="37"/>
  <c r="B67" i="37"/>
  <c r="A67" i="37"/>
  <c r="C66" i="37"/>
  <c r="B66" i="37"/>
  <c r="A66" i="37"/>
  <c r="C65" i="37"/>
  <c r="B65" i="37"/>
  <c r="A65" i="37"/>
  <c r="C64" i="37"/>
  <c r="B64" i="37"/>
  <c r="A64" i="37"/>
  <c r="C63" i="37"/>
  <c r="B63" i="37"/>
  <c r="A63" i="37"/>
  <c r="C62" i="37"/>
  <c r="B62" i="37"/>
  <c r="A62" i="37"/>
  <c r="C61" i="37"/>
  <c r="B61" i="37"/>
  <c r="A61" i="37"/>
  <c r="C60" i="37"/>
  <c r="B60" i="37"/>
  <c r="A60" i="37"/>
  <c r="C59" i="37"/>
  <c r="B59" i="37"/>
  <c r="A59" i="37"/>
  <c r="I58" i="37"/>
  <c r="H58" i="37"/>
  <c r="G58" i="37"/>
  <c r="F58" i="37"/>
  <c r="E58" i="37"/>
  <c r="C58" i="37"/>
  <c r="B58" i="37"/>
  <c r="A58" i="37"/>
  <c r="H57" i="37"/>
  <c r="F57" i="37"/>
  <c r="B57" i="37"/>
  <c r="A57" i="37"/>
  <c r="H56" i="37"/>
  <c r="F56" i="37"/>
  <c r="C56" i="37"/>
  <c r="B56" i="37"/>
  <c r="C55" i="37"/>
  <c r="B55" i="37"/>
  <c r="A55" i="37"/>
  <c r="C54" i="37"/>
  <c r="B54" i="37"/>
  <c r="A54" i="37"/>
  <c r="C53" i="37"/>
  <c r="B53" i="37"/>
  <c r="A53" i="37"/>
  <c r="C52" i="37"/>
  <c r="B52" i="37"/>
  <c r="A52" i="37"/>
  <c r="C51" i="37"/>
  <c r="B51" i="37"/>
  <c r="A51" i="37"/>
  <c r="C50" i="37"/>
  <c r="B50" i="37"/>
  <c r="A50" i="37"/>
  <c r="E49" i="37"/>
  <c r="C49" i="37"/>
  <c r="B49" i="37"/>
  <c r="A49" i="37"/>
  <c r="E48" i="37"/>
  <c r="C48" i="37"/>
  <c r="B48" i="37"/>
  <c r="A48" i="37"/>
  <c r="I47" i="37"/>
  <c r="E47" i="37"/>
  <c r="C47" i="37"/>
  <c r="B47" i="37"/>
  <c r="A47" i="37"/>
  <c r="I46" i="37"/>
  <c r="F46" i="37"/>
  <c r="G46" i="37" s="1"/>
  <c r="E46" i="37"/>
  <c r="C46" i="37"/>
  <c r="B46" i="37"/>
  <c r="A46" i="37"/>
  <c r="I45" i="37"/>
  <c r="C45" i="37"/>
  <c r="B45" i="37"/>
  <c r="A45" i="37"/>
  <c r="I44" i="37"/>
  <c r="E44" i="37"/>
  <c r="C44" i="37"/>
  <c r="B44" i="37"/>
  <c r="A44" i="37"/>
  <c r="I43" i="37"/>
  <c r="G43" i="37"/>
  <c r="F43" i="37"/>
  <c r="H43" i="37" s="1"/>
  <c r="E43" i="37"/>
  <c r="C43" i="37"/>
  <c r="B43" i="37"/>
  <c r="A43" i="37"/>
  <c r="D42" i="37"/>
  <c r="C42" i="37"/>
  <c r="B42" i="37"/>
  <c r="A42" i="37"/>
  <c r="E41" i="37"/>
  <c r="E42" i="37" s="1"/>
  <c r="C41" i="37"/>
  <c r="B41" i="37"/>
  <c r="A41" i="37"/>
  <c r="B40" i="37"/>
  <c r="A40" i="37"/>
  <c r="C39" i="37"/>
  <c r="B39" i="37"/>
  <c r="C38" i="37"/>
  <c r="B38" i="37"/>
  <c r="A38" i="37"/>
  <c r="C37" i="37"/>
  <c r="B37" i="37"/>
  <c r="A37" i="37"/>
  <c r="C36" i="37"/>
  <c r="B36" i="37"/>
  <c r="A36" i="37"/>
  <c r="C35" i="37"/>
  <c r="B35" i="37"/>
  <c r="A35" i="37"/>
  <c r="C34" i="37"/>
  <c r="B34" i="37"/>
  <c r="A34" i="37"/>
  <c r="F33" i="37"/>
  <c r="C33" i="37"/>
  <c r="B33" i="37"/>
  <c r="A33" i="37"/>
  <c r="F32" i="37"/>
  <c r="C32" i="37"/>
  <c r="B32" i="37"/>
  <c r="A32" i="37"/>
  <c r="F31" i="37"/>
  <c r="C31" i="37"/>
  <c r="B31" i="37"/>
  <c r="A31" i="37"/>
  <c r="C30" i="37"/>
  <c r="B30" i="37"/>
  <c r="A30" i="37"/>
  <c r="C29" i="37"/>
  <c r="B29" i="37"/>
  <c r="A29" i="37"/>
  <c r="C28" i="37"/>
  <c r="B28" i="37"/>
  <c r="A28" i="37"/>
  <c r="C27" i="37"/>
  <c r="B27" i="37"/>
  <c r="A27" i="37"/>
  <c r="C26" i="37"/>
  <c r="B26" i="37"/>
  <c r="A26" i="37"/>
  <c r="C25" i="37"/>
  <c r="B25" i="37"/>
  <c r="A25" i="37"/>
  <c r="B24" i="37"/>
  <c r="A24" i="37"/>
  <c r="C19" i="37"/>
  <c r="B19" i="37"/>
  <c r="A19" i="37"/>
  <c r="C18" i="37"/>
  <c r="B18" i="37"/>
  <c r="A18" i="37"/>
  <c r="C17" i="37"/>
  <c r="B17" i="37"/>
  <c r="A17" i="37"/>
  <c r="C16" i="37"/>
  <c r="B16" i="37"/>
  <c r="A16" i="37"/>
  <c r="C15" i="37"/>
  <c r="B15" i="37"/>
  <c r="A15" i="37"/>
  <c r="B14" i="37"/>
  <c r="A14" i="37"/>
  <c r="C13" i="37"/>
  <c r="B13" i="37"/>
  <c r="A13" i="37"/>
  <c r="D12" i="37"/>
  <c r="D13" i="37" s="1"/>
  <c r="C12" i="37"/>
  <c r="B12" i="37"/>
  <c r="A12" i="37"/>
  <c r="F11" i="37"/>
  <c r="F12" i="37" s="1"/>
  <c r="F13" i="37" s="1"/>
  <c r="C11" i="37"/>
  <c r="B11" i="37"/>
  <c r="A11" i="37"/>
  <c r="B10" i="37"/>
  <c r="A10" i="37"/>
  <c r="C9" i="37"/>
  <c r="B9" i="37"/>
  <c r="A9" i="37"/>
  <c r="C8" i="37"/>
  <c r="B8" i="37"/>
  <c r="A8" i="37"/>
  <c r="C7" i="37"/>
  <c r="B7" i="37"/>
  <c r="A7" i="37"/>
  <c r="C6" i="37"/>
  <c r="B6" i="37"/>
  <c r="A6" i="37"/>
  <c r="C5" i="37"/>
  <c r="B5" i="37"/>
  <c r="A5" i="37"/>
  <c r="B4" i="37"/>
  <c r="A4" i="37"/>
  <c r="M371" i="36"/>
  <c r="H371" i="36"/>
  <c r="F371" i="36"/>
  <c r="G371" i="36" s="1"/>
  <c r="J371" i="36" s="1"/>
  <c r="K371" i="36" s="1"/>
  <c r="E371" i="36"/>
  <c r="H370" i="36"/>
  <c r="G370" i="36"/>
  <c r="J370" i="36" s="1"/>
  <c r="K370" i="36" s="1"/>
  <c r="F370" i="36"/>
  <c r="I370" i="36" s="1"/>
  <c r="H369" i="36"/>
  <c r="F369" i="36"/>
  <c r="H368" i="36"/>
  <c r="F368" i="36"/>
  <c r="G368" i="36" s="1"/>
  <c r="J368" i="36" s="1"/>
  <c r="K368" i="36" s="1"/>
  <c r="H367" i="36"/>
  <c r="F367" i="36"/>
  <c r="H366" i="36"/>
  <c r="F366" i="36"/>
  <c r="G366" i="36" s="1"/>
  <c r="J366" i="36" s="1"/>
  <c r="H365" i="36"/>
  <c r="F365" i="36"/>
  <c r="H364" i="36"/>
  <c r="F364" i="36"/>
  <c r="G364" i="36" s="1"/>
  <c r="J364" i="36" s="1"/>
  <c r="K364" i="36" s="1"/>
  <c r="H363" i="36"/>
  <c r="F363" i="36"/>
  <c r="H362" i="36"/>
  <c r="F362" i="36"/>
  <c r="G362" i="36" s="1"/>
  <c r="J362" i="36" s="1"/>
  <c r="H361" i="36"/>
  <c r="F361" i="36"/>
  <c r="H360" i="36"/>
  <c r="F360" i="36"/>
  <c r="G360" i="36" s="1"/>
  <c r="J360" i="36" s="1"/>
  <c r="K360" i="36" s="1"/>
  <c r="H359" i="36"/>
  <c r="F359" i="36"/>
  <c r="H358" i="36"/>
  <c r="F358" i="36"/>
  <c r="G358" i="36" s="1"/>
  <c r="J358" i="36" s="1"/>
  <c r="H357" i="36"/>
  <c r="F357" i="36"/>
  <c r="H356" i="36"/>
  <c r="F356" i="36"/>
  <c r="G356" i="36" s="1"/>
  <c r="J356" i="36" s="1"/>
  <c r="K356" i="36" s="1"/>
  <c r="H355" i="36"/>
  <c r="F355" i="36"/>
  <c r="H353" i="36"/>
  <c r="F353" i="36"/>
  <c r="G353" i="36" s="1"/>
  <c r="J353" i="36" s="1"/>
  <c r="D353" i="36"/>
  <c r="I353" i="36" s="1"/>
  <c r="C353" i="36"/>
  <c r="B353" i="36"/>
  <c r="A353" i="36"/>
  <c r="F352" i="36"/>
  <c r="G352" i="36" s="1"/>
  <c r="J352" i="36" s="1"/>
  <c r="D352" i="36"/>
  <c r="I352" i="36" s="1"/>
  <c r="C352" i="36"/>
  <c r="B352" i="36"/>
  <c r="A352" i="36"/>
  <c r="H351" i="36"/>
  <c r="G351" i="36"/>
  <c r="J351" i="36" s="1"/>
  <c r="F351" i="36"/>
  <c r="D351" i="36"/>
  <c r="I351" i="36" s="1"/>
  <c r="C351" i="36"/>
  <c r="B351" i="36"/>
  <c r="A351" i="36"/>
  <c r="F350" i="36"/>
  <c r="G350" i="36" s="1"/>
  <c r="J350" i="36" s="1"/>
  <c r="D350" i="36"/>
  <c r="C350" i="36"/>
  <c r="B350" i="36"/>
  <c r="A350" i="36"/>
  <c r="H349" i="36"/>
  <c r="G349" i="36"/>
  <c r="F349" i="36"/>
  <c r="D349" i="36"/>
  <c r="J349" i="36" s="1"/>
  <c r="K349" i="36" s="1"/>
  <c r="C349" i="36"/>
  <c r="B349" i="36"/>
  <c r="A349" i="36"/>
  <c r="J348" i="36"/>
  <c r="F348" i="36"/>
  <c r="G348" i="36" s="1"/>
  <c r="D348" i="36"/>
  <c r="C348" i="36"/>
  <c r="B348" i="36"/>
  <c r="A348" i="36"/>
  <c r="H347" i="36"/>
  <c r="G347" i="36"/>
  <c r="F347" i="36"/>
  <c r="D347" i="36"/>
  <c r="J347" i="36" s="1"/>
  <c r="K347" i="36" s="1"/>
  <c r="C347" i="36"/>
  <c r="B347" i="36"/>
  <c r="A347" i="36"/>
  <c r="J346" i="36"/>
  <c r="F346" i="36"/>
  <c r="G346" i="36" s="1"/>
  <c r="D346" i="36"/>
  <c r="I346" i="36" s="1"/>
  <c r="C346" i="36"/>
  <c r="B346" i="36"/>
  <c r="A346" i="36"/>
  <c r="H345" i="36"/>
  <c r="G345" i="36"/>
  <c r="F345" i="36"/>
  <c r="D345" i="36"/>
  <c r="J345" i="36" s="1"/>
  <c r="C345" i="36"/>
  <c r="B345" i="36"/>
  <c r="A345" i="36"/>
  <c r="F344" i="36"/>
  <c r="G344" i="36" s="1"/>
  <c r="J344" i="36" s="1"/>
  <c r="D344" i="36"/>
  <c r="I344" i="36" s="1"/>
  <c r="C344" i="36"/>
  <c r="B344" i="36"/>
  <c r="A344" i="36"/>
  <c r="H343" i="36"/>
  <c r="G343" i="36"/>
  <c r="F343" i="36"/>
  <c r="D343" i="36"/>
  <c r="J343" i="36" s="1"/>
  <c r="C343" i="36"/>
  <c r="B343" i="36"/>
  <c r="A343" i="36"/>
  <c r="F342" i="36"/>
  <c r="G342" i="36" s="1"/>
  <c r="J342" i="36" s="1"/>
  <c r="D342" i="36"/>
  <c r="C342" i="36"/>
  <c r="B342" i="36"/>
  <c r="A342" i="36"/>
  <c r="B341" i="36"/>
  <c r="A341" i="36"/>
  <c r="F340" i="36"/>
  <c r="G340" i="36" s="1"/>
  <c r="J340" i="36" s="1"/>
  <c r="D340" i="36"/>
  <c r="C340" i="36"/>
  <c r="B340" i="36"/>
  <c r="A340" i="36"/>
  <c r="H339" i="36"/>
  <c r="G339" i="36"/>
  <c r="F339" i="36"/>
  <c r="D339" i="36"/>
  <c r="J339" i="36" s="1"/>
  <c r="K339" i="36" s="1"/>
  <c r="C339" i="36"/>
  <c r="B339" i="36"/>
  <c r="A339" i="36"/>
  <c r="J338" i="36"/>
  <c r="F338" i="36"/>
  <c r="G338" i="36" s="1"/>
  <c r="D338" i="36"/>
  <c r="C338" i="36"/>
  <c r="B338" i="36"/>
  <c r="A338" i="36"/>
  <c r="H337" i="36"/>
  <c r="G337" i="36"/>
  <c r="F337" i="36"/>
  <c r="D337" i="36"/>
  <c r="J337" i="36" s="1"/>
  <c r="K337" i="36" s="1"/>
  <c r="C337" i="36"/>
  <c r="B337" i="36"/>
  <c r="A337" i="36"/>
  <c r="J336" i="36"/>
  <c r="F336" i="36"/>
  <c r="G336" i="36" s="1"/>
  <c r="D336" i="36"/>
  <c r="I336" i="36" s="1"/>
  <c r="C336" i="36"/>
  <c r="B336" i="36"/>
  <c r="A336" i="36"/>
  <c r="H335" i="36"/>
  <c r="G335" i="36"/>
  <c r="F335" i="36"/>
  <c r="D335" i="36"/>
  <c r="J335" i="36" s="1"/>
  <c r="C335" i="36"/>
  <c r="B335" i="36"/>
  <c r="A335" i="36"/>
  <c r="F334" i="36"/>
  <c r="G334" i="36" s="1"/>
  <c r="J334" i="36" s="1"/>
  <c r="D334" i="36"/>
  <c r="I334" i="36" s="1"/>
  <c r="C334" i="36"/>
  <c r="B334" i="36"/>
  <c r="A334" i="36"/>
  <c r="H333" i="36"/>
  <c r="G333" i="36"/>
  <c r="F333" i="36"/>
  <c r="D333" i="36"/>
  <c r="J333" i="36" s="1"/>
  <c r="C333" i="36"/>
  <c r="B333" i="36"/>
  <c r="A333" i="36"/>
  <c r="F332" i="36"/>
  <c r="G332" i="36" s="1"/>
  <c r="J332" i="36" s="1"/>
  <c r="D332" i="36"/>
  <c r="C332" i="36"/>
  <c r="B332" i="36"/>
  <c r="A332" i="36"/>
  <c r="H331" i="36"/>
  <c r="G331" i="36"/>
  <c r="F331" i="36"/>
  <c r="D331" i="36"/>
  <c r="J331" i="36" s="1"/>
  <c r="K331" i="36" s="1"/>
  <c r="C331" i="36"/>
  <c r="B331" i="36"/>
  <c r="A331" i="36"/>
  <c r="J330" i="36"/>
  <c r="F330" i="36"/>
  <c r="G330" i="36" s="1"/>
  <c r="D330" i="36"/>
  <c r="C330" i="36"/>
  <c r="B330" i="36"/>
  <c r="A330" i="36"/>
  <c r="H329" i="36"/>
  <c r="G329" i="36"/>
  <c r="F329" i="36"/>
  <c r="D329" i="36"/>
  <c r="J329" i="36" s="1"/>
  <c r="K329" i="36" s="1"/>
  <c r="C329" i="36"/>
  <c r="B329" i="36"/>
  <c r="A329" i="36"/>
  <c r="J328" i="36"/>
  <c r="F328" i="36"/>
  <c r="G328" i="36" s="1"/>
  <c r="D328" i="36"/>
  <c r="I328" i="36" s="1"/>
  <c r="C328" i="36"/>
  <c r="B328" i="36"/>
  <c r="A328" i="36"/>
  <c r="H327" i="36"/>
  <c r="G327" i="36"/>
  <c r="F327" i="36"/>
  <c r="D327" i="36"/>
  <c r="J327" i="36" s="1"/>
  <c r="C327" i="36"/>
  <c r="B327" i="36"/>
  <c r="A327" i="36"/>
  <c r="F326" i="36"/>
  <c r="G326" i="36" s="1"/>
  <c r="J326" i="36" s="1"/>
  <c r="D326" i="36"/>
  <c r="I326" i="36" s="1"/>
  <c r="C326" i="36"/>
  <c r="B326" i="36"/>
  <c r="A326" i="36"/>
  <c r="H325" i="36"/>
  <c r="G325" i="36"/>
  <c r="F325" i="36"/>
  <c r="D325" i="36"/>
  <c r="J325" i="36" s="1"/>
  <c r="C325" i="36"/>
  <c r="B325" i="36"/>
  <c r="A325" i="36"/>
  <c r="F324" i="36"/>
  <c r="G324" i="36" s="1"/>
  <c r="J324" i="36" s="1"/>
  <c r="D324" i="36"/>
  <c r="C324" i="36"/>
  <c r="B324" i="36"/>
  <c r="A324" i="36"/>
  <c r="H323" i="36"/>
  <c r="G323" i="36"/>
  <c r="F323" i="36"/>
  <c r="D323" i="36"/>
  <c r="J323" i="36" s="1"/>
  <c r="K323" i="36" s="1"/>
  <c r="C323" i="36"/>
  <c r="B323" i="36"/>
  <c r="A323" i="36"/>
  <c r="J322" i="36"/>
  <c r="F322" i="36"/>
  <c r="G322" i="36" s="1"/>
  <c r="D322" i="36"/>
  <c r="C322" i="36"/>
  <c r="B322" i="36"/>
  <c r="A322" i="36"/>
  <c r="B321" i="36"/>
  <c r="A321" i="36"/>
  <c r="J320" i="36"/>
  <c r="F320" i="36"/>
  <c r="G320" i="36" s="1"/>
  <c r="D320" i="36"/>
  <c r="C320" i="36"/>
  <c r="B320" i="36"/>
  <c r="A320" i="36"/>
  <c r="H319" i="36"/>
  <c r="G319" i="36"/>
  <c r="F319" i="36"/>
  <c r="D319" i="36"/>
  <c r="J319" i="36" s="1"/>
  <c r="K319" i="36" s="1"/>
  <c r="C319" i="36"/>
  <c r="B319" i="36"/>
  <c r="A319" i="36"/>
  <c r="F318" i="36"/>
  <c r="G318" i="36" s="1"/>
  <c r="D318" i="36"/>
  <c r="C318" i="36"/>
  <c r="B318" i="36"/>
  <c r="A318" i="36"/>
  <c r="H317" i="36"/>
  <c r="G317" i="36"/>
  <c r="F317" i="36"/>
  <c r="D317" i="36"/>
  <c r="J317" i="36" s="1"/>
  <c r="K317" i="36" s="1"/>
  <c r="C317" i="36"/>
  <c r="B317" i="36"/>
  <c r="A317" i="36"/>
  <c r="J316" i="36"/>
  <c r="K316" i="36" s="1"/>
  <c r="I316" i="36"/>
  <c r="F316" i="36"/>
  <c r="G316" i="36" s="1"/>
  <c r="D316" i="36"/>
  <c r="H316" i="36" s="1"/>
  <c r="C316" i="36"/>
  <c r="B316" i="36"/>
  <c r="A316" i="36"/>
  <c r="H315" i="36"/>
  <c r="G315" i="36"/>
  <c r="F315" i="36"/>
  <c r="D315" i="36"/>
  <c r="C315" i="36"/>
  <c r="B315" i="36"/>
  <c r="A315" i="36"/>
  <c r="I314" i="36"/>
  <c r="F314" i="36"/>
  <c r="G314" i="36" s="1"/>
  <c r="D314" i="36"/>
  <c r="H314" i="36" s="1"/>
  <c r="C314" i="36"/>
  <c r="B314" i="36"/>
  <c r="A314" i="36"/>
  <c r="G313" i="36"/>
  <c r="F313" i="36"/>
  <c r="D313" i="36"/>
  <c r="H313" i="36" s="1"/>
  <c r="C313" i="36"/>
  <c r="B313" i="36"/>
  <c r="A313" i="36"/>
  <c r="F312" i="36"/>
  <c r="G312" i="36" s="1"/>
  <c r="D312" i="36"/>
  <c r="I312" i="36" s="1"/>
  <c r="C312" i="36"/>
  <c r="B312" i="36"/>
  <c r="A312" i="36"/>
  <c r="G311" i="36"/>
  <c r="J311" i="36" s="1"/>
  <c r="F311" i="36"/>
  <c r="D311" i="36"/>
  <c r="I311" i="36" s="1"/>
  <c r="C311" i="36"/>
  <c r="B311" i="36"/>
  <c r="A311" i="36"/>
  <c r="I310" i="36"/>
  <c r="G310" i="36"/>
  <c r="F310" i="36"/>
  <c r="D310" i="36"/>
  <c r="C310" i="36"/>
  <c r="B310" i="36"/>
  <c r="A310" i="36"/>
  <c r="G309" i="36"/>
  <c r="J309" i="36" s="1"/>
  <c r="F309" i="36"/>
  <c r="D309" i="36"/>
  <c r="I309" i="36" s="1"/>
  <c r="C309" i="36"/>
  <c r="B309" i="36"/>
  <c r="A309" i="36"/>
  <c r="G308" i="36"/>
  <c r="F308" i="36"/>
  <c r="D308" i="36"/>
  <c r="I308" i="36" s="1"/>
  <c r="C308" i="36"/>
  <c r="B308" i="36"/>
  <c r="A308" i="36"/>
  <c r="G307" i="36"/>
  <c r="J307" i="36" s="1"/>
  <c r="F307" i="36"/>
  <c r="D307" i="36"/>
  <c r="I307" i="36" s="1"/>
  <c r="C307" i="36"/>
  <c r="B307" i="36"/>
  <c r="A307" i="36"/>
  <c r="I306" i="36"/>
  <c r="G306" i="36"/>
  <c r="F306" i="36"/>
  <c r="D306" i="36"/>
  <c r="C306" i="36"/>
  <c r="B306" i="36"/>
  <c r="A306" i="36"/>
  <c r="G305" i="36"/>
  <c r="J305" i="36" s="1"/>
  <c r="F305" i="36"/>
  <c r="D305" i="36"/>
  <c r="I305" i="36" s="1"/>
  <c r="C305" i="36"/>
  <c r="B305" i="36"/>
  <c r="A305" i="36"/>
  <c r="G304" i="36"/>
  <c r="F304" i="36"/>
  <c r="D304" i="36"/>
  <c r="I304" i="36" s="1"/>
  <c r="C304" i="36"/>
  <c r="B304" i="36"/>
  <c r="A304" i="36"/>
  <c r="G303" i="36"/>
  <c r="J303" i="36" s="1"/>
  <c r="F303" i="36"/>
  <c r="D303" i="36"/>
  <c r="I303" i="36" s="1"/>
  <c r="C303" i="36"/>
  <c r="B303" i="36"/>
  <c r="A303" i="36"/>
  <c r="I302" i="36"/>
  <c r="G302" i="36"/>
  <c r="F302" i="36"/>
  <c r="D302" i="36"/>
  <c r="C302" i="36"/>
  <c r="B302" i="36"/>
  <c r="A302" i="36"/>
  <c r="B301" i="36"/>
  <c r="A301" i="36"/>
  <c r="G300" i="36"/>
  <c r="F300" i="36"/>
  <c r="D300" i="36"/>
  <c r="C300" i="36"/>
  <c r="B300" i="36"/>
  <c r="A300" i="36"/>
  <c r="G299" i="36"/>
  <c r="J299" i="36" s="1"/>
  <c r="F299" i="36"/>
  <c r="D299" i="36"/>
  <c r="I299" i="36" s="1"/>
  <c r="C299" i="36"/>
  <c r="B299" i="36"/>
  <c r="A299" i="36"/>
  <c r="I298" i="36"/>
  <c r="G298" i="36"/>
  <c r="F298" i="36"/>
  <c r="D298" i="36"/>
  <c r="C298" i="36"/>
  <c r="B298" i="36"/>
  <c r="A298" i="36"/>
  <c r="G297" i="36"/>
  <c r="J297" i="36" s="1"/>
  <c r="F297" i="36"/>
  <c r="D297" i="36"/>
  <c r="I297" i="36" s="1"/>
  <c r="C297" i="36"/>
  <c r="B297" i="36"/>
  <c r="A297" i="36"/>
  <c r="G296" i="36"/>
  <c r="F296" i="36"/>
  <c r="D296" i="36"/>
  <c r="C296" i="36"/>
  <c r="B296" i="36"/>
  <c r="A296" i="36"/>
  <c r="G295" i="36"/>
  <c r="J295" i="36" s="1"/>
  <c r="F295" i="36"/>
  <c r="D295" i="36"/>
  <c r="I295" i="36" s="1"/>
  <c r="C295" i="36"/>
  <c r="B295" i="36"/>
  <c r="A295" i="36"/>
  <c r="B294" i="36"/>
  <c r="A294" i="36"/>
  <c r="G293" i="36"/>
  <c r="J293" i="36" s="1"/>
  <c r="F293" i="36"/>
  <c r="D293" i="36"/>
  <c r="I293" i="36" s="1"/>
  <c r="C293" i="36"/>
  <c r="B293" i="36"/>
  <c r="A293" i="36"/>
  <c r="I292" i="36"/>
  <c r="G292" i="36"/>
  <c r="F292" i="36"/>
  <c r="D292" i="36"/>
  <c r="C292" i="36"/>
  <c r="B292" i="36"/>
  <c r="A292" i="36"/>
  <c r="G291" i="36"/>
  <c r="J291" i="36" s="1"/>
  <c r="F291" i="36"/>
  <c r="D291" i="36"/>
  <c r="I291" i="36" s="1"/>
  <c r="C291" i="36"/>
  <c r="B291" i="36"/>
  <c r="A291" i="36"/>
  <c r="G290" i="36"/>
  <c r="F290" i="36"/>
  <c r="D290" i="36"/>
  <c r="I290" i="36" s="1"/>
  <c r="C290" i="36"/>
  <c r="B290" i="36"/>
  <c r="A290" i="36"/>
  <c r="G289" i="36"/>
  <c r="J289" i="36" s="1"/>
  <c r="F289" i="36"/>
  <c r="D289" i="36"/>
  <c r="I289" i="36" s="1"/>
  <c r="C289" i="36"/>
  <c r="B289" i="36"/>
  <c r="A289" i="36"/>
  <c r="I288" i="36"/>
  <c r="G288" i="36"/>
  <c r="F288" i="36"/>
  <c r="D288" i="36"/>
  <c r="C288" i="36"/>
  <c r="B288" i="36"/>
  <c r="A288" i="36"/>
  <c r="G287" i="36"/>
  <c r="J287" i="36" s="1"/>
  <c r="F287" i="36"/>
  <c r="D287" i="36"/>
  <c r="I287" i="36" s="1"/>
  <c r="C287" i="36"/>
  <c r="B287" i="36"/>
  <c r="A287" i="36"/>
  <c r="G286" i="36"/>
  <c r="F286" i="36"/>
  <c r="D286" i="36"/>
  <c r="I286" i="36" s="1"/>
  <c r="C286" i="36"/>
  <c r="B286" i="36"/>
  <c r="A286" i="36"/>
  <c r="G285" i="36"/>
  <c r="J285" i="36" s="1"/>
  <c r="F285" i="36"/>
  <c r="D285" i="36"/>
  <c r="I285" i="36" s="1"/>
  <c r="C285" i="36"/>
  <c r="B285" i="36"/>
  <c r="A285" i="36"/>
  <c r="I284" i="36"/>
  <c r="G284" i="36"/>
  <c r="F284" i="36"/>
  <c r="D284" i="36"/>
  <c r="C284" i="36"/>
  <c r="B284" i="36"/>
  <c r="A284" i="36"/>
  <c r="G283" i="36"/>
  <c r="J283" i="36" s="1"/>
  <c r="F283" i="36"/>
  <c r="D283" i="36"/>
  <c r="I283" i="36" s="1"/>
  <c r="C283" i="36"/>
  <c r="B283" i="36"/>
  <c r="A283" i="36"/>
  <c r="G282" i="36"/>
  <c r="F282" i="36"/>
  <c r="D282" i="36"/>
  <c r="I282" i="36" s="1"/>
  <c r="C282" i="36"/>
  <c r="B282" i="36"/>
  <c r="A282" i="36"/>
  <c r="B281" i="36"/>
  <c r="A281" i="36"/>
  <c r="G280" i="36"/>
  <c r="F280" i="36"/>
  <c r="D280" i="36"/>
  <c r="I280" i="36" s="1"/>
  <c r="C280" i="36"/>
  <c r="B280" i="36"/>
  <c r="A280" i="36"/>
  <c r="G279" i="36"/>
  <c r="J279" i="36" s="1"/>
  <c r="F279" i="36"/>
  <c r="D279" i="36"/>
  <c r="I279" i="36" s="1"/>
  <c r="C279" i="36"/>
  <c r="B279" i="36"/>
  <c r="A279" i="36"/>
  <c r="G278" i="36"/>
  <c r="F278" i="36"/>
  <c r="D278" i="36"/>
  <c r="C278" i="36"/>
  <c r="B278" i="36"/>
  <c r="A278" i="36"/>
  <c r="G277" i="36"/>
  <c r="J277" i="36" s="1"/>
  <c r="F277" i="36"/>
  <c r="D277" i="36"/>
  <c r="I277" i="36" s="1"/>
  <c r="C277" i="36"/>
  <c r="B277" i="36"/>
  <c r="A277" i="36"/>
  <c r="G276" i="36"/>
  <c r="F276" i="36"/>
  <c r="D276" i="36"/>
  <c r="I276" i="36" s="1"/>
  <c r="C276" i="36"/>
  <c r="B276" i="36"/>
  <c r="A276" i="36"/>
  <c r="G275" i="36"/>
  <c r="J275" i="36" s="1"/>
  <c r="F275" i="36"/>
  <c r="D275" i="36"/>
  <c r="I275" i="36" s="1"/>
  <c r="C275" i="36"/>
  <c r="B275" i="36"/>
  <c r="A275" i="36"/>
  <c r="I274" i="36"/>
  <c r="F274" i="36"/>
  <c r="G274" i="36" s="1"/>
  <c r="D274" i="36"/>
  <c r="C274" i="36"/>
  <c r="B274" i="36"/>
  <c r="A274" i="36"/>
  <c r="G273" i="36"/>
  <c r="J273" i="36" s="1"/>
  <c r="F273" i="36"/>
  <c r="D273" i="36"/>
  <c r="I273" i="36" s="1"/>
  <c r="C273" i="36"/>
  <c r="B273" i="36"/>
  <c r="A273" i="36"/>
  <c r="F272" i="36"/>
  <c r="G272" i="36" s="1"/>
  <c r="D272" i="36"/>
  <c r="C272" i="36"/>
  <c r="B272" i="36"/>
  <c r="A272" i="36"/>
  <c r="G271" i="36"/>
  <c r="J271" i="36" s="1"/>
  <c r="F271" i="36"/>
  <c r="D271" i="36"/>
  <c r="I271" i="36" s="1"/>
  <c r="C271" i="36"/>
  <c r="B271" i="36"/>
  <c r="A271" i="36"/>
  <c r="F270" i="36"/>
  <c r="G270" i="36" s="1"/>
  <c r="D270" i="36"/>
  <c r="I270" i="36" s="1"/>
  <c r="C270" i="36"/>
  <c r="B270" i="36"/>
  <c r="A270" i="36"/>
  <c r="G269" i="36"/>
  <c r="J269" i="36" s="1"/>
  <c r="F269" i="36"/>
  <c r="D269" i="36"/>
  <c r="I269" i="36" s="1"/>
  <c r="C269" i="36"/>
  <c r="B269" i="36"/>
  <c r="A269" i="36"/>
  <c r="I268" i="36"/>
  <c r="F268" i="36"/>
  <c r="G268" i="36" s="1"/>
  <c r="D268" i="36"/>
  <c r="C268" i="36"/>
  <c r="B268" i="36"/>
  <c r="A268" i="36"/>
  <c r="G267" i="36"/>
  <c r="J267" i="36" s="1"/>
  <c r="F267" i="36"/>
  <c r="D267" i="36"/>
  <c r="I267" i="36" s="1"/>
  <c r="C267" i="36"/>
  <c r="B267" i="36"/>
  <c r="A267" i="36"/>
  <c r="I266" i="36"/>
  <c r="F266" i="36"/>
  <c r="G266" i="36" s="1"/>
  <c r="D266" i="36"/>
  <c r="C266" i="36"/>
  <c r="B266" i="36"/>
  <c r="A266" i="36"/>
  <c r="G265" i="36"/>
  <c r="J265" i="36" s="1"/>
  <c r="F265" i="36"/>
  <c r="D265" i="36"/>
  <c r="I265" i="36" s="1"/>
  <c r="C265" i="36"/>
  <c r="B265" i="36"/>
  <c r="A265" i="36"/>
  <c r="F264" i="36"/>
  <c r="G264" i="36" s="1"/>
  <c r="D264" i="36"/>
  <c r="C264" i="36"/>
  <c r="B264" i="36"/>
  <c r="A264" i="36"/>
  <c r="G263" i="36"/>
  <c r="J263" i="36" s="1"/>
  <c r="F263" i="36"/>
  <c r="D263" i="36"/>
  <c r="I263" i="36" s="1"/>
  <c r="C263" i="36"/>
  <c r="B263" i="36"/>
  <c r="A263" i="36"/>
  <c r="I262" i="36"/>
  <c r="H262" i="36"/>
  <c r="F262" i="36"/>
  <c r="G262" i="36" s="1"/>
  <c r="D262" i="36"/>
  <c r="C262" i="36"/>
  <c r="B262" i="36"/>
  <c r="A262" i="36"/>
  <c r="G261" i="36"/>
  <c r="J261" i="36" s="1"/>
  <c r="F261" i="36"/>
  <c r="D261" i="36"/>
  <c r="C261" i="36"/>
  <c r="B261" i="36"/>
  <c r="A261" i="36"/>
  <c r="B260" i="36"/>
  <c r="A260" i="36"/>
  <c r="F259" i="36"/>
  <c r="G259" i="36" s="1"/>
  <c r="J259" i="36" s="1"/>
  <c r="D259" i="36"/>
  <c r="I259" i="36" s="1"/>
  <c r="C259" i="36"/>
  <c r="B259" i="36"/>
  <c r="A259" i="36"/>
  <c r="I258" i="36"/>
  <c r="H258" i="36"/>
  <c r="F258" i="36"/>
  <c r="G258" i="36" s="1"/>
  <c r="D258" i="36"/>
  <c r="J258" i="36" s="1"/>
  <c r="C258" i="36"/>
  <c r="B258" i="36"/>
  <c r="A258" i="36"/>
  <c r="J257" i="36"/>
  <c r="G257" i="36"/>
  <c r="F257" i="36"/>
  <c r="D257" i="36"/>
  <c r="I257" i="36" s="1"/>
  <c r="C257" i="36"/>
  <c r="B257" i="36"/>
  <c r="A257" i="36"/>
  <c r="I256" i="36"/>
  <c r="H256" i="36"/>
  <c r="F256" i="36"/>
  <c r="G256" i="36" s="1"/>
  <c r="D256" i="36"/>
  <c r="C256" i="36"/>
  <c r="B256" i="36"/>
  <c r="A256" i="36"/>
  <c r="G255" i="36"/>
  <c r="J255" i="36" s="1"/>
  <c r="F255" i="36"/>
  <c r="D255" i="36"/>
  <c r="C255" i="36"/>
  <c r="B255" i="36"/>
  <c r="A255" i="36"/>
  <c r="F254" i="36"/>
  <c r="G254" i="36" s="1"/>
  <c r="D254" i="36"/>
  <c r="I254" i="36" s="1"/>
  <c r="C254" i="36"/>
  <c r="B254" i="36"/>
  <c r="A254" i="36"/>
  <c r="F253" i="36"/>
  <c r="G253" i="36" s="1"/>
  <c r="D253" i="36"/>
  <c r="J253" i="36" s="1"/>
  <c r="C253" i="36"/>
  <c r="B253" i="36"/>
  <c r="A253" i="36"/>
  <c r="H252" i="36"/>
  <c r="G252" i="36"/>
  <c r="F252" i="36"/>
  <c r="D252" i="36"/>
  <c r="J252" i="36" s="1"/>
  <c r="C252" i="36"/>
  <c r="B252" i="36"/>
  <c r="A252" i="36"/>
  <c r="F251" i="36"/>
  <c r="G251" i="36" s="1"/>
  <c r="J251" i="36" s="1"/>
  <c r="D251" i="36"/>
  <c r="I251" i="36" s="1"/>
  <c r="C251" i="36"/>
  <c r="B251" i="36"/>
  <c r="A251" i="36"/>
  <c r="H250" i="36"/>
  <c r="G250" i="36"/>
  <c r="F250" i="36"/>
  <c r="D250" i="36"/>
  <c r="J250" i="36" s="1"/>
  <c r="C250" i="36"/>
  <c r="B250" i="36"/>
  <c r="A250" i="36"/>
  <c r="F249" i="36"/>
  <c r="G249" i="36" s="1"/>
  <c r="J249" i="36" s="1"/>
  <c r="D249" i="36"/>
  <c r="C249" i="36"/>
  <c r="B249" i="36"/>
  <c r="A249" i="36"/>
  <c r="H248" i="36"/>
  <c r="G248" i="36"/>
  <c r="F248" i="36"/>
  <c r="D248" i="36"/>
  <c r="J248" i="36" s="1"/>
  <c r="K248" i="36" s="1"/>
  <c r="C248" i="36"/>
  <c r="B248" i="36"/>
  <c r="A248" i="36"/>
  <c r="J247" i="36"/>
  <c r="F247" i="36"/>
  <c r="G247" i="36" s="1"/>
  <c r="D247" i="36"/>
  <c r="I247" i="36" s="1"/>
  <c r="C247" i="36"/>
  <c r="B247" i="36"/>
  <c r="A247" i="36"/>
  <c r="H246" i="36"/>
  <c r="G246" i="36"/>
  <c r="F246" i="36"/>
  <c r="D246" i="36"/>
  <c r="J246" i="36" s="1"/>
  <c r="C246" i="36"/>
  <c r="B246" i="36"/>
  <c r="A246" i="36"/>
  <c r="F245" i="36"/>
  <c r="G245" i="36" s="1"/>
  <c r="J245" i="36" s="1"/>
  <c r="D245" i="36"/>
  <c r="I245" i="36" s="1"/>
  <c r="C245" i="36"/>
  <c r="B245" i="36"/>
  <c r="A245" i="36"/>
  <c r="H244" i="36"/>
  <c r="G244" i="36"/>
  <c r="F244" i="36"/>
  <c r="D244" i="36"/>
  <c r="J244" i="36" s="1"/>
  <c r="C244" i="36"/>
  <c r="B244" i="36"/>
  <c r="A244" i="36"/>
  <c r="F243" i="36"/>
  <c r="G243" i="36" s="1"/>
  <c r="J243" i="36" s="1"/>
  <c r="D243" i="36"/>
  <c r="I243" i="36" s="1"/>
  <c r="C243" i="36"/>
  <c r="B243" i="36"/>
  <c r="A243" i="36"/>
  <c r="H242" i="36"/>
  <c r="G242" i="36"/>
  <c r="F242" i="36"/>
  <c r="D242" i="36"/>
  <c r="J242" i="36" s="1"/>
  <c r="C242" i="36"/>
  <c r="B242" i="36"/>
  <c r="A242" i="36"/>
  <c r="F241" i="36"/>
  <c r="G241" i="36" s="1"/>
  <c r="J241" i="36" s="1"/>
  <c r="D241" i="36"/>
  <c r="C241" i="36"/>
  <c r="B241" i="36"/>
  <c r="A241" i="36"/>
  <c r="H240" i="36"/>
  <c r="G240" i="36"/>
  <c r="F240" i="36"/>
  <c r="D240" i="36"/>
  <c r="J240" i="36" s="1"/>
  <c r="K240" i="36" s="1"/>
  <c r="C240" i="36"/>
  <c r="B240" i="36"/>
  <c r="A240" i="36"/>
  <c r="J239" i="36"/>
  <c r="F239" i="36"/>
  <c r="G239" i="36" s="1"/>
  <c r="D239" i="36"/>
  <c r="I239" i="36" s="1"/>
  <c r="C239" i="36"/>
  <c r="B239" i="36"/>
  <c r="A239" i="36"/>
  <c r="H238" i="36"/>
  <c r="G238" i="36"/>
  <c r="F238" i="36"/>
  <c r="D238" i="36"/>
  <c r="J238" i="36" s="1"/>
  <c r="K238" i="36" s="1"/>
  <c r="C238" i="36"/>
  <c r="B238" i="36"/>
  <c r="A238" i="36"/>
  <c r="F237" i="36"/>
  <c r="G237" i="36" s="1"/>
  <c r="J237" i="36" s="1"/>
  <c r="D237" i="36"/>
  <c r="I237" i="36" s="1"/>
  <c r="C237" i="36"/>
  <c r="B237" i="36"/>
  <c r="A237" i="36"/>
  <c r="H236" i="36"/>
  <c r="G236" i="36"/>
  <c r="F236" i="36"/>
  <c r="D236" i="36"/>
  <c r="J236" i="36" s="1"/>
  <c r="C236" i="36"/>
  <c r="B236" i="36"/>
  <c r="A236" i="36"/>
  <c r="F235" i="36"/>
  <c r="G235" i="36" s="1"/>
  <c r="J235" i="36" s="1"/>
  <c r="D235" i="36"/>
  <c r="I235" i="36" s="1"/>
  <c r="C235" i="36"/>
  <c r="B235" i="36"/>
  <c r="A235" i="36"/>
  <c r="H234" i="36"/>
  <c r="G234" i="36"/>
  <c r="F234" i="36"/>
  <c r="D234" i="36"/>
  <c r="J234" i="36" s="1"/>
  <c r="C234" i="36"/>
  <c r="B234" i="36"/>
  <c r="A234" i="36"/>
  <c r="F233" i="36"/>
  <c r="G233" i="36" s="1"/>
  <c r="J233" i="36" s="1"/>
  <c r="D233" i="36"/>
  <c r="C233" i="36"/>
  <c r="B233" i="36"/>
  <c r="A233" i="36"/>
  <c r="H232" i="36"/>
  <c r="G232" i="36"/>
  <c r="F232" i="36"/>
  <c r="D232" i="36"/>
  <c r="J232" i="36" s="1"/>
  <c r="K232" i="36" s="1"/>
  <c r="C232" i="36"/>
  <c r="B232" i="36"/>
  <c r="A232" i="36"/>
  <c r="J231" i="36"/>
  <c r="F231" i="36"/>
  <c r="G231" i="36" s="1"/>
  <c r="D231" i="36"/>
  <c r="I231" i="36" s="1"/>
  <c r="C231" i="36"/>
  <c r="B231" i="36"/>
  <c r="A231" i="36"/>
  <c r="H230" i="36"/>
  <c r="G230" i="36"/>
  <c r="F230" i="36"/>
  <c r="D230" i="36"/>
  <c r="J230" i="36" s="1"/>
  <c r="K230" i="36" s="1"/>
  <c r="C230" i="36"/>
  <c r="B230" i="36"/>
  <c r="A230" i="36"/>
  <c r="F229" i="36"/>
  <c r="G229" i="36" s="1"/>
  <c r="J229" i="36" s="1"/>
  <c r="D229" i="36"/>
  <c r="I229" i="36" s="1"/>
  <c r="C229" i="36"/>
  <c r="B229" i="36"/>
  <c r="A229" i="36"/>
  <c r="H228" i="36"/>
  <c r="G228" i="36"/>
  <c r="F228" i="36"/>
  <c r="D228" i="36"/>
  <c r="J228" i="36" s="1"/>
  <c r="C228" i="36"/>
  <c r="B228" i="36"/>
  <c r="A228" i="36"/>
  <c r="F227" i="36"/>
  <c r="G227" i="36" s="1"/>
  <c r="J227" i="36" s="1"/>
  <c r="D227" i="36"/>
  <c r="I227" i="36" s="1"/>
  <c r="C227" i="36"/>
  <c r="B227" i="36"/>
  <c r="A227" i="36"/>
  <c r="H226" i="36"/>
  <c r="G226" i="36"/>
  <c r="F226" i="36"/>
  <c r="D226" i="36"/>
  <c r="J226" i="36" s="1"/>
  <c r="C226" i="36"/>
  <c r="B226" i="36"/>
  <c r="A226" i="36"/>
  <c r="F225" i="36"/>
  <c r="G225" i="36" s="1"/>
  <c r="J225" i="36" s="1"/>
  <c r="D225" i="36"/>
  <c r="C225" i="36"/>
  <c r="B225" i="36"/>
  <c r="A225" i="36"/>
  <c r="H224" i="36"/>
  <c r="G224" i="36"/>
  <c r="F224" i="36"/>
  <c r="D224" i="36"/>
  <c r="J224" i="36" s="1"/>
  <c r="K224" i="36" s="1"/>
  <c r="C224" i="36"/>
  <c r="B224" i="36"/>
  <c r="A224" i="36"/>
  <c r="J223" i="36"/>
  <c r="F223" i="36"/>
  <c r="G223" i="36" s="1"/>
  <c r="D223" i="36"/>
  <c r="I223" i="36" s="1"/>
  <c r="C223" i="36"/>
  <c r="B223" i="36"/>
  <c r="A223" i="36"/>
  <c r="H222" i="36"/>
  <c r="G222" i="36"/>
  <c r="F222" i="36"/>
  <c r="D222" i="36"/>
  <c r="J222" i="36" s="1"/>
  <c r="K222" i="36" s="1"/>
  <c r="C222" i="36"/>
  <c r="B222" i="36"/>
  <c r="A222" i="36"/>
  <c r="J221" i="36"/>
  <c r="F221" i="36"/>
  <c r="G221" i="36" s="1"/>
  <c r="D221" i="36"/>
  <c r="I221" i="36" s="1"/>
  <c r="C221" i="36"/>
  <c r="B221" i="36"/>
  <c r="A221" i="36"/>
  <c r="H220" i="36"/>
  <c r="G220" i="36"/>
  <c r="F220" i="36"/>
  <c r="D220" i="36"/>
  <c r="J220" i="36" s="1"/>
  <c r="C220" i="36"/>
  <c r="B220" i="36"/>
  <c r="A220" i="36"/>
  <c r="F219" i="36"/>
  <c r="G219" i="36" s="1"/>
  <c r="J219" i="36" s="1"/>
  <c r="D219" i="36"/>
  <c r="I219" i="36" s="1"/>
  <c r="C219" i="36"/>
  <c r="B219" i="36"/>
  <c r="A219" i="36"/>
  <c r="H218" i="36"/>
  <c r="G218" i="36"/>
  <c r="J218" i="36" s="1"/>
  <c r="F218" i="36"/>
  <c r="D218" i="36"/>
  <c r="I218" i="36" s="1"/>
  <c r="C218" i="36"/>
  <c r="B218" i="36"/>
  <c r="A218" i="36"/>
  <c r="F217" i="36"/>
  <c r="G217" i="36" s="1"/>
  <c r="J217" i="36" s="1"/>
  <c r="D217" i="36"/>
  <c r="C217" i="36"/>
  <c r="B217" i="36"/>
  <c r="A217" i="36"/>
  <c r="H216" i="36"/>
  <c r="G216" i="36"/>
  <c r="J216" i="36" s="1"/>
  <c r="F216" i="36"/>
  <c r="D216" i="36"/>
  <c r="I216" i="36" s="1"/>
  <c r="C216" i="36"/>
  <c r="B216" i="36"/>
  <c r="A216" i="36"/>
  <c r="J215" i="36"/>
  <c r="F215" i="36"/>
  <c r="G215" i="36" s="1"/>
  <c r="D215" i="36"/>
  <c r="C215" i="36"/>
  <c r="B215" i="36"/>
  <c r="A215" i="36"/>
  <c r="H214" i="36"/>
  <c r="G214" i="36"/>
  <c r="F214" i="36"/>
  <c r="D214" i="36"/>
  <c r="J214" i="36" s="1"/>
  <c r="K214" i="36" s="1"/>
  <c r="C214" i="36"/>
  <c r="B214" i="36"/>
  <c r="A214" i="36"/>
  <c r="J213" i="36"/>
  <c r="F213" i="36"/>
  <c r="G213" i="36" s="1"/>
  <c r="D213" i="36"/>
  <c r="I213" i="36" s="1"/>
  <c r="C213" i="36"/>
  <c r="B213" i="36"/>
  <c r="A213" i="36"/>
  <c r="H212" i="36"/>
  <c r="G212" i="36"/>
  <c r="F212" i="36"/>
  <c r="D212" i="36"/>
  <c r="J212" i="36" s="1"/>
  <c r="C212" i="36"/>
  <c r="B212" i="36"/>
  <c r="A212" i="36"/>
  <c r="F211" i="36"/>
  <c r="G211" i="36" s="1"/>
  <c r="J211" i="36" s="1"/>
  <c r="D211" i="36"/>
  <c r="I211" i="36" s="1"/>
  <c r="C211" i="36"/>
  <c r="B211" i="36"/>
  <c r="A211" i="36"/>
  <c r="H210" i="36"/>
  <c r="G210" i="36"/>
  <c r="F210" i="36"/>
  <c r="D210" i="36"/>
  <c r="J210" i="36" s="1"/>
  <c r="C210" i="36"/>
  <c r="B210" i="36"/>
  <c r="A210" i="36"/>
  <c r="F209" i="36"/>
  <c r="G209" i="36" s="1"/>
  <c r="J209" i="36" s="1"/>
  <c r="D209" i="36"/>
  <c r="C209" i="36"/>
  <c r="B209" i="36"/>
  <c r="A209" i="36"/>
  <c r="B208" i="36"/>
  <c r="A208" i="36"/>
  <c r="F207" i="36"/>
  <c r="G207" i="36" s="1"/>
  <c r="J207" i="36" s="1"/>
  <c r="D207" i="36"/>
  <c r="C207" i="36"/>
  <c r="B207" i="36"/>
  <c r="A207" i="36"/>
  <c r="H206" i="36"/>
  <c r="G206" i="36"/>
  <c r="F206" i="36"/>
  <c r="D206" i="36"/>
  <c r="J206" i="36" s="1"/>
  <c r="K206" i="36" s="1"/>
  <c r="C206" i="36"/>
  <c r="B206" i="36"/>
  <c r="A206" i="36"/>
  <c r="J205" i="36"/>
  <c r="F205" i="36"/>
  <c r="G205" i="36" s="1"/>
  <c r="D205" i="36"/>
  <c r="C205" i="36"/>
  <c r="B205" i="36"/>
  <c r="A205" i="36"/>
  <c r="H204" i="36"/>
  <c r="G204" i="36"/>
  <c r="F204" i="36"/>
  <c r="D204" i="36"/>
  <c r="J204" i="36" s="1"/>
  <c r="K204" i="36" s="1"/>
  <c r="C204" i="36"/>
  <c r="B204" i="36"/>
  <c r="A204" i="36"/>
  <c r="J203" i="36"/>
  <c r="F203" i="36"/>
  <c r="G203" i="36" s="1"/>
  <c r="D203" i="36"/>
  <c r="I203" i="36" s="1"/>
  <c r="C203" i="36"/>
  <c r="B203" i="36"/>
  <c r="A203" i="36"/>
  <c r="B202" i="36"/>
  <c r="A202" i="36"/>
  <c r="J201" i="36"/>
  <c r="F201" i="36"/>
  <c r="G201" i="36" s="1"/>
  <c r="D201" i="36"/>
  <c r="I201" i="36" s="1"/>
  <c r="C201" i="36"/>
  <c r="B201" i="36"/>
  <c r="A201" i="36"/>
  <c r="H200" i="36"/>
  <c r="G200" i="36"/>
  <c r="F200" i="36"/>
  <c r="D200" i="36"/>
  <c r="J200" i="36" s="1"/>
  <c r="C200" i="36"/>
  <c r="B200" i="36"/>
  <c r="A200" i="36"/>
  <c r="H199" i="36"/>
  <c r="G199" i="36"/>
  <c r="J199" i="36" s="1"/>
  <c r="K199" i="36" s="1"/>
  <c r="F199" i="36"/>
  <c r="D199" i="36"/>
  <c r="I199" i="36" s="1"/>
  <c r="C199" i="36"/>
  <c r="B199" i="36"/>
  <c r="A199" i="36"/>
  <c r="F198" i="36"/>
  <c r="G198" i="36" s="1"/>
  <c r="D198" i="36"/>
  <c r="C198" i="36"/>
  <c r="B198" i="36"/>
  <c r="A198" i="36"/>
  <c r="K197" i="36"/>
  <c r="H197" i="36"/>
  <c r="G197" i="36"/>
  <c r="J197" i="36" s="1"/>
  <c r="F197" i="36"/>
  <c r="D197" i="36"/>
  <c r="I197" i="36" s="1"/>
  <c r="C197" i="36"/>
  <c r="B197" i="36"/>
  <c r="A197" i="36"/>
  <c r="I196" i="36"/>
  <c r="F196" i="36"/>
  <c r="G196" i="36" s="1"/>
  <c r="D196" i="36"/>
  <c r="C196" i="36"/>
  <c r="B196" i="36"/>
  <c r="A196" i="36"/>
  <c r="H195" i="36"/>
  <c r="G195" i="36"/>
  <c r="J195" i="36" s="1"/>
  <c r="K195" i="36" s="1"/>
  <c r="F195" i="36"/>
  <c r="D195" i="36"/>
  <c r="I195" i="36" s="1"/>
  <c r="C195" i="36"/>
  <c r="B195" i="36"/>
  <c r="A195" i="36"/>
  <c r="F194" i="36"/>
  <c r="G194" i="36" s="1"/>
  <c r="D194" i="36"/>
  <c r="C194" i="36"/>
  <c r="B194" i="36"/>
  <c r="A194" i="36"/>
  <c r="K193" i="36"/>
  <c r="H193" i="36"/>
  <c r="G193" i="36"/>
  <c r="J193" i="36" s="1"/>
  <c r="F193" i="36"/>
  <c r="D193" i="36"/>
  <c r="I193" i="36" s="1"/>
  <c r="C193" i="36"/>
  <c r="B193" i="36"/>
  <c r="A193" i="36"/>
  <c r="B192" i="36"/>
  <c r="A192" i="36"/>
  <c r="H191" i="36"/>
  <c r="G191" i="36"/>
  <c r="J191" i="36" s="1"/>
  <c r="K191" i="36" s="1"/>
  <c r="F191" i="36"/>
  <c r="D191" i="36"/>
  <c r="I191" i="36" s="1"/>
  <c r="C191" i="36"/>
  <c r="B191" i="36"/>
  <c r="A191" i="36"/>
  <c r="F190" i="36"/>
  <c r="G190" i="36" s="1"/>
  <c r="D190" i="36"/>
  <c r="C190" i="36"/>
  <c r="B190" i="36"/>
  <c r="A190" i="36"/>
  <c r="K189" i="36"/>
  <c r="H189" i="36"/>
  <c r="G189" i="36"/>
  <c r="J189" i="36" s="1"/>
  <c r="F189" i="36"/>
  <c r="D189" i="36"/>
  <c r="I189" i="36" s="1"/>
  <c r="C189" i="36"/>
  <c r="B189" i="36"/>
  <c r="A189" i="36"/>
  <c r="I188" i="36"/>
  <c r="F188" i="36"/>
  <c r="G188" i="36" s="1"/>
  <c r="D188" i="36"/>
  <c r="C188" i="36"/>
  <c r="B188" i="36"/>
  <c r="A188" i="36"/>
  <c r="H187" i="36"/>
  <c r="G187" i="36"/>
  <c r="J187" i="36" s="1"/>
  <c r="K187" i="36" s="1"/>
  <c r="F187" i="36"/>
  <c r="D187" i="36"/>
  <c r="I187" i="36" s="1"/>
  <c r="C187" i="36"/>
  <c r="B187" i="36"/>
  <c r="A187" i="36"/>
  <c r="F186" i="36"/>
  <c r="G186" i="36" s="1"/>
  <c r="D186" i="36"/>
  <c r="C186" i="36"/>
  <c r="B186" i="36"/>
  <c r="A186" i="36"/>
  <c r="K185" i="36"/>
  <c r="H185" i="36"/>
  <c r="F185" i="36"/>
  <c r="G185" i="36" s="1"/>
  <c r="J185" i="36" s="1"/>
  <c r="D185" i="36"/>
  <c r="C185" i="36"/>
  <c r="B185" i="36"/>
  <c r="A185" i="36"/>
  <c r="F184" i="36"/>
  <c r="G184" i="36" s="1"/>
  <c r="D184" i="36"/>
  <c r="C184" i="36"/>
  <c r="B184" i="36"/>
  <c r="A184" i="36"/>
  <c r="H183" i="36"/>
  <c r="F183" i="36"/>
  <c r="G183" i="36" s="1"/>
  <c r="J183" i="36" s="1"/>
  <c r="K183" i="36" s="1"/>
  <c r="D183" i="36"/>
  <c r="C183" i="36"/>
  <c r="B183" i="36"/>
  <c r="A183" i="36"/>
  <c r="F182" i="36"/>
  <c r="G182" i="36" s="1"/>
  <c r="D182" i="36"/>
  <c r="C182" i="36"/>
  <c r="B182" i="36"/>
  <c r="A182" i="36"/>
  <c r="H181" i="36"/>
  <c r="F181" i="36"/>
  <c r="G181" i="36" s="1"/>
  <c r="J181" i="36" s="1"/>
  <c r="K181" i="36" s="1"/>
  <c r="D181" i="36"/>
  <c r="C181" i="36"/>
  <c r="B181" i="36"/>
  <c r="A181" i="36"/>
  <c r="F180" i="36"/>
  <c r="G180" i="36" s="1"/>
  <c r="D180" i="36"/>
  <c r="C180" i="36"/>
  <c r="B180" i="36"/>
  <c r="A180" i="36"/>
  <c r="H179" i="36"/>
  <c r="F179" i="36"/>
  <c r="G179" i="36" s="1"/>
  <c r="J179" i="36" s="1"/>
  <c r="K179" i="36" s="1"/>
  <c r="D179" i="36"/>
  <c r="C179" i="36"/>
  <c r="B179" i="36"/>
  <c r="A179" i="36"/>
  <c r="F178" i="36"/>
  <c r="G178" i="36" s="1"/>
  <c r="D178" i="36"/>
  <c r="C178" i="36"/>
  <c r="B178" i="36"/>
  <c r="A178" i="36"/>
  <c r="H177" i="36"/>
  <c r="F177" i="36"/>
  <c r="G177" i="36" s="1"/>
  <c r="J177" i="36" s="1"/>
  <c r="K177" i="36" s="1"/>
  <c r="D177" i="36"/>
  <c r="C177" i="36"/>
  <c r="B177" i="36"/>
  <c r="A177" i="36"/>
  <c r="F176" i="36"/>
  <c r="G176" i="36" s="1"/>
  <c r="D176" i="36"/>
  <c r="C176" i="36"/>
  <c r="B176" i="36"/>
  <c r="A176" i="36"/>
  <c r="H175" i="36"/>
  <c r="F175" i="36"/>
  <c r="G175" i="36" s="1"/>
  <c r="J175" i="36" s="1"/>
  <c r="K175" i="36" s="1"/>
  <c r="D175" i="36"/>
  <c r="C175" i="36"/>
  <c r="B175" i="36"/>
  <c r="A175" i="36"/>
  <c r="F174" i="36"/>
  <c r="G174" i="36" s="1"/>
  <c r="D174" i="36"/>
  <c r="C174" i="36"/>
  <c r="B174" i="36"/>
  <c r="A174" i="36"/>
  <c r="B173" i="36"/>
  <c r="A173" i="36"/>
  <c r="I172" i="36"/>
  <c r="H172" i="36"/>
  <c r="F172" i="36"/>
  <c r="G172" i="36" s="1"/>
  <c r="D172" i="36"/>
  <c r="C172" i="36"/>
  <c r="B172" i="36"/>
  <c r="A172" i="36"/>
  <c r="H171" i="36"/>
  <c r="G171" i="36"/>
  <c r="J171" i="36" s="1"/>
  <c r="K171" i="36" s="1"/>
  <c r="F171" i="36"/>
  <c r="D171" i="36"/>
  <c r="I171" i="36" s="1"/>
  <c r="C171" i="36"/>
  <c r="B171" i="36"/>
  <c r="A171" i="36"/>
  <c r="I170" i="36"/>
  <c r="H170" i="36"/>
  <c r="F170" i="36"/>
  <c r="G170" i="36" s="1"/>
  <c r="D170" i="36"/>
  <c r="C170" i="36"/>
  <c r="B170" i="36"/>
  <c r="A170" i="36"/>
  <c r="H169" i="36"/>
  <c r="G169" i="36"/>
  <c r="J169" i="36" s="1"/>
  <c r="K169" i="36" s="1"/>
  <c r="F169" i="36"/>
  <c r="D169" i="36"/>
  <c r="I169" i="36" s="1"/>
  <c r="C169" i="36"/>
  <c r="B169" i="36"/>
  <c r="A169" i="36"/>
  <c r="I168" i="36"/>
  <c r="H168" i="36"/>
  <c r="F168" i="36"/>
  <c r="G168" i="36" s="1"/>
  <c r="D168" i="36"/>
  <c r="C168" i="36"/>
  <c r="B168" i="36"/>
  <c r="A168" i="36"/>
  <c r="H167" i="36"/>
  <c r="G167" i="36"/>
  <c r="J167" i="36" s="1"/>
  <c r="K167" i="36" s="1"/>
  <c r="F167" i="36"/>
  <c r="D167" i="36"/>
  <c r="I167" i="36" s="1"/>
  <c r="C167" i="36"/>
  <c r="B167" i="36"/>
  <c r="A167" i="36"/>
  <c r="I166" i="36"/>
  <c r="G166" i="36"/>
  <c r="F166" i="36"/>
  <c r="D166" i="36"/>
  <c r="C166" i="36"/>
  <c r="B166" i="36"/>
  <c r="A166" i="36"/>
  <c r="G165" i="36"/>
  <c r="F165" i="36"/>
  <c r="D165" i="36"/>
  <c r="J165" i="36" s="1"/>
  <c r="C165" i="36"/>
  <c r="B165" i="36"/>
  <c r="A165" i="36"/>
  <c r="I164" i="36"/>
  <c r="G164" i="36"/>
  <c r="F164" i="36"/>
  <c r="D164" i="36"/>
  <c r="C164" i="36"/>
  <c r="B164" i="36"/>
  <c r="A164" i="36"/>
  <c r="G163" i="36"/>
  <c r="F163" i="36"/>
  <c r="D163" i="36"/>
  <c r="C163" i="36"/>
  <c r="B163" i="36"/>
  <c r="A163" i="36"/>
  <c r="I162" i="36"/>
  <c r="G162" i="36"/>
  <c r="F162" i="36"/>
  <c r="D162" i="36"/>
  <c r="C162" i="36"/>
  <c r="B162" i="36"/>
  <c r="A162" i="36"/>
  <c r="G161" i="36"/>
  <c r="F161" i="36"/>
  <c r="D161" i="36"/>
  <c r="J161" i="36" s="1"/>
  <c r="C161" i="36"/>
  <c r="B161" i="36"/>
  <c r="A161" i="36"/>
  <c r="I160" i="36"/>
  <c r="G160" i="36"/>
  <c r="F160" i="36"/>
  <c r="D160" i="36"/>
  <c r="C160" i="36"/>
  <c r="B160" i="36"/>
  <c r="A160" i="36"/>
  <c r="G159" i="36"/>
  <c r="F159" i="36"/>
  <c r="D159" i="36"/>
  <c r="C159" i="36"/>
  <c r="B159" i="36"/>
  <c r="A159" i="36"/>
  <c r="I158" i="36"/>
  <c r="G158" i="36"/>
  <c r="F158" i="36"/>
  <c r="D158" i="36"/>
  <c r="C158" i="36"/>
  <c r="B158" i="36"/>
  <c r="A158" i="36"/>
  <c r="G157" i="36"/>
  <c r="F157" i="36"/>
  <c r="D157" i="36"/>
  <c r="J157" i="36" s="1"/>
  <c r="C157" i="36"/>
  <c r="B157" i="36"/>
  <c r="A157" i="36"/>
  <c r="I156" i="36"/>
  <c r="G156" i="36"/>
  <c r="F156" i="36"/>
  <c r="D156" i="36"/>
  <c r="C156" i="36"/>
  <c r="B156" i="36"/>
  <c r="A156" i="36"/>
  <c r="B155" i="36"/>
  <c r="A155" i="36"/>
  <c r="G154" i="36"/>
  <c r="F154" i="36"/>
  <c r="D154" i="36"/>
  <c r="I154" i="36" s="1"/>
  <c r="C154" i="36"/>
  <c r="B154" i="36"/>
  <c r="A154" i="36"/>
  <c r="G153" i="36"/>
  <c r="F153" i="36"/>
  <c r="D153" i="36"/>
  <c r="C153" i="36"/>
  <c r="B153" i="36"/>
  <c r="A153" i="36"/>
  <c r="G152" i="36"/>
  <c r="F152" i="36"/>
  <c r="D152" i="36"/>
  <c r="I152" i="36" s="1"/>
  <c r="C152" i="36"/>
  <c r="B152" i="36"/>
  <c r="A152" i="36"/>
  <c r="G151" i="36"/>
  <c r="F151" i="36"/>
  <c r="D151" i="36"/>
  <c r="J151" i="36" s="1"/>
  <c r="C151" i="36"/>
  <c r="B151" i="36"/>
  <c r="A151" i="36"/>
  <c r="G150" i="36"/>
  <c r="F150" i="36"/>
  <c r="D150" i="36"/>
  <c r="I150" i="36" s="1"/>
  <c r="C150" i="36"/>
  <c r="B150" i="36"/>
  <c r="A150" i="36"/>
  <c r="G149" i="36"/>
  <c r="F149" i="36"/>
  <c r="D149" i="36"/>
  <c r="C149" i="36"/>
  <c r="B149" i="36"/>
  <c r="A149" i="36"/>
  <c r="G148" i="36"/>
  <c r="F148" i="36"/>
  <c r="D148" i="36"/>
  <c r="I148" i="36" s="1"/>
  <c r="C148" i="36"/>
  <c r="B148" i="36"/>
  <c r="A148" i="36"/>
  <c r="G147" i="36"/>
  <c r="F147" i="36"/>
  <c r="D147" i="36"/>
  <c r="J147" i="36" s="1"/>
  <c r="C147" i="36"/>
  <c r="B147" i="36"/>
  <c r="A147" i="36"/>
  <c r="G146" i="36"/>
  <c r="F146" i="36"/>
  <c r="D146" i="36"/>
  <c r="I146" i="36" s="1"/>
  <c r="C146" i="36"/>
  <c r="B146" i="36"/>
  <c r="A146" i="36"/>
  <c r="G145" i="36"/>
  <c r="F145" i="36"/>
  <c r="D145" i="36"/>
  <c r="C145" i="36"/>
  <c r="B145" i="36"/>
  <c r="A145" i="36"/>
  <c r="G144" i="36"/>
  <c r="F144" i="36"/>
  <c r="D144" i="36"/>
  <c r="I144" i="36" s="1"/>
  <c r="C144" i="36"/>
  <c r="B144" i="36"/>
  <c r="A144" i="36"/>
  <c r="G143" i="36"/>
  <c r="F143" i="36"/>
  <c r="D143" i="36"/>
  <c r="J143" i="36" s="1"/>
  <c r="C143" i="36"/>
  <c r="B143" i="36"/>
  <c r="A143" i="36"/>
  <c r="G142" i="36"/>
  <c r="F142" i="36"/>
  <c r="D142" i="36"/>
  <c r="I142" i="36" s="1"/>
  <c r="C142" i="36"/>
  <c r="B142" i="36"/>
  <c r="A142" i="36"/>
  <c r="G141" i="36"/>
  <c r="F141" i="36"/>
  <c r="D141" i="36"/>
  <c r="C141" i="36"/>
  <c r="B141" i="36"/>
  <c r="A141" i="36"/>
  <c r="G140" i="36"/>
  <c r="F140" i="36"/>
  <c r="D140" i="36"/>
  <c r="I140" i="36" s="1"/>
  <c r="C140" i="36"/>
  <c r="B140" i="36"/>
  <c r="A140" i="36"/>
  <c r="G139" i="36"/>
  <c r="F139" i="36"/>
  <c r="D139" i="36"/>
  <c r="J139" i="36" s="1"/>
  <c r="C139" i="36"/>
  <c r="B139" i="36"/>
  <c r="A139" i="36"/>
  <c r="G138" i="36"/>
  <c r="F138" i="36"/>
  <c r="D138" i="36"/>
  <c r="I138" i="36" s="1"/>
  <c r="C138" i="36"/>
  <c r="B138" i="36"/>
  <c r="A138" i="36"/>
  <c r="G137" i="36"/>
  <c r="F137" i="36"/>
  <c r="D137" i="36"/>
  <c r="C137" i="36"/>
  <c r="B137" i="36"/>
  <c r="A137" i="36"/>
  <c r="G136" i="36"/>
  <c r="F136" i="36"/>
  <c r="D136" i="36"/>
  <c r="I136" i="36" s="1"/>
  <c r="C136" i="36"/>
  <c r="B136" i="36"/>
  <c r="A136" i="36"/>
  <c r="G135" i="36"/>
  <c r="F135" i="36"/>
  <c r="D135" i="36"/>
  <c r="J135" i="36" s="1"/>
  <c r="C135" i="36"/>
  <c r="B135" i="36"/>
  <c r="A135" i="36"/>
  <c r="G134" i="36"/>
  <c r="F134" i="36"/>
  <c r="D134" i="36"/>
  <c r="I134" i="36" s="1"/>
  <c r="C134" i="36"/>
  <c r="B134" i="36"/>
  <c r="A134" i="36"/>
  <c r="G133" i="36"/>
  <c r="F133" i="36"/>
  <c r="D133" i="36"/>
  <c r="C133" i="36"/>
  <c r="B133" i="36"/>
  <c r="A133" i="36"/>
  <c r="G132" i="36"/>
  <c r="F132" i="36"/>
  <c r="D132" i="36"/>
  <c r="I132" i="36" s="1"/>
  <c r="C132" i="36"/>
  <c r="B132" i="36"/>
  <c r="A132" i="36"/>
  <c r="B131" i="36"/>
  <c r="A131" i="36"/>
  <c r="I130" i="36"/>
  <c r="G130" i="36"/>
  <c r="F130" i="36"/>
  <c r="D130" i="36"/>
  <c r="C130" i="36"/>
  <c r="B130" i="36"/>
  <c r="A130" i="36"/>
  <c r="G129" i="36"/>
  <c r="F129" i="36"/>
  <c r="D129" i="36"/>
  <c r="C129" i="36"/>
  <c r="B129" i="36"/>
  <c r="A129" i="36"/>
  <c r="I128" i="36"/>
  <c r="G128" i="36"/>
  <c r="F128" i="36"/>
  <c r="D128" i="36"/>
  <c r="C128" i="36"/>
  <c r="B128" i="36"/>
  <c r="A128" i="36"/>
  <c r="G127" i="36"/>
  <c r="F127" i="36"/>
  <c r="D127" i="36"/>
  <c r="J127" i="36" s="1"/>
  <c r="C127" i="36"/>
  <c r="B127" i="36"/>
  <c r="A127" i="36"/>
  <c r="I126" i="36"/>
  <c r="G126" i="36"/>
  <c r="F126" i="36"/>
  <c r="D126" i="36"/>
  <c r="C126" i="36"/>
  <c r="B126" i="36"/>
  <c r="A126" i="36"/>
  <c r="G125" i="36"/>
  <c r="F125" i="36"/>
  <c r="D125" i="36"/>
  <c r="C125" i="36"/>
  <c r="B125" i="36"/>
  <c r="A125" i="36"/>
  <c r="I124" i="36"/>
  <c r="G124" i="36"/>
  <c r="F124" i="36"/>
  <c r="D124" i="36"/>
  <c r="C124" i="36"/>
  <c r="B124" i="36"/>
  <c r="A124" i="36"/>
  <c r="G123" i="36"/>
  <c r="J123" i="36" s="1"/>
  <c r="F123" i="36"/>
  <c r="D123" i="36"/>
  <c r="I123" i="36" s="1"/>
  <c r="C123" i="36"/>
  <c r="B123" i="36"/>
  <c r="A123" i="36"/>
  <c r="B122" i="36"/>
  <c r="A122" i="36"/>
  <c r="G121" i="36"/>
  <c r="J121" i="36" s="1"/>
  <c r="F121" i="36"/>
  <c r="D121" i="36"/>
  <c r="I121" i="36" s="1"/>
  <c r="C121" i="36"/>
  <c r="B121" i="36"/>
  <c r="A121" i="36"/>
  <c r="G120" i="36"/>
  <c r="F120" i="36"/>
  <c r="D120" i="36"/>
  <c r="I120" i="36" s="1"/>
  <c r="C120" i="36"/>
  <c r="B120" i="36"/>
  <c r="A120" i="36"/>
  <c r="G119" i="36"/>
  <c r="F119" i="36"/>
  <c r="D119" i="36"/>
  <c r="C119" i="36"/>
  <c r="B119" i="36"/>
  <c r="A119" i="36"/>
  <c r="G118" i="36"/>
  <c r="F118" i="36"/>
  <c r="D118" i="36"/>
  <c r="I118" i="36" s="1"/>
  <c r="C118" i="36"/>
  <c r="B118" i="36"/>
  <c r="A118" i="36"/>
  <c r="B117" i="36"/>
  <c r="A117" i="36"/>
  <c r="I116" i="36"/>
  <c r="G116" i="36"/>
  <c r="F116" i="36"/>
  <c r="D116" i="36"/>
  <c r="C116" i="36"/>
  <c r="B116" i="36"/>
  <c r="A116" i="36"/>
  <c r="G115" i="36"/>
  <c r="F115" i="36"/>
  <c r="D115" i="36"/>
  <c r="C115" i="36"/>
  <c r="B115" i="36"/>
  <c r="A115" i="36"/>
  <c r="I114" i="36"/>
  <c r="G114" i="36"/>
  <c r="F114" i="36"/>
  <c r="D114" i="36"/>
  <c r="C114" i="36"/>
  <c r="B114" i="36"/>
  <c r="A114" i="36"/>
  <c r="G113" i="36"/>
  <c r="F113" i="36"/>
  <c r="D113" i="36"/>
  <c r="J113" i="36" s="1"/>
  <c r="C113" i="36"/>
  <c r="B113" i="36"/>
  <c r="A113" i="36"/>
  <c r="I112" i="36"/>
  <c r="G112" i="36"/>
  <c r="F112" i="36"/>
  <c r="D112" i="36"/>
  <c r="C112" i="36"/>
  <c r="B112" i="36"/>
  <c r="A112" i="36"/>
  <c r="B111" i="36"/>
  <c r="A111" i="36"/>
  <c r="G110" i="36"/>
  <c r="F110" i="36"/>
  <c r="D110" i="36"/>
  <c r="I110" i="36" s="1"/>
  <c r="C110" i="36"/>
  <c r="B110" i="36"/>
  <c r="A110" i="36"/>
  <c r="G109" i="36"/>
  <c r="F109" i="36"/>
  <c r="D109" i="36"/>
  <c r="C109" i="36"/>
  <c r="B109" i="36"/>
  <c r="A109" i="36"/>
  <c r="G108" i="36"/>
  <c r="F108" i="36"/>
  <c r="D108" i="36"/>
  <c r="I108" i="36" s="1"/>
  <c r="C108" i="36"/>
  <c r="B108" i="36"/>
  <c r="A108" i="36"/>
  <c r="G107" i="36"/>
  <c r="F107" i="36"/>
  <c r="D107" i="36"/>
  <c r="J107" i="36" s="1"/>
  <c r="C107" i="36"/>
  <c r="B107" i="36"/>
  <c r="A107" i="36"/>
  <c r="B106" i="36"/>
  <c r="A106" i="36"/>
  <c r="G105" i="36"/>
  <c r="F105" i="36"/>
  <c r="D105" i="36"/>
  <c r="C105" i="36"/>
  <c r="B105" i="36"/>
  <c r="A105" i="36"/>
  <c r="I104" i="36"/>
  <c r="G104" i="36"/>
  <c r="F104" i="36"/>
  <c r="D104" i="36"/>
  <c r="C104" i="36"/>
  <c r="B104" i="36"/>
  <c r="A104" i="36"/>
  <c r="G103" i="36"/>
  <c r="F103" i="36"/>
  <c r="D103" i="36"/>
  <c r="J103" i="36" s="1"/>
  <c r="C103" i="36"/>
  <c r="B103" i="36"/>
  <c r="A103" i="36"/>
  <c r="I102" i="36"/>
  <c r="G102" i="36"/>
  <c r="F102" i="36"/>
  <c r="D102" i="36"/>
  <c r="C102" i="36"/>
  <c r="B102" i="36"/>
  <c r="A102" i="36"/>
  <c r="B101" i="36"/>
  <c r="A101" i="36"/>
  <c r="G100" i="36"/>
  <c r="F100" i="36"/>
  <c r="D100" i="36"/>
  <c r="I100" i="36" s="1"/>
  <c r="C100" i="36"/>
  <c r="B100" i="36"/>
  <c r="A100" i="36"/>
  <c r="G99" i="36"/>
  <c r="F99" i="36"/>
  <c r="D99" i="36"/>
  <c r="C99" i="36"/>
  <c r="B99" i="36"/>
  <c r="A99" i="36"/>
  <c r="G98" i="36"/>
  <c r="F98" i="36"/>
  <c r="D98" i="36"/>
  <c r="I98" i="36" s="1"/>
  <c r="C98" i="36"/>
  <c r="B98" i="36"/>
  <c r="A98" i="36"/>
  <c r="G97" i="36"/>
  <c r="F97" i="36"/>
  <c r="D97" i="36"/>
  <c r="J97" i="36" s="1"/>
  <c r="C97" i="36"/>
  <c r="B97" i="36"/>
  <c r="A97" i="36"/>
  <c r="B96" i="36"/>
  <c r="A96" i="36"/>
  <c r="G95" i="36"/>
  <c r="F95" i="36"/>
  <c r="D95" i="36"/>
  <c r="C95" i="36"/>
  <c r="B95" i="36"/>
  <c r="A95" i="36"/>
  <c r="I94" i="36"/>
  <c r="G94" i="36"/>
  <c r="F94" i="36"/>
  <c r="D94" i="36"/>
  <c r="C94" i="36"/>
  <c r="B94" i="36"/>
  <c r="A94" i="36"/>
  <c r="G93" i="36"/>
  <c r="F93" i="36"/>
  <c r="D93" i="36"/>
  <c r="J93" i="36" s="1"/>
  <c r="C93" i="36"/>
  <c r="B93" i="36"/>
  <c r="A93" i="36"/>
  <c r="I92" i="36"/>
  <c r="G92" i="36"/>
  <c r="F92" i="36"/>
  <c r="D92" i="36"/>
  <c r="C92" i="36"/>
  <c r="B92" i="36"/>
  <c r="A92" i="36"/>
  <c r="G91" i="36"/>
  <c r="F91" i="36"/>
  <c r="D91" i="36"/>
  <c r="C91" i="36"/>
  <c r="B91" i="36"/>
  <c r="A91" i="36"/>
  <c r="I90" i="36"/>
  <c r="G90" i="36"/>
  <c r="F90" i="36"/>
  <c r="D90" i="36"/>
  <c r="C90" i="36"/>
  <c r="B90" i="36"/>
  <c r="A90" i="36"/>
  <c r="G89" i="36"/>
  <c r="F89" i="36"/>
  <c r="D89" i="36"/>
  <c r="J89" i="36" s="1"/>
  <c r="C89" i="36"/>
  <c r="B89" i="36"/>
  <c r="A89" i="36"/>
  <c r="I88" i="36"/>
  <c r="G88" i="36"/>
  <c r="F88" i="36"/>
  <c r="D88" i="36"/>
  <c r="C88" i="36"/>
  <c r="B88" i="36"/>
  <c r="A88" i="36"/>
  <c r="G87" i="36"/>
  <c r="F87" i="36"/>
  <c r="D87" i="36"/>
  <c r="C87" i="36"/>
  <c r="B87" i="36"/>
  <c r="A87" i="36"/>
  <c r="I86" i="36"/>
  <c r="G86" i="36"/>
  <c r="F86" i="36"/>
  <c r="D86" i="36"/>
  <c r="C86" i="36"/>
  <c r="B86" i="36"/>
  <c r="A86" i="36"/>
  <c r="G85" i="36"/>
  <c r="F85" i="36"/>
  <c r="D85" i="36"/>
  <c r="J85" i="36" s="1"/>
  <c r="C85" i="36"/>
  <c r="B85" i="36"/>
  <c r="A85" i="36"/>
  <c r="I84" i="36"/>
  <c r="G84" i="36"/>
  <c r="F84" i="36"/>
  <c r="D84" i="36"/>
  <c r="C84" i="36"/>
  <c r="B84" i="36"/>
  <c r="A84" i="36"/>
  <c r="G83" i="36"/>
  <c r="F83" i="36"/>
  <c r="D83" i="36"/>
  <c r="C83" i="36"/>
  <c r="B83" i="36"/>
  <c r="A83" i="36"/>
  <c r="B82" i="36"/>
  <c r="A82" i="36"/>
  <c r="G81" i="36"/>
  <c r="F81" i="36"/>
  <c r="D81" i="36"/>
  <c r="C81" i="36"/>
  <c r="B81" i="36"/>
  <c r="A81" i="36"/>
  <c r="G80" i="36"/>
  <c r="F80" i="36"/>
  <c r="D80" i="36"/>
  <c r="I80" i="36" s="1"/>
  <c r="C80" i="36"/>
  <c r="B80" i="36"/>
  <c r="A80" i="36"/>
  <c r="G79" i="36"/>
  <c r="F79" i="36"/>
  <c r="D79" i="36"/>
  <c r="J79" i="36" s="1"/>
  <c r="C79" i="36"/>
  <c r="B79" i="36"/>
  <c r="A79" i="36"/>
  <c r="G78" i="36"/>
  <c r="F78" i="36"/>
  <c r="D78" i="36"/>
  <c r="I78" i="36" s="1"/>
  <c r="C78" i="36"/>
  <c r="B78" i="36"/>
  <c r="A78" i="36"/>
  <c r="G77" i="36"/>
  <c r="F77" i="36"/>
  <c r="D77" i="36"/>
  <c r="C77" i="36"/>
  <c r="B77" i="36"/>
  <c r="A77" i="36"/>
  <c r="G76" i="36"/>
  <c r="F76" i="36"/>
  <c r="D76" i="36"/>
  <c r="I76" i="36" s="1"/>
  <c r="C76" i="36"/>
  <c r="B76" i="36"/>
  <c r="A76" i="36"/>
  <c r="G75" i="36"/>
  <c r="J75" i="36" s="1"/>
  <c r="F75" i="36"/>
  <c r="D75" i="36"/>
  <c r="I75" i="36" s="1"/>
  <c r="C75" i="36"/>
  <c r="B75" i="36"/>
  <c r="A75" i="36"/>
  <c r="G74" i="36"/>
  <c r="F74" i="36"/>
  <c r="D74" i="36"/>
  <c r="I74" i="36" s="1"/>
  <c r="C74" i="36"/>
  <c r="B74" i="36"/>
  <c r="A74" i="36"/>
  <c r="G73" i="36"/>
  <c r="J73" i="36" s="1"/>
  <c r="F73" i="36"/>
  <c r="D73" i="36"/>
  <c r="I73" i="36" s="1"/>
  <c r="C73" i="36"/>
  <c r="B73" i="36"/>
  <c r="A73" i="36"/>
  <c r="G72" i="36"/>
  <c r="F72" i="36"/>
  <c r="D72" i="36"/>
  <c r="I72" i="36" s="1"/>
  <c r="C72" i="36"/>
  <c r="B72" i="36"/>
  <c r="A72" i="36"/>
  <c r="G71" i="36"/>
  <c r="J71" i="36" s="1"/>
  <c r="F71" i="36"/>
  <c r="D71" i="36"/>
  <c r="I71" i="36" s="1"/>
  <c r="C71" i="36"/>
  <c r="B71" i="36"/>
  <c r="A71" i="36"/>
  <c r="G70" i="36"/>
  <c r="F70" i="36"/>
  <c r="D70" i="36"/>
  <c r="I70" i="36" s="1"/>
  <c r="C70" i="36"/>
  <c r="B70" i="36"/>
  <c r="A70" i="36"/>
  <c r="B69" i="36"/>
  <c r="A69" i="36"/>
  <c r="I68" i="36"/>
  <c r="H68" i="36"/>
  <c r="G68" i="36"/>
  <c r="J68" i="36" s="1"/>
  <c r="K68" i="36" s="1"/>
  <c r="F68" i="36"/>
  <c r="G67" i="36"/>
  <c r="J67" i="36" s="1"/>
  <c r="F67" i="36"/>
  <c r="D67" i="36"/>
  <c r="I67" i="36" s="1"/>
  <c r="C67" i="36"/>
  <c r="B67" i="36"/>
  <c r="A67" i="36"/>
  <c r="G66" i="36"/>
  <c r="F66" i="36"/>
  <c r="D66" i="36"/>
  <c r="I66" i="36" s="1"/>
  <c r="C66" i="36"/>
  <c r="B66" i="36"/>
  <c r="A66" i="36"/>
  <c r="G65" i="36"/>
  <c r="J65" i="36" s="1"/>
  <c r="F65" i="36"/>
  <c r="D65" i="36"/>
  <c r="I65" i="36" s="1"/>
  <c r="C65" i="36"/>
  <c r="B65" i="36"/>
  <c r="A65" i="36"/>
  <c r="G64" i="36"/>
  <c r="F64" i="36"/>
  <c r="D64" i="36"/>
  <c r="I64" i="36" s="1"/>
  <c r="C64" i="36"/>
  <c r="B64" i="36"/>
  <c r="A64" i="36"/>
  <c r="G63" i="36"/>
  <c r="J63" i="36" s="1"/>
  <c r="F63" i="36"/>
  <c r="D63" i="36"/>
  <c r="I63" i="36" s="1"/>
  <c r="C63" i="36"/>
  <c r="B63" i="36"/>
  <c r="A63" i="36"/>
  <c r="G62" i="36"/>
  <c r="F62" i="36"/>
  <c r="D62" i="36"/>
  <c r="I62" i="36" s="1"/>
  <c r="C62" i="36"/>
  <c r="B62" i="36"/>
  <c r="A62" i="36"/>
  <c r="G61" i="36"/>
  <c r="J61" i="36" s="1"/>
  <c r="F61" i="36"/>
  <c r="D61" i="36"/>
  <c r="I61" i="36" s="1"/>
  <c r="C61" i="36"/>
  <c r="B61" i="36"/>
  <c r="A61" i="36"/>
  <c r="G60" i="36"/>
  <c r="F60" i="36"/>
  <c r="D60" i="36"/>
  <c r="I60" i="36" s="1"/>
  <c r="C60" i="36"/>
  <c r="B60" i="36"/>
  <c r="A60" i="36"/>
  <c r="G59" i="36"/>
  <c r="J59" i="36" s="1"/>
  <c r="F59" i="36"/>
  <c r="D59" i="36"/>
  <c r="I59" i="36" s="1"/>
  <c r="C59" i="36"/>
  <c r="B59" i="36"/>
  <c r="A59" i="36"/>
  <c r="G58" i="36"/>
  <c r="F58" i="36"/>
  <c r="D58" i="36"/>
  <c r="I58" i="36" s="1"/>
  <c r="C58" i="36"/>
  <c r="B58" i="36"/>
  <c r="A58" i="36"/>
  <c r="G57" i="36"/>
  <c r="J57" i="36" s="1"/>
  <c r="F57" i="36"/>
  <c r="D57" i="36"/>
  <c r="I57" i="36" s="1"/>
  <c r="C57" i="36"/>
  <c r="B57" i="36"/>
  <c r="A57" i="36"/>
  <c r="G56" i="36"/>
  <c r="F56" i="36"/>
  <c r="D56" i="36"/>
  <c r="I56" i="36" s="1"/>
  <c r="C56" i="36"/>
  <c r="B56" i="36"/>
  <c r="A56" i="36"/>
  <c r="G55" i="36"/>
  <c r="J55" i="36" s="1"/>
  <c r="F55" i="36"/>
  <c r="D55" i="36"/>
  <c r="I55" i="36" s="1"/>
  <c r="C55" i="36"/>
  <c r="B55" i="36"/>
  <c r="A55" i="36"/>
  <c r="G54" i="36"/>
  <c r="F54" i="36"/>
  <c r="D54" i="36"/>
  <c r="I54" i="36" s="1"/>
  <c r="C54" i="36"/>
  <c r="B54" i="36"/>
  <c r="A54" i="36"/>
  <c r="G53" i="36"/>
  <c r="J53" i="36" s="1"/>
  <c r="F53" i="36"/>
  <c r="D53" i="36"/>
  <c r="I53" i="36" s="1"/>
  <c r="C53" i="36"/>
  <c r="B53" i="36"/>
  <c r="A53" i="36"/>
  <c r="B52" i="36"/>
  <c r="A52" i="36"/>
  <c r="K51" i="36"/>
  <c r="H51" i="36"/>
  <c r="G51" i="36"/>
  <c r="J51" i="36" s="1"/>
  <c r="F51" i="36"/>
  <c r="I51" i="36" s="1"/>
  <c r="G50" i="36"/>
  <c r="F50" i="36"/>
  <c r="D50" i="36"/>
  <c r="I50" i="36" s="1"/>
  <c r="C50" i="36"/>
  <c r="B50" i="36"/>
  <c r="A50" i="36"/>
  <c r="G49" i="36"/>
  <c r="J49" i="36" s="1"/>
  <c r="F49" i="36"/>
  <c r="D49" i="36"/>
  <c r="I49" i="36" s="1"/>
  <c r="C49" i="36"/>
  <c r="B49" i="36"/>
  <c r="A49" i="36"/>
  <c r="G48" i="36"/>
  <c r="F48" i="36"/>
  <c r="D48" i="36"/>
  <c r="I48" i="36" s="1"/>
  <c r="C48" i="36"/>
  <c r="B48" i="36"/>
  <c r="A48" i="36"/>
  <c r="G47" i="36"/>
  <c r="J47" i="36" s="1"/>
  <c r="F47" i="36"/>
  <c r="D47" i="36"/>
  <c r="I47" i="36" s="1"/>
  <c r="C47" i="36"/>
  <c r="B47" i="36"/>
  <c r="A47" i="36"/>
  <c r="I46" i="36"/>
  <c r="F46" i="36"/>
  <c r="G46" i="36" s="1"/>
  <c r="D46" i="36"/>
  <c r="C46" i="36"/>
  <c r="B46" i="36"/>
  <c r="A46" i="36"/>
  <c r="G45" i="36"/>
  <c r="J45" i="36" s="1"/>
  <c r="F45" i="36"/>
  <c r="D45" i="36"/>
  <c r="I45" i="36" s="1"/>
  <c r="C45" i="36"/>
  <c r="B45" i="36"/>
  <c r="A45" i="36"/>
  <c r="F44" i="36"/>
  <c r="G44" i="36" s="1"/>
  <c r="D44" i="36"/>
  <c r="C44" i="36"/>
  <c r="B44" i="36"/>
  <c r="A44" i="36"/>
  <c r="G43" i="36"/>
  <c r="J43" i="36" s="1"/>
  <c r="F43" i="36"/>
  <c r="D43" i="36"/>
  <c r="I43" i="36" s="1"/>
  <c r="C43" i="36"/>
  <c r="B43" i="36"/>
  <c r="A43" i="36"/>
  <c r="F42" i="36"/>
  <c r="G42" i="36" s="1"/>
  <c r="D42" i="36"/>
  <c r="C42" i="36"/>
  <c r="B42" i="36"/>
  <c r="A42" i="36"/>
  <c r="G41" i="36"/>
  <c r="J41" i="36" s="1"/>
  <c r="F41" i="36"/>
  <c r="D41" i="36"/>
  <c r="I41" i="36" s="1"/>
  <c r="C41" i="36"/>
  <c r="B41" i="36"/>
  <c r="A41" i="36"/>
  <c r="I40" i="36"/>
  <c r="F40" i="36"/>
  <c r="G40" i="36" s="1"/>
  <c r="D40" i="36"/>
  <c r="C40" i="36"/>
  <c r="B40" i="36"/>
  <c r="A40" i="36"/>
  <c r="H39" i="36"/>
  <c r="G39" i="36"/>
  <c r="J39" i="36" s="1"/>
  <c r="K39" i="36" s="1"/>
  <c r="F39" i="36"/>
  <c r="D39" i="36"/>
  <c r="I39" i="36" s="1"/>
  <c r="C39" i="36"/>
  <c r="B39" i="36"/>
  <c r="A39" i="36"/>
  <c r="F38" i="36"/>
  <c r="G38" i="36" s="1"/>
  <c r="D38" i="36"/>
  <c r="C38" i="36"/>
  <c r="B38" i="36"/>
  <c r="A38" i="36"/>
  <c r="K37" i="36"/>
  <c r="H37" i="36"/>
  <c r="G37" i="36"/>
  <c r="J37" i="36" s="1"/>
  <c r="F37" i="36"/>
  <c r="D37" i="36"/>
  <c r="I37" i="36" s="1"/>
  <c r="C37" i="36"/>
  <c r="B37" i="36"/>
  <c r="A37" i="36"/>
  <c r="B36" i="36"/>
  <c r="A36" i="36"/>
  <c r="G35" i="36"/>
  <c r="F35" i="36"/>
  <c r="I34" i="36"/>
  <c r="H34" i="36"/>
  <c r="F34" i="36"/>
  <c r="G34" i="36" s="1"/>
  <c r="J34" i="36" s="1"/>
  <c r="K34" i="36" s="1"/>
  <c r="J33" i="36"/>
  <c r="K33" i="36" s="1"/>
  <c r="H33" i="36"/>
  <c r="G33" i="36"/>
  <c r="F33" i="36"/>
  <c r="I33" i="36" s="1"/>
  <c r="I32" i="36"/>
  <c r="H32" i="36"/>
  <c r="F32" i="36"/>
  <c r="G32" i="36" s="1"/>
  <c r="J32" i="36" s="1"/>
  <c r="K32" i="36" s="1"/>
  <c r="H31" i="36"/>
  <c r="G31" i="36"/>
  <c r="J31" i="36" s="1"/>
  <c r="K31" i="36" s="1"/>
  <c r="F31" i="36"/>
  <c r="D31" i="36"/>
  <c r="I31" i="36" s="1"/>
  <c r="C31" i="36"/>
  <c r="B31" i="36"/>
  <c r="A31" i="36"/>
  <c r="I30" i="36"/>
  <c r="H30" i="36"/>
  <c r="F30" i="36"/>
  <c r="G30" i="36" s="1"/>
  <c r="D30" i="36"/>
  <c r="C30" i="36"/>
  <c r="B30" i="36"/>
  <c r="A30" i="36"/>
  <c r="H29" i="36"/>
  <c r="G29" i="36"/>
  <c r="J29" i="36" s="1"/>
  <c r="K29" i="36" s="1"/>
  <c r="F29" i="36"/>
  <c r="D29" i="36"/>
  <c r="I29" i="36" s="1"/>
  <c r="C29" i="36"/>
  <c r="B29" i="36"/>
  <c r="A29" i="36"/>
  <c r="H28" i="36"/>
  <c r="F28" i="36"/>
  <c r="G28" i="36" s="1"/>
  <c r="J28" i="36" s="1"/>
  <c r="K28" i="36" s="1"/>
  <c r="D28" i="36"/>
  <c r="I28" i="36" s="1"/>
  <c r="C28" i="36"/>
  <c r="B28" i="36"/>
  <c r="A28" i="36"/>
  <c r="H27" i="36"/>
  <c r="F27" i="36"/>
  <c r="G27" i="36" s="1"/>
  <c r="J27" i="36" s="1"/>
  <c r="K27" i="36" s="1"/>
  <c r="D27" i="36"/>
  <c r="I27" i="36" s="1"/>
  <c r="C27" i="36"/>
  <c r="B27" i="36"/>
  <c r="A27" i="36"/>
  <c r="B26" i="36"/>
  <c r="A26" i="36"/>
  <c r="H25" i="36"/>
  <c r="F25" i="36"/>
  <c r="G25" i="36" s="1"/>
  <c r="J25" i="36" s="1"/>
  <c r="K25" i="36" s="1"/>
  <c r="D25" i="36"/>
  <c r="I25" i="36" s="1"/>
  <c r="C25" i="36"/>
  <c r="B25" i="36"/>
  <c r="A25" i="36"/>
  <c r="H24" i="36"/>
  <c r="F24" i="36"/>
  <c r="G24" i="36" s="1"/>
  <c r="J24" i="36" s="1"/>
  <c r="K24" i="36" s="1"/>
  <c r="D24" i="36"/>
  <c r="I24" i="36" s="1"/>
  <c r="C24" i="36"/>
  <c r="B24" i="36"/>
  <c r="A24" i="36"/>
  <c r="H23" i="36"/>
  <c r="F23" i="36"/>
  <c r="G23" i="36" s="1"/>
  <c r="J23" i="36" s="1"/>
  <c r="K23" i="36" s="1"/>
  <c r="D23" i="36"/>
  <c r="I23" i="36" s="1"/>
  <c r="C23" i="36"/>
  <c r="B23" i="36"/>
  <c r="A23" i="36"/>
  <c r="B22" i="36"/>
  <c r="A22" i="36"/>
  <c r="H21" i="36"/>
  <c r="F21" i="36"/>
  <c r="G21" i="36" s="1"/>
  <c r="J21" i="36" s="1"/>
  <c r="K21" i="36" s="1"/>
  <c r="D21" i="36"/>
  <c r="I21" i="36" s="1"/>
  <c r="C21" i="36"/>
  <c r="B21" i="36"/>
  <c r="A21" i="36"/>
  <c r="G20" i="36"/>
  <c r="L20" i="36" s="1"/>
  <c r="F20" i="36"/>
  <c r="D20" i="36"/>
  <c r="I20" i="36" s="1"/>
  <c r="C20" i="36"/>
  <c r="B20" i="36"/>
  <c r="A20" i="36"/>
  <c r="G19" i="36"/>
  <c r="F19" i="36"/>
  <c r="D19" i="36"/>
  <c r="J19" i="36" s="1"/>
  <c r="C19" i="36"/>
  <c r="B19" i="36"/>
  <c r="A19" i="36"/>
  <c r="G18" i="36"/>
  <c r="F18" i="36"/>
  <c r="D18" i="36"/>
  <c r="I18" i="36" s="1"/>
  <c r="C18" i="36"/>
  <c r="B18" i="36"/>
  <c r="A18" i="36"/>
  <c r="G17" i="36"/>
  <c r="F17" i="36"/>
  <c r="D17" i="36"/>
  <c r="J17" i="36" s="1"/>
  <c r="C17" i="36"/>
  <c r="B17" i="36"/>
  <c r="A17" i="36"/>
  <c r="B16" i="36"/>
  <c r="A16" i="36"/>
  <c r="C341" i="35"/>
  <c r="B341" i="35"/>
  <c r="A341" i="35"/>
  <c r="C340" i="35"/>
  <c r="B340" i="35"/>
  <c r="A340" i="35"/>
  <c r="C339" i="35"/>
  <c r="B339" i="35"/>
  <c r="A339" i="35"/>
  <c r="C338" i="35"/>
  <c r="B338" i="35"/>
  <c r="A338" i="35"/>
  <c r="C337" i="35"/>
  <c r="B337" i="35"/>
  <c r="A337" i="35"/>
  <c r="C336" i="35"/>
  <c r="B336" i="35"/>
  <c r="A336" i="35"/>
  <c r="C335" i="35"/>
  <c r="B335" i="35"/>
  <c r="A335" i="35"/>
  <c r="C334" i="35"/>
  <c r="B334" i="35"/>
  <c r="A334" i="35"/>
  <c r="C333" i="35"/>
  <c r="B333" i="35"/>
  <c r="A333" i="35"/>
  <c r="C332" i="35"/>
  <c r="B332" i="35"/>
  <c r="A332" i="35"/>
  <c r="C331" i="35"/>
  <c r="B331" i="35"/>
  <c r="A331" i="35"/>
  <c r="C330" i="35"/>
  <c r="B330" i="35"/>
  <c r="A330" i="35"/>
  <c r="B329" i="35"/>
  <c r="A329" i="35"/>
  <c r="C328" i="35"/>
  <c r="B328" i="35"/>
  <c r="A328" i="35"/>
  <c r="C327" i="35"/>
  <c r="B327" i="35"/>
  <c r="A327" i="35"/>
  <c r="C326" i="35"/>
  <c r="B326" i="35"/>
  <c r="A326" i="35"/>
  <c r="C325" i="35"/>
  <c r="B325" i="35"/>
  <c r="A325" i="35"/>
  <c r="C324" i="35"/>
  <c r="B324" i="35"/>
  <c r="A324" i="35"/>
  <c r="C323" i="35"/>
  <c r="B323" i="35"/>
  <c r="A323" i="35"/>
  <c r="C322" i="35"/>
  <c r="B322" i="35"/>
  <c r="A322" i="35"/>
  <c r="C321" i="35"/>
  <c r="B321" i="35"/>
  <c r="A321" i="35"/>
  <c r="C320" i="35"/>
  <c r="B320" i="35"/>
  <c r="A320" i="35"/>
  <c r="C319" i="35"/>
  <c r="B319" i="35"/>
  <c r="A319" i="35"/>
  <c r="C318" i="35"/>
  <c r="B318" i="35"/>
  <c r="A318" i="35"/>
  <c r="C317" i="35"/>
  <c r="B317" i="35"/>
  <c r="A317" i="35"/>
  <c r="C316" i="35"/>
  <c r="B316" i="35"/>
  <c r="A316" i="35"/>
  <c r="C315" i="35"/>
  <c r="B315" i="35"/>
  <c r="A315" i="35"/>
  <c r="C314" i="35"/>
  <c r="B314" i="35"/>
  <c r="A314" i="35"/>
  <c r="C313" i="35"/>
  <c r="B313" i="35"/>
  <c r="A313" i="35"/>
  <c r="C312" i="35"/>
  <c r="B312" i="35"/>
  <c r="A312" i="35"/>
  <c r="C311" i="35"/>
  <c r="B311" i="35"/>
  <c r="A311" i="35"/>
  <c r="C310" i="35"/>
  <c r="B310" i="35"/>
  <c r="A310" i="35"/>
  <c r="B309" i="35"/>
  <c r="A309" i="35"/>
  <c r="C308" i="35"/>
  <c r="B308" i="35"/>
  <c r="A308" i="35"/>
  <c r="C307" i="35"/>
  <c r="B307" i="35"/>
  <c r="A307" i="35"/>
  <c r="C306" i="35"/>
  <c r="B306" i="35"/>
  <c r="A306" i="35"/>
  <c r="C305" i="35"/>
  <c r="B305" i="35"/>
  <c r="A305" i="35"/>
  <c r="C304" i="35"/>
  <c r="B304" i="35"/>
  <c r="A304" i="35"/>
  <c r="C303" i="35"/>
  <c r="B303" i="35"/>
  <c r="A303" i="35"/>
  <c r="C302" i="35"/>
  <c r="B302" i="35"/>
  <c r="A302" i="35"/>
  <c r="C301" i="35"/>
  <c r="B301" i="35"/>
  <c r="A301" i="35"/>
  <c r="C300" i="35"/>
  <c r="B300" i="35"/>
  <c r="A300" i="35"/>
  <c r="C299" i="35"/>
  <c r="B299" i="35"/>
  <c r="A299" i="35"/>
  <c r="C298" i="35"/>
  <c r="B298" i="35"/>
  <c r="A298" i="35"/>
  <c r="C297" i="35"/>
  <c r="B297" i="35"/>
  <c r="A297" i="35"/>
  <c r="C296" i="35"/>
  <c r="B296" i="35"/>
  <c r="A296" i="35"/>
  <c r="C295" i="35"/>
  <c r="B295" i="35"/>
  <c r="A295" i="35"/>
  <c r="C294" i="35"/>
  <c r="B294" i="35"/>
  <c r="A294" i="35"/>
  <c r="C293" i="35"/>
  <c r="B293" i="35"/>
  <c r="A293" i="35"/>
  <c r="C292" i="35"/>
  <c r="B292" i="35"/>
  <c r="A292" i="35"/>
  <c r="C291" i="35"/>
  <c r="B291" i="35"/>
  <c r="A291" i="35"/>
  <c r="C290" i="35"/>
  <c r="B290" i="35"/>
  <c r="A290" i="35"/>
  <c r="B289" i="35"/>
  <c r="A289" i="35"/>
  <c r="C288" i="35"/>
  <c r="B288" i="35"/>
  <c r="A288" i="35"/>
  <c r="C287" i="35"/>
  <c r="B287" i="35"/>
  <c r="A287" i="35"/>
  <c r="C286" i="35"/>
  <c r="B286" i="35"/>
  <c r="A286" i="35"/>
  <c r="C285" i="35"/>
  <c r="B285" i="35"/>
  <c r="A285" i="35"/>
  <c r="C284" i="35"/>
  <c r="B284" i="35"/>
  <c r="A284" i="35"/>
  <c r="C283" i="35"/>
  <c r="B283" i="35"/>
  <c r="A283" i="35"/>
  <c r="B282" i="35"/>
  <c r="A282" i="35"/>
  <c r="C281" i="35"/>
  <c r="B281" i="35"/>
  <c r="A281" i="35"/>
  <c r="C280" i="35"/>
  <c r="B280" i="35"/>
  <c r="A280" i="35"/>
  <c r="C279" i="35"/>
  <c r="B279" i="35"/>
  <c r="A279" i="35"/>
  <c r="C278" i="35"/>
  <c r="B278" i="35"/>
  <c r="A278" i="35"/>
  <c r="C277" i="35"/>
  <c r="B277" i="35"/>
  <c r="A277" i="35"/>
  <c r="C276" i="35"/>
  <c r="B276" i="35"/>
  <c r="A276" i="35"/>
  <c r="C275" i="35"/>
  <c r="B275" i="35"/>
  <c r="A275" i="35"/>
  <c r="C274" i="35"/>
  <c r="B274" i="35"/>
  <c r="A274" i="35"/>
  <c r="C273" i="35"/>
  <c r="B273" i="35"/>
  <c r="A273" i="35"/>
  <c r="C272" i="35"/>
  <c r="B272" i="35"/>
  <c r="A272" i="35"/>
  <c r="C271" i="35"/>
  <c r="B271" i="35"/>
  <c r="A271" i="35"/>
  <c r="C270" i="35"/>
  <c r="B270" i="35"/>
  <c r="A270" i="35"/>
  <c r="B269" i="35"/>
  <c r="A269" i="35"/>
  <c r="C268" i="35"/>
  <c r="B268" i="35"/>
  <c r="A268" i="35"/>
  <c r="C267" i="35"/>
  <c r="B267" i="35"/>
  <c r="A267" i="35"/>
  <c r="C266" i="35"/>
  <c r="B266" i="35"/>
  <c r="A266" i="35"/>
  <c r="C265" i="35"/>
  <c r="B265" i="35"/>
  <c r="A265" i="35"/>
  <c r="C264" i="35"/>
  <c r="B264" i="35"/>
  <c r="A264" i="35"/>
  <c r="C263" i="35"/>
  <c r="B263" i="35"/>
  <c r="A263" i="35"/>
  <c r="C262" i="35"/>
  <c r="B262" i="35"/>
  <c r="A262" i="35"/>
  <c r="C261" i="35"/>
  <c r="B261" i="35"/>
  <c r="A261" i="35"/>
  <c r="C260" i="35"/>
  <c r="B260" i="35"/>
  <c r="A260" i="35"/>
  <c r="C259" i="35"/>
  <c r="B259" i="35"/>
  <c r="A259" i="35"/>
  <c r="C258" i="35"/>
  <c r="B258" i="35"/>
  <c r="A258" i="35"/>
  <c r="C257" i="35"/>
  <c r="B257" i="35"/>
  <c r="A257" i="35"/>
  <c r="C256" i="35"/>
  <c r="B256" i="35"/>
  <c r="A256" i="35"/>
  <c r="C255" i="35"/>
  <c r="B255" i="35"/>
  <c r="A255" i="35"/>
  <c r="C254" i="35"/>
  <c r="B254" i="35"/>
  <c r="A254" i="35"/>
  <c r="C253" i="35"/>
  <c r="B253" i="35"/>
  <c r="A253" i="35"/>
  <c r="C252" i="35"/>
  <c r="B252" i="35"/>
  <c r="A252" i="35"/>
  <c r="C251" i="35"/>
  <c r="B251" i="35"/>
  <c r="A251" i="35"/>
  <c r="C250" i="35"/>
  <c r="B250" i="35"/>
  <c r="A250" i="35"/>
  <c r="C249" i="35"/>
  <c r="B249" i="35"/>
  <c r="A249" i="35"/>
  <c r="B248" i="35"/>
  <c r="A248" i="35"/>
  <c r="C247" i="35"/>
  <c r="B247" i="35"/>
  <c r="A247" i="35"/>
  <c r="C246" i="35"/>
  <c r="B246" i="35"/>
  <c r="A246" i="35"/>
  <c r="C245" i="35"/>
  <c r="B245" i="35"/>
  <c r="A245" i="35"/>
  <c r="C244" i="35"/>
  <c r="B244" i="35"/>
  <c r="A244" i="35"/>
  <c r="C243" i="35"/>
  <c r="B243" i="35"/>
  <c r="A243" i="35"/>
  <c r="C242" i="35"/>
  <c r="B242" i="35"/>
  <c r="A242" i="35"/>
  <c r="C241" i="35"/>
  <c r="B241" i="35"/>
  <c r="A241" i="35"/>
  <c r="C240" i="35"/>
  <c r="B240" i="35"/>
  <c r="A240" i="35"/>
  <c r="C239" i="35"/>
  <c r="B239" i="35"/>
  <c r="A239" i="35"/>
  <c r="C238" i="35"/>
  <c r="B238" i="35"/>
  <c r="A238" i="35"/>
  <c r="C237" i="35"/>
  <c r="B237" i="35"/>
  <c r="A237" i="35"/>
  <c r="C236" i="35"/>
  <c r="B236" i="35"/>
  <c r="A236" i="35"/>
  <c r="C235" i="35"/>
  <c r="B235" i="35"/>
  <c r="A235" i="35"/>
  <c r="C234" i="35"/>
  <c r="B234" i="35"/>
  <c r="A234" i="35"/>
  <c r="C233" i="35"/>
  <c r="B233" i="35"/>
  <c r="A233" i="35"/>
  <c r="C232" i="35"/>
  <c r="B232" i="35"/>
  <c r="A232" i="35"/>
  <c r="C231" i="35"/>
  <c r="B231" i="35"/>
  <c r="A231" i="35"/>
  <c r="C230" i="35"/>
  <c r="B230" i="35"/>
  <c r="A230" i="35"/>
  <c r="C229" i="35"/>
  <c r="B229" i="35"/>
  <c r="A229" i="35"/>
  <c r="C228" i="35"/>
  <c r="B228" i="35"/>
  <c r="A228" i="35"/>
  <c r="C227" i="35"/>
  <c r="B227" i="35"/>
  <c r="A227" i="35"/>
  <c r="C226" i="35"/>
  <c r="B226" i="35"/>
  <c r="A226" i="35"/>
  <c r="C225" i="35"/>
  <c r="B225" i="35"/>
  <c r="A225" i="35"/>
  <c r="C224" i="35"/>
  <c r="B224" i="35"/>
  <c r="A224" i="35"/>
  <c r="C223" i="35"/>
  <c r="B223" i="35"/>
  <c r="A223" i="35"/>
  <c r="C222" i="35"/>
  <c r="B222" i="35"/>
  <c r="A222" i="35"/>
  <c r="C221" i="35"/>
  <c r="B221" i="35"/>
  <c r="A221" i="35"/>
  <c r="C220" i="35"/>
  <c r="B220" i="35"/>
  <c r="A220" i="35"/>
  <c r="C219" i="35"/>
  <c r="B219" i="35"/>
  <c r="A219" i="35"/>
  <c r="C218" i="35"/>
  <c r="B218" i="35"/>
  <c r="A218" i="35"/>
  <c r="C217" i="35"/>
  <c r="B217" i="35"/>
  <c r="A217" i="35"/>
  <c r="C216" i="35"/>
  <c r="B216" i="35"/>
  <c r="A216" i="35"/>
  <c r="C215" i="35"/>
  <c r="B215" i="35"/>
  <c r="A215" i="35"/>
  <c r="C214" i="35"/>
  <c r="B214" i="35"/>
  <c r="A214" i="35"/>
  <c r="C213" i="35"/>
  <c r="B213" i="35"/>
  <c r="A213" i="35"/>
  <c r="C212" i="35"/>
  <c r="B212" i="35"/>
  <c r="A212" i="35"/>
  <c r="C211" i="35"/>
  <c r="B211" i="35"/>
  <c r="A211" i="35"/>
  <c r="C210" i="35"/>
  <c r="B210" i="35"/>
  <c r="A210" i="35"/>
  <c r="C209" i="35"/>
  <c r="B209" i="35"/>
  <c r="A209" i="35"/>
  <c r="C208" i="35"/>
  <c r="B208" i="35"/>
  <c r="A208" i="35"/>
  <c r="C207" i="35"/>
  <c r="B207" i="35"/>
  <c r="A207" i="35"/>
  <c r="C206" i="35"/>
  <c r="B206" i="35"/>
  <c r="A206" i="35"/>
  <c r="C205" i="35"/>
  <c r="B205" i="35"/>
  <c r="A205" i="35"/>
  <c r="C204" i="35"/>
  <c r="B204" i="35"/>
  <c r="A204" i="35"/>
  <c r="C203" i="35"/>
  <c r="B203" i="35"/>
  <c r="A203" i="35"/>
  <c r="C202" i="35"/>
  <c r="B202" i="35"/>
  <c r="A202" i="35"/>
  <c r="C201" i="35"/>
  <c r="B201" i="35"/>
  <c r="A201" i="35"/>
  <c r="C200" i="35"/>
  <c r="B200" i="35"/>
  <c r="A200" i="35"/>
  <c r="C199" i="35"/>
  <c r="B199" i="35"/>
  <c r="A199" i="35"/>
  <c r="C198" i="35"/>
  <c r="B198" i="35"/>
  <c r="A198" i="35"/>
  <c r="C197" i="35"/>
  <c r="B197" i="35"/>
  <c r="A197" i="35"/>
  <c r="B196" i="35"/>
  <c r="A196" i="35"/>
  <c r="C195" i="35"/>
  <c r="B195" i="35"/>
  <c r="A195" i="35"/>
  <c r="C194" i="35"/>
  <c r="B194" i="35"/>
  <c r="A194" i="35"/>
  <c r="C193" i="35"/>
  <c r="B193" i="35"/>
  <c r="A193" i="35"/>
  <c r="C192" i="35"/>
  <c r="B192" i="35"/>
  <c r="A192" i="35"/>
  <c r="C191" i="35"/>
  <c r="B191" i="35"/>
  <c r="A191" i="35"/>
  <c r="B190" i="35"/>
  <c r="A190" i="35"/>
  <c r="C189" i="35"/>
  <c r="B189" i="35"/>
  <c r="A189" i="35"/>
  <c r="C188" i="35"/>
  <c r="B188" i="35"/>
  <c r="A188" i="35"/>
  <c r="C187" i="35"/>
  <c r="B187" i="35"/>
  <c r="A187" i="35"/>
  <c r="C186" i="35"/>
  <c r="B186" i="35"/>
  <c r="A186" i="35"/>
  <c r="C185" i="35"/>
  <c r="B185" i="35"/>
  <c r="A185" i="35"/>
  <c r="E184" i="35"/>
  <c r="C184" i="35"/>
  <c r="B184" i="35"/>
  <c r="A184" i="35"/>
  <c r="E183" i="35"/>
  <c r="C183" i="35"/>
  <c r="B183" i="35"/>
  <c r="A183" i="35"/>
  <c r="E182" i="35"/>
  <c r="C182" i="35"/>
  <c r="B182" i="35"/>
  <c r="A182" i="35"/>
  <c r="E181" i="35"/>
  <c r="C181" i="35"/>
  <c r="B181" i="35"/>
  <c r="A181" i="35"/>
  <c r="B180" i="35"/>
  <c r="A180" i="35"/>
  <c r="C179" i="35"/>
  <c r="B179" i="35"/>
  <c r="A179" i="35"/>
  <c r="C178" i="35"/>
  <c r="B178" i="35"/>
  <c r="A178" i="35"/>
  <c r="C177" i="35"/>
  <c r="B177" i="35"/>
  <c r="A177" i="35"/>
  <c r="C176" i="35"/>
  <c r="B176" i="35"/>
  <c r="A176" i="35"/>
  <c r="C175" i="35"/>
  <c r="B175" i="35"/>
  <c r="A175" i="35"/>
  <c r="C174" i="35"/>
  <c r="B174" i="35"/>
  <c r="A174" i="35"/>
  <c r="C173" i="35"/>
  <c r="B173" i="35"/>
  <c r="A173" i="35"/>
  <c r="C172" i="35"/>
  <c r="B172" i="35"/>
  <c r="A172" i="35"/>
  <c r="C171" i="35"/>
  <c r="B171" i="35"/>
  <c r="A171" i="35"/>
  <c r="C170" i="35"/>
  <c r="B170" i="35"/>
  <c r="A170" i="35"/>
  <c r="C169" i="35"/>
  <c r="B169" i="35"/>
  <c r="A169" i="35"/>
  <c r="C168" i="35"/>
  <c r="B168" i="35"/>
  <c r="A168" i="35"/>
  <c r="C167" i="35"/>
  <c r="B167" i="35"/>
  <c r="A167" i="35"/>
  <c r="C166" i="35"/>
  <c r="B166" i="35"/>
  <c r="A166" i="35"/>
  <c r="C165" i="35"/>
  <c r="B165" i="35"/>
  <c r="A165" i="35"/>
  <c r="C164" i="35"/>
  <c r="B164" i="35"/>
  <c r="A164" i="35"/>
  <c r="C163" i="35"/>
  <c r="B163" i="35"/>
  <c r="A163" i="35"/>
  <c r="C162" i="35"/>
  <c r="B162" i="35"/>
  <c r="A162" i="35"/>
  <c r="B161" i="35"/>
  <c r="A161" i="35"/>
  <c r="C160" i="35"/>
  <c r="B160" i="35"/>
  <c r="A160" i="35"/>
  <c r="C159" i="35"/>
  <c r="B159" i="35"/>
  <c r="A159" i="35"/>
  <c r="C158" i="35"/>
  <c r="B158" i="35"/>
  <c r="A158" i="35"/>
  <c r="C157" i="35"/>
  <c r="B157" i="35"/>
  <c r="A157" i="35"/>
  <c r="C156" i="35"/>
  <c r="B156" i="35"/>
  <c r="A156" i="35"/>
  <c r="C155" i="35"/>
  <c r="B155" i="35"/>
  <c r="A155" i="35"/>
  <c r="C154" i="35"/>
  <c r="B154" i="35"/>
  <c r="A154" i="35"/>
  <c r="C153" i="35"/>
  <c r="B153" i="35"/>
  <c r="A153" i="35"/>
  <c r="C152" i="35"/>
  <c r="B152" i="35"/>
  <c r="A152" i="35"/>
  <c r="C151" i="35"/>
  <c r="B151" i="35"/>
  <c r="A151" i="35"/>
  <c r="C150" i="35"/>
  <c r="B150" i="35"/>
  <c r="A150" i="35"/>
  <c r="C149" i="35"/>
  <c r="B149" i="35"/>
  <c r="A149" i="35"/>
  <c r="C148" i="35"/>
  <c r="B148" i="35"/>
  <c r="A148" i="35"/>
  <c r="C147" i="35"/>
  <c r="B147" i="35"/>
  <c r="A147" i="35"/>
  <c r="C146" i="35"/>
  <c r="B146" i="35"/>
  <c r="A146" i="35"/>
  <c r="C145" i="35"/>
  <c r="B145" i="35"/>
  <c r="A145" i="35"/>
  <c r="C144" i="35"/>
  <c r="B144" i="35"/>
  <c r="A144" i="35"/>
  <c r="B143" i="35"/>
  <c r="A143" i="35"/>
  <c r="C142" i="35"/>
  <c r="B142" i="35"/>
  <c r="A142" i="35"/>
  <c r="C141" i="35"/>
  <c r="B141" i="35"/>
  <c r="A141" i="35"/>
  <c r="C140" i="35"/>
  <c r="B140" i="35"/>
  <c r="A140" i="35"/>
  <c r="C139" i="35"/>
  <c r="B139" i="35"/>
  <c r="A139" i="35"/>
  <c r="C138" i="35"/>
  <c r="B138" i="35"/>
  <c r="A138" i="35"/>
  <c r="C137" i="35"/>
  <c r="B137" i="35"/>
  <c r="A137" i="35"/>
  <c r="C136" i="35"/>
  <c r="B136" i="35"/>
  <c r="A136" i="35"/>
  <c r="C135" i="35"/>
  <c r="B135" i="35"/>
  <c r="A135" i="35"/>
  <c r="C134" i="35"/>
  <c r="B134" i="35"/>
  <c r="A134" i="35"/>
  <c r="C133" i="35"/>
  <c r="B133" i="35"/>
  <c r="A133" i="35"/>
  <c r="C132" i="35"/>
  <c r="B132" i="35"/>
  <c r="A132" i="35"/>
  <c r="C131" i="35"/>
  <c r="B131" i="35"/>
  <c r="A131" i="35"/>
  <c r="C130" i="35"/>
  <c r="B130" i="35"/>
  <c r="A130" i="35"/>
  <c r="C129" i="35"/>
  <c r="B129" i="35"/>
  <c r="A129" i="35"/>
  <c r="C128" i="35"/>
  <c r="B128" i="35"/>
  <c r="A128" i="35"/>
  <c r="C127" i="35"/>
  <c r="B127" i="35"/>
  <c r="A127" i="35"/>
  <c r="C126" i="35"/>
  <c r="B126" i="35"/>
  <c r="A126" i="35"/>
  <c r="C125" i="35"/>
  <c r="B125" i="35"/>
  <c r="A125" i="35"/>
  <c r="C124" i="35"/>
  <c r="B124" i="35"/>
  <c r="A124" i="35"/>
  <c r="C123" i="35"/>
  <c r="B123" i="35"/>
  <c r="A123" i="35"/>
  <c r="C122" i="35"/>
  <c r="B122" i="35"/>
  <c r="A122" i="35"/>
  <c r="C121" i="35"/>
  <c r="B121" i="35"/>
  <c r="A121" i="35"/>
  <c r="C120" i="35"/>
  <c r="B120" i="35"/>
  <c r="A120" i="35"/>
  <c r="B119" i="35"/>
  <c r="A119" i="35"/>
  <c r="C118" i="35"/>
  <c r="B118" i="35"/>
  <c r="A118" i="35"/>
  <c r="C117" i="35"/>
  <c r="B117" i="35"/>
  <c r="A117" i="35"/>
  <c r="C116" i="35"/>
  <c r="B116" i="35"/>
  <c r="A116" i="35"/>
  <c r="C115" i="35"/>
  <c r="B115" i="35"/>
  <c r="A115" i="35"/>
  <c r="C114" i="35"/>
  <c r="B114" i="35"/>
  <c r="A114" i="35"/>
  <c r="C113" i="35"/>
  <c r="B113" i="35"/>
  <c r="A113" i="35"/>
  <c r="C112" i="35"/>
  <c r="B112" i="35"/>
  <c r="A112" i="35"/>
  <c r="C111" i="35"/>
  <c r="B111" i="35"/>
  <c r="A111" i="35"/>
  <c r="B110" i="35"/>
  <c r="A110" i="35"/>
  <c r="C109" i="35"/>
  <c r="B109" i="35"/>
  <c r="A109" i="35"/>
  <c r="C108" i="35"/>
  <c r="B108" i="35"/>
  <c r="A108" i="35"/>
  <c r="C107" i="35"/>
  <c r="B107" i="35"/>
  <c r="A107" i="35"/>
  <c r="C106" i="35"/>
  <c r="B106" i="35"/>
  <c r="A106" i="35"/>
  <c r="B105" i="35"/>
  <c r="A105" i="35"/>
  <c r="C104" i="35"/>
  <c r="B104" i="35"/>
  <c r="A104" i="35"/>
  <c r="C103" i="35"/>
  <c r="B103" i="35"/>
  <c r="A103" i="35"/>
  <c r="C102" i="35"/>
  <c r="B102" i="35"/>
  <c r="A102" i="35"/>
  <c r="C101" i="35"/>
  <c r="B101" i="35"/>
  <c r="A101" i="35"/>
  <c r="C100" i="35"/>
  <c r="B100" i="35"/>
  <c r="A100" i="35"/>
  <c r="B99" i="35"/>
  <c r="A99" i="35"/>
  <c r="C98" i="35"/>
  <c r="B98" i="35"/>
  <c r="A98" i="35"/>
  <c r="C97" i="35"/>
  <c r="B97" i="35"/>
  <c r="A97" i="35"/>
  <c r="I96" i="35"/>
  <c r="H96" i="35"/>
  <c r="F96" i="35"/>
  <c r="C96" i="35"/>
  <c r="B96" i="35"/>
  <c r="A96" i="35"/>
  <c r="H95" i="35"/>
  <c r="I95" i="35" s="1"/>
  <c r="C95" i="35"/>
  <c r="B95" i="35"/>
  <c r="A95" i="35"/>
  <c r="B94" i="35"/>
  <c r="A94" i="35"/>
  <c r="C93" i="35"/>
  <c r="B93" i="35"/>
  <c r="A93" i="35"/>
  <c r="C92" i="35"/>
  <c r="B92" i="35"/>
  <c r="A92" i="35"/>
  <c r="C91" i="35"/>
  <c r="B91" i="35"/>
  <c r="A91" i="35"/>
  <c r="C90" i="35"/>
  <c r="B90" i="35"/>
  <c r="A90" i="35"/>
  <c r="B89" i="35"/>
  <c r="A89" i="35"/>
  <c r="C88" i="35"/>
  <c r="B88" i="35"/>
  <c r="A88" i="35"/>
  <c r="C87" i="35"/>
  <c r="B87" i="35"/>
  <c r="A87" i="35"/>
  <c r="C86" i="35"/>
  <c r="B86" i="35"/>
  <c r="A86" i="35"/>
  <c r="C85" i="35"/>
  <c r="B85" i="35"/>
  <c r="A85" i="35"/>
  <c r="B84" i="35"/>
  <c r="A84" i="35"/>
  <c r="C83" i="35"/>
  <c r="B83" i="35"/>
  <c r="A83" i="35"/>
  <c r="C82" i="35"/>
  <c r="B82" i="35"/>
  <c r="A82" i="35"/>
  <c r="C81" i="35"/>
  <c r="B81" i="35"/>
  <c r="A81" i="35"/>
  <c r="C80" i="35"/>
  <c r="B80" i="35"/>
  <c r="A80" i="35"/>
  <c r="C79" i="35"/>
  <c r="B79" i="35"/>
  <c r="A79" i="35"/>
  <c r="C78" i="35"/>
  <c r="B78" i="35"/>
  <c r="A78" i="35"/>
  <c r="C77" i="35"/>
  <c r="B77" i="35"/>
  <c r="A77" i="35"/>
  <c r="C76" i="35"/>
  <c r="B76" i="35"/>
  <c r="A76" i="35"/>
  <c r="C75" i="35"/>
  <c r="B75" i="35"/>
  <c r="A75" i="35"/>
  <c r="C74" i="35"/>
  <c r="B74" i="35"/>
  <c r="A74" i="35"/>
  <c r="C73" i="35"/>
  <c r="B73" i="35"/>
  <c r="A73" i="35"/>
  <c r="I72" i="35"/>
  <c r="E72" i="35"/>
  <c r="C72" i="35"/>
  <c r="B72" i="35"/>
  <c r="A72" i="35"/>
  <c r="I71" i="35"/>
  <c r="G71" i="35"/>
  <c r="F71" i="35"/>
  <c r="E71" i="35"/>
  <c r="C71" i="35"/>
  <c r="B71" i="35"/>
  <c r="A71" i="35"/>
  <c r="B70" i="35"/>
  <c r="A70" i="35"/>
  <c r="C69" i="35"/>
  <c r="B69" i="35"/>
  <c r="A69" i="35"/>
  <c r="C68" i="35"/>
  <c r="B68" i="35"/>
  <c r="A68" i="35"/>
  <c r="E67" i="35"/>
  <c r="C67" i="35"/>
  <c r="B67" i="35"/>
  <c r="A67" i="35"/>
  <c r="C66" i="35"/>
  <c r="B66" i="35"/>
  <c r="A66" i="35"/>
  <c r="C65" i="35"/>
  <c r="B65" i="35"/>
  <c r="A65" i="35"/>
  <c r="C64" i="35"/>
  <c r="B64" i="35"/>
  <c r="A64" i="35"/>
  <c r="C63" i="35"/>
  <c r="B63" i="35"/>
  <c r="A63" i="35"/>
  <c r="C62" i="35"/>
  <c r="B62" i="35"/>
  <c r="A62" i="35"/>
  <c r="C61" i="35"/>
  <c r="B61" i="35"/>
  <c r="A61" i="35"/>
  <c r="C60" i="35"/>
  <c r="B60" i="35"/>
  <c r="A60" i="35"/>
  <c r="C59" i="35"/>
  <c r="B59" i="35"/>
  <c r="A59" i="35"/>
  <c r="I58" i="35"/>
  <c r="H58" i="35"/>
  <c r="G58" i="35"/>
  <c r="F58" i="35"/>
  <c r="E58" i="35"/>
  <c r="C58" i="35"/>
  <c r="B58" i="35"/>
  <c r="A58" i="35"/>
  <c r="H57" i="35"/>
  <c r="F57" i="35"/>
  <c r="B57" i="35"/>
  <c r="A57" i="35"/>
  <c r="H56" i="35"/>
  <c r="F56" i="35"/>
  <c r="C56" i="35"/>
  <c r="B56" i="35"/>
  <c r="C55" i="35"/>
  <c r="B55" i="35"/>
  <c r="A55" i="35"/>
  <c r="C54" i="35"/>
  <c r="B54" i="35"/>
  <c r="A54" i="35"/>
  <c r="C53" i="35"/>
  <c r="B53" i="35"/>
  <c r="A53" i="35"/>
  <c r="C52" i="35"/>
  <c r="B52" i="35"/>
  <c r="A52" i="35"/>
  <c r="C51" i="35"/>
  <c r="B51" i="35"/>
  <c r="A51" i="35"/>
  <c r="C50" i="35"/>
  <c r="B50" i="35"/>
  <c r="A50" i="35"/>
  <c r="C49" i="35"/>
  <c r="B49" i="35"/>
  <c r="A49" i="35"/>
  <c r="E48" i="35"/>
  <c r="C48" i="35"/>
  <c r="B48" i="35"/>
  <c r="A48" i="35"/>
  <c r="I47" i="35"/>
  <c r="E47" i="35"/>
  <c r="C47" i="35"/>
  <c r="B47" i="35"/>
  <c r="A47" i="35"/>
  <c r="I46" i="35"/>
  <c r="G46" i="35"/>
  <c r="F46" i="35"/>
  <c r="E46" i="35"/>
  <c r="C46" i="35"/>
  <c r="B46" i="35"/>
  <c r="A46" i="35"/>
  <c r="I45" i="35"/>
  <c r="E45" i="35"/>
  <c r="C45" i="35"/>
  <c r="B45" i="35"/>
  <c r="A45" i="35"/>
  <c r="I44" i="35"/>
  <c r="E44" i="35"/>
  <c r="C44" i="35"/>
  <c r="B44" i="35"/>
  <c r="A44" i="35"/>
  <c r="I43" i="35"/>
  <c r="G43" i="35"/>
  <c r="H43" i="35" s="1"/>
  <c r="F43" i="35"/>
  <c r="E43" i="35"/>
  <c r="C43" i="35"/>
  <c r="B43" i="35"/>
  <c r="A43" i="35"/>
  <c r="E42" i="35"/>
  <c r="C42" i="35"/>
  <c r="B42" i="35"/>
  <c r="A42" i="35"/>
  <c r="C41" i="35"/>
  <c r="B41" i="35"/>
  <c r="A41" i="35"/>
  <c r="B40" i="35"/>
  <c r="A40" i="35"/>
  <c r="C39" i="35"/>
  <c r="B39" i="35"/>
  <c r="C38" i="35"/>
  <c r="B38" i="35"/>
  <c r="A38" i="35"/>
  <c r="C37" i="35"/>
  <c r="B37" i="35"/>
  <c r="A37" i="35"/>
  <c r="C36" i="35"/>
  <c r="B36" i="35"/>
  <c r="A36" i="35"/>
  <c r="C35" i="35"/>
  <c r="B35" i="35"/>
  <c r="A35" i="35"/>
  <c r="C34" i="35"/>
  <c r="B34" i="35"/>
  <c r="A34" i="35"/>
  <c r="F33" i="35"/>
  <c r="C33" i="35"/>
  <c r="B33" i="35"/>
  <c r="A33" i="35"/>
  <c r="F32" i="35"/>
  <c r="C32" i="35"/>
  <c r="B32" i="35"/>
  <c r="A32" i="35"/>
  <c r="F31" i="35"/>
  <c r="C31" i="35"/>
  <c r="B31" i="35"/>
  <c r="A31" i="35"/>
  <c r="C30" i="35"/>
  <c r="B30" i="35"/>
  <c r="A30" i="35"/>
  <c r="C29" i="35"/>
  <c r="B29" i="35"/>
  <c r="A29" i="35"/>
  <c r="C28" i="35"/>
  <c r="B28" i="35"/>
  <c r="A28" i="35"/>
  <c r="C27" i="35"/>
  <c r="B27" i="35"/>
  <c r="A27" i="35"/>
  <c r="C26" i="35"/>
  <c r="B26" i="35"/>
  <c r="A26" i="35"/>
  <c r="C25" i="35"/>
  <c r="B25" i="35"/>
  <c r="A25" i="35"/>
  <c r="B24" i="35"/>
  <c r="A24" i="35"/>
  <c r="E22" i="35"/>
  <c r="D22" i="35"/>
  <c r="C19" i="35"/>
  <c r="B19" i="35"/>
  <c r="A19" i="35"/>
  <c r="C18" i="35"/>
  <c r="B18" i="35"/>
  <c r="A18" i="35"/>
  <c r="C17" i="35"/>
  <c r="B17" i="35"/>
  <c r="A17" i="35"/>
  <c r="C16" i="35"/>
  <c r="B16" i="35"/>
  <c r="A16" i="35"/>
  <c r="C15" i="35"/>
  <c r="B15" i="35"/>
  <c r="A15" i="35"/>
  <c r="B14" i="35"/>
  <c r="A14" i="35"/>
  <c r="F13" i="35"/>
  <c r="E13" i="35"/>
  <c r="C13" i="35"/>
  <c r="B13" i="35"/>
  <c r="A13" i="35"/>
  <c r="F12" i="35"/>
  <c r="E12" i="35"/>
  <c r="D12" i="35"/>
  <c r="D13" i="35" s="1"/>
  <c r="C12" i="35"/>
  <c r="B12" i="35"/>
  <c r="A12" i="35"/>
  <c r="F11" i="35"/>
  <c r="E11" i="35"/>
  <c r="C11" i="35"/>
  <c r="B11" i="35"/>
  <c r="A11" i="35"/>
  <c r="B10" i="35"/>
  <c r="A10" i="35"/>
  <c r="C9" i="35"/>
  <c r="B9" i="35"/>
  <c r="A9" i="35"/>
  <c r="C8" i="35"/>
  <c r="B8" i="35"/>
  <c r="A8" i="35"/>
  <c r="C7" i="35"/>
  <c r="B7" i="35"/>
  <c r="A7" i="35"/>
  <c r="C6" i="35"/>
  <c r="B6" i="35"/>
  <c r="A6" i="35"/>
  <c r="C5" i="35"/>
  <c r="B5" i="35"/>
  <c r="A5" i="35"/>
  <c r="B4" i="35"/>
  <c r="A4" i="35"/>
  <c r="H371" i="34"/>
  <c r="F371" i="34"/>
  <c r="H370" i="34"/>
  <c r="F370" i="34"/>
  <c r="H369" i="34"/>
  <c r="F369" i="34"/>
  <c r="H368" i="34"/>
  <c r="F368" i="34"/>
  <c r="H367" i="34"/>
  <c r="F367" i="34"/>
  <c r="I366" i="34"/>
  <c r="H366" i="34"/>
  <c r="F366" i="34"/>
  <c r="G366" i="34" s="1"/>
  <c r="J366" i="34" s="1"/>
  <c r="K366" i="34" s="1"/>
  <c r="H365" i="34"/>
  <c r="F365" i="34"/>
  <c r="I365" i="34" s="1"/>
  <c r="H364" i="34"/>
  <c r="F364" i="34"/>
  <c r="H363" i="34"/>
  <c r="G363" i="34"/>
  <c r="J363" i="34" s="1"/>
  <c r="K363" i="34" s="1"/>
  <c r="F363" i="34"/>
  <c r="I363" i="34" s="1"/>
  <c r="H362" i="34"/>
  <c r="F362" i="34"/>
  <c r="H361" i="34"/>
  <c r="G361" i="34"/>
  <c r="J361" i="34" s="1"/>
  <c r="K361" i="34" s="1"/>
  <c r="F361" i="34"/>
  <c r="I361" i="34" s="1"/>
  <c r="I360" i="34"/>
  <c r="H360" i="34"/>
  <c r="F360" i="34"/>
  <c r="G360" i="34" s="1"/>
  <c r="J360" i="34" s="1"/>
  <c r="H359" i="34"/>
  <c r="F359" i="34"/>
  <c r="H358" i="34"/>
  <c r="F358" i="34"/>
  <c r="H357" i="34"/>
  <c r="F357" i="34"/>
  <c r="H356" i="34"/>
  <c r="F356" i="34"/>
  <c r="H355" i="34"/>
  <c r="G355" i="34"/>
  <c r="J355" i="34" s="1"/>
  <c r="K355" i="34" s="1"/>
  <c r="F355" i="34"/>
  <c r="I355" i="34" s="1"/>
  <c r="F353" i="34"/>
  <c r="D353" i="34"/>
  <c r="H353" i="34" s="1"/>
  <c r="C353" i="34"/>
  <c r="B353" i="34"/>
  <c r="A353" i="34"/>
  <c r="F352" i="34"/>
  <c r="G352" i="34" s="1"/>
  <c r="J352" i="34" s="1"/>
  <c r="D352" i="34"/>
  <c r="C352" i="34"/>
  <c r="B352" i="34"/>
  <c r="A352" i="34"/>
  <c r="J351" i="34"/>
  <c r="F351" i="34"/>
  <c r="G351" i="34" s="1"/>
  <c r="D351" i="34"/>
  <c r="C351" i="34"/>
  <c r="B351" i="34"/>
  <c r="A351" i="34"/>
  <c r="F350" i="34"/>
  <c r="G350" i="34" s="1"/>
  <c r="D350" i="34"/>
  <c r="H350" i="34" s="1"/>
  <c r="C350" i="34"/>
  <c r="B350" i="34"/>
  <c r="A350" i="34"/>
  <c r="F349" i="34"/>
  <c r="G349" i="34" s="1"/>
  <c r="D349" i="34"/>
  <c r="C349" i="34"/>
  <c r="B349" i="34"/>
  <c r="A349" i="34"/>
  <c r="F348" i="34"/>
  <c r="G348" i="34" s="1"/>
  <c r="D348" i="34"/>
  <c r="C348" i="34"/>
  <c r="B348" i="34"/>
  <c r="A348" i="34"/>
  <c r="J347" i="34"/>
  <c r="F347" i="34"/>
  <c r="G347" i="34" s="1"/>
  <c r="D347" i="34"/>
  <c r="C347" i="34"/>
  <c r="B347" i="34"/>
  <c r="A347" i="34"/>
  <c r="F346" i="34"/>
  <c r="G346" i="34" s="1"/>
  <c r="J346" i="34" s="1"/>
  <c r="K346" i="34" s="1"/>
  <c r="D346" i="34"/>
  <c r="H346" i="34" s="1"/>
  <c r="C346" i="34"/>
  <c r="B346" i="34"/>
  <c r="A346" i="34"/>
  <c r="F345" i="34"/>
  <c r="G345" i="34" s="1"/>
  <c r="D345" i="34"/>
  <c r="C345" i="34"/>
  <c r="B345" i="34"/>
  <c r="A345" i="34"/>
  <c r="H344" i="34"/>
  <c r="G344" i="34"/>
  <c r="J344" i="34" s="1"/>
  <c r="K344" i="34" s="1"/>
  <c r="F344" i="34"/>
  <c r="D344" i="34"/>
  <c r="C344" i="34"/>
  <c r="B344" i="34"/>
  <c r="A344" i="34"/>
  <c r="H343" i="34"/>
  <c r="F343" i="34"/>
  <c r="G343" i="34" s="1"/>
  <c r="D343" i="34"/>
  <c r="I343" i="34" s="1"/>
  <c r="C343" i="34"/>
  <c r="B343" i="34"/>
  <c r="A343" i="34"/>
  <c r="F342" i="34"/>
  <c r="G342" i="34" s="1"/>
  <c r="D342" i="34"/>
  <c r="C342" i="34"/>
  <c r="B342" i="34"/>
  <c r="A342" i="34"/>
  <c r="B341" i="34"/>
  <c r="A341" i="34"/>
  <c r="H340" i="34"/>
  <c r="G340" i="34"/>
  <c r="F340" i="34"/>
  <c r="D340" i="34"/>
  <c r="C340" i="34"/>
  <c r="B340" i="34"/>
  <c r="A340" i="34"/>
  <c r="F339" i="34"/>
  <c r="G339" i="34" s="1"/>
  <c r="D339" i="34"/>
  <c r="C339" i="34"/>
  <c r="B339" i="34"/>
  <c r="A339" i="34"/>
  <c r="H338" i="34"/>
  <c r="K338" i="34" s="1"/>
  <c r="F338" i="34"/>
  <c r="G338" i="34" s="1"/>
  <c r="J338" i="34" s="1"/>
  <c r="D338" i="34"/>
  <c r="I338" i="34" s="1"/>
  <c r="C338" i="34"/>
  <c r="B338" i="34"/>
  <c r="A338" i="34"/>
  <c r="F337" i="34"/>
  <c r="G337" i="34" s="1"/>
  <c r="D337" i="34"/>
  <c r="J337" i="34" s="1"/>
  <c r="C337" i="34"/>
  <c r="B337" i="34"/>
  <c r="A337" i="34"/>
  <c r="H336" i="34"/>
  <c r="F336" i="34"/>
  <c r="G336" i="34" s="1"/>
  <c r="J336" i="34" s="1"/>
  <c r="D336" i="34"/>
  <c r="C336" i="34"/>
  <c r="B336" i="34"/>
  <c r="A336" i="34"/>
  <c r="F335" i="34"/>
  <c r="G335" i="34" s="1"/>
  <c r="D335" i="34"/>
  <c r="C335" i="34"/>
  <c r="B335" i="34"/>
  <c r="A335" i="34"/>
  <c r="H334" i="34"/>
  <c r="F334" i="34"/>
  <c r="G334" i="34" s="1"/>
  <c r="J334" i="34" s="1"/>
  <c r="D334" i="34"/>
  <c r="C334" i="34"/>
  <c r="B334" i="34"/>
  <c r="A334" i="34"/>
  <c r="F333" i="34"/>
  <c r="G333" i="34" s="1"/>
  <c r="D333" i="34"/>
  <c r="C333" i="34"/>
  <c r="B333" i="34"/>
  <c r="A333" i="34"/>
  <c r="F332" i="34"/>
  <c r="G332" i="34" s="1"/>
  <c r="D332" i="34"/>
  <c r="I332" i="34" s="1"/>
  <c r="C332" i="34"/>
  <c r="B332" i="34"/>
  <c r="A332" i="34"/>
  <c r="I331" i="34"/>
  <c r="H331" i="34"/>
  <c r="F331" i="34"/>
  <c r="G331" i="34" s="1"/>
  <c r="D331" i="34"/>
  <c r="C331" i="34"/>
  <c r="B331" i="34"/>
  <c r="A331" i="34"/>
  <c r="H330" i="34"/>
  <c r="F330" i="34"/>
  <c r="G330" i="34" s="1"/>
  <c r="D330" i="34"/>
  <c r="J330" i="34" s="1"/>
  <c r="C330" i="34"/>
  <c r="B330" i="34"/>
  <c r="A330" i="34"/>
  <c r="F329" i="34"/>
  <c r="G329" i="34" s="1"/>
  <c r="J329" i="34" s="1"/>
  <c r="K329" i="34" s="1"/>
  <c r="D329" i="34"/>
  <c r="H329" i="34" s="1"/>
  <c r="C329" i="34"/>
  <c r="B329" i="34"/>
  <c r="A329" i="34"/>
  <c r="G328" i="34"/>
  <c r="J328" i="34" s="1"/>
  <c r="F328" i="34"/>
  <c r="D328" i="34"/>
  <c r="H328" i="34" s="1"/>
  <c r="C328" i="34"/>
  <c r="B328" i="34"/>
  <c r="A328" i="34"/>
  <c r="F327" i="34"/>
  <c r="G327" i="34" s="1"/>
  <c r="D327" i="34"/>
  <c r="H327" i="34" s="1"/>
  <c r="C327" i="34"/>
  <c r="B327" i="34"/>
  <c r="A327" i="34"/>
  <c r="H326" i="34"/>
  <c r="F326" i="34"/>
  <c r="G326" i="34" s="1"/>
  <c r="J326" i="34" s="1"/>
  <c r="D326" i="34"/>
  <c r="C326" i="34"/>
  <c r="B326" i="34"/>
  <c r="A326" i="34"/>
  <c r="F325" i="34"/>
  <c r="D325" i="34"/>
  <c r="H325" i="34" s="1"/>
  <c r="C325" i="34"/>
  <c r="B325" i="34"/>
  <c r="A325" i="34"/>
  <c r="H324" i="34"/>
  <c r="G324" i="34"/>
  <c r="F324" i="34"/>
  <c r="D324" i="34"/>
  <c r="I324" i="34" s="1"/>
  <c r="C324" i="34"/>
  <c r="B324" i="34"/>
  <c r="A324" i="34"/>
  <c r="F323" i="34"/>
  <c r="G323" i="34" s="1"/>
  <c r="D323" i="34"/>
  <c r="C323" i="34"/>
  <c r="B323" i="34"/>
  <c r="A323" i="34"/>
  <c r="F322" i="34"/>
  <c r="G322" i="34" s="1"/>
  <c r="D322" i="34"/>
  <c r="C322" i="34"/>
  <c r="B322" i="34"/>
  <c r="A322" i="34"/>
  <c r="B321" i="34"/>
  <c r="A321" i="34"/>
  <c r="F320" i="34"/>
  <c r="G320" i="34" s="1"/>
  <c r="J320" i="34" s="1"/>
  <c r="D320" i="34"/>
  <c r="C320" i="34"/>
  <c r="B320" i="34"/>
  <c r="A320" i="34"/>
  <c r="F319" i="34"/>
  <c r="G319" i="34" s="1"/>
  <c r="D319" i="34"/>
  <c r="C319" i="34"/>
  <c r="B319" i="34"/>
  <c r="A319" i="34"/>
  <c r="J318" i="34"/>
  <c r="H318" i="34"/>
  <c r="F318" i="34"/>
  <c r="G318" i="34" s="1"/>
  <c r="D318" i="34"/>
  <c r="I318" i="34" s="1"/>
  <c r="C318" i="34"/>
  <c r="B318" i="34"/>
  <c r="A318" i="34"/>
  <c r="F317" i="34"/>
  <c r="G317" i="34" s="1"/>
  <c r="D317" i="34"/>
  <c r="H317" i="34" s="1"/>
  <c r="C317" i="34"/>
  <c r="B317" i="34"/>
  <c r="A317" i="34"/>
  <c r="H316" i="34"/>
  <c r="G316" i="34"/>
  <c r="J316" i="34" s="1"/>
  <c r="K316" i="34" s="1"/>
  <c r="F316" i="34"/>
  <c r="D316" i="34"/>
  <c r="I316" i="34" s="1"/>
  <c r="C316" i="34"/>
  <c r="B316" i="34"/>
  <c r="A316" i="34"/>
  <c r="F315" i="34"/>
  <c r="G315" i="34" s="1"/>
  <c r="D315" i="34"/>
  <c r="H315" i="34" s="1"/>
  <c r="C315" i="34"/>
  <c r="B315" i="34"/>
  <c r="A315" i="34"/>
  <c r="H314" i="34"/>
  <c r="F314" i="34"/>
  <c r="G314" i="34" s="1"/>
  <c r="D314" i="34"/>
  <c r="C314" i="34"/>
  <c r="B314" i="34"/>
  <c r="A314" i="34"/>
  <c r="F313" i="34"/>
  <c r="D313" i="34"/>
  <c r="H313" i="34" s="1"/>
  <c r="C313" i="34"/>
  <c r="B313" i="34"/>
  <c r="A313" i="34"/>
  <c r="F312" i="34"/>
  <c r="G312" i="34" s="1"/>
  <c r="D312" i="34"/>
  <c r="C312" i="34"/>
  <c r="B312" i="34"/>
  <c r="A312" i="34"/>
  <c r="F311" i="34"/>
  <c r="G311" i="34" s="1"/>
  <c r="D311" i="34"/>
  <c r="C311" i="34"/>
  <c r="B311" i="34"/>
  <c r="A311" i="34"/>
  <c r="F310" i="34"/>
  <c r="G310" i="34" s="1"/>
  <c r="J310" i="34" s="1"/>
  <c r="K310" i="34" s="1"/>
  <c r="D310" i="34"/>
  <c r="H310" i="34" s="1"/>
  <c r="C310" i="34"/>
  <c r="B310" i="34"/>
  <c r="A310" i="34"/>
  <c r="H309" i="34"/>
  <c r="F309" i="34"/>
  <c r="D309" i="34"/>
  <c r="C309" i="34"/>
  <c r="B309" i="34"/>
  <c r="A309" i="34"/>
  <c r="H308" i="34"/>
  <c r="G308" i="34"/>
  <c r="J308" i="34" s="1"/>
  <c r="K308" i="34" s="1"/>
  <c r="F308" i="34"/>
  <c r="D308" i="34"/>
  <c r="C308" i="34"/>
  <c r="B308" i="34"/>
  <c r="A308" i="34"/>
  <c r="F307" i="34"/>
  <c r="G307" i="34" s="1"/>
  <c r="D307" i="34"/>
  <c r="C307" i="34"/>
  <c r="B307" i="34"/>
  <c r="A307" i="34"/>
  <c r="J306" i="34"/>
  <c r="F306" i="34"/>
  <c r="G306" i="34" s="1"/>
  <c r="D306" i="34"/>
  <c r="C306" i="34"/>
  <c r="B306" i="34"/>
  <c r="A306" i="34"/>
  <c r="J305" i="34"/>
  <c r="K305" i="34" s="1"/>
  <c r="I305" i="34"/>
  <c r="F305" i="34"/>
  <c r="G305" i="34" s="1"/>
  <c r="D305" i="34"/>
  <c r="H305" i="34" s="1"/>
  <c r="C305" i="34"/>
  <c r="B305" i="34"/>
  <c r="A305" i="34"/>
  <c r="H304" i="34"/>
  <c r="F304" i="34"/>
  <c r="G304" i="34" s="1"/>
  <c r="J304" i="34" s="1"/>
  <c r="D304" i="34"/>
  <c r="C304" i="34"/>
  <c r="B304" i="34"/>
  <c r="A304" i="34"/>
  <c r="F303" i="34"/>
  <c r="G303" i="34" s="1"/>
  <c r="D303" i="34"/>
  <c r="C303" i="34"/>
  <c r="B303" i="34"/>
  <c r="A303" i="34"/>
  <c r="F302" i="34"/>
  <c r="G302" i="34" s="1"/>
  <c r="J302" i="34" s="1"/>
  <c r="K302" i="34" s="1"/>
  <c r="D302" i="34"/>
  <c r="H302" i="34" s="1"/>
  <c r="C302" i="34"/>
  <c r="B302" i="34"/>
  <c r="A302" i="34"/>
  <c r="B301" i="34"/>
  <c r="A301" i="34"/>
  <c r="H300" i="34"/>
  <c r="F300" i="34"/>
  <c r="G300" i="34" s="1"/>
  <c r="D300" i="34"/>
  <c r="C300" i="34"/>
  <c r="B300" i="34"/>
  <c r="A300" i="34"/>
  <c r="F299" i="34"/>
  <c r="G299" i="34" s="1"/>
  <c r="D299" i="34"/>
  <c r="C299" i="34"/>
  <c r="B299" i="34"/>
  <c r="A299" i="34"/>
  <c r="F298" i="34"/>
  <c r="G298" i="34" s="1"/>
  <c r="D298" i="34"/>
  <c r="H298" i="34" s="1"/>
  <c r="C298" i="34"/>
  <c r="B298" i="34"/>
  <c r="A298" i="34"/>
  <c r="H297" i="34"/>
  <c r="F297" i="34"/>
  <c r="D297" i="34"/>
  <c r="C297" i="34"/>
  <c r="B297" i="34"/>
  <c r="A297" i="34"/>
  <c r="G296" i="34"/>
  <c r="J296" i="34" s="1"/>
  <c r="F296" i="34"/>
  <c r="D296" i="34"/>
  <c r="H296" i="34" s="1"/>
  <c r="C296" i="34"/>
  <c r="B296" i="34"/>
  <c r="A296" i="34"/>
  <c r="F295" i="34"/>
  <c r="G295" i="34" s="1"/>
  <c r="D295" i="34"/>
  <c r="C295" i="34"/>
  <c r="B295" i="34"/>
  <c r="A295" i="34"/>
  <c r="B294" i="34"/>
  <c r="A294" i="34"/>
  <c r="F293" i="34"/>
  <c r="G293" i="34" s="1"/>
  <c r="D293" i="34"/>
  <c r="C293" i="34"/>
  <c r="B293" i="34"/>
  <c r="A293" i="34"/>
  <c r="H292" i="34"/>
  <c r="K292" i="34" s="1"/>
  <c r="F292" i="34"/>
  <c r="G292" i="34" s="1"/>
  <c r="J292" i="34" s="1"/>
  <c r="D292" i="34"/>
  <c r="C292" i="34"/>
  <c r="B292" i="34"/>
  <c r="A292" i="34"/>
  <c r="F291" i="34"/>
  <c r="D291" i="34"/>
  <c r="H291" i="34" s="1"/>
  <c r="C291" i="34"/>
  <c r="B291" i="34"/>
  <c r="A291" i="34"/>
  <c r="H290" i="34"/>
  <c r="G290" i="34"/>
  <c r="F290" i="34"/>
  <c r="D290" i="34"/>
  <c r="I290" i="34" s="1"/>
  <c r="C290" i="34"/>
  <c r="B290" i="34"/>
  <c r="A290" i="34"/>
  <c r="I289" i="34"/>
  <c r="H289" i="34"/>
  <c r="F289" i="34"/>
  <c r="G289" i="34" s="1"/>
  <c r="D289" i="34"/>
  <c r="C289" i="34"/>
  <c r="B289" i="34"/>
  <c r="A289" i="34"/>
  <c r="H288" i="34"/>
  <c r="F288" i="34"/>
  <c r="G288" i="34" s="1"/>
  <c r="D288" i="34"/>
  <c r="J288" i="34" s="1"/>
  <c r="K288" i="34" s="1"/>
  <c r="C288" i="34"/>
  <c r="B288" i="34"/>
  <c r="A288" i="34"/>
  <c r="F287" i="34"/>
  <c r="G287" i="34" s="1"/>
  <c r="D287" i="34"/>
  <c r="C287" i="34"/>
  <c r="B287" i="34"/>
  <c r="A287" i="34"/>
  <c r="J286" i="34"/>
  <c r="F286" i="34"/>
  <c r="G286" i="34" s="1"/>
  <c r="D286" i="34"/>
  <c r="C286" i="34"/>
  <c r="B286" i="34"/>
  <c r="A286" i="34"/>
  <c r="F285" i="34"/>
  <c r="G285" i="34" s="1"/>
  <c r="D285" i="34"/>
  <c r="C285" i="34"/>
  <c r="B285" i="34"/>
  <c r="A285" i="34"/>
  <c r="H284" i="34"/>
  <c r="F284" i="34"/>
  <c r="G284" i="34" s="1"/>
  <c r="J284" i="34" s="1"/>
  <c r="D284" i="34"/>
  <c r="C284" i="34"/>
  <c r="B284" i="34"/>
  <c r="A284" i="34"/>
  <c r="G283" i="34"/>
  <c r="F283" i="34"/>
  <c r="D283" i="34"/>
  <c r="H283" i="34" s="1"/>
  <c r="C283" i="34"/>
  <c r="B283" i="34"/>
  <c r="A283" i="34"/>
  <c r="F282" i="34"/>
  <c r="G282" i="34" s="1"/>
  <c r="D282" i="34"/>
  <c r="C282" i="34"/>
  <c r="B282" i="34"/>
  <c r="A282" i="34"/>
  <c r="B281" i="34"/>
  <c r="A281" i="34"/>
  <c r="F280" i="34"/>
  <c r="G280" i="34" s="1"/>
  <c r="D280" i="34"/>
  <c r="C280" i="34"/>
  <c r="B280" i="34"/>
  <c r="A280" i="34"/>
  <c r="H279" i="34"/>
  <c r="G279" i="34"/>
  <c r="F279" i="34"/>
  <c r="D279" i="34"/>
  <c r="J279" i="34" s="1"/>
  <c r="C279" i="34"/>
  <c r="B279" i="34"/>
  <c r="A279" i="34"/>
  <c r="J278" i="34"/>
  <c r="K278" i="34" s="1"/>
  <c r="I278" i="34"/>
  <c r="F278" i="34"/>
  <c r="G278" i="34" s="1"/>
  <c r="D278" i="34"/>
  <c r="H278" i="34" s="1"/>
  <c r="C278" i="34"/>
  <c r="B278" i="34"/>
  <c r="A278" i="34"/>
  <c r="G277" i="34"/>
  <c r="F277" i="34"/>
  <c r="D277" i="34"/>
  <c r="H277" i="34" s="1"/>
  <c r="C277" i="34"/>
  <c r="B277" i="34"/>
  <c r="A277" i="34"/>
  <c r="F276" i="34"/>
  <c r="D276" i="34"/>
  <c r="H276" i="34" s="1"/>
  <c r="C276" i="34"/>
  <c r="B276" i="34"/>
  <c r="A276" i="34"/>
  <c r="G275" i="34"/>
  <c r="F275" i="34"/>
  <c r="D275" i="34"/>
  <c r="H275" i="34" s="1"/>
  <c r="C275" i="34"/>
  <c r="B275" i="34"/>
  <c r="A275" i="34"/>
  <c r="F274" i="34"/>
  <c r="G274" i="34" s="1"/>
  <c r="D274" i="34"/>
  <c r="C274" i="34"/>
  <c r="B274" i="34"/>
  <c r="A274" i="34"/>
  <c r="F273" i="34"/>
  <c r="G273" i="34" s="1"/>
  <c r="D273" i="34"/>
  <c r="H273" i="34" s="1"/>
  <c r="C273" i="34"/>
  <c r="B273" i="34"/>
  <c r="A273" i="34"/>
  <c r="F272" i="34"/>
  <c r="G272" i="34" s="1"/>
  <c r="D272" i="34"/>
  <c r="C272" i="34"/>
  <c r="B272" i="34"/>
  <c r="A272" i="34"/>
  <c r="G271" i="34"/>
  <c r="F271" i="34"/>
  <c r="D271" i="34"/>
  <c r="J271" i="34" s="1"/>
  <c r="C271" i="34"/>
  <c r="B271" i="34"/>
  <c r="A271" i="34"/>
  <c r="F270" i="34"/>
  <c r="G270" i="34" s="1"/>
  <c r="D270" i="34"/>
  <c r="C270" i="34"/>
  <c r="B270" i="34"/>
  <c r="A270" i="34"/>
  <c r="G269" i="34"/>
  <c r="F269" i="34"/>
  <c r="D269" i="34"/>
  <c r="H269" i="34" s="1"/>
  <c r="C269" i="34"/>
  <c r="B269" i="34"/>
  <c r="A269" i="34"/>
  <c r="I268" i="34"/>
  <c r="G268" i="34"/>
  <c r="F268" i="34"/>
  <c r="D268" i="34"/>
  <c r="H268" i="34" s="1"/>
  <c r="C268" i="34"/>
  <c r="B268" i="34"/>
  <c r="A268" i="34"/>
  <c r="G267" i="34"/>
  <c r="F267" i="34"/>
  <c r="D267" i="34"/>
  <c r="H267" i="34" s="1"/>
  <c r="C267" i="34"/>
  <c r="B267" i="34"/>
  <c r="A267" i="34"/>
  <c r="F266" i="34"/>
  <c r="G266" i="34" s="1"/>
  <c r="D266" i="34"/>
  <c r="C266" i="34"/>
  <c r="B266" i="34"/>
  <c r="A266" i="34"/>
  <c r="F265" i="34"/>
  <c r="G265" i="34" s="1"/>
  <c r="D265" i="34"/>
  <c r="H265" i="34" s="1"/>
  <c r="C265" i="34"/>
  <c r="B265" i="34"/>
  <c r="A265" i="34"/>
  <c r="I264" i="34"/>
  <c r="G264" i="34"/>
  <c r="F264" i="34"/>
  <c r="D264" i="34"/>
  <c r="H264" i="34" s="1"/>
  <c r="C264" i="34"/>
  <c r="B264" i="34"/>
  <c r="A264" i="34"/>
  <c r="H263" i="34"/>
  <c r="G263" i="34"/>
  <c r="F263" i="34"/>
  <c r="D263" i="34"/>
  <c r="C263" i="34"/>
  <c r="B263" i="34"/>
  <c r="A263" i="34"/>
  <c r="F262" i="34"/>
  <c r="G262" i="34" s="1"/>
  <c r="D262" i="34"/>
  <c r="C262" i="34"/>
  <c r="B262" i="34"/>
  <c r="A262" i="34"/>
  <c r="F261" i="34"/>
  <c r="G261" i="34" s="1"/>
  <c r="D261" i="34"/>
  <c r="H261" i="34" s="1"/>
  <c r="C261" i="34"/>
  <c r="B261" i="34"/>
  <c r="A261" i="34"/>
  <c r="B260" i="34"/>
  <c r="A260" i="34"/>
  <c r="I259" i="34"/>
  <c r="G259" i="34"/>
  <c r="F259" i="34"/>
  <c r="D259" i="34"/>
  <c r="C259" i="34"/>
  <c r="B259" i="34"/>
  <c r="A259" i="34"/>
  <c r="F258" i="34"/>
  <c r="G258" i="34" s="1"/>
  <c r="D258" i="34"/>
  <c r="H258" i="34" s="1"/>
  <c r="C258" i="34"/>
  <c r="B258" i="34"/>
  <c r="A258" i="34"/>
  <c r="H257" i="34"/>
  <c r="G257" i="34"/>
  <c r="F257" i="34"/>
  <c r="D257" i="34"/>
  <c r="C257" i="34"/>
  <c r="B257" i="34"/>
  <c r="A257" i="34"/>
  <c r="F256" i="34"/>
  <c r="G256" i="34" s="1"/>
  <c r="D256" i="34"/>
  <c r="H256" i="34" s="1"/>
  <c r="C256" i="34"/>
  <c r="B256" i="34"/>
  <c r="A256" i="34"/>
  <c r="F255" i="34"/>
  <c r="G255" i="34" s="1"/>
  <c r="D255" i="34"/>
  <c r="C255" i="34"/>
  <c r="B255" i="34"/>
  <c r="A255" i="34"/>
  <c r="F254" i="34"/>
  <c r="G254" i="34" s="1"/>
  <c r="D254" i="34"/>
  <c r="H254" i="34" s="1"/>
  <c r="C254" i="34"/>
  <c r="B254" i="34"/>
  <c r="A254" i="34"/>
  <c r="F253" i="34"/>
  <c r="G253" i="34" s="1"/>
  <c r="D253" i="34"/>
  <c r="H253" i="34" s="1"/>
  <c r="C253" i="34"/>
  <c r="B253" i="34"/>
  <c r="A253" i="34"/>
  <c r="I252" i="34"/>
  <c r="G252" i="34"/>
  <c r="F252" i="34"/>
  <c r="D252" i="34"/>
  <c r="H252" i="34" s="1"/>
  <c r="C252" i="34"/>
  <c r="B252" i="34"/>
  <c r="A252" i="34"/>
  <c r="F251" i="34"/>
  <c r="G251" i="34" s="1"/>
  <c r="D251" i="34"/>
  <c r="C251" i="34"/>
  <c r="B251" i="34"/>
  <c r="A251" i="34"/>
  <c r="F250" i="34"/>
  <c r="G250" i="34" s="1"/>
  <c r="D250" i="34"/>
  <c r="H250" i="34" s="1"/>
  <c r="C250" i="34"/>
  <c r="B250" i="34"/>
  <c r="A250" i="34"/>
  <c r="G249" i="34"/>
  <c r="F249" i="34"/>
  <c r="D249" i="34"/>
  <c r="H249" i="34" s="1"/>
  <c r="C249" i="34"/>
  <c r="B249" i="34"/>
  <c r="A249" i="34"/>
  <c r="F248" i="34"/>
  <c r="G248" i="34" s="1"/>
  <c r="D248" i="34"/>
  <c r="C248" i="34"/>
  <c r="B248" i="34"/>
  <c r="A248" i="34"/>
  <c r="G247" i="34"/>
  <c r="F247" i="34"/>
  <c r="D247" i="34"/>
  <c r="C247" i="34"/>
  <c r="B247" i="34"/>
  <c r="A247" i="34"/>
  <c r="F246" i="34"/>
  <c r="G246" i="34" s="1"/>
  <c r="D246" i="34"/>
  <c r="H246" i="34" s="1"/>
  <c r="C246" i="34"/>
  <c r="B246" i="34"/>
  <c r="A246" i="34"/>
  <c r="H245" i="34"/>
  <c r="G245" i="34"/>
  <c r="F245" i="34"/>
  <c r="D245" i="34"/>
  <c r="C245" i="34"/>
  <c r="B245" i="34"/>
  <c r="A245" i="34"/>
  <c r="F244" i="34"/>
  <c r="G244" i="34" s="1"/>
  <c r="D244" i="34"/>
  <c r="H244" i="34" s="1"/>
  <c r="C244" i="34"/>
  <c r="B244" i="34"/>
  <c r="A244" i="34"/>
  <c r="F243" i="34"/>
  <c r="G243" i="34" s="1"/>
  <c r="D243" i="34"/>
  <c r="C243" i="34"/>
  <c r="B243" i="34"/>
  <c r="A243" i="34"/>
  <c r="F242" i="34"/>
  <c r="G242" i="34" s="1"/>
  <c r="D242" i="34"/>
  <c r="H242" i="34" s="1"/>
  <c r="C242" i="34"/>
  <c r="B242" i="34"/>
  <c r="A242" i="34"/>
  <c r="F241" i="34"/>
  <c r="G241" i="34" s="1"/>
  <c r="D241" i="34"/>
  <c r="H241" i="34" s="1"/>
  <c r="C241" i="34"/>
  <c r="B241" i="34"/>
  <c r="A241" i="34"/>
  <c r="I240" i="34"/>
  <c r="G240" i="34"/>
  <c r="F240" i="34"/>
  <c r="D240" i="34"/>
  <c r="H240" i="34" s="1"/>
  <c r="C240" i="34"/>
  <c r="B240" i="34"/>
  <c r="A240" i="34"/>
  <c r="I239" i="34"/>
  <c r="G239" i="34"/>
  <c r="F239" i="34"/>
  <c r="D239" i="34"/>
  <c r="C239" i="34"/>
  <c r="B239" i="34"/>
  <c r="A239" i="34"/>
  <c r="F238" i="34"/>
  <c r="G238" i="34" s="1"/>
  <c r="D238" i="34"/>
  <c r="H238" i="34" s="1"/>
  <c r="C238" i="34"/>
  <c r="B238" i="34"/>
  <c r="A238" i="34"/>
  <c r="H237" i="34"/>
  <c r="G237" i="34"/>
  <c r="F237" i="34"/>
  <c r="D237" i="34"/>
  <c r="C237" i="34"/>
  <c r="B237" i="34"/>
  <c r="A237" i="34"/>
  <c r="G236" i="34"/>
  <c r="F236" i="34"/>
  <c r="D236" i="34"/>
  <c r="H236" i="34" s="1"/>
  <c r="C236" i="34"/>
  <c r="B236" i="34"/>
  <c r="A236" i="34"/>
  <c r="G235" i="34"/>
  <c r="F235" i="34"/>
  <c r="D235" i="34"/>
  <c r="I235" i="34" s="1"/>
  <c r="C235" i="34"/>
  <c r="B235" i="34"/>
  <c r="A235" i="34"/>
  <c r="F234" i="34"/>
  <c r="G234" i="34" s="1"/>
  <c r="D234" i="34"/>
  <c r="H234" i="34" s="1"/>
  <c r="C234" i="34"/>
  <c r="B234" i="34"/>
  <c r="A234" i="34"/>
  <c r="G233" i="34"/>
  <c r="F233" i="34"/>
  <c r="D233" i="34"/>
  <c r="H233" i="34" s="1"/>
  <c r="C233" i="34"/>
  <c r="B233" i="34"/>
  <c r="A233" i="34"/>
  <c r="I232" i="34"/>
  <c r="G232" i="34"/>
  <c r="F232" i="34"/>
  <c r="D232" i="34"/>
  <c r="H232" i="34" s="1"/>
  <c r="C232" i="34"/>
  <c r="B232" i="34"/>
  <c r="A232" i="34"/>
  <c r="F231" i="34"/>
  <c r="G231" i="34" s="1"/>
  <c r="D231" i="34"/>
  <c r="C231" i="34"/>
  <c r="B231" i="34"/>
  <c r="A231" i="34"/>
  <c r="F230" i="34"/>
  <c r="G230" i="34" s="1"/>
  <c r="D230" i="34"/>
  <c r="H230" i="34" s="1"/>
  <c r="C230" i="34"/>
  <c r="B230" i="34"/>
  <c r="A230" i="34"/>
  <c r="F229" i="34"/>
  <c r="G229" i="34" s="1"/>
  <c r="D229" i="34"/>
  <c r="H229" i="34" s="1"/>
  <c r="C229" i="34"/>
  <c r="B229" i="34"/>
  <c r="A229" i="34"/>
  <c r="I228" i="34"/>
  <c r="G228" i="34"/>
  <c r="F228" i="34"/>
  <c r="D228" i="34"/>
  <c r="H228" i="34" s="1"/>
  <c r="C228" i="34"/>
  <c r="B228" i="34"/>
  <c r="A228" i="34"/>
  <c r="I227" i="34"/>
  <c r="G227" i="34"/>
  <c r="F227" i="34"/>
  <c r="D227" i="34"/>
  <c r="C227" i="34"/>
  <c r="B227" i="34"/>
  <c r="A227" i="34"/>
  <c r="F226" i="34"/>
  <c r="G226" i="34" s="1"/>
  <c r="D226" i="34"/>
  <c r="H226" i="34" s="1"/>
  <c r="C226" i="34"/>
  <c r="B226" i="34"/>
  <c r="A226" i="34"/>
  <c r="H225" i="34"/>
  <c r="G225" i="34"/>
  <c r="F225" i="34"/>
  <c r="D225" i="34"/>
  <c r="C225" i="34"/>
  <c r="B225" i="34"/>
  <c r="A225" i="34"/>
  <c r="G224" i="34"/>
  <c r="F224" i="34"/>
  <c r="D224" i="34"/>
  <c r="H224" i="34" s="1"/>
  <c r="C224" i="34"/>
  <c r="B224" i="34"/>
  <c r="A224" i="34"/>
  <c r="F223" i="34"/>
  <c r="G223" i="34" s="1"/>
  <c r="D223" i="34"/>
  <c r="I223" i="34" s="1"/>
  <c r="C223" i="34"/>
  <c r="B223" i="34"/>
  <c r="A223" i="34"/>
  <c r="F222" i="34"/>
  <c r="G222" i="34" s="1"/>
  <c r="D222" i="34"/>
  <c r="H222" i="34" s="1"/>
  <c r="C222" i="34"/>
  <c r="B222" i="34"/>
  <c r="A222" i="34"/>
  <c r="F221" i="34"/>
  <c r="G221" i="34" s="1"/>
  <c r="D221" i="34"/>
  <c r="H221" i="34" s="1"/>
  <c r="C221" i="34"/>
  <c r="B221" i="34"/>
  <c r="A221" i="34"/>
  <c r="G220" i="34"/>
  <c r="F220" i="34"/>
  <c r="D220" i="34"/>
  <c r="H220" i="34" s="1"/>
  <c r="C220" i="34"/>
  <c r="B220" i="34"/>
  <c r="A220" i="34"/>
  <c r="G219" i="34"/>
  <c r="F219" i="34"/>
  <c r="D219" i="34"/>
  <c r="C219" i="34"/>
  <c r="B219" i="34"/>
  <c r="A219" i="34"/>
  <c r="F218" i="34"/>
  <c r="G218" i="34" s="1"/>
  <c r="D218" i="34"/>
  <c r="H218" i="34" s="1"/>
  <c r="C218" i="34"/>
  <c r="B218" i="34"/>
  <c r="A218" i="34"/>
  <c r="G217" i="34"/>
  <c r="F217" i="34"/>
  <c r="D217" i="34"/>
  <c r="H217" i="34" s="1"/>
  <c r="C217" i="34"/>
  <c r="B217" i="34"/>
  <c r="A217" i="34"/>
  <c r="F216" i="34"/>
  <c r="G216" i="34" s="1"/>
  <c r="D216" i="34"/>
  <c r="C216" i="34"/>
  <c r="B216" i="34"/>
  <c r="A216" i="34"/>
  <c r="G215" i="34"/>
  <c r="F215" i="34"/>
  <c r="D215" i="34"/>
  <c r="C215" i="34"/>
  <c r="B215" i="34"/>
  <c r="A215" i="34"/>
  <c r="F214" i="34"/>
  <c r="G214" i="34" s="1"/>
  <c r="D214" i="34"/>
  <c r="H214" i="34" s="1"/>
  <c r="C214" i="34"/>
  <c r="B214" i="34"/>
  <c r="A214" i="34"/>
  <c r="H213" i="34"/>
  <c r="G213" i="34"/>
  <c r="F213" i="34"/>
  <c r="D213" i="34"/>
  <c r="C213" i="34"/>
  <c r="B213" i="34"/>
  <c r="A213" i="34"/>
  <c r="G212" i="34"/>
  <c r="F212" i="34"/>
  <c r="D212" i="34"/>
  <c r="H212" i="34" s="1"/>
  <c r="C212" i="34"/>
  <c r="B212" i="34"/>
  <c r="A212" i="34"/>
  <c r="G211" i="34"/>
  <c r="F211" i="34"/>
  <c r="D211" i="34"/>
  <c r="C211" i="34"/>
  <c r="B211" i="34"/>
  <c r="A211" i="34"/>
  <c r="G210" i="34"/>
  <c r="F210" i="34"/>
  <c r="D210" i="34"/>
  <c r="H210" i="34" s="1"/>
  <c r="C210" i="34"/>
  <c r="B210" i="34"/>
  <c r="A210" i="34"/>
  <c r="F209" i="34"/>
  <c r="G209" i="34" s="1"/>
  <c r="D209" i="34"/>
  <c r="H209" i="34" s="1"/>
  <c r="C209" i="34"/>
  <c r="B209" i="34"/>
  <c r="A209" i="34"/>
  <c r="B208" i="34"/>
  <c r="A208" i="34"/>
  <c r="F207" i="34"/>
  <c r="G207" i="34" s="1"/>
  <c r="D207" i="34"/>
  <c r="H207" i="34" s="1"/>
  <c r="C207" i="34"/>
  <c r="B207" i="34"/>
  <c r="A207" i="34"/>
  <c r="I206" i="34"/>
  <c r="G206" i="34"/>
  <c r="F206" i="34"/>
  <c r="D206" i="34"/>
  <c r="H206" i="34" s="1"/>
  <c r="C206" i="34"/>
  <c r="B206" i="34"/>
  <c r="A206" i="34"/>
  <c r="H205" i="34"/>
  <c r="G205" i="34"/>
  <c r="F205" i="34"/>
  <c r="D205" i="34"/>
  <c r="C205" i="34"/>
  <c r="B205" i="34"/>
  <c r="A205" i="34"/>
  <c r="F204" i="34"/>
  <c r="G204" i="34" s="1"/>
  <c r="D204" i="34"/>
  <c r="C204" i="34"/>
  <c r="B204" i="34"/>
  <c r="A204" i="34"/>
  <c r="F203" i="34"/>
  <c r="G203" i="34" s="1"/>
  <c r="D203" i="34"/>
  <c r="H203" i="34" s="1"/>
  <c r="C203" i="34"/>
  <c r="B203" i="34"/>
  <c r="A203" i="34"/>
  <c r="B202" i="34"/>
  <c r="A202" i="34"/>
  <c r="I201" i="34"/>
  <c r="G201" i="34"/>
  <c r="F201" i="34"/>
  <c r="D201" i="34"/>
  <c r="C201" i="34"/>
  <c r="B201" i="34"/>
  <c r="A201" i="34"/>
  <c r="F200" i="34"/>
  <c r="G200" i="34" s="1"/>
  <c r="D200" i="34"/>
  <c r="H200" i="34" s="1"/>
  <c r="C200" i="34"/>
  <c r="B200" i="34"/>
  <c r="A200" i="34"/>
  <c r="H199" i="34"/>
  <c r="G199" i="34"/>
  <c r="F199" i="34"/>
  <c r="D199" i="34"/>
  <c r="C199" i="34"/>
  <c r="B199" i="34"/>
  <c r="A199" i="34"/>
  <c r="F198" i="34"/>
  <c r="G198" i="34" s="1"/>
  <c r="D198" i="34"/>
  <c r="C198" i="34"/>
  <c r="B198" i="34"/>
  <c r="A198" i="34"/>
  <c r="G197" i="34"/>
  <c r="F197" i="34"/>
  <c r="D197" i="34"/>
  <c r="C197" i="34"/>
  <c r="B197" i="34"/>
  <c r="A197" i="34"/>
  <c r="F196" i="34"/>
  <c r="G196" i="34" s="1"/>
  <c r="D196" i="34"/>
  <c r="H196" i="34" s="1"/>
  <c r="C196" i="34"/>
  <c r="B196" i="34"/>
  <c r="A196" i="34"/>
  <c r="H195" i="34"/>
  <c r="G195" i="34"/>
  <c r="F195" i="34"/>
  <c r="D195" i="34"/>
  <c r="C195" i="34"/>
  <c r="B195" i="34"/>
  <c r="A195" i="34"/>
  <c r="G194" i="34"/>
  <c r="F194" i="34"/>
  <c r="D194" i="34"/>
  <c r="H194" i="34" s="1"/>
  <c r="C194" i="34"/>
  <c r="B194" i="34"/>
  <c r="A194" i="34"/>
  <c r="F193" i="34"/>
  <c r="G193" i="34" s="1"/>
  <c r="D193" i="34"/>
  <c r="I193" i="34" s="1"/>
  <c r="C193" i="34"/>
  <c r="B193" i="34"/>
  <c r="A193" i="34"/>
  <c r="B192" i="34"/>
  <c r="A192" i="34"/>
  <c r="F191" i="34"/>
  <c r="G191" i="34" s="1"/>
  <c r="D191" i="34"/>
  <c r="C191" i="34"/>
  <c r="B191" i="34"/>
  <c r="A191" i="34"/>
  <c r="F190" i="34"/>
  <c r="G190" i="34" s="1"/>
  <c r="D190" i="34"/>
  <c r="C190" i="34"/>
  <c r="B190" i="34"/>
  <c r="A190" i="34"/>
  <c r="G189" i="34"/>
  <c r="F189" i="34"/>
  <c r="D189" i="34"/>
  <c r="H189" i="34" s="1"/>
  <c r="C189" i="34"/>
  <c r="B189" i="34"/>
  <c r="A189" i="34"/>
  <c r="I188" i="34"/>
  <c r="G188" i="34"/>
  <c r="F188" i="34"/>
  <c r="D188" i="34"/>
  <c r="H188" i="34" s="1"/>
  <c r="C188" i="34"/>
  <c r="B188" i="34"/>
  <c r="A188" i="34"/>
  <c r="G187" i="34"/>
  <c r="F187" i="34"/>
  <c r="D187" i="34"/>
  <c r="H187" i="34" s="1"/>
  <c r="C187" i="34"/>
  <c r="B187" i="34"/>
  <c r="A187" i="34"/>
  <c r="F186" i="34"/>
  <c r="G186" i="34" s="1"/>
  <c r="D186" i="34"/>
  <c r="C186" i="34"/>
  <c r="B186" i="34"/>
  <c r="A186" i="34"/>
  <c r="F185" i="34"/>
  <c r="G185" i="34" s="1"/>
  <c r="D185" i="34"/>
  <c r="H185" i="34" s="1"/>
  <c r="C185" i="34"/>
  <c r="B185" i="34"/>
  <c r="A185" i="34"/>
  <c r="I184" i="34"/>
  <c r="G184" i="34"/>
  <c r="F184" i="34"/>
  <c r="D184" i="34"/>
  <c r="H184" i="34" s="1"/>
  <c r="C184" i="34"/>
  <c r="B184" i="34"/>
  <c r="A184" i="34"/>
  <c r="H183" i="34"/>
  <c r="G183" i="34"/>
  <c r="F183" i="34"/>
  <c r="D183" i="34"/>
  <c r="C183" i="34"/>
  <c r="B183" i="34"/>
  <c r="A183" i="34"/>
  <c r="F182" i="34"/>
  <c r="G182" i="34" s="1"/>
  <c r="D182" i="34"/>
  <c r="C182" i="34"/>
  <c r="B182" i="34"/>
  <c r="A182" i="34"/>
  <c r="F181" i="34"/>
  <c r="G181" i="34" s="1"/>
  <c r="D181" i="34"/>
  <c r="H181" i="34" s="1"/>
  <c r="C181" i="34"/>
  <c r="B181" i="34"/>
  <c r="A181" i="34"/>
  <c r="F180" i="34"/>
  <c r="G180" i="34" s="1"/>
  <c r="D180" i="34"/>
  <c r="C180" i="34"/>
  <c r="B180" i="34"/>
  <c r="A180" i="34"/>
  <c r="G179" i="34"/>
  <c r="F179" i="34"/>
  <c r="D179" i="34"/>
  <c r="J179" i="34" s="1"/>
  <c r="C179" i="34"/>
  <c r="B179" i="34"/>
  <c r="A179" i="34"/>
  <c r="J178" i="34"/>
  <c r="F178" i="34"/>
  <c r="G178" i="34" s="1"/>
  <c r="D178" i="34"/>
  <c r="C178" i="34"/>
  <c r="B178" i="34"/>
  <c r="A178" i="34"/>
  <c r="G177" i="34"/>
  <c r="F177" i="34"/>
  <c r="D177" i="34"/>
  <c r="H177" i="34" s="1"/>
  <c r="C177" i="34"/>
  <c r="B177" i="34"/>
  <c r="A177" i="34"/>
  <c r="I176" i="34"/>
  <c r="G176" i="34"/>
  <c r="F176" i="34"/>
  <c r="D176" i="34"/>
  <c r="H176" i="34" s="1"/>
  <c r="C176" i="34"/>
  <c r="B176" i="34"/>
  <c r="A176" i="34"/>
  <c r="G175" i="34"/>
  <c r="F175" i="34"/>
  <c r="D175" i="34"/>
  <c r="C175" i="34"/>
  <c r="B175" i="34"/>
  <c r="A175" i="34"/>
  <c r="F174" i="34"/>
  <c r="G174" i="34" s="1"/>
  <c r="D174" i="34"/>
  <c r="C174" i="34"/>
  <c r="B174" i="34"/>
  <c r="A174" i="34"/>
  <c r="B173" i="34"/>
  <c r="A173" i="34"/>
  <c r="G172" i="34"/>
  <c r="F172" i="34"/>
  <c r="D172" i="34"/>
  <c r="C172" i="34"/>
  <c r="B172" i="34"/>
  <c r="A172" i="34"/>
  <c r="I171" i="34"/>
  <c r="G171" i="34"/>
  <c r="F171" i="34"/>
  <c r="D171" i="34"/>
  <c r="C171" i="34"/>
  <c r="B171" i="34"/>
  <c r="A171" i="34"/>
  <c r="F170" i="34"/>
  <c r="G170" i="34" s="1"/>
  <c r="D170" i="34"/>
  <c r="H170" i="34" s="1"/>
  <c r="C170" i="34"/>
  <c r="B170" i="34"/>
  <c r="A170" i="34"/>
  <c r="H169" i="34"/>
  <c r="G169" i="34"/>
  <c r="F169" i="34"/>
  <c r="D169" i="34"/>
  <c r="C169" i="34"/>
  <c r="B169" i="34"/>
  <c r="A169" i="34"/>
  <c r="F168" i="34"/>
  <c r="G168" i="34" s="1"/>
  <c r="D168" i="34"/>
  <c r="H168" i="34" s="1"/>
  <c r="C168" i="34"/>
  <c r="B168" i="34"/>
  <c r="A168" i="34"/>
  <c r="F167" i="34"/>
  <c r="G167" i="34" s="1"/>
  <c r="D167" i="34"/>
  <c r="C167" i="34"/>
  <c r="B167" i="34"/>
  <c r="A167" i="34"/>
  <c r="G166" i="34"/>
  <c r="F166" i="34"/>
  <c r="D166" i="34"/>
  <c r="J166" i="34" s="1"/>
  <c r="C166" i="34"/>
  <c r="B166" i="34"/>
  <c r="A166" i="34"/>
  <c r="H165" i="34"/>
  <c r="G165" i="34"/>
  <c r="F165" i="34"/>
  <c r="D165" i="34"/>
  <c r="C165" i="34"/>
  <c r="B165" i="34"/>
  <c r="A165" i="34"/>
  <c r="G164" i="34"/>
  <c r="F164" i="34"/>
  <c r="D164" i="34"/>
  <c r="H164" i="34" s="1"/>
  <c r="C164" i="34"/>
  <c r="B164" i="34"/>
  <c r="A164" i="34"/>
  <c r="F163" i="34"/>
  <c r="G163" i="34" s="1"/>
  <c r="D163" i="34"/>
  <c r="J163" i="34" s="1"/>
  <c r="C163" i="34"/>
  <c r="B163" i="34"/>
  <c r="A163" i="34"/>
  <c r="F162" i="34"/>
  <c r="G162" i="34" s="1"/>
  <c r="D162" i="34"/>
  <c r="H162" i="34" s="1"/>
  <c r="C162" i="34"/>
  <c r="B162" i="34"/>
  <c r="A162" i="34"/>
  <c r="F161" i="34"/>
  <c r="G161" i="34" s="1"/>
  <c r="D161" i="34"/>
  <c r="C161" i="34"/>
  <c r="B161" i="34"/>
  <c r="A161" i="34"/>
  <c r="G160" i="34"/>
  <c r="F160" i="34"/>
  <c r="D160" i="34"/>
  <c r="J160" i="34" s="1"/>
  <c r="C160" i="34"/>
  <c r="B160" i="34"/>
  <c r="A160" i="34"/>
  <c r="F159" i="34"/>
  <c r="G159" i="34" s="1"/>
  <c r="D159" i="34"/>
  <c r="C159" i="34"/>
  <c r="B159" i="34"/>
  <c r="A159" i="34"/>
  <c r="F158" i="34"/>
  <c r="G158" i="34" s="1"/>
  <c r="D158" i="34"/>
  <c r="H158" i="34" s="1"/>
  <c r="C158" i="34"/>
  <c r="B158" i="34"/>
  <c r="A158" i="34"/>
  <c r="G157" i="34"/>
  <c r="F157" i="34"/>
  <c r="D157" i="34"/>
  <c r="C157" i="34"/>
  <c r="B157" i="34"/>
  <c r="A157" i="34"/>
  <c r="F156" i="34"/>
  <c r="G156" i="34" s="1"/>
  <c r="D156" i="34"/>
  <c r="C156" i="34"/>
  <c r="B156" i="34"/>
  <c r="A156" i="34"/>
  <c r="B155" i="34"/>
  <c r="A155" i="34"/>
  <c r="F154" i="34"/>
  <c r="G154" i="34" s="1"/>
  <c r="D154" i="34"/>
  <c r="H154" i="34" s="1"/>
  <c r="C154" i="34"/>
  <c r="B154" i="34"/>
  <c r="A154" i="34"/>
  <c r="I153" i="34"/>
  <c r="G153" i="34"/>
  <c r="F153" i="34"/>
  <c r="D153" i="34"/>
  <c r="H153" i="34" s="1"/>
  <c r="C153" i="34"/>
  <c r="B153" i="34"/>
  <c r="A153" i="34"/>
  <c r="F152" i="34"/>
  <c r="G152" i="34" s="1"/>
  <c r="D152" i="34"/>
  <c r="C152" i="34"/>
  <c r="B152" i="34"/>
  <c r="A152" i="34"/>
  <c r="F151" i="34"/>
  <c r="G151" i="34" s="1"/>
  <c r="D151" i="34"/>
  <c r="H151" i="34" s="1"/>
  <c r="C151" i="34"/>
  <c r="B151" i="34"/>
  <c r="A151" i="34"/>
  <c r="F150" i="34"/>
  <c r="G150" i="34" s="1"/>
  <c r="D150" i="34"/>
  <c r="H150" i="34" s="1"/>
  <c r="C150" i="34"/>
  <c r="B150" i="34"/>
  <c r="A150" i="34"/>
  <c r="F149" i="34"/>
  <c r="G149" i="34" s="1"/>
  <c r="D149" i="34"/>
  <c r="C149" i="34"/>
  <c r="B149" i="34"/>
  <c r="A149" i="34"/>
  <c r="G148" i="34"/>
  <c r="F148" i="34"/>
  <c r="D148" i="34"/>
  <c r="C148" i="34"/>
  <c r="B148" i="34"/>
  <c r="A148" i="34"/>
  <c r="F147" i="34"/>
  <c r="D147" i="34"/>
  <c r="H147" i="34" s="1"/>
  <c r="C147" i="34"/>
  <c r="B147" i="34"/>
  <c r="A147" i="34"/>
  <c r="H146" i="34"/>
  <c r="G146" i="34"/>
  <c r="F146" i="34"/>
  <c r="D146" i="34"/>
  <c r="C146" i="34"/>
  <c r="B146" i="34"/>
  <c r="A146" i="34"/>
  <c r="F145" i="34"/>
  <c r="G145" i="34" s="1"/>
  <c r="D145" i="34"/>
  <c r="C145" i="34"/>
  <c r="B145" i="34"/>
  <c r="A145" i="34"/>
  <c r="G144" i="34"/>
  <c r="F144" i="34"/>
  <c r="D144" i="34"/>
  <c r="C144" i="34"/>
  <c r="B144" i="34"/>
  <c r="A144" i="34"/>
  <c r="F143" i="34"/>
  <c r="G143" i="34" s="1"/>
  <c r="D143" i="34"/>
  <c r="H143" i="34" s="1"/>
  <c r="C143" i="34"/>
  <c r="B143" i="34"/>
  <c r="A143" i="34"/>
  <c r="H142" i="34"/>
  <c r="G142" i="34"/>
  <c r="F142" i="34"/>
  <c r="D142" i="34"/>
  <c r="C142" i="34"/>
  <c r="B142" i="34"/>
  <c r="A142" i="34"/>
  <c r="F141" i="34"/>
  <c r="G141" i="34" s="1"/>
  <c r="D141" i="34"/>
  <c r="H141" i="34" s="1"/>
  <c r="C141" i="34"/>
  <c r="B141" i="34"/>
  <c r="A141" i="34"/>
  <c r="G140" i="34"/>
  <c r="F140" i="34"/>
  <c r="D140" i="34"/>
  <c r="I140" i="34" s="1"/>
  <c r="C140" i="34"/>
  <c r="B140" i="34"/>
  <c r="A140" i="34"/>
  <c r="F139" i="34"/>
  <c r="G139" i="34" s="1"/>
  <c r="D139" i="34"/>
  <c r="H139" i="34" s="1"/>
  <c r="C139" i="34"/>
  <c r="B139" i="34"/>
  <c r="A139" i="34"/>
  <c r="H138" i="34"/>
  <c r="G138" i="34"/>
  <c r="F138" i="34"/>
  <c r="D138" i="34"/>
  <c r="C138" i="34"/>
  <c r="B138" i="34"/>
  <c r="A138" i="34"/>
  <c r="I137" i="34"/>
  <c r="G137" i="34"/>
  <c r="F137" i="34"/>
  <c r="D137" i="34"/>
  <c r="H137" i="34" s="1"/>
  <c r="C137" i="34"/>
  <c r="B137" i="34"/>
  <c r="A137" i="34"/>
  <c r="F136" i="34"/>
  <c r="G136" i="34" s="1"/>
  <c r="D136" i="34"/>
  <c r="C136" i="34"/>
  <c r="B136" i="34"/>
  <c r="A136" i="34"/>
  <c r="F135" i="34"/>
  <c r="G135" i="34" s="1"/>
  <c r="D135" i="34"/>
  <c r="H135" i="34" s="1"/>
  <c r="C135" i="34"/>
  <c r="B135" i="34"/>
  <c r="A135" i="34"/>
  <c r="F134" i="34"/>
  <c r="G134" i="34" s="1"/>
  <c r="D134" i="34"/>
  <c r="H134" i="34" s="1"/>
  <c r="C134" i="34"/>
  <c r="B134" i="34"/>
  <c r="A134" i="34"/>
  <c r="I133" i="34"/>
  <c r="G133" i="34"/>
  <c r="F133" i="34"/>
  <c r="D133" i="34"/>
  <c r="H133" i="34" s="1"/>
  <c r="C133" i="34"/>
  <c r="B133" i="34"/>
  <c r="A133" i="34"/>
  <c r="I132" i="34"/>
  <c r="G132" i="34"/>
  <c r="F132" i="34"/>
  <c r="D132" i="34"/>
  <c r="C132" i="34"/>
  <c r="B132" i="34"/>
  <c r="A132" i="34"/>
  <c r="B131" i="34"/>
  <c r="A131" i="34"/>
  <c r="H130" i="34"/>
  <c r="G130" i="34"/>
  <c r="F130" i="34"/>
  <c r="D130" i="34"/>
  <c r="J130" i="34" s="1"/>
  <c r="C130" i="34"/>
  <c r="B130" i="34"/>
  <c r="A130" i="34"/>
  <c r="F129" i="34"/>
  <c r="G129" i="34" s="1"/>
  <c r="J129" i="34" s="1"/>
  <c r="D129" i="34"/>
  <c r="C129" i="34"/>
  <c r="B129" i="34"/>
  <c r="A129" i="34"/>
  <c r="G128" i="34"/>
  <c r="F128" i="34"/>
  <c r="D128" i="34"/>
  <c r="H128" i="34" s="1"/>
  <c r="C128" i="34"/>
  <c r="B128" i="34"/>
  <c r="A128" i="34"/>
  <c r="I127" i="34"/>
  <c r="G127" i="34"/>
  <c r="F127" i="34"/>
  <c r="D127" i="34"/>
  <c r="H127" i="34" s="1"/>
  <c r="C127" i="34"/>
  <c r="B127" i="34"/>
  <c r="A127" i="34"/>
  <c r="F126" i="34"/>
  <c r="G126" i="34" s="1"/>
  <c r="D126" i="34"/>
  <c r="H126" i="34" s="1"/>
  <c r="C126" i="34"/>
  <c r="B126" i="34"/>
  <c r="A126" i="34"/>
  <c r="F125" i="34"/>
  <c r="G125" i="34" s="1"/>
  <c r="J125" i="34" s="1"/>
  <c r="D125" i="34"/>
  <c r="C125" i="34"/>
  <c r="B125" i="34"/>
  <c r="A125" i="34"/>
  <c r="F124" i="34"/>
  <c r="G124" i="34" s="1"/>
  <c r="D124" i="34"/>
  <c r="H124" i="34" s="1"/>
  <c r="C124" i="34"/>
  <c r="B124" i="34"/>
  <c r="A124" i="34"/>
  <c r="F123" i="34"/>
  <c r="G123" i="34" s="1"/>
  <c r="D123" i="34"/>
  <c r="J123" i="34" s="1"/>
  <c r="C123" i="34"/>
  <c r="B123" i="34"/>
  <c r="A123" i="34"/>
  <c r="B122" i="34"/>
  <c r="A122" i="34"/>
  <c r="F121" i="34"/>
  <c r="G121" i="34" s="1"/>
  <c r="D121" i="34"/>
  <c r="J121" i="34" s="1"/>
  <c r="C121" i="34"/>
  <c r="B121" i="34"/>
  <c r="A121" i="34"/>
  <c r="H120" i="34"/>
  <c r="G120" i="34"/>
  <c r="F120" i="34"/>
  <c r="D120" i="34"/>
  <c r="C120" i="34"/>
  <c r="B120" i="34"/>
  <c r="A120" i="34"/>
  <c r="F119" i="34"/>
  <c r="G119" i="34" s="1"/>
  <c r="D119" i="34"/>
  <c r="J119" i="34" s="1"/>
  <c r="C119" i="34"/>
  <c r="B119" i="34"/>
  <c r="A119" i="34"/>
  <c r="H118" i="34"/>
  <c r="G118" i="34"/>
  <c r="F118" i="34"/>
  <c r="D118" i="34"/>
  <c r="J118" i="34" s="1"/>
  <c r="C118" i="34"/>
  <c r="B118" i="34"/>
  <c r="A118" i="34"/>
  <c r="B117" i="34"/>
  <c r="A117" i="34"/>
  <c r="F116" i="34"/>
  <c r="G116" i="34" s="1"/>
  <c r="D116" i="34"/>
  <c r="C116" i="34"/>
  <c r="B116" i="34"/>
  <c r="A116" i="34"/>
  <c r="F115" i="34"/>
  <c r="G115" i="34" s="1"/>
  <c r="J115" i="34" s="1"/>
  <c r="D115" i="34"/>
  <c r="C115" i="34"/>
  <c r="B115" i="34"/>
  <c r="A115" i="34"/>
  <c r="F114" i="34"/>
  <c r="G114" i="34" s="1"/>
  <c r="D114" i="34"/>
  <c r="C114" i="34"/>
  <c r="B114" i="34"/>
  <c r="A114" i="34"/>
  <c r="J113" i="34"/>
  <c r="F113" i="34"/>
  <c r="G113" i="34" s="1"/>
  <c r="D113" i="34"/>
  <c r="C113" i="34"/>
  <c r="B113" i="34"/>
  <c r="A113" i="34"/>
  <c r="F112" i="34"/>
  <c r="G112" i="34" s="1"/>
  <c r="D112" i="34"/>
  <c r="H112" i="34" s="1"/>
  <c r="C112" i="34"/>
  <c r="B112" i="34"/>
  <c r="A112" i="34"/>
  <c r="B111" i="34"/>
  <c r="A111" i="34"/>
  <c r="H110" i="34"/>
  <c r="G110" i="34"/>
  <c r="F110" i="34"/>
  <c r="D110" i="34"/>
  <c r="C110" i="34"/>
  <c r="B110" i="34"/>
  <c r="A110" i="34"/>
  <c r="F109" i="34"/>
  <c r="G109" i="34" s="1"/>
  <c r="D109" i="34"/>
  <c r="C109" i="34"/>
  <c r="B109" i="34"/>
  <c r="A109" i="34"/>
  <c r="H108" i="34"/>
  <c r="G108" i="34"/>
  <c r="F108" i="34"/>
  <c r="D108" i="34"/>
  <c r="J108" i="34" s="1"/>
  <c r="C108" i="34"/>
  <c r="B108" i="34"/>
  <c r="A108" i="34"/>
  <c r="F107" i="34"/>
  <c r="G107" i="34" s="1"/>
  <c r="D107" i="34"/>
  <c r="C107" i="34"/>
  <c r="B107" i="34"/>
  <c r="A107" i="34"/>
  <c r="B106" i="34"/>
  <c r="A106" i="34"/>
  <c r="F105" i="34"/>
  <c r="G105" i="34" s="1"/>
  <c r="D105" i="34"/>
  <c r="C105" i="34"/>
  <c r="B105" i="34"/>
  <c r="A105" i="34"/>
  <c r="H104" i="34"/>
  <c r="G104" i="34"/>
  <c r="F104" i="34"/>
  <c r="D104" i="34"/>
  <c r="C104" i="34"/>
  <c r="B104" i="34"/>
  <c r="A104" i="34"/>
  <c r="F103" i="34"/>
  <c r="G103" i="34" s="1"/>
  <c r="D103" i="34"/>
  <c r="J103" i="34" s="1"/>
  <c r="C103" i="34"/>
  <c r="B103" i="34"/>
  <c r="A103" i="34"/>
  <c r="H102" i="34"/>
  <c r="G102" i="34"/>
  <c r="F102" i="34"/>
  <c r="D102" i="34"/>
  <c r="J102" i="34" s="1"/>
  <c r="C102" i="34"/>
  <c r="B102" i="34"/>
  <c r="A102" i="34"/>
  <c r="B101" i="34"/>
  <c r="A101" i="34"/>
  <c r="F100" i="34"/>
  <c r="G100" i="34" s="1"/>
  <c r="D100" i="34"/>
  <c r="C100" i="34"/>
  <c r="B100" i="34"/>
  <c r="A100" i="34"/>
  <c r="J99" i="34"/>
  <c r="F99" i="34"/>
  <c r="G99" i="34" s="1"/>
  <c r="D99" i="34"/>
  <c r="C99" i="34"/>
  <c r="B99" i="34"/>
  <c r="A99" i="34"/>
  <c r="F98" i="34"/>
  <c r="G98" i="34" s="1"/>
  <c r="D98" i="34"/>
  <c r="H98" i="34" s="1"/>
  <c r="C98" i="34"/>
  <c r="B98" i="34"/>
  <c r="A98" i="34"/>
  <c r="F97" i="34"/>
  <c r="G97" i="34" s="1"/>
  <c r="J97" i="34" s="1"/>
  <c r="D97" i="34"/>
  <c r="C97" i="34"/>
  <c r="B97" i="34"/>
  <c r="A97" i="34"/>
  <c r="B96" i="34"/>
  <c r="A96" i="34"/>
  <c r="F95" i="34"/>
  <c r="G95" i="34" s="1"/>
  <c r="J95" i="34" s="1"/>
  <c r="D95" i="34"/>
  <c r="C95" i="34"/>
  <c r="B95" i="34"/>
  <c r="A95" i="34"/>
  <c r="F94" i="34"/>
  <c r="G94" i="34" s="1"/>
  <c r="D94" i="34"/>
  <c r="C94" i="34"/>
  <c r="B94" i="34"/>
  <c r="A94" i="34"/>
  <c r="J93" i="34"/>
  <c r="G93" i="34"/>
  <c r="F93" i="34"/>
  <c r="D93" i="34"/>
  <c r="C93" i="34"/>
  <c r="B93" i="34"/>
  <c r="A93" i="34"/>
  <c r="H92" i="34"/>
  <c r="G92" i="34"/>
  <c r="F92" i="34"/>
  <c r="D92" i="34"/>
  <c r="C92" i="34"/>
  <c r="B92" i="34"/>
  <c r="A92" i="34"/>
  <c r="F91" i="34"/>
  <c r="G91" i="34" s="1"/>
  <c r="D91" i="34"/>
  <c r="C91" i="34"/>
  <c r="B91" i="34"/>
  <c r="A91" i="34"/>
  <c r="F90" i="34"/>
  <c r="G90" i="34" s="1"/>
  <c r="D90" i="34"/>
  <c r="C90" i="34"/>
  <c r="B90" i="34"/>
  <c r="A90" i="34"/>
  <c r="J89" i="34"/>
  <c r="G89" i="34"/>
  <c r="F89" i="34"/>
  <c r="D89" i="34"/>
  <c r="C89" i="34"/>
  <c r="B89" i="34"/>
  <c r="A89" i="34"/>
  <c r="H88" i="34"/>
  <c r="G88" i="34"/>
  <c r="F88" i="34"/>
  <c r="D88" i="34"/>
  <c r="C88" i="34"/>
  <c r="B88" i="34"/>
  <c r="A88" i="34"/>
  <c r="F87" i="34"/>
  <c r="G87" i="34" s="1"/>
  <c r="D87" i="34"/>
  <c r="C87" i="34"/>
  <c r="B87" i="34"/>
  <c r="A87" i="34"/>
  <c r="F86" i="34"/>
  <c r="G86" i="34" s="1"/>
  <c r="D86" i="34"/>
  <c r="C86" i="34"/>
  <c r="B86" i="34"/>
  <c r="A86" i="34"/>
  <c r="J85" i="34"/>
  <c r="G85" i="34"/>
  <c r="F85" i="34"/>
  <c r="D85" i="34"/>
  <c r="I85" i="34" s="1"/>
  <c r="C85" i="34"/>
  <c r="B85" i="34"/>
  <c r="A85" i="34"/>
  <c r="H84" i="34"/>
  <c r="G84" i="34"/>
  <c r="F84" i="34"/>
  <c r="D84" i="34"/>
  <c r="C84" i="34"/>
  <c r="B84" i="34"/>
  <c r="A84" i="34"/>
  <c r="F83" i="34"/>
  <c r="G83" i="34" s="1"/>
  <c r="D83" i="34"/>
  <c r="C83" i="34"/>
  <c r="B83" i="34"/>
  <c r="A83" i="34"/>
  <c r="B82" i="34"/>
  <c r="A82" i="34"/>
  <c r="F81" i="34"/>
  <c r="G81" i="34" s="1"/>
  <c r="D81" i="34"/>
  <c r="C81" i="34"/>
  <c r="B81" i="34"/>
  <c r="A81" i="34"/>
  <c r="G80" i="34"/>
  <c r="F80" i="34"/>
  <c r="D80" i="34"/>
  <c r="C80" i="34"/>
  <c r="B80" i="34"/>
  <c r="A80" i="34"/>
  <c r="F79" i="34"/>
  <c r="G79" i="34" s="1"/>
  <c r="D79" i="34"/>
  <c r="C79" i="34"/>
  <c r="B79" i="34"/>
  <c r="A79" i="34"/>
  <c r="F78" i="34"/>
  <c r="G78" i="34" s="1"/>
  <c r="D78" i="34"/>
  <c r="C78" i="34"/>
  <c r="B78" i="34"/>
  <c r="A78" i="34"/>
  <c r="F77" i="34"/>
  <c r="G77" i="34" s="1"/>
  <c r="J77" i="34" s="1"/>
  <c r="D77" i="34"/>
  <c r="C77" i="34"/>
  <c r="B77" i="34"/>
  <c r="A77" i="34"/>
  <c r="F76" i="34"/>
  <c r="G76" i="34" s="1"/>
  <c r="D76" i="34"/>
  <c r="J76" i="34" s="1"/>
  <c r="C76" i="34"/>
  <c r="B76" i="34"/>
  <c r="A76" i="34"/>
  <c r="F75" i="34"/>
  <c r="G75" i="34" s="1"/>
  <c r="D75" i="34"/>
  <c r="I75" i="34" s="1"/>
  <c r="C75" i="34"/>
  <c r="B75" i="34"/>
  <c r="A75" i="34"/>
  <c r="I74" i="34"/>
  <c r="F74" i="34"/>
  <c r="G74" i="34" s="1"/>
  <c r="D74" i="34"/>
  <c r="J74" i="34" s="1"/>
  <c r="C74" i="34"/>
  <c r="B74" i="34"/>
  <c r="A74" i="34"/>
  <c r="G73" i="34"/>
  <c r="J73" i="34" s="1"/>
  <c r="F73" i="34"/>
  <c r="D73" i="34"/>
  <c r="C73" i="34"/>
  <c r="B73" i="34"/>
  <c r="A73" i="34"/>
  <c r="H72" i="34"/>
  <c r="F72" i="34"/>
  <c r="G72" i="34" s="1"/>
  <c r="D72" i="34"/>
  <c r="C72" i="34"/>
  <c r="B72" i="34"/>
  <c r="A72" i="34"/>
  <c r="G71" i="34"/>
  <c r="F71" i="34"/>
  <c r="D71" i="34"/>
  <c r="C71" i="34"/>
  <c r="B71" i="34"/>
  <c r="A71" i="34"/>
  <c r="F70" i="34"/>
  <c r="G70" i="34" s="1"/>
  <c r="D70" i="34"/>
  <c r="I70" i="34" s="1"/>
  <c r="C70" i="34"/>
  <c r="B70" i="34"/>
  <c r="A70" i="34"/>
  <c r="B69" i="34"/>
  <c r="A69" i="34"/>
  <c r="H68" i="34"/>
  <c r="G68" i="34"/>
  <c r="J68" i="34" s="1"/>
  <c r="F68" i="34"/>
  <c r="I68" i="34" s="1"/>
  <c r="F67" i="34"/>
  <c r="G67" i="34" s="1"/>
  <c r="D67" i="34"/>
  <c r="J67" i="34" s="1"/>
  <c r="C67" i="34"/>
  <c r="B67" i="34"/>
  <c r="A67" i="34"/>
  <c r="F66" i="34"/>
  <c r="G66" i="34" s="1"/>
  <c r="D66" i="34"/>
  <c r="C66" i="34"/>
  <c r="B66" i="34"/>
  <c r="A66" i="34"/>
  <c r="J65" i="34"/>
  <c r="G65" i="34"/>
  <c r="F65" i="34"/>
  <c r="D65" i="34"/>
  <c r="I65" i="34" s="1"/>
  <c r="C65" i="34"/>
  <c r="B65" i="34"/>
  <c r="A65" i="34"/>
  <c r="H64" i="34"/>
  <c r="G64" i="34"/>
  <c r="F64" i="34"/>
  <c r="D64" i="34"/>
  <c r="C64" i="34"/>
  <c r="B64" i="34"/>
  <c r="A64" i="34"/>
  <c r="F63" i="34"/>
  <c r="G63" i="34" s="1"/>
  <c r="D63" i="34"/>
  <c r="J63" i="34" s="1"/>
  <c r="C63" i="34"/>
  <c r="B63" i="34"/>
  <c r="A63" i="34"/>
  <c r="F62" i="34"/>
  <c r="G62" i="34" s="1"/>
  <c r="D62" i="34"/>
  <c r="C62" i="34"/>
  <c r="B62" i="34"/>
  <c r="A62" i="34"/>
  <c r="J61" i="34"/>
  <c r="G61" i="34"/>
  <c r="F61" i="34"/>
  <c r="D61" i="34"/>
  <c r="I61" i="34" s="1"/>
  <c r="C61" i="34"/>
  <c r="B61" i="34"/>
  <c r="A61" i="34"/>
  <c r="I60" i="34"/>
  <c r="H60" i="34"/>
  <c r="F60" i="34"/>
  <c r="G60" i="34" s="1"/>
  <c r="D60" i="34"/>
  <c r="C60" i="34"/>
  <c r="B60" i="34"/>
  <c r="A60" i="34"/>
  <c r="F59" i="34"/>
  <c r="G59" i="34" s="1"/>
  <c r="D59" i="34"/>
  <c r="C59" i="34"/>
  <c r="B59" i="34"/>
  <c r="A59" i="34"/>
  <c r="F58" i="34"/>
  <c r="G58" i="34" s="1"/>
  <c r="D58" i="34"/>
  <c r="C58" i="34"/>
  <c r="B58" i="34"/>
  <c r="A58" i="34"/>
  <c r="F57" i="34"/>
  <c r="G57" i="34" s="1"/>
  <c r="J57" i="34" s="1"/>
  <c r="D57" i="34"/>
  <c r="C57" i="34"/>
  <c r="B57" i="34"/>
  <c r="A57" i="34"/>
  <c r="F56" i="34"/>
  <c r="G56" i="34" s="1"/>
  <c r="D56" i="34"/>
  <c r="J56" i="34" s="1"/>
  <c r="C56" i="34"/>
  <c r="B56" i="34"/>
  <c r="A56" i="34"/>
  <c r="F55" i="34"/>
  <c r="G55" i="34" s="1"/>
  <c r="D55" i="34"/>
  <c r="I55" i="34" s="1"/>
  <c r="C55" i="34"/>
  <c r="B55" i="34"/>
  <c r="A55" i="34"/>
  <c r="I54" i="34"/>
  <c r="F54" i="34"/>
  <c r="G54" i="34" s="1"/>
  <c r="D54" i="34"/>
  <c r="J54" i="34" s="1"/>
  <c r="C54" i="34"/>
  <c r="B54" i="34"/>
  <c r="A54" i="34"/>
  <c r="G53" i="34"/>
  <c r="J53" i="34" s="1"/>
  <c r="F53" i="34"/>
  <c r="D53" i="34"/>
  <c r="C53" i="34"/>
  <c r="B53" i="34"/>
  <c r="A53" i="34"/>
  <c r="B52" i="34"/>
  <c r="A52" i="34"/>
  <c r="H51" i="34"/>
  <c r="G51" i="34"/>
  <c r="J51" i="34" s="1"/>
  <c r="F51" i="34"/>
  <c r="I51" i="34" s="1"/>
  <c r="H50" i="34"/>
  <c r="G50" i="34"/>
  <c r="F50" i="34"/>
  <c r="D50" i="34"/>
  <c r="C50" i="34"/>
  <c r="B50" i="34"/>
  <c r="A50" i="34"/>
  <c r="F49" i="34"/>
  <c r="G49" i="34" s="1"/>
  <c r="J49" i="34" s="1"/>
  <c r="D49" i="34"/>
  <c r="C49" i="34"/>
  <c r="B49" i="34"/>
  <c r="A49" i="34"/>
  <c r="H48" i="34"/>
  <c r="G48" i="34"/>
  <c r="F48" i="34"/>
  <c r="D48" i="34"/>
  <c r="J48" i="34" s="1"/>
  <c r="C48" i="34"/>
  <c r="B48" i="34"/>
  <c r="A48" i="34"/>
  <c r="F47" i="34"/>
  <c r="G47" i="34" s="1"/>
  <c r="J47" i="34" s="1"/>
  <c r="D47" i="34"/>
  <c r="C47" i="34"/>
  <c r="B47" i="34"/>
  <c r="A47" i="34"/>
  <c r="F46" i="34"/>
  <c r="G46" i="34" s="1"/>
  <c r="D46" i="34"/>
  <c r="C46" i="34"/>
  <c r="B46" i="34"/>
  <c r="A46" i="34"/>
  <c r="F45" i="34"/>
  <c r="G45" i="34" s="1"/>
  <c r="D45" i="34"/>
  <c r="C45" i="34"/>
  <c r="B45" i="34"/>
  <c r="A45" i="34"/>
  <c r="F44" i="34"/>
  <c r="G44" i="34" s="1"/>
  <c r="D44" i="34"/>
  <c r="J44" i="34" s="1"/>
  <c r="C44" i="34"/>
  <c r="B44" i="34"/>
  <c r="A44" i="34"/>
  <c r="F43" i="34"/>
  <c r="G43" i="34" s="1"/>
  <c r="J43" i="34" s="1"/>
  <c r="D43" i="34"/>
  <c r="C43" i="34"/>
  <c r="B43" i="34"/>
  <c r="A43" i="34"/>
  <c r="F42" i="34"/>
  <c r="G42" i="34" s="1"/>
  <c r="D42" i="34"/>
  <c r="C42" i="34"/>
  <c r="B42" i="34"/>
  <c r="A42" i="34"/>
  <c r="J41" i="34"/>
  <c r="G41" i="34"/>
  <c r="F41" i="34"/>
  <c r="D41" i="34"/>
  <c r="I41" i="34" s="1"/>
  <c r="C41" i="34"/>
  <c r="B41" i="34"/>
  <c r="A41" i="34"/>
  <c r="I40" i="34"/>
  <c r="H40" i="34"/>
  <c r="F40" i="34"/>
  <c r="G40" i="34" s="1"/>
  <c r="D40" i="34"/>
  <c r="C40" i="34"/>
  <c r="B40" i="34"/>
  <c r="A40" i="34"/>
  <c r="F39" i="34"/>
  <c r="G39" i="34" s="1"/>
  <c r="J39" i="34" s="1"/>
  <c r="D39" i="34"/>
  <c r="C39" i="34"/>
  <c r="B39" i="34"/>
  <c r="A39" i="34"/>
  <c r="F38" i="34"/>
  <c r="G38" i="34" s="1"/>
  <c r="D38" i="34"/>
  <c r="C38" i="34"/>
  <c r="B38" i="34"/>
  <c r="A38" i="34"/>
  <c r="F37" i="34"/>
  <c r="G37" i="34" s="1"/>
  <c r="J37" i="34" s="1"/>
  <c r="D37" i="34"/>
  <c r="C37" i="34"/>
  <c r="B37" i="34"/>
  <c r="A37" i="34"/>
  <c r="B36" i="34"/>
  <c r="A36" i="34"/>
  <c r="F35" i="34"/>
  <c r="G35" i="34" s="1"/>
  <c r="H34" i="34"/>
  <c r="F34" i="34"/>
  <c r="G34" i="34" s="1"/>
  <c r="J34" i="34" s="1"/>
  <c r="K34" i="34" s="1"/>
  <c r="H33" i="34"/>
  <c r="F33" i="34"/>
  <c r="I33" i="34" s="1"/>
  <c r="H32" i="34"/>
  <c r="F32" i="34"/>
  <c r="F31" i="34"/>
  <c r="G31" i="34" s="1"/>
  <c r="J31" i="34" s="1"/>
  <c r="D31" i="34"/>
  <c r="C31" i="34"/>
  <c r="B31" i="34"/>
  <c r="A31" i="34"/>
  <c r="H30" i="34"/>
  <c r="F30" i="34"/>
  <c r="G30" i="34" s="1"/>
  <c r="D30" i="34"/>
  <c r="C30" i="34"/>
  <c r="B30" i="34"/>
  <c r="A30" i="34"/>
  <c r="F29" i="34"/>
  <c r="G29" i="34" s="1"/>
  <c r="D29" i="34"/>
  <c r="C29" i="34"/>
  <c r="B29" i="34"/>
  <c r="A29" i="34"/>
  <c r="I28" i="34"/>
  <c r="F28" i="34"/>
  <c r="G28" i="34" s="1"/>
  <c r="D28" i="34"/>
  <c r="H28" i="34" s="1"/>
  <c r="C28" i="34"/>
  <c r="B28" i="34"/>
  <c r="A28" i="34"/>
  <c r="F27" i="34"/>
  <c r="G27" i="34" s="1"/>
  <c r="J27" i="34" s="1"/>
  <c r="D27" i="34"/>
  <c r="C27" i="34"/>
  <c r="B27" i="34"/>
  <c r="A27" i="34"/>
  <c r="B26" i="34"/>
  <c r="A26" i="34"/>
  <c r="F25" i="34"/>
  <c r="G25" i="34" s="1"/>
  <c r="D25" i="34"/>
  <c r="I25" i="34" s="1"/>
  <c r="C25" i="34"/>
  <c r="B25" i="34"/>
  <c r="A25" i="34"/>
  <c r="I24" i="34"/>
  <c r="F24" i="34"/>
  <c r="G24" i="34" s="1"/>
  <c r="D24" i="34"/>
  <c r="H24" i="34" s="1"/>
  <c r="C24" i="34"/>
  <c r="B24" i="34"/>
  <c r="A24" i="34"/>
  <c r="G23" i="34"/>
  <c r="J23" i="34" s="1"/>
  <c r="F23" i="34"/>
  <c r="D23" i="34"/>
  <c r="C23" i="34"/>
  <c r="B23" i="34"/>
  <c r="A23" i="34"/>
  <c r="B22" i="34"/>
  <c r="A22" i="34"/>
  <c r="F21" i="34"/>
  <c r="G21" i="34" s="1"/>
  <c r="J21" i="34" s="1"/>
  <c r="D21" i="34"/>
  <c r="C21" i="34"/>
  <c r="B21" i="34"/>
  <c r="A21" i="34"/>
  <c r="F20" i="34"/>
  <c r="G20" i="34" s="1"/>
  <c r="L20" i="34" s="1"/>
  <c r="D20" i="34"/>
  <c r="H20" i="34" s="1"/>
  <c r="C20" i="34"/>
  <c r="B20" i="34"/>
  <c r="A20" i="34"/>
  <c r="F19" i="34"/>
  <c r="G19" i="34" s="1"/>
  <c r="D19" i="34"/>
  <c r="H19" i="34" s="1"/>
  <c r="C19" i="34"/>
  <c r="B19" i="34"/>
  <c r="A19" i="34"/>
  <c r="F18" i="34"/>
  <c r="G18" i="34" s="1"/>
  <c r="D18" i="34"/>
  <c r="C18" i="34"/>
  <c r="B18" i="34"/>
  <c r="A18" i="34"/>
  <c r="H17" i="34"/>
  <c r="G17" i="34"/>
  <c r="F17" i="34"/>
  <c r="D17" i="34"/>
  <c r="I17" i="34" s="1"/>
  <c r="C17" i="34"/>
  <c r="B17" i="34"/>
  <c r="A17" i="34"/>
  <c r="B16" i="34"/>
  <c r="A16" i="34"/>
  <c r="C341" i="33"/>
  <c r="B341" i="33"/>
  <c r="A341" i="33"/>
  <c r="C340" i="33"/>
  <c r="B340" i="33"/>
  <c r="A340" i="33"/>
  <c r="C339" i="33"/>
  <c r="B339" i="33"/>
  <c r="A339" i="33"/>
  <c r="C338" i="33"/>
  <c r="B338" i="33"/>
  <c r="A338" i="33"/>
  <c r="C337" i="33"/>
  <c r="B337" i="33"/>
  <c r="A337" i="33"/>
  <c r="C336" i="33"/>
  <c r="B336" i="33"/>
  <c r="A336" i="33"/>
  <c r="C335" i="33"/>
  <c r="B335" i="33"/>
  <c r="A335" i="33"/>
  <c r="C334" i="33"/>
  <c r="B334" i="33"/>
  <c r="A334" i="33"/>
  <c r="C333" i="33"/>
  <c r="B333" i="33"/>
  <c r="A333" i="33"/>
  <c r="C332" i="33"/>
  <c r="B332" i="33"/>
  <c r="A332" i="33"/>
  <c r="C331" i="33"/>
  <c r="B331" i="33"/>
  <c r="A331" i="33"/>
  <c r="C330" i="33"/>
  <c r="B330" i="33"/>
  <c r="A330" i="33"/>
  <c r="B329" i="33"/>
  <c r="A329" i="33"/>
  <c r="C328" i="33"/>
  <c r="B328" i="33"/>
  <c r="A328" i="33"/>
  <c r="C327" i="33"/>
  <c r="B327" i="33"/>
  <c r="A327" i="33"/>
  <c r="C326" i="33"/>
  <c r="B326" i="33"/>
  <c r="A326" i="33"/>
  <c r="C325" i="33"/>
  <c r="B325" i="33"/>
  <c r="A325" i="33"/>
  <c r="C324" i="33"/>
  <c r="B324" i="33"/>
  <c r="A324" i="33"/>
  <c r="C323" i="33"/>
  <c r="B323" i="33"/>
  <c r="A323" i="33"/>
  <c r="C322" i="33"/>
  <c r="B322" i="33"/>
  <c r="A322" i="33"/>
  <c r="C321" i="33"/>
  <c r="B321" i="33"/>
  <c r="A321" i="33"/>
  <c r="C320" i="33"/>
  <c r="B320" i="33"/>
  <c r="A320" i="33"/>
  <c r="C319" i="33"/>
  <c r="B319" i="33"/>
  <c r="A319" i="33"/>
  <c r="C318" i="33"/>
  <c r="B318" i="33"/>
  <c r="A318" i="33"/>
  <c r="C317" i="33"/>
  <c r="B317" i="33"/>
  <c r="A317" i="33"/>
  <c r="C316" i="33"/>
  <c r="B316" i="33"/>
  <c r="A316" i="33"/>
  <c r="C315" i="33"/>
  <c r="B315" i="33"/>
  <c r="A315" i="33"/>
  <c r="C314" i="33"/>
  <c r="B314" i="33"/>
  <c r="A314" i="33"/>
  <c r="C313" i="33"/>
  <c r="B313" i="33"/>
  <c r="A313" i="33"/>
  <c r="C312" i="33"/>
  <c r="B312" i="33"/>
  <c r="A312" i="33"/>
  <c r="C311" i="33"/>
  <c r="B311" i="33"/>
  <c r="A311" i="33"/>
  <c r="C310" i="33"/>
  <c r="B310" i="33"/>
  <c r="A310" i="33"/>
  <c r="B309" i="33"/>
  <c r="A309" i="33"/>
  <c r="C308" i="33"/>
  <c r="B308" i="33"/>
  <c r="A308" i="33"/>
  <c r="C307" i="33"/>
  <c r="B307" i="33"/>
  <c r="A307" i="33"/>
  <c r="C306" i="33"/>
  <c r="B306" i="33"/>
  <c r="A306" i="33"/>
  <c r="C305" i="33"/>
  <c r="B305" i="33"/>
  <c r="A305" i="33"/>
  <c r="C304" i="33"/>
  <c r="B304" i="33"/>
  <c r="A304" i="33"/>
  <c r="C303" i="33"/>
  <c r="B303" i="33"/>
  <c r="A303" i="33"/>
  <c r="C302" i="33"/>
  <c r="B302" i="33"/>
  <c r="A302" i="33"/>
  <c r="C301" i="33"/>
  <c r="B301" i="33"/>
  <c r="A301" i="33"/>
  <c r="C300" i="33"/>
  <c r="B300" i="33"/>
  <c r="A300" i="33"/>
  <c r="C299" i="33"/>
  <c r="B299" i="33"/>
  <c r="A299" i="33"/>
  <c r="C298" i="33"/>
  <c r="B298" i="33"/>
  <c r="A298" i="33"/>
  <c r="C297" i="33"/>
  <c r="B297" i="33"/>
  <c r="A297" i="33"/>
  <c r="C296" i="33"/>
  <c r="B296" i="33"/>
  <c r="A296" i="33"/>
  <c r="C295" i="33"/>
  <c r="B295" i="33"/>
  <c r="A295" i="33"/>
  <c r="C294" i="33"/>
  <c r="B294" i="33"/>
  <c r="A294" i="33"/>
  <c r="C293" i="33"/>
  <c r="B293" i="33"/>
  <c r="A293" i="33"/>
  <c r="C292" i="33"/>
  <c r="B292" i="33"/>
  <c r="A292" i="33"/>
  <c r="C291" i="33"/>
  <c r="B291" i="33"/>
  <c r="A291" i="33"/>
  <c r="C290" i="33"/>
  <c r="B290" i="33"/>
  <c r="A290" i="33"/>
  <c r="B289" i="33"/>
  <c r="A289" i="33"/>
  <c r="C288" i="33"/>
  <c r="B288" i="33"/>
  <c r="A288" i="33"/>
  <c r="C287" i="33"/>
  <c r="B287" i="33"/>
  <c r="A287" i="33"/>
  <c r="C286" i="33"/>
  <c r="B286" i="33"/>
  <c r="A286" i="33"/>
  <c r="C285" i="33"/>
  <c r="B285" i="33"/>
  <c r="A285" i="33"/>
  <c r="C284" i="33"/>
  <c r="B284" i="33"/>
  <c r="A284" i="33"/>
  <c r="C283" i="33"/>
  <c r="B283" i="33"/>
  <c r="A283" i="33"/>
  <c r="B282" i="33"/>
  <c r="A282" i="33"/>
  <c r="C281" i="33"/>
  <c r="B281" i="33"/>
  <c r="A281" i="33"/>
  <c r="C280" i="33"/>
  <c r="B280" i="33"/>
  <c r="A280" i="33"/>
  <c r="C279" i="33"/>
  <c r="B279" i="33"/>
  <c r="A279" i="33"/>
  <c r="C278" i="33"/>
  <c r="B278" i="33"/>
  <c r="A278" i="33"/>
  <c r="C277" i="33"/>
  <c r="B277" i="33"/>
  <c r="A277" i="33"/>
  <c r="C276" i="33"/>
  <c r="B276" i="33"/>
  <c r="A276" i="33"/>
  <c r="C275" i="33"/>
  <c r="B275" i="33"/>
  <c r="A275" i="33"/>
  <c r="C274" i="33"/>
  <c r="B274" i="33"/>
  <c r="A274" i="33"/>
  <c r="C273" i="33"/>
  <c r="B273" i="33"/>
  <c r="A273" i="33"/>
  <c r="C272" i="33"/>
  <c r="B272" i="33"/>
  <c r="A272" i="33"/>
  <c r="C271" i="33"/>
  <c r="B271" i="33"/>
  <c r="A271" i="33"/>
  <c r="C270" i="33"/>
  <c r="B270" i="33"/>
  <c r="A270" i="33"/>
  <c r="B269" i="33"/>
  <c r="A269" i="33"/>
  <c r="C268" i="33"/>
  <c r="B268" i="33"/>
  <c r="A268" i="33"/>
  <c r="C267" i="33"/>
  <c r="B267" i="33"/>
  <c r="A267" i="33"/>
  <c r="C266" i="33"/>
  <c r="B266" i="33"/>
  <c r="A266" i="33"/>
  <c r="C265" i="33"/>
  <c r="B265" i="33"/>
  <c r="A265" i="33"/>
  <c r="C264" i="33"/>
  <c r="B264" i="33"/>
  <c r="A264" i="33"/>
  <c r="C263" i="33"/>
  <c r="B263" i="33"/>
  <c r="A263" i="33"/>
  <c r="C262" i="33"/>
  <c r="B262" i="33"/>
  <c r="A262" i="33"/>
  <c r="C261" i="33"/>
  <c r="B261" i="33"/>
  <c r="A261" i="33"/>
  <c r="C260" i="33"/>
  <c r="B260" i="33"/>
  <c r="A260" i="33"/>
  <c r="C259" i="33"/>
  <c r="B259" i="33"/>
  <c r="A259" i="33"/>
  <c r="C258" i="33"/>
  <c r="B258" i="33"/>
  <c r="A258" i="33"/>
  <c r="C257" i="33"/>
  <c r="B257" i="33"/>
  <c r="A257" i="33"/>
  <c r="C256" i="33"/>
  <c r="B256" i="33"/>
  <c r="A256" i="33"/>
  <c r="C255" i="33"/>
  <c r="B255" i="33"/>
  <c r="A255" i="33"/>
  <c r="C254" i="33"/>
  <c r="B254" i="33"/>
  <c r="A254" i="33"/>
  <c r="C253" i="33"/>
  <c r="B253" i="33"/>
  <c r="A253" i="33"/>
  <c r="C252" i="33"/>
  <c r="B252" i="33"/>
  <c r="A252" i="33"/>
  <c r="C251" i="33"/>
  <c r="B251" i="33"/>
  <c r="A251" i="33"/>
  <c r="C250" i="33"/>
  <c r="B250" i="33"/>
  <c r="A250" i="33"/>
  <c r="C249" i="33"/>
  <c r="B249" i="33"/>
  <c r="A249" i="33"/>
  <c r="B248" i="33"/>
  <c r="A248" i="33"/>
  <c r="C247" i="33"/>
  <c r="B247" i="33"/>
  <c r="A247" i="33"/>
  <c r="C246" i="33"/>
  <c r="B246" i="33"/>
  <c r="A246" i="33"/>
  <c r="C245" i="33"/>
  <c r="B245" i="33"/>
  <c r="A245" i="33"/>
  <c r="C244" i="33"/>
  <c r="B244" i="33"/>
  <c r="A244" i="33"/>
  <c r="C243" i="33"/>
  <c r="B243" i="33"/>
  <c r="A243" i="33"/>
  <c r="C242" i="33"/>
  <c r="B242" i="33"/>
  <c r="A242" i="33"/>
  <c r="C241" i="33"/>
  <c r="B241" i="33"/>
  <c r="A241" i="33"/>
  <c r="C240" i="33"/>
  <c r="B240" i="33"/>
  <c r="A240" i="33"/>
  <c r="C239" i="33"/>
  <c r="B239" i="33"/>
  <c r="A239" i="33"/>
  <c r="C238" i="33"/>
  <c r="B238" i="33"/>
  <c r="A238" i="33"/>
  <c r="C237" i="33"/>
  <c r="B237" i="33"/>
  <c r="A237" i="33"/>
  <c r="C236" i="33"/>
  <c r="B236" i="33"/>
  <c r="A236" i="33"/>
  <c r="C235" i="33"/>
  <c r="B235" i="33"/>
  <c r="A235" i="33"/>
  <c r="C234" i="33"/>
  <c r="B234" i="33"/>
  <c r="A234" i="33"/>
  <c r="C233" i="33"/>
  <c r="B233" i="33"/>
  <c r="A233" i="33"/>
  <c r="C232" i="33"/>
  <c r="B232" i="33"/>
  <c r="A232" i="33"/>
  <c r="C231" i="33"/>
  <c r="B231" i="33"/>
  <c r="A231" i="33"/>
  <c r="C230" i="33"/>
  <c r="B230" i="33"/>
  <c r="A230" i="33"/>
  <c r="C229" i="33"/>
  <c r="B229" i="33"/>
  <c r="A229" i="33"/>
  <c r="C228" i="33"/>
  <c r="B228" i="33"/>
  <c r="A228" i="33"/>
  <c r="C227" i="33"/>
  <c r="B227" i="33"/>
  <c r="A227" i="33"/>
  <c r="C226" i="33"/>
  <c r="B226" i="33"/>
  <c r="A226" i="33"/>
  <c r="C225" i="33"/>
  <c r="B225" i="33"/>
  <c r="A225" i="33"/>
  <c r="C224" i="33"/>
  <c r="B224" i="33"/>
  <c r="A224" i="33"/>
  <c r="C223" i="33"/>
  <c r="B223" i="33"/>
  <c r="A223" i="33"/>
  <c r="C222" i="33"/>
  <c r="B222" i="33"/>
  <c r="A222" i="33"/>
  <c r="C221" i="33"/>
  <c r="B221" i="33"/>
  <c r="A221" i="33"/>
  <c r="C220" i="33"/>
  <c r="B220" i="33"/>
  <c r="A220" i="33"/>
  <c r="C219" i="33"/>
  <c r="B219" i="33"/>
  <c r="A219" i="33"/>
  <c r="C218" i="33"/>
  <c r="B218" i="33"/>
  <c r="A218" i="33"/>
  <c r="C217" i="33"/>
  <c r="B217" i="33"/>
  <c r="A217" i="33"/>
  <c r="C216" i="33"/>
  <c r="B216" i="33"/>
  <c r="A216" i="33"/>
  <c r="C215" i="33"/>
  <c r="B215" i="33"/>
  <c r="A215" i="33"/>
  <c r="C214" i="33"/>
  <c r="B214" i="33"/>
  <c r="A214" i="33"/>
  <c r="C213" i="33"/>
  <c r="B213" i="33"/>
  <c r="A213" i="33"/>
  <c r="C212" i="33"/>
  <c r="B212" i="33"/>
  <c r="A212" i="33"/>
  <c r="C211" i="33"/>
  <c r="B211" i="33"/>
  <c r="A211" i="33"/>
  <c r="C210" i="33"/>
  <c r="B210" i="33"/>
  <c r="A210" i="33"/>
  <c r="C209" i="33"/>
  <c r="B209" i="33"/>
  <c r="A209" i="33"/>
  <c r="C208" i="33"/>
  <c r="B208" i="33"/>
  <c r="A208" i="33"/>
  <c r="C207" i="33"/>
  <c r="B207" i="33"/>
  <c r="A207" i="33"/>
  <c r="C206" i="33"/>
  <c r="B206" i="33"/>
  <c r="A206" i="33"/>
  <c r="C205" i="33"/>
  <c r="B205" i="33"/>
  <c r="A205" i="33"/>
  <c r="C204" i="33"/>
  <c r="B204" i="33"/>
  <c r="A204" i="33"/>
  <c r="C203" i="33"/>
  <c r="B203" i="33"/>
  <c r="A203" i="33"/>
  <c r="C202" i="33"/>
  <c r="B202" i="33"/>
  <c r="A202" i="33"/>
  <c r="C201" i="33"/>
  <c r="B201" i="33"/>
  <c r="A201" i="33"/>
  <c r="C200" i="33"/>
  <c r="B200" i="33"/>
  <c r="A200" i="33"/>
  <c r="C199" i="33"/>
  <c r="B199" i="33"/>
  <c r="A199" i="33"/>
  <c r="C198" i="33"/>
  <c r="B198" i="33"/>
  <c r="A198" i="33"/>
  <c r="C197" i="33"/>
  <c r="B197" i="33"/>
  <c r="A197" i="33"/>
  <c r="B196" i="33"/>
  <c r="A196" i="33"/>
  <c r="C195" i="33"/>
  <c r="B195" i="33"/>
  <c r="A195" i="33"/>
  <c r="C194" i="33"/>
  <c r="B194" i="33"/>
  <c r="A194" i="33"/>
  <c r="C193" i="33"/>
  <c r="B193" i="33"/>
  <c r="A193" i="33"/>
  <c r="C192" i="33"/>
  <c r="B192" i="33"/>
  <c r="A192" i="33"/>
  <c r="C191" i="33"/>
  <c r="B191" i="33"/>
  <c r="A191" i="33"/>
  <c r="B190" i="33"/>
  <c r="A190" i="33"/>
  <c r="C189" i="33"/>
  <c r="B189" i="33"/>
  <c r="A189" i="33"/>
  <c r="C188" i="33"/>
  <c r="B188" i="33"/>
  <c r="A188" i="33"/>
  <c r="C187" i="33"/>
  <c r="B187" i="33"/>
  <c r="A187" i="33"/>
  <c r="C186" i="33"/>
  <c r="B186" i="33"/>
  <c r="A186" i="33"/>
  <c r="C185" i="33"/>
  <c r="B185" i="33"/>
  <c r="A185" i="33"/>
  <c r="C184" i="33"/>
  <c r="B184" i="33"/>
  <c r="A184" i="33"/>
  <c r="C183" i="33"/>
  <c r="B183" i="33"/>
  <c r="A183" i="33"/>
  <c r="C182" i="33"/>
  <c r="B182" i="33"/>
  <c r="A182" i="33"/>
  <c r="C181" i="33"/>
  <c r="B181" i="33"/>
  <c r="A181" i="33"/>
  <c r="B180" i="33"/>
  <c r="A180" i="33"/>
  <c r="C179" i="33"/>
  <c r="B179" i="33"/>
  <c r="A179" i="33"/>
  <c r="C178" i="33"/>
  <c r="B178" i="33"/>
  <c r="A178" i="33"/>
  <c r="C177" i="33"/>
  <c r="B177" i="33"/>
  <c r="A177" i="33"/>
  <c r="C176" i="33"/>
  <c r="B176" i="33"/>
  <c r="A176" i="33"/>
  <c r="C175" i="33"/>
  <c r="B175" i="33"/>
  <c r="A175" i="33"/>
  <c r="C174" i="33"/>
  <c r="B174" i="33"/>
  <c r="A174" i="33"/>
  <c r="C173" i="33"/>
  <c r="B173" i="33"/>
  <c r="A173" i="33"/>
  <c r="C172" i="33"/>
  <c r="B172" i="33"/>
  <c r="A172" i="33"/>
  <c r="C171" i="33"/>
  <c r="B171" i="33"/>
  <c r="A171" i="33"/>
  <c r="C170" i="33"/>
  <c r="B170" i="33"/>
  <c r="A170" i="33"/>
  <c r="C169" i="33"/>
  <c r="B169" i="33"/>
  <c r="A169" i="33"/>
  <c r="C168" i="33"/>
  <c r="B168" i="33"/>
  <c r="A168" i="33"/>
  <c r="C167" i="33"/>
  <c r="B167" i="33"/>
  <c r="A167" i="33"/>
  <c r="C166" i="33"/>
  <c r="B166" i="33"/>
  <c r="A166" i="33"/>
  <c r="C165" i="33"/>
  <c r="B165" i="33"/>
  <c r="A165" i="33"/>
  <c r="C164" i="33"/>
  <c r="B164" i="33"/>
  <c r="A164" i="33"/>
  <c r="C163" i="33"/>
  <c r="B163" i="33"/>
  <c r="A163" i="33"/>
  <c r="C162" i="33"/>
  <c r="B162" i="33"/>
  <c r="A162" i="33"/>
  <c r="B161" i="33"/>
  <c r="A161" i="33"/>
  <c r="C160" i="33"/>
  <c r="B160" i="33"/>
  <c r="A160" i="33"/>
  <c r="C159" i="33"/>
  <c r="B159" i="33"/>
  <c r="A159" i="33"/>
  <c r="C158" i="33"/>
  <c r="B158" i="33"/>
  <c r="A158" i="33"/>
  <c r="C157" i="33"/>
  <c r="B157" i="33"/>
  <c r="A157" i="33"/>
  <c r="C156" i="33"/>
  <c r="B156" i="33"/>
  <c r="A156" i="33"/>
  <c r="C155" i="33"/>
  <c r="B155" i="33"/>
  <c r="A155" i="33"/>
  <c r="C154" i="33"/>
  <c r="B154" i="33"/>
  <c r="A154" i="33"/>
  <c r="C153" i="33"/>
  <c r="B153" i="33"/>
  <c r="A153" i="33"/>
  <c r="C152" i="33"/>
  <c r="B152" i="33"/>
  <c r="A152" i="33"/>
  <c r="C151" i="33"/>
  <c r="B151" i="33"/>
  <c r="A151" i="33"/>
  <c r="C150" i="33"/>
  <c r="B150" i="33"/>
  <c r="A150" i="33"/>
  <c r="C149" i="33"/>
  <c r="B149" i="33"/>
  <c r="A149" i="33"/>
  <c r="C148" i="33"/>
  <c r="B148" i="33"/>
  <c r="A148" i="33"/>
  <c r="C147" i="33"/>
  <c r="B147" i="33"/>
  <c r="A147" i="33"/>
  <c r="C146" i="33"/>
  <c r="B146" i="33"/>
  <c r="A146" i="33"/>
  <c r="C145" i="33"/>
  <c r="B145" i="33"/>
  <c r="A145" i="33"/>
  <c r="C144" i="33"/>
  <c r="B144" i="33"/>
  <c r="A144" i="33"/>
  <c r="B143" i="33"/>
  <c r="A143" i="33"/>
  <c r="C142" i="33"/>
  <c r="B142" i="33"/>
  <c r="A142" i="33"/>
  <c r="C141" i="33"/>
  <c r="B141" i="33"/>
  <c r="A141" i="33"/>
  <c r="C140" i="33"/>
  <c r="B140" i="33"/>
  <c r="A140" i="33"/>
  <c r="C139" i="33"/>
  <c r="B139" i="33"/>
  <c r="A139" i="33"/>
  <c r="C138" i="33"/>
  <c r="B138" i="33"/>
  <c r="A138" i="33"/>
  <c r="C137" i="33"/>
  <c r="B137" i="33"/>
  <c r="A137" i="33"/>
  <c r="C136" i="33"/>
  <c r="B136" i="33"/>
  <c r="A136" i="33"/>
  <c r="C135" i="33"/>
  <c r="B135" i="33"/>
  <c r="A135" i="33"/>
  <c r="C134" i="33"/>
  <c r="B134" i="33"/>
  <c r="A134" i="33"/>
  <c r="C133" i="33"/>
  <c r="B133" i="33"/>
  <c r="A133" i="33"/>
  <c r="C132" i="33"/>
  <c r="B132" i="33"/>
  <c r="A132" i="33"/>
  <c r="C131" i="33"/>
  <c r="B131" i="33"/>
  <c r="A131" i="33"/>
  <c r="C130" i="33"/>
  <c r="B130" i="33"/>
  <c r="A130" i="33"/>
  <c r="C129" i="33"/>
  <c r="B129" i="33"/>
  <c r="A129" i="33"/>
  <c r="C128" i="33"/>
  <c r="B128" i="33"/>
  <c r="A128" i="33"/>
  <c r="C127" i="33"/>
  <c r="B127" i="33"/>
  <c r="A127" i="33"/>
  <c r="C126" i="33"/>
  <c r="B126" i="33"/>
  <c r="A126" i="33"/>
  <c r="C125" i="33"/>
  <c r="B125" i="33"/>
  <c r="A125" i="33"/>
  <c r="C124" i="33"/>
  <c r="B124" i="33"/>
  <c r="A124" i="33"/>
  <c r="C123" i="33"/>
  <c r="B123" i="33"/>
  <c r="A123" i="33"/>
  <c r="C122" i="33"/>
  <c r="B122" i="33"/>
  <c r="A122" i="33"/>
  <c r="C121" i="33"/>
  <c r="B121" i="33"/>
  <c r="A121" i="33"/>
  <c r="C120" i="33"/>
  <c r="B120" i="33"/>
  <c r="A120" i="33"/>
  <c r="B119" i="33"/>
  <c r="A119" i="33"/>
  <c r="C118" i="33"/>
  <c r="B118" i="33"/>
  <c r="A118" i="33"/>
  <c r="C117" i="33"/>
  <c r="B117" i="33"/>
  <c r="A117" i="33"/>
  <c r="C116" i="33"/>
  <c r="B116" i="33"/>
  <c r="A116" i="33"/>
  <c r="C115" i="33"/>
  <c r="B115" i="33"/>
  <c r="A115" i="33"/>
  <c r="C114" i="33"/>
  <c r="B114" i="33"/>
  <c r="A114" i="33"/>
  <c r="C113" i="33"/>
  <c r="B113" i="33"/>
  <c r="A113" i="33"/>
  <c r="C112" i="33"/>
  <c r="B112" i="33"/>
  <c r="A112" i="33"/>
  <c r="C111" i="33"/>
  <c r="B111" i="33"/>
  <c r="A111" i="33"/>
  <c r="B110" i="33"/>
  <c r="A110" i="33"/>
  <c r="C109" i="33"/>
  <c r="B109" i="33"/>
  <c r="A109" i="33"/>
  <c r="C108" i="33"/>
  <c r="B108" i="33"/>
  <c r="A108" i="33"/>
  <c r="C107" i="33"/>
  <c r="B107" i="33"/>
  <c r="A107" i="33"/>
  <c r="C106" i="33"/>
  <c r="B106" i="33"/>
  <c r="A106" i="33"/>
  <c r="B105" i="33"/>
  <c r="A105" i="33"/>
  <c r="C104" i="33"/>
  <c r="B104" i="33"/>
  <c r="A104" i="33"/>
  <c r="C103" i="33"/>
  <c r="B103" i="33"/>
  <c r="A103" i="33"/>
  <c r="C102" i="33"/>
  <c r="B102" i="33"/>
  <c r="A102" i="33"/>
  <c r="C101" i="33"/>
  <c r="B101" i="33"/>
  <c r="A101" i="33"/>
  <c r="C100" i="33"/>
  <c r="B100" i="33"/>
  <c r="A100" i="33"/>
  <c r="B99" i="33"/>
  <c r="A99" i="33"/>
  <c r="C98" i="33"/>
  <c r="B98" i="33"/>
  <c r="A98" i="33"/>
  <c r="C97" i="33"/>
  <c r="B97" i="33"/>
  <c r="A97" i="33"/>
  <c r="I96" i="33"/>
  <c r="F96" i="33"/>
  <c r="H96" i="33" s="1"/>
  <c r="E96" i="33"/>
  <c r="C96" i="33"/>
  <c r="B96" i="33"/>
  <c r="A96" i="33"/>
  <c r="I95" i="33"/>
  <c r="H95" i="33"/>
  <c r="E95" i="33"/>
  <c r="C95" i="33"/>
  <c r="B95" i="33"/>
  <c r="A95" i="33"/>
  <c r="B94" i="33"/>
  <c r="A94" i="33"/>
  <c r="C93" i="33"/>
  <c r="B93" i="33"/>
  <c r="A93" i="33"/>
  <c r="C92" i="33"/>
  <c r="B92" i="33"/>
  <c r="A92" i="33"/>
  <c r="C91" i="33"/>
  <c r="B91" i="33"/>
  <c r="A91" i="33"/>
  <c r="C90" i="33"/>
  <c r="B90" i="33"/>
  <c r="A90" i="33"/>
  <c r="B89" i="33"/>
  <c r="A89" i="33"/>
  <c r="C88" i="33"/>
  <c r="B88" i="33"/>
  <c r="A88" i="33"/>
  <c r="C87" i="33"/>
  <c r="B87" i="33"/>
  <c r="A87" i="33"/>
  <c r="C86" i="33"/>
  <c r="B86" i="33"/>
  <c r="A86" i="33"/>
  <c r="C85" i="33"/>
  <c r="B85" i="33"/>
  <c r="A85" i="33"/>
  <c r="B84" i="33"/>
  <c r="A84" i="33"/>
  <c r="C83" i="33"/>
  <c r="B83" i="33"/>
  <c r="A83" i="33"/>
  <c r="C82" i="33"/>
  <c r="B82" i="33"/>
  <c r="A82" i="33"/>
  <c r="C81" i="33"/>
  <c r="B81" i="33"/>
  <c r="A81" i="33"/>
  <c r="C80" i="33"/>
  <c r="B80" i="33"/>
  <c r="A80" i="33"/>
  <c r="C79" i="33"/>
  <c r="B79" i="33"/>
  <c r="A79" i="33"/>
  <c r="C78" i="33"/>
  <c r="B78" i="33"/>
  <c r="A78" i="33"/>
  <c r="C77" i="33"/>
  <c r="B77" i="33"/>
  <c r="A77" i="33"/>
  <c r="C76" i="33"/>
  <c r="B76" i="33"/>
  <c r="A76" i="33"/>
  <c r="C75" i="33"/>
  <c r="B75" i="33"/>
  <c r="A75" i="33"/>
  <c r="C74" i="33"/>
  <c r="B74" i="33"/>
  <c r="A74" i="33"/>
  <c r="C73" i="33"/>
  <c r="B73" i="33"/>
  <c r="A73" i="33"/>
  <c r="E72" i="33"/>
  <c r="C72" i="33"/>
  <c r="B72" i="33"/>
  <c r="A72" i="33"/>
  <c r="G71" i="33"/>
  <c r="F71" i="33"/>
  <c r="E71" i="33"/>
  <c r="C71" i="33"/>
  <c r="B71" i="33"/>
  <c r="A71" i="33"/>
  <c r="B70" i="33"/>
  <c r="A70" i="33"/>
  <c r="C69" i="33"/>
  <c r="B69" i="33"/>
  <c r="A69" i="33"/>
  <c r="C68" i="33"/>
  <c r="B68" i="33"/>
  <c r="A68" i="33"/>
  <c r="C67" i="33"/>
  <c r="B67" i="33"/>
  <c r="A67" i="33"/>
  <c r="C66" i="33"/>
  <c r="B66" i="33"/>
  <c r="A66" i="33"/>
  <c r="C65" i="33"/>
  <c r="B65" i="33"/>
  <c r="A65" i="33"/>
  <c r="C64" i="33"/>
  <c r="B64" i="33"/>
  <c r="A64" i="33"/>
  <c r="C63" i="33"/>
  <c r="B63" i="33"/>
  <c r="A63" i="33"/>
  <c r="C62" i="33"/>
  <c r="B62" i="33"/>
  <c r="A62" i="33"/>
  <c r="C61" i="33"/>
  <c r="B61" i="33"/>
  <c r="A61" i="33"/>
  <c r="C60" i="33"/>
  <c r="B60" i="33"/>
  <c r="A60" i="33"/>
  <c r="C59" i="33"/>
  <c r="B59" i="33"/>
  <c r="A59" i="33"/>
  <c r="I58" i="33"/>
  <c r="H58" i="33"/>
  <c r="G58" i="33"/>
  <c r="F58" i="33"/>
  <c r="E58" i="33"/>
  <c r="C58" i="33"/>
  <c r="B58" i="33"/>
  <c r="A58" i="33"/>
  <c r="H57" i="33"/>
  <c r="F57" i="33"/>
  <c r="B57" i="33"/>
  <c r="A57" i="33"/>
  <c r="H56" i="33"/>
  <c r="F56" i="33"/>
  <c r="C56" i="33"/>
  <c r="B56" i="33"/>
  <c r="C55" i="33"/>
  <c r="B55" i="33"/>
  <c r="A55" i="33"/>
  <c r="C54" i="33"/>
  <c r="B54" i="33"/>
  <c r="A54" i="33"/>
  <c r="C53" i="33"/>
  <c r="B53" i="33"/>
  <c r="A53" i="33"/>
  <c r="C52" i="33"/>
  <c r="B52" i="33"/>
  <c r="A52" i="33"/>
  <c r="C51" i="33"/>
  <c r="B51" i="33"/>
  <c r="A51" i="33"/>
  <c r="C50" i="33"/>
  <c r="B50" i="33"/>
  <c r="A50" i="33"/>
  <c r="C49" i="33"/>
  <c r="B49" i="33"/>
  <c r="A49" i="33"/>
  <c r="C48" i="33"/>
  <c r="B48" i="33"/>
  <c r="A48" i="33"/>
  <c r="I47" i="33"/>
  <c r="E47" i="33"/>
  <c r="C47" i="33"/>
  <c r="B47" i="33"/>
  <c r="A47" i="33"/>
  <c r="I46" i="33"/>
  <c r="G46" i="33"/>
  <c r="F46" i="33"/>
  <c r="E46" i="33"/>
  <c r="C46" i="33"/>
  <c r="B46" i="33"/>
  <c r="A46" i="33"/>
  <c r="I45" i="33"/>
  <c r="E45" i="33"/>
  <c r="C45" i="33"/>
  <c r="B45" i="33"/>
  <c r="A45" i="33"/>
  <c r="I44" i="33"/>
  <c r="E44" i="33"/>
  <c r="C44" i="33"/>
  <c r="B44" i="33"/>
  <c r="A44" i="33"/>
  <c r="I43" i="33"/>
  <c r="H43" i="33"/>
  <c r="G43" i="33"/>
  <c r="F43" i="33"/>
  <c r="E43" i="33"/>
  <c r="C43" i="33"/>
  <c r="B43" i="33"/>
  <c r="A43" i="33"/>
  <c r="C42" i="33"/>
  <c r="B42" i="33"/>
  <c r="A42" i="33"/>
  <c r="E41" i="33"/>
  <c r="E42" i="33" s="1"/>
  <c r="C41" i="33"/>
  <c r="B41" i="33"/>
  <c r="A41" i="33"/>
  <c r="B40" i="33"/>
  <c r="A40" i="33"/>
  <c r="C39" i="33"/>
  <c r="B39" i="33"/>
  <c r="C38" i="33"/>
  <c r="B38" i="33"/>
  <c r="A38" i="33"/>
  <c r="C37" i="33"/>
  <c r="B37" i="33"/>
  <c r="A37" i="33"/>
  <c r="C36" i="33"/>
  <c r="B36" i="33"/>
  <c r="A36" i="33"/>
  <c r="C35" i="33"/>
  <c r="B35" i="33"/>
  <c r="A35" i="33"/>
  <c r="C34" i="33"/>
  <c r="B34" i="33"/>
  <c r="A34" i="33"/>
  <c r="F33" i="33"/>
  <c r="C33" i="33"/>
  <c r="B33" i="33"/>
  <c r="A33" i="33"/>
  <c r="F32" i="33"/>
  <c r="C32" i="33"/>
  <c r="B32" i="33"/>
  <c r="A32" i="33"/>
  <c r="F31" i="33"/>
  <c r="C31" i="33"/>
  <c r="B31" i="33"/>
  <c r="A31" i="33"/>
  <c r="C30" i="33"/>
  <c r="B30" i="33"/>
  <c r="A30" i="33"/>
  <c r="C29" i="33"/>
  <c r="B29" i="33"/>
  <c r="A29" i="33"/>
  <c r="C28" i="33"/>
  <c r="B28" i="33"/>
  <c r="A28" i="33"/>
  <c r="C27" i="33"/>
  <c r="B27" i="33"/>
  <c r="A27" i="33"/>
  <c r="C26" i="33"/>
  <c r="B26" i="33"/>
  <c r="A26" i="33"/>
  <c r="C25" i="33"/>
  <c r="B25" i="33"/>
  <c r="A25" i="33"/>
  <c r="B24" i="33"/>
  <c r="A24" i="33"/>
  <c r="C19" i="33"/>
  <c r="B19" i="33"/>
  <c r="A19" i="33"/>
  <c r="C18" i="33"/>
  <c r="B18" i="33"/>
  <c r="A18" i="33"/>
  <c r="C17" i="33"/>
  <c r="B17" i="33"/>
  <c r="A17" i="33"/>
  <c r="C16" i="33"/>
  <c r="B16" i="33"/>
  <c r="A16" i="33"/>
  <c r="C15" i="33"/>
  <c r="B15" i="33"/>
  <c r="A15" i="33"/>
  <c r="B14" i="33"/>
  <c r="A14" i="33"/>
  <c r="F13" i="33"/>
  <c r="E13" i="33"/>
  <c r="C13" i="33"/>
  <c r="B13" i="33"/>
  <c r="A13" i="33"/>
  <c r="F12" i="33"/>
  <c r="E12" i="33"/>
  <c r="D12" i="33"/>
  <c r="D13" i="33" s="1"/>
  <c r="C12" i="33"/>
  <c r="B12" i="33"/>
  <c r="A12" i="33"/>
  <c r="F11" i="33"/>
  <c r="E11" i="33"/>
  <c r="C11" i="33"/>
  <c r="B11" i="33"/>
  <c r="A11" i="33"/>
  <c r="B10" i="33"/>
  <c r="A10" i="33"/>
  <c r="C9" i="33"/>
  <c r="B9" i="33"/>
  <c r="A9" i="33"/>
  <c r="C8" i="33"/>
  <c r="B8" i="33"/>
  <c r="A8" i="33"/>
  <c r="C7" i="33"/>
  <c r="B7" i="33"/>
  <c r="A7" i="33"/>
  <c r="C6" i="33"/>
  <c r="B6" i="33"/>
  <c r="A6" i="33"/>
  <c r="C5" i="33"/>
  <c r="B5" i="33"/>
  <c r="A5" i="33"/>
  <c r="B4" i="33"/>
  <c r="A4" i="33"/>
  <c r="H371" i="32"/>
  <c r="F371" i="32"/>
  <c r="H370" i="32"/>
  <c r="F370" i="32"/>
  <c r="G370" i="32" s="1"/>
  <c r="J370" i="32" s="1"/>
  <c r="K370" i="32" s="1"/>
  <c r="H369" i="32"/>
  <c r="F369" i="32"/>
  <c r="H368" i="32"/>
  <c r="F368" i="32"/>
  <c r="G368" i="32" s="1"/>
  <c r="J368" i="32" s="1"/>
  <c r="K368" i="32" s="1"/>
  <c r="H367" i="32"/>
  <c r="F367" i="32"/>
  <c r="H366" i="32"/>
  <c r="F366" i="32"/>
  <c r="H365" i="32"/>
  <c r="F365" i="32"/>
  <c r="H364" i="32"/>
  <c r="G364" i="32"/>
  <c r="J364" i="32" s="1"/>
  <c r="K364" i="32" s="1"/>
  <c r="F364" i="32"/>
  <c r="I364" i="32" s="1"/>
  <c r="H363" i="32"/>
  <c r="G363" i="32"/>
  <c r="J363" i="32" s="1"/>
  <c r="K363" i="32" s="1"/>
  <c r="F363" i="32"/>
  <c r="I363" i="32" s="1"/>
  <c r="H362" i="32"/>
  <c r="F362" i="32"/>
  <c r="I362" i="32" s="1"/>
  <c r="H361" i="32"/>
  <c r="F361" i="32"/>
  <c r="H360" i="32"/>
  <c r="G360" i="32"/>
  <c r="J360" i="32" s="1"/>
  <c r="K360" i="32" s="1"/>
  <c r="F360" i="32"/>
  <c r="I360" i="32" s="1"/>
  <c r="H359" i="32"/>
  <c r="F359" i="32"/>
  <c r="I359" i="32" s="1"/>
  <c r="H358" i="32"/>
  <c r="F358" i="32"/>
  <c r="I358" i="32" s="1"/>
  <c r="H357" i="32"/>
  <c r="G357" i="32"/>
  <c r="J357" i="32" s="1"/>
  <c r="K357" i="32" s="1"/>
  <c r="F357" i="32"/>
  <c r="I357" i="32" s="1"/>
  <c r="H356" i="32"/>
  <c r="F356" i="32"/>
  <c r="I356" i="32" s="1"/>
  <c r="H355" i="32"/>
  <c r="F355" i="32"/>
  <c r="F353" i="32"/>
  <c r="G353" i="32" s="1"/>
  <c r="D353" i="32"/>
  <c r="I353" i="32" s="1"/>
  <c r="C353" i="32"/>
  <c r="B353" i="32"/>
  <c r="A353" i="32"/>
  <c r="G352" i="32"/>
  <c r="F352" i="32"/>
  <c r="D352" i="32"/>
  <c r="C352" i="32"/>
  <c r="B352" i="32"/>
  <c r="A352" i="32"/>
  <c r="F351" i="32"/>
  <c r="D351" i="32"/>
  <c r="C351" i="32"/>
  <c r="B351" i="32"/>
  <c r="A351" i="32"/>
  <c r="F350" i="32"/>
  <c r="G350" i="32" s="1"/>
  <c r="D350" i="32"/>
  <c r="C350" i="32"/>
  <c r="B350" i="32"/>
  <c r="A350" i="32"/>
  <c r="I349" i="32"/>
  <c r="F349" i="32"/>
  <c r="G349" i="32" s="1"/>
  <c r="D349" i="32"/>
  <c r="C349" i="32"/>
  <c r="B349" i="32"/>
  <c r="A349" i="32"/>
  <c r="F348" i="32"/>
  <c r="G348" i="32" s="1"/>
  <c r="D348" i="32"/>
  <c r="J348" i="32" s="1"/>
  <c r="C348" i="32"/>
  <c r="B348" i="32"/>
  <c r="A348" i="32"/>
  <c r="F347" i="32"/>
  <c r="G347" i="32" s="1"/>
  <c r="D347" i="32"/>
  <c r="I347" i="32" s="1"/>
  <c r="C347" i="32"/>
  <c r="B347" i="32"/>
  <c r="A347" i="32"/>
  <c r="F346" i="32"/>
  <c r="G346" i="32" s="1"/>
  <c r="D346" i="32"/>
  <c r="C346" i="32"/>
  <c r="B346" i="32"/>
  <c r="A346" i="32"/>
  <c r="F345" i="32"/>
  <c r="G345" i="32" s="1"/>
  <c r="D345" i="32"/>
  <c r="C345" i="32"/>
  <c r="B345" i="32"/>
  <c r="A345" i="32"/>
  <c r="G344" i="32"/>
  <c r="F344" i="32"/>
  <c r="D344" i="32"/>
  <c r="C344" i="32"/>
  <c r="B344" i="32"/>
  <c r="A344" i="32"/>
  <c r="F343" i="32"/>
  <c r="I343" i="32" s="1"/>
  <c r="D343" i="32"/>
  <c r="C343" i="32"/>
  <c r="B343" i="32"/>
  <c r="A343" i="32"/>
  <c r="F342" i="32"/>
  <c r="G342" i="32" s="1"/>
  <c r="D342" i="32"/>
  <c r="C342" i="32"/>
  <c r="B342" i="32"/>
  <c r="A342" i="32"/>
  <c r="B341" i="32"/>
  <c r="A341" i="32"/>
  <c r="F340" i="32"/>
  <c r="G340" i="32" s="1"/>
  <c r="D340" i="32"/>
  <c r="C340" i="32"/>
  <c r="B340" i="32"/>
  <c r="A340" i="32"/>
  <c r="F339" i="32"/>
  <c r="G339" i="32" s="1"/>
  <c r="D339" i="32"/>
  <c r="C339" i="32"/>
  <c r="B339" i="32"/>
  <c r="A339" i="32"/>
  <c r="F338" i="32"/>
  <c r="G338" i="32" s="1"/>
  <c r="D338" i="32"/>
  <c r="C338" i="32"/>
  <c r="B338" i="32"/>
  <c r="A338" i="32"/>
  <c r="G337" i="32"/>
  <c r="F337" i="32"/>
  <c r="D337" i="32"/>
  <c r="C337" i="32"/>
  <c r="B337" i="32"/>
  <c r="A337" i="32"/>
  <c r="F336" i="32"/>
  <c r="G336" i="32" s="1"/>
  <c r="D336" i="32"/>
  <c r="C336" i="32"/>
  <c r="B336" i="32"/>
  <c r="A336" i="32"/>
  <c r="G335" i="32"/>
  <c r="F335" i="32"/>
  <c r="D335" i="32"/>
  <c r="C335" i="32"/>
  <c r="B335" i="32"/>
  <c r="A335" i="32"/>
  <c r="F334" i="32"/>
  <c r="G334" i="32" s="1"/>
  <c r="D334" i="32"/>
  <c r="C334" i="32"/>
  <c r="B334" i="32"/>
  <c r="A334" i="32"/>
  <c r="G333" i="32"/>
  <c r="F333" i="32"/>
  <c r="D333" i="32"/>
  <c r="C333" i="32"/>
  <c r="B333" i="32"/>
  <c r="A333" i="32"/>
  <c r="F332" i="32"/>
  <c r="G332" i="32" s="1"/>
  <c r="D332" i="32"/>
  <c r="C332" i="32"/>
  <c r="B332" i="32"/>
  <c r="A332" i="32"/>
  <c r="G331" i="32"/>
  <c r="F331" i="32"/>
  <c r="D331" i="32"/>
  <c r="C331" i="32"/>
  <c r="B331" i="32"/>
  <c r="A331" i="32"/>
  <c r="F330" i="32"/>
  <c r="G330" i="32" s="1"/>
  <c r="D330" i="32"/>
  <c r="C330" i="32"/>
  <c r="B330" i="32"/>
  <c r="A330" i="32"/>
  <c r="G329" i="32"/>
  <c r="F329" i="32"/>
  <c r="D329" i="32"/>
  <c r="C329" i="32"/>
  <c r="B329" i="32"/>
  <c r="A329" i="32"/>
  <c r="F328" i="32"/>
  <c r="G328" i="32" s="1"/>
  <c r="D328" i="32"/>
  <c r="C328" i="32"/>
  <c r="B328" i="32"/>
  <c r="A328" i="32"/>
  <c r="G327" i="32"/>
  <c r="F327" i="32"/>
  <c r="D327" i="32"/>
  <c r="C327" i="32"/>
  <c r="B327" i="32"/>
  <c r="A327" i="32"/>
  <c r="F326" i="32"/>
  <c r="G326" i="32" s="1"/>
  <c r="D326" i="32"/>
  <c r="C326" i="32"/>
  <c r="B326" i="32"/>
  <c r="A326" i="32"/>
  <c r="G325" i="32"/>
  <c r="F325" i="32"/>
  <c r="D325" i="32"/>
  <c r="C325" i="32"/>
  <c r="B325" i="32"/>
  <c r="A325" i="32"/>
  <c r="F324" i="32"/>
  <c r="G324" i="32" s="1"/>
  <c r="D324" i="32"/>
  <c r="C324" i="32"/>
  <c r="B324" i="32"/>
  <c r="A324" i="32"/>
  <c r="F323" i="32"/>
  <c r="G323" i="32" s="1"/>
  <c r="D323" i="32"/>
  <c r="C323" i="32"/>
  <c r="B323" i="32"/>
  <c r="A323" i="32"/>
  <c r="F322" i="32"/>
  <c r="G322" i="32" s="1"/>
  <c r="D322" i="32"/>
  <c r="C322" i="32"/>
  <c r="B322" i="32"/>
  <c r="A322" i="32"/>
  <c r="B321" i="32"/>
  <c r="A321" i="32"/>
  <c r="F320" i="32"/>
  <c r="G320" i="32" s="1"/>
  <c r="D320" i="32"/>
  <c r="C320" i="32"/>
  <c r="B320" i="32"/>
  <c r="A320" i="32"/>
  <c r="F319" i="32"/>
  <c r="G319" i="32" s="1"/>
  <c r="D319" i="32"/>
  <c r="C319" i="32"/>
  <c r="B319" i="32"/>
  <c r="A319" i="32"/>
  <c r="G318" i="32"/>
  <c r="F318" i="32"/>
  <c r="D318" i="32"/>
  <c r="C318" i="32"/>
  <c r="B318" i="32"/>
  <c r="A318" i="32"/>
  <c r="F317" i="32"/>
  <c r="G317" i="32" s="1"/>
  <c r="D317" i="32"/>
  <c r="C317" i="32"/>
  <c r="B317" i="32"/>
  <c r="A317" i="32"/>
  <c r="G316" i="32"/>
  <c r="F316" i="32"/>
  <c r="D316" i="32"/>
  <c r="C316" i="32"/>
  <c r="B316" i="32"/>
  <c r="A316" i="32"/>
  <c r="F315" i="32"/>
  <c r="G315" i="32" s="1"/>
  <c r="D315" i="32"/>
  <c r="C315" i="32"/>
  <c r="B315" i="32"/>
  <c r="A315" i="32"/>
  <c r="F314" i="32"/>
  <c r="G314" i="32" s="1"/>
  <c r="D314" i="32"/>
  <c r="J314" i="32" s="1"/>
  <c r="C314" i="32"/>
  <c r="B314" i="32"/>
  <c r="A314" i="32"/>
  <c r="I313" i="32"/>
  <c r="F313" i="32"/>
  <c r="G313" i="32" s="1"/>
  <c r="D313" i="32"/>
  <c r="C313" i="32"/>
  <c r="B313" i="32"/>
  <c r="A313" i="32"/>
  <c r="F312" i="32"/>
  <c r="G312" i="32" s="1"/>
  <c r="D312" i="32"/>
  <c r="J312" i="32" s="1"/>
  <c r="C312" i="32"/>
  <c r="B312" i="32"/>
  <c r="A312" i="32"/>
  <c r="F311" i="32"/>
  <c r="G311" i="32" s="1"/>
  <c r="D311" i="32"/>
  <c r="I311" i="32" s="1"/>
  <c r="C311" i="32"/>
  <c r="B311" i="32"/>
  <c r="A311" i="32"/>
  <c r="F310" i="32"/>
  <c r="G310" i="32" s="1"/>
  <c r="D310" i="32"/>
  <c r="C310" i="32"/>
  <c r="B310" i="32"/>
  <c r="A310" i="32"/>
  <c r="F309" i="32"/>
  <c r="G309" i="32" s="1"/>
  <c r="D309" i="32"/>
  <c r="C309" i="32"/>
  <c r="B309" i="32"/>
  <c r="A309" i="32"/>
  <c r="F308" i="32"/>
  <c r="G308" i="32" s="1"/>
  <c r="D308" i="32"/>
  <c r="C308" i="32"/>
  <c r="B308" i="32"/>
  <c r="A308" i="32"/>
  <c r="F307" i="32"/>
  <c r="G307" i="32" s="1"/>
  <c r="D307" i="32"/>
  <c r="C307" i="32"/>
  <c r="B307" i="32"/>
  <c r="A307" i="32"/>
  <c r="F306" i="32"/>
  <c r="G306" i="32" s="1"/>
  <c r="D306" i="32"/>
  <c r="C306" i="32"/>
  <c r="B306" i="32"/>
  <c r="A306" i="32"/>
  <c r="F305" i="32"/>
  <c r="G305" i="32" s="1"/>
  <c r="D305" i="32"/>
  <c r="C305" i="32"/>
  <c r="B305" i="32"/>
  <c r="A305" i="32"/>
  <c r="G304" i="32"/>
  <c r="F304" i="32"/>
  <c r="D304" i="32"/>
  <c r="C304" i="32"/>
  <c r="B304" i="32"/>
  <c r="A304" i="32"/>
  <c r="F303" i="32"/>
  <c r="G303" i="32" s="1"/>
  <c r="D303" i="32"/>
  <c r="I303" i="32" s="1"/>
  <c r="C303" i="32"/>
  <c r="B303" i="32"/>
  <c r="A303" i="32"/>
  <c r="G302" i="32"/>
  <c r="F302" i="32"/>
  <c r="D302" i="32"/>
  <c r="C302" i="32"/>
  <c r="B302" i="32"/>
  <c r="A302" i="32"/>
  <c r="B301" i="32"/>
  <c r="A301" i="32"/>
  <c r="G300" i="32"/>
  <c r="F300" i="32"/>
  <c r="D300" i="32"/>
  <c r="C300" i="32"/>
  <c r="B300" i="32"/>
  <c r="A300" i="32"/>
  <c r="F299" i="32"/>
  <c r="G299" i="32" s="1"/>
  <c r="D299" i="32"/>
  <c r="I299" i="32" s="1"/>
  <c r="C299" i="32"/>
  <c r="B299" i="32"/>
  <c r="A299" i="32"/>
  <c r="F298" i="32"/>
  <c r="G298" i="32" s="1"/>
  <c r="D298" i="32"/>
  <c r="C298" i="32"/>
  <c r="B298" i="32"/>
  <c r="A298" i="32"/>
  <c r="F297" i="32"/>
  <c r="G297" i="32" s="1"/>
  <c r="D297" i="32"/>
  <c r="C297" i="32"/>
  <c r="B297" i="32"/>
  <c r="A297" i="32"/>
  <c r="G296" i="32"/>
  <c r="F296" i="32"/>
  <c r="D296" i="32"/>
  <c r="C296" i="32"/>
  <c r="B296" i="32"/>
  <c r="A296" i="32"/>
  <c r="F295" i="32"/>
  <c r="G295" i="32" s="1"/>
  <c r="D295" i="32"/>
  <c r="C295" i="32"/>
  <c r="B295" i="32"/>
  <c r="A295" i="32"/>
  <c r="B294" i="32"/>
  <c r="A294" i="32"/>
  <c r="F293" i="32"/>
  <c r="G293" i="32" s="1"/>
  <c r="D293" i="32"/>
  <c r="I293" i="32" s="1"/>
  <c r="C293" i="32"/>
  <c r="B293" i="32"/>
  <c r="A293" i="32"/>
  <c r="F292" i="32"/>
  <c r="G292" i="32" s="1"/>
  <c r="D292" i="32"/>
  <c r="C292" i="32"/>
  <c r="B292" i="32"/>
  <c r="A292" i="32"/>
  <c r="F291" i="32"/>
  <c r="G291" i="32" s="1"/>
  <c r="D291" i="32"/>
  <c r="C291" i="32"/>
  <c r="B291" i="32"/>
  <c r="A291" i="32"/>
  <c r="F290" i="32"/>
  <c r="G290" i="32" s="1"/>
  <c r="D290" i="32"/>
  <c r="C290" i="32"/>
  <c r="B290" i="32"/>
  <c r="A290" i="32"/>
  <c r="F289" i="32"/>
  <c r="G289" i="32" s="1"/>
  <c r="D289" i="32"/>
  <c r="C289" i="32"/>
  <c r="B289" i="32"/>
  <c r="A289" i="32"/>
  <c r="G288" i="32"/>
  <c r="F288" i="32"/>
  <c r="D288" i="32"/>
  <c r="C288" i="32"/>
  <c r="B288" i="32"/>
  <c r="A288" i="32"/>
  <c r="F287" i="32"/>
  <c r="G287" i="32" s="1"/>
  <c r="D287" i="32"/>
  <c r="C287" i="32"/>
  <c r="B287" i="32"/>
  <c r="A287" i="32"/>
  <c r="F286" i="32"/>
  <c r="G286" i="32" s="1"/>
  <c r="D286" i="32"/>
  <c r="H286" i="32" s="1"/>
  <c r="C286" i="32"/>
  <c r="B286" i="32"/>
  <c r="A286" i="32"/>
  <c r="F285" i="32"/>
  <c r="G285" i="32" s="1"/>
  <c r="D285" i="32"/>
  <c r="C285" i="32"/>
  <c r="B285" i="32"/>
  <c r="A285" i="32"/>
  <c r="F284" i="32"/>
  <c r="G284" i="32" s="1"/>
  <c r="D284" i="32"/>
  <c r="C284" i="32"/>
  <c r="B284" i="32"/>
  <c r="A284" i="32"/>
  <c r="F283" i="32"/>
  <c r="G283" i="32" s="1"/>
  <c r="D283" i="32"/>
  <c r="C283" i="32"/>
  <c r="B283" i="32"/>
  <c r="A283" i="32"/>
  <c r="F282" i="32"/>
  <c r="G282" i="32" s="1"/>
  <c r="J282" i="32" s="1"/>
  <c r="D282" i="32"/>
  <c r="C282" i="32"/>
  <c r="B282" i="32"/>
  <c r="A282" i="32"/>
  <c r="B281" i="32"/>
  <c r="A281" i="32"/>
  <c r="F280" i="32"/>
  <c r="G280" i="32" s="1"/>
  <c r="D280" i="32"/>
  <c r="C280" i="32"/>
  <c r="B280" i="32"/>
  <c r="A280" i="32"/>
  <c r="F279" i="32"/>
  <c r="G279" i="32" s="1"/>
  <c r="D279" i="32"/>
  <c r="C279" i="32"/>
  <c r="B279" i="32"/>
  <c r="A279" i="32"/>
  <c r="J278" i="32"/>
  <c r="F278" i="32"/>
  <c r="G278" i="32" s="1"/>
  <c r="D278" i="32"/>
  <c r="C278" i="32"/>
  <c r="B278" i="32"/>
  <c r="A278" i="32"/>
  <c r="F277" i="32"/>
  <c r="G277" i="32" s="1"/>
  <c r="D277" i="32"/>
  <c r="C277" i="32"/>
  <c r="B277" i="32"/>
  <c r="A277" i="32"/>
  <c r="J276" i="32"/>
  <c r="F276" i="32"/>
  <c r="G276" i="32" s="1"/>
  <c r="D276" i="32"/>
  <c r="C276" i="32"/>
  <c r="B276" i="32"/>
  <c r="A276" i="32"/>
  <c r="F275" i="32"/>
  <c r="G275" i="32" s="1"/>
  <c r="D275" i="32"/>
  <c r="H275" i="32" s="1"/>
  <c r="C275" i="32"/>
  <c r="B275" i="32"/>
  <c r="A275" i="32"/>
  <c r="F274" i="32"/>
  <c r="G274" i="32" s="1"/>
  <c r="D274" i="32"/>
  <c r="C274" i="32"/>
  <c r="B274" i="32"/>
  <c r="A274" i="32"/>
  <c r="F273" i="32"/>
  <c r="G273" i="32" s="1"/>
  <c r="D273" i="32"/>
  <c r="H273" i="32" s="1"/>
  <c r="C273" i="32"/>
  <c r="B273" i="32"/>
  <c r="A273" i="32"/>
  <c r="F272" i="32"/>
  <c r="G272" i="32" s="1"/>
  <c r="D272" i="32"/>
  <c r="C272" i="32"/>
  <c r="B272" i="32"/>
  <c r="A272" i="32"/>
  <c r="F271" i="32"/>
  <c r="G271" i="32" s="1"/>
  <c r="D271" i="32"/>
  <c r="H271" i="32" s="1"/>
  <c r="C271" i="32"/>
  <c r="B271" i="32"/>
  <c r="A271" i="32"/>
  <c r="F270" i="32"/>
  <c r="G270" i="32" s="1"/>
  <c r="D270" i="32"/>
  <c r="C270" i="32"/>
  <c r="B270" i="32"/>
  <c r="A270" i="32"/>
  <c r="F269" i="32"/>
  <c r="G269" i="32" s="1"/>
  <c r="D269" i="32"/>
  <c r="H269" i="32" s="1"/>
  <c r="C269" i="32"/>
  <c r="B269" i="32"/>
  <c r="A269" i="32"/>
  <c r="F268" i="32"/>
  <c r="G268" i="32" s="1"/>
  <c r="J268" i="32" s="1"/>
  <c r="D268" i="32"/>
  <c r="C268" i="32"/>
  <c r="B268" i="32"/>
  <c r="A268" i="32"/>
  <c r="F267" i="32"/>
  <c r="G267" i="32" s="1"/>
  <c r="D267" i="32"/>
  <c r="C267" i="32"/>
  <c r="B267" i="32"/>
  <c r="A267" i="32"/>
  <c r="F266" i="32"/>
  <c r="G266" i="32" s="1"/>
  <c r="D266" i="32"/>
  <c r="I266" i="32" s="1"/>
  <c r="C266" i="32"/>
  <c r="B266" i="32"/>
  <c r="A266" i="32"/>
  <c r="H265" i="32"/>
  <c r="G265" i="32"/>
  <c r="F265" i="32"/>
  <c r="D265" i="32"/>
  <c r="C265" i="32"/>
  <c r="B265" i="32"/>
  <c r="A265" i="32"/>
  <c r="F264" i="32"/>
  <c r="G264" i="32" s="1"/>
  <c r="D264" i="32"/>
  <c r="C264" i="32"/>
  <c r="B264" i="32"/>
  <c r="A264" i="32"/>
  <c r="H263" i="32"/>
  <c r="F263" i="32"/>
  <c r="G263" i="32" s="1"/>
  <c r="D263" i="32"/>
  <c r="C263" i="32"/>
  <c r="B263" i="32"/>
  <c r="A263" i="32"/>
  <c r="F262" i="32"/>
  <c r="G262" i="32" s="1"/>
  <c r="D262" i="32"/>
  <c r="H262" i="32" s="1"/>
  <c r="C262" i="32"/>
  <c r="B262" i="32"/>
  <c r="A262" i="32"/>
  <c r="F261" i="32"/>
  <c r="G261" i="32" s="1"/>
  <c r="D261" i="32"/>
  <c r="H261" i="32" s="1"/>
  <c r="C261" i="32"/>
  <c r="B261" i="32"/>
  <c r="A261" i="32"/>
  <c r="B260" i="32"/>
  <c r="A260" i="32"/>
  <c r="F259" i="32"/>
  <c r="G259" i="32" s="1"/>
  <c r="D259" i="32"/>
  <c r="H259" i="32" s="1"/>
  <c r="C259" i="32"/>
  <c r="B259" i="32"/>
  <c r="A259" i="32"/>
  <c r="F258" i="32"/>
  <c r="G258" i="32" s="1"/>
  <c r="D258" i="32"/>
  <c r="C258" i="32"/>
  <c r="B258" i="32"/>
  <c r="A258" i="32"/>
  <c r="F257" i="32"/>
  <c r="G257" i="32" s="1"/>
  <c r="D257" i="32"/>
  <c r="H257" i="32" s="1"/>
  <c r="C257" i="32"/>
  <c r="B257" i="32"/>
  <c r="A257" i="32"/>
  <c r="F256" i="32"/>
  <c r="G256" i="32" s="1"/>
  <c r="D256" i="32"/>
  <c r="H256" i="32" s="1"/>
  <c r="C256" i="32"/>
  <c r="B256" i="32"/>
  <c r="A256" i="32"/>
  <c r="F255" i="32"/>
  <c r="G255" i="32" s="1"/>
  <c r="D255" i="32"/>
  <c r="H255" i="32" s="1"/>
  <c r="C255" i="32"/>
  <c r="B255" i="32"/>
  <c r="A255" i="32"/>
  <c r="F254" i="32"/>
  <c r="G254" i="32" s="1"/>
  <c r="D254" i="32"/>
  <c r="H254" i="32" s="1"/>
  <c r="C254" i="32"/>
  <c r="B254" i="32"/>
  <c r="A254" i="32"/>
  <c r="F253" i="32"/>
  <c r="G253" i="32" s="1"/>
  <c r="D253" i="32"/>
  <c r="C253" i="32"/>
  <c r="B253" i="32"/>
  <c r="A253" i="32"/>
  <c r="F252" i="32"/>
  <c r="G252" i="32" s="1"/>
  <c r="D252" i="32"/>
  <c r="C252" i="32"/>
  <c r="B252" i="32"/>
  <c r="A252" i="32"/>
  <c r="F251" i="32"/>
  <c r="G251" i="32" s="1"/>
  <c r="D251" i="32"/>
  <c r="C251" i="32"/>
  <c r="B251" i="32"/>
  <c r="A251" i="32"/>
  <c r="F250" i="32"/>
  <c r="G250" i="32" s="1"/>
  <c r="D250" i="32"/>
  <c r="J250" i="32" s="1"/>
  <c r="C250" i="32"/>
  <c r="B250" i="32"/>
  <c r="A250" i="32"/>
  <c r="H249" i="32"/>
  <c r="G249" i="32"/>
  <c r="F249" i="32"/>
  <c r="D249" i="32"/>
  <c r="C249" i="32"/>
  <c r="B249" i="32"/>
  <c r="A249" i="32"/>
  <c r="F248" i="32"/>
  <c r="I248" i="32" s="1"/>
  <c r="D248" i="32"/>
  <c r="C248" i="32"/>
  <c r="B248" i="32"/>
  <c r="A248" i="32"/>
  <c r="F247" i="32"/>
  <c r="G247" i="32" s="1"/>
  <c r="D247" i="32"/>
  <c r="C247" i="32"/>
  <c r="B247" i="32"/>
  <c r="A247" i="32"/>
  <c r="F246" i="32"/>
  <c r="G246" i="32" s="1"/>
  <c r="D246" i="32"/>
  <c r="I246" i="32" s="1"/>
  <c r="C246" i="32"/>
  <c r="B246" i="32"/>
  <c r="A246" i="32"/>
  <c r="F245" i="32"/>
  <c r="G245" i="32" s="1"/>
  <c r="D245" i="32"/>
  <c r="C245" i="32"/>
  <c r="B245" i="32"/>
  <c r="A245" i="32"/>
  <c r="F244" i="32"/>
  <c r="G244" i="32" s="1"/>
  <c r="D244" i="32"/>
  <c r="I244" i="32" s="1"/>
  <c r="C244" i="32"/>
  <c r="B244" i="32"/>
  <c r="A244" i="32"/>
  <c r="F243" i="32"/>
  <c r="G243" i="32" s="1"/>
  <c r="J243" i="32" s="1"/>
  <c r="D243" i="32"/>
  <c r="C243" i="32"/>
  <c r="B243" i="32"/>
  <c r="A243" i="32"/>
  <c r="I242" i="32"/>
  <c r="F242" i="32"/>
  <c r="G242" i="32" s="1"/>
  <c r="D242" i="32"/>
  <c r="C242" i="32"/>
  <c r="B242" i="32"/>
  <c r="A242" i="32"/>
  <c r="F241" i="32"/>
  <c r="G241" i="32" s="1"/>
  <c r="D241" i="32"/>
  <c r="C241" i="32"/>
  <c r="B241" i="32"/>
  <c r="A241" i="32"/>
  <c r="F240" i="32"/>
  <c r="G240" i="32" s="1"/>
  <c r="D240" i="32"/>
  <c r="C240" i="32"/>
  <c r="B240" i="32"/>
  <c r="A240" i="32"/>
  <c r="F239" i="32"/>
  <c r="G239" i="32" s="1"/>
  <c r="D239" i="32"/>
  <c r="C239" i="32"/>
  <c r="B239" i="32"/>
  <c r="A239" i="32"/>
  <c r="F238" i="32"/>
  <c r="G238" i="32" s="1"/>
  <c r="D238" i="32"/>
  <c r="I238" i="32" s="1"/>
  <c r="C238" i="32"/>
  <c r="B238" i="32"/>
  <c r="A238" i="32"/>
  <c r="F237" i="32"/>
  <c r="G237" i="32" s="1"/>
  <c r="J237" i="32" s="1"/>
  <c r="D237" i="32"/>
  <c r="C237" i="32"/>
  <c r="B237" i="32"/>
  <c r="A237" i="32"/>
  <c r="F236" i="32"/>
  <c r="G236" i="32" s="1"/>
  <c r="D236" i="32"/>
  <c r="C236" i="32"/>
  <c r="B236" i="32"/>
  <c r="A236" i="32"/>
  <c r="F235" i="32"/>
  <c r="G235" i="32" s="1"/>
  <c r="D235" i="32"/>
  <c r="I235" i="32" s="1"/>
  <c r="C235" i="32"/>
  <c r="B235" i="32"/>
  <c r="A235" i="32"/>
  <c r="F234" i="32"/>
  <c r="G234" i="32" s="1"/>
  <c r="D234" i="32"/>
  <c r="C234" i="32"/>
  <c r="B234" i="32"/>
  <c r="A234" i="32"/>
  <c r="F233" i="32"/>
  <c r="G233" i="32" s="1"/>
  <c r="D233" i="32"/>
  <c r="C233" i="32"/>
  <c r="B233" i="32"/>
  <c r="A233" i="32"/>
  <c r="F232" i="32"/>
  <c r="G232" i="32" s="1"/>
  <c r="D232" i="32"/>
  <c r="I232" i="32" s="1"/>
  <c r="C232" i="32"/>
  <c r="B232" i="32"/>
  <c r="A232" i="32"/>
  <c r="F231" i="32"/>
  <c r="G231" i="32" s="1"/>
  <c r="J231" i="32" s="1"/>
  <c r="K231" i="32" s="1"/>
  <c r="D231" i="32"/>
  <c r="H231" i="32" s="1"/>
  <c r="C231" i="32"/>
  <c r="B231" i="32"/>
  <c r="A231" i="32"/>
  <c r="F230" i="32"/>
  <c r="G230" i="32" s="1"/>
  <c r="D230" i="32"/>
  <c r="C230" i="32"/>
  <c r="B230" i="32"/>
  <c r="A230" i="32"/>
  <c r="F229" i="32"/>
  <c r="G229" i="32" s="1"/>
  <c r="J229" i="32" s="1"/>
  <c r="D229" i="32"/>
  <c r="H229" i="32" s="1"/>
  <c r="C229" i="32"/>
  <c r="B229" i="32"/>
  <c r="A229" i="32"/>
  <c r="F228" i="32"/>
  <c r="G228" i="32" s="1"/>
  <c r="D228" i="32"/>
  <c r="C228" i="32"/>
  <c r="B228" i="32"/>
  <c r="A228" i="32"/>
  <c r="F227" i="32"/>
  <c r="G227" i="32" s="1"/>
  <c r="J227" i="32" s="1"/>
  <c r="D227" i="32"/>
  <c r="C227" i="32"/>
  <c r="B227" i="32"/>
  <c r="A227" i="32"/>
  <c r="F226" i="32"/>
  <c r="G226" i="32" s="1"/>
  <c r="D226" i="32"/>
  <c r="C226" i="32"/>
  <c r="B226" i="32"/>
  <c r="A226" i="32"/>
  <c r="G225" i="32"/>
  <c r="J225" i="32" s="1"/>
  <c r="F225" i="32"/>
  <c r="D225" i="32"/>
  <c r="C225" i="32"/>
  <c r="B225" i="32"/>
  <c r="A225" i="32"/>
  <c r="F224" i="32"/>
  <c r="G224" i="32" s="1"/>
  <c r="D224" i="32"/>
  <c r="C224" i="32"/>
  <c r="B224" i="32"/>
  <c r="A224" i="32"/>
  <c r="G223" i="32"/>
  <c r="J223" i="32" s="1"/>
  <c r="F223" i="32"/>
  <c r="D223" i="32"/>
  <c r="C223" i="32"/>
  <c r="B223" i="32"/>
  <c r="A223" i="32"/>
  <c r="F222" i="32"/>
  <c r="G222" i="32" s="1"/>
  <c r="D222" i="32"/>
  <c r="I222" i="32" s="1"/>
  <c r="C222" i="32"/>
  <c r="B222" i="32"/>
  <c r="A222" i="32"/>
  <c r="F221" i="32"/>
  <c r="G221" i="32" s="1"/>
  <c r="D221" i="32"/>
  <c r="I221" i="32" s="1"/>
  <c r="C221" i="32"/>
  <c r="B221" i="32"/>
  <c r="A221" i="32"/>
  <c r="I220" i="32"/>
  <c r="F220" i="32"/>
  <c r="G220" i="32" s="1"/>
  <c r="D220" i="32"/>
  <c r="C220" i="32"/>
  <c r="B220" i="32"/>
  <c r="A220" i="32"/>
  <c r="F219" i="32"/>
  <c r="G219" i="32" s="1"/>
  <c r="D219" i="32"/>
  <c r="C219" i="32"/>
  <c r="B219" i="32"/>
  <c r="A219" i="32"/>
  <c r="F218" i="32"/>
  <c r="G218" i="32" s="1"/>
  <c r="D218" i="32"/>
  <c r="I218" i="32" s="1"/>
  <c r="C218" i="32"/>
  <c r="B218" i="32"/>
  <c r="A218" i="32"/>
  <c r="F217" i="32"/>
  <c r="G217" i="32" s="1"/>
  <c r="J217" i="32" s="1"/>
  <c r="D217" i="32"/>
  <c r="C217" i="32"/>
  <c r="B217" i="32"/>
  <c r="A217" i="32"/>
  <c r="F216" i="32"/>
  <c r="G216" i="32" s="1"/>
  <c r="D216" i="32"/>
  <c r="C216" i="32"/>
  <c r="B216" i="32"/>
  <c r="A216" i="32"/>
  <c r="F215" i="32"/>
  <c r="G215" i="32" s="1"/>
  <c r="D215" i="32"/>
  <c r="C215" i="32"/>
  <c r="B215" i="32"/>
  <c r="A215" i="32"/>
  <c r="F214" i="32"/>
  <c r="G214" i="32" s="1"/>
  <c r="D214" i="32"/>
  <c r="C214" i="32"/>
  <c r="B214" i="32"/>
  <c r="A214" i="32"/>
  <c r="F213" i="32"/>
  <c r="G213" i="32" s="1"/>
  <c r="J213" i="32" s="1"/>
  <c r="D213" i="32"/>
  <c r="C213" i="32"/>
  <c r="B213" i="32"/>
  <c r="A213" i="32"/>
  <c r="F212" i="32"/>
  <c r="G212" i="32" s="1"/>
  <c r="D212" i="32"/>
  <c r="C212" i="32"/>
  <c r="B212" i="32"/>
  <c r="A212" i="32"/>
  <c r="G211" i="32"/>
  <c r="J211" i="32" s="1"/>
  <c r="F211" i="32"/>
  <c r="D211" i="32"/>
  <c r="C211" i="32"/>
  <c r="B211" i="32"/>
  <c r="A211" i="32"/>
  <c r="F210" i="32"/>
  <c r="G210" i="32" s="1"/>
  <c r="D210" i="32"/>
  <c r="I210" i="32" s="1"/>
  <c r="C210" i="32"/>
  <c r="B210" i="32"/>
  <c r="A210" i="32"/>
  <c r="G209" i="32"/>
  <c r="J209" i="32" s="1"/>
  <c r="F209" i="32"/>
  <c r="D209" i="32"/>
  <c r="C209" i="32"/>
  <c r="B209" i="32"/>
  <c r="A209" i="32"/>
  <c r="B208" i="32"/>
  <c r="A208" i="32"/>
  <c r="G207" i="32"/>
  <c r="J207" i="32" s="1"/>
  <c r="F207" i="32"/>
  <c r="D207" i="32"/>
  <c r="C207" i="32"/>
  <c r="B207" i="32"/>
  <c r="A207" i="32"/>
  <c r="F206" i="32"/>
  <c r="G206" i="32" s="1"/>
  <c r="D206" i="32"/>
  <c r="I206" i="32" s="1"/>
  <c r="C206" i="32"/>
  <c r="B206" i="32"/>
  <c r="A206" i="32"/>
  <c r="F205" i="32"/>
  <c r="G205" i="32" s="1"/>
  <c r="D205" i="32"/>
  <c r="C205" i="32"/>
  <c r="B205" i="32"/>
  <c r="A205" i="32"/>
  <c r="F204" i="32"/>
  <c r="G204" i="32" s="1"/>
  <c r="D204" i="32"/>
  <c r="C204" i="32"/>
  <c r="B204" i="32"/>
  <c r="A204" i="32"/>
  <c r="G203" i="32"/>
  <c r="J203" i="32" s="1"/>
  <c r="F203" i="32"/>
  <c r="D203" i="32"/>
  <c r="C203" i="32"/>
  <c r="B203" i="32"/>
  <c r="A203" i="32"/>
  <c r="B202" i="32"/>
  <c r="A202" i="32"/>
  <c r="G201" i="32"/>
  <c r="J201" i="32" s="1"/>
  <c r="F201" i="32"/>
  <c r="D201" i="32"/>
  <c r="C201" i="32"/>
  <c r="B201" i="32"/>
  <c r="A201" i="32"/>
  <c r="F200" i="32"/>
  <c r="G200" i="32" s="1"/>
  <c r="D200" i="32"/>
  <c r="C200" i="32"/>
  <c r="B200" i="32"/>
  <c r="A200" i="32"/>
  <c r="F199" i="32"/>
  <c r="G199" i="32" s="1"/>
  <c r="J199" i="32" s="1"/>
  <c r="D199" i="32"/>
  <c r="C199" i="32"/>
  <c r="B199" i="32"/>
  <c r="A199" i="32"/>
  <c r="F198" i="32"/>
  <c r="G198" i="32" s="1"/>
  <c r="D198" i="32"/>
  <c r="C198" i="32"/>
  <c r="B198" i="32"/>
  <c r="A198" i="32"/>
  <c r="F197" i="32"/>
  <c r="G197" i="32" s="1"/>
  <c r="D197" i="32"/>
  <c r="I197" i="32" s="1"/>
  <c r="C197" i="32"/>
  <c r="B197" i="32"/>
  <c r="A197" i="32"/>
  <c r="I196" i="32"/>
  <c r="F196" i="32"/>
  <c r="G196" i="32" s="1"/>
  <c r="D196" i="32"/>
  <c r="C196" i="32"/>
  <c r="B196" i="32"/>
  <c r="A196" i="32"/>
  <c r="F195" i="32"/>
  <c r="G195" i="32" s="1"/>
  <c r="D195" i="32"/>
  <c r="I195" i="32" s="1"/>
  <c r="C195" i="32"/>
  <c r="B195" i="32"/>
  <c r="A195" i="32"/>
  <c r="I194" i="32"/>
  <c r="F194" i="32"/>
  <c r="G194" i="32" s="1"/>
  <c r="D194" i="32"/>
  <c r="C194" i="32"/>
  <c r="B194" i="32"/>
  <c r="A194" i="32"/>
  <c r="F193" i="32"/>
  <c r="G193" i="32" s="1"/>
  <c r="D193" i="32"/>
  <c r="I193" i="32" s="1"/>
  <c r="C193" i="32"/>
  <c r="B193" i="32"/>
  <c r="A193" i="32"/>
  <c r="B192" i="32"/>
  <c r="A192" i="32"/>
  <c r="F191" i="32"/>
  <c r="G191" i="32" s="1"/>
  <c r="D191" i="32"/>
  <c r="I191" i="32" s="1"/>
  <c r="C191" i="32"/>
  <c r="B191" i="32"/>
  <c r="A191" i="32"/>
  <c r="F190" i="32"/>
  <c r="G190" i="32" s="1"/>
  <c r="D190" i="32"/>
  <c r="C190" i="32"/>
  <c r="B190" i="32"/>
  <c r="A190" i="32"/>
  <c r="G189" i="32"/>
  <c r="J189" i="32" s="1"/>
  <c r="F189" i="32"/>
  <c r="D189" i="32"/>
  <c r="C189" i="32"/>
  <c r="B189" i="32"/>
  <c r="A189" i="32"/>
  <c r="F188" i="32"/>
  <c r="G188" i="32" s="1"/>
  <c r="D188" i="32"/>
  <c r="I188" i="32" s="1"/>
  <c r="C188" i="32"/>
  <c r="B188" i="32"/>
  <c r="A188" i="32"/>
  <c r="G187" i="32"/>
  <c r="J187" i="32" s="1"/>
  <c r="F187" i="32"/>
  <c r="D187" i="32"/>
  <c r="C187" i="32"/>
  <c r="B187" i="32"/>
  <c r="A187" i="32"/>
  <c r="F186" i="32"/>
  <c r="G186" i="32" s="1"/>
  <c r="D186" i="32"/>
  <c r="I186" i="32" s="1"/>
  <c r="C186" i="32"/>
  <c r="B186" i="32"/>
  <c r="A186" i="32"/>
  <c r="F185" i="32"/>
  <c r="G185" i="32" s="1"/>
  <c r="J185" i="32" s="1"/>
  <c r="D185" i="32"/>
  <c r="C185" i="32"/>
  <c r="B185" i="32"/>
  <c r="A185" i="32"/>
  <c r="F184" i="32"/>
  <c r="G184" i="32" s="1"/>
  <c r="D184" i="32"/>
  <c r="C184" i="32"/>
  <c r="B184" i="32"/>
  <c r="A184" i="32"/>
  <c r="F183" i="32"/>
  <c r="G183" i="32" s="1"/>
  <c r="D183" i="32"/>
  <c r="C183" i="32"/>
  <c r="B183" i="32"/>
  <c r="A183" i="32"/>
  <c r="F182" i="32"/>
  <c r="G182" i="32" s="1"/>
  <c r="D182" i="32"/>
  <c r="C182" i="32"/>
  <c r="B182" i="32"/>
  <c r="A182" i="32"/>
  <c r="F181" i="32"/>
  <c r="G181" i="32" s="1"/>
  <c r="J181" i="32" s="1"/>
  <c r="D181" i="32"/>
  <c r="C181" i="32"/>
  <c r="B181" i="32"/>
  <c r="A181" i="32"/>
  <c r="I180" i="32"/>
  <c r="F180" i="32"/>
  <c r="G180" i="32" s="1"/>
  <c r="D180" i="32"/>
  <c r="C180" i="32"/>
  <c r="B180" i="32"/>
  <c r="A180" i="32"/>
  <c r="F179" i="32"/>
  <c r="G179" i="32" s="1"/>
  <c r="D179" i="32"/>
  <c r="C179" i="32"/>
  <c r="B179" i="32"/>
  <c r="A179" i="32"/>
  <c r="I178" i="32"/>
  <c r="F178" i="32"/>
  <c r="G178" i="32" s="1"/>
  <c r="D178" i="32"/>
  <c r="C178" i="32"/>
  <c r="B178" i="32"/>
  <c r="A178" i="32"/>
  <c r="F177" i="32"/>
  <c r="G177" i="32" s="1"/>
  <c r="D177" i="32"/>
  <c r="I177" i="32" s="1"/>
  <c r="C177" i="32"/>
  <c r="B177" i="32"/>
  <c r="A177" i="32"/>
  <c r="F176" i="32"/>
  <c r="G176" i="32" s="1"/>
  <c r="D176" i="32"/>
  <c r="C176" i="32"/>
  <c r="B176" i="32"/>
  <c r="A176" i="32"/>
  <c r="F175" i="32"/>
  <c r="G175" i="32" s="1"/>
  <c r="J175" i="32" s="1"/>
  <c r="D175" i="32"/>
  <c r="C175" i="32"/>
  <c r="B175" i="32"/>
  <c r="A175" i="32"/>
  <c r="F174" i="32"/>
  <c r="G174" i="32" s="1"/>
  <c r="D174" i="32"/>
  <c r="C174" i="32"/>
  <c r="B174" i="32"/>
  <c r="A174" i="32"/>
  <c r="B173" i="32"/>
  <c r="A173" i="32"/>
  <c r="H172" i="32"/>
  <c r="F172" i="32"/>
  <c r="G172" i="32" s="1"/>
  <c r="D172" i="32"/>
  <c r="C172" i="32"/>
  <c r="B172" i="32"/>
  <c r="A172" i="32"/>
  <c r="F171" i="32"/>
  <c r="G171" i="32" s="1"/>
  <c r="D171" i="32"/>
  <c r="C171" i="32"/>
  <c r="B171" i="32"/>
  <c r="A171" i="32"/>
  <c r="F170" i="32"/>
  <c r="G170" i="32" s="1"/>
  <c r="D170" i="32"/>
  <c r="C170" i="32"/>
  <c r="B170" i="32"/>
  <c r="A170" i="32"/>
  <c r="G169" i="32"/>
  <c r="J169" i="32" s="1"/>
  <c r="F169" i="32"/>
  <c r="D169" i="32"/>
  <c r="C169" i="32"/>
  <c r="B169" i="32"/>
  <c r="A169" i="32"/>
  <c r="F168" i="32"/>
  <c r="G168" i="32" s="1"/>
  <c r="D168" i="32"/>
  <c r="C168" i="32"/>
  <c r="B168" i="32"/>
  <c r="A168" i="32"/>
  <c r="F167" i="32"/>
  <c r="G167" i="32" s="1"/>
  <c r="D167" i="32"/>
  <c r="C167" i="32"/>
  <c r="B167" i="32"/>
  <c r="A167" i="32"/>
  <c r="F166" i="32"/>
  <c r="G166" i="32" s="1"/>
  <c r="D166" i="32"/>
  <c r="C166" i="32"/>
  <c r="B166" i="32"/>
  <c r="A166" i="32"/>
  <c r="F165" i="32"/>
  <c r="G165" i="32" s="1"/>
  <c r="D165" i="32"/>
  <c r="C165" i="32"/>
  <c r="B165" i="32"/>
  <c r="A165" i="32"/>
  <c r="F164" i="32"/>
  <c r="G164" i="32" s="1"/>
  <c r="D164" i="32"/>
  <c r="J164" i="32" s="1"/>
  <c r="C164" i="32"/>
  <c r="B164" i="32"/>
  <c r="A164" i="32"/>
  <c r="F163" i="32"/>
  <c r="G163" i="32" s="1"/>
  <c r="D163" i="32"/>
  <c r="C163" i="32"/>
  <c r="B163" i="32"/>
  <c r="A163" i="32"/>
  <c r="F162" i="32"/>
  <c r="G162" i="32" s="1"/>
  <c r="D162" i="32"/>
  <c r="H162" i="32" s="1"/>
  <c r="C162" i="32"/>
  <c r="B162" i="32"/>
  <c r="A162" i="32"/>
  <c r="F161" i="32"/>
  <c r="G161" i="32" s="1"/>
  <c r="J161" i="32" s="1"/>
  <c r="D161" i="32"/>
  <c r="C161" i="32"/>
  <c r="B161" i="32"/>
  <c r="A161" i="32"/>
  <c r="H160" i="32"/>
  <c r="F160" i="32"/>
  <c r="G160" i="32" s="1"/>
  <c r="D160" i="32"/>
  <c r="C160" i="32"/>
  <c r="B160" i="32"/>
  <c r="A160" i="32"/>
  <c r="F159" i="32"/>
  <c r="G159" i="32" s="1"/>
  <c r="D159" i="32"/>
  <c r="C159" i="32"/>
  <c r="B159" i="32"/>
  <c r="A159" i="32"/>
  <c r="J158" i="32"/>
  <c r="K158" i="32" s="1"/>
  <c r="F158" i="32"/>
  <c r="G158" i="32" s="1"/>
  <c r="D158" i="32"/>
  <c r="H158" i="32" s="1"/>
  <c r="C158" i="32"/>
  <c r="B158" i="32"/>
  <c r="A158" i="32"/>
  <c r="F157" i="32"/>
  <c r="G157" i="32" s="1"/>
  <c r="D157" i="32"/>
  <c r="H157" i="32" s="1"/>
  <c r="C157" i="32"/>
  <c r="B157" i="32"/>
  <c r="A157" i="32"/>
  <c r="F156" i="32"/>
  <c r="G156" i="32" s="1"/>
  <c r="D156" i="32"/>
  <c r="C156" i="32"/>
  <c r="B156" i="32"/>
  <c r="A156" i="32"/>
  <c r="B155" i="32"/>
  <c r="A155" i="32"/>
  <c r="F154" i="32"/>
  <c r="G154" i="32" s="1"/>
  <c r="D154" i="32"/>
  <c r="C154" i="32"/>
  <c r="B154" i="32"/>
  <c r="A154" i="32"/>
  <c r="H153" i="32"/>
  <c r="F153" i="32"/>
  <c r="G153" i="32" s="1"/>
  <c r="J153" i="32" s="1"/>
  <c r="D153" i="32"/>
  <c r="C153" i="32"/>
  <c r="B153" i="32"/>
  <c r="A153" i="32"/>
  <c r="F152" i="32"/>
  <c r="G152" i="32" s="1"/>
  <c r="D152" i="32"/>
  <c r="H152" i="32" s="1"/>
  <c r="C152" i="32"/>
  <c r="B152" i="32"/>
  <c r="A152" i="32"/>
  <c r="F151" i="32"/>
  <c r="G151" i="32" s="1"/>
  <c r="J151" i="32" s="1"/>
  <c r="D151" i="32"/>
  <c r="H151" i="32" s="1"/>
  <c r="C151" i="32"/>
  <c r="B151" i="32"/>
  <c r="A151" i="32"/>
  <c r="F150" i="32"/>
  <c r="G150" i="32" s="1"/>
  <c r="D150" i="32"/>
  <c r="C150" i="32"/>
  <c r="B150" i="32"/>
  <c r="A150" i="32"/>
  <c r="F149" i="32"/>
  <c r="G149" i="32" s="1"/>
  <c r="D149" i="32"/>
  <c r="H149" i="32" s="1"/>
  <c r="C149" i="32"/>
  <c r="B149" i="32"/>
  <c r="A149" i="32"/>
  <c r="F148" i="32"/>
  <c r="G148" i="32" s="1"/>
  <c r="J148" i="32" s="1"/>
  <c r="D148" i="32"/>
  <c r="C148" i="32"/>
  <c r="B148" i="32"/>
  <c r="A148" i="32"/>
  <c r="F147" i="32"/>
  <c r="G147" i="32" s="1"/>
  <c r="J147" i="32" s="1"/>
  <c r="D147" i="32"/>
  <c r="H147" i="32" s="1"/>
  <c r="C147" i="32"/>
  <c r="B147" i="32"/>
  <c r="A147" i="32"/>
  <c r="F146" i="32"/>
  <c r="G146" i="32" s="1"/>
  <c r="D146" i="32"/>
  <c r="J146" i="32" s="1"/>
  <c r="C146" i="32"/>
  <c r="B146" i="32"/>
  <c r="A146" i="32"/>
  <c r="H145" i="32"/>
  <c r="G145" i="32"/>
  <c r="J145" i="32" s="1"/>
  <c r="F145" i="32"/>
  <c r="D145" i="32"/>
  <c r="C145" i="32"/>
  <c r="B145" i="32"/>
  <c r="A145" i="32"/>
  <c r="F144" i="32"/>
  <c r="G144" i="32" s="1"/>
  <c r="D144" i="32"/>
  <c r="C144" i="32"/>
  <c r="B144" i="32"/>
  <c r="A144" i="32"/>
  <c r="H143" i="32"/>
  <c r="G143" i="32"/>
  <c r="F143" i="32"/>
  <c r="D143" i="32"/>
  <c r="C143" i="32"/>
  <c r="B143" i="32"/>
  <c r="A143" i="32"/>
  <c r="F142" i="32"/>
  <c r="G142" i="32" s="1"/>
  <c r="D142" i="32"/>
  <c r="I142" i="32" s="1"/>
  <c r="C142" i="32"/>
  <c r="B142" i="32"/>
  <c r="A142" i="32"/>
  <c r="H141" i="32"/>
  <c r="G141" i="32"/>
  <c r="F141" i="32"/>
  <c r="D141" i="32"/>
  <c r="C141" i="32"/>
  <c r="B141" i="32"/>
  <c r="A141" i="32"/>
  <c r="F140" i="32"/>
  <c r="G140" i="32" s="1"/>
  <c r="D140" i="32"/>
  <c r="C140" i="32"/>
  <c r="B140" i="32"/>
  <c r="A140" i="32"/>
  <c r="H139" i="32"/>
  <c r="G139" i="32"/>
  <c r="F139" i="32"/>
  <c r="D139" i="32"/>
  <c r="C139" i="32"/>
  <c r="B139" i="32"/>
  <c r="A139" i="32"/>
  <c r="F138" i="32"/>
  <c r="G138" i="32" s="1"/>
  <c r="D138" i="32"/>
  <c r="C138" i="32"/>
  <c r="B138" i="32"/>
  <c r="A138" i="32"/>
  <c r="F137" i="32"/>
  <c r="G137" i="32" s="1"/>
  <c r="D137" i="32"/>
  <c r="C137" i="32"/>
  <c r="B137" i="32"/>
  <c r="A137" i="32"/>
  <c r="J136" i="32"/>
  <c r="F136" i="32"/>
  <c r="G136" i="32" s="1"/>
  <c r="D136" i="32"/>
  <c r="C136" i="32"/>
  <c r="B136" i="32"/>
  <c r="A136" i="32"/>
  <c r="F135" i="32"/>
  <c r="G135" i="32" s="1"/>
  <c r="J135" i="32" s="1"/>
  <c r="K135" i="32" s="1"/>
  <c r="D135" i="32"/>
  <c r="H135" i="32" s="1"/>
  <c r="C135" i="32"/>
  <c r="B135" i="32"/>
  <c r="A135" i="32"/>
  <c r="F134" i="32"/>
  <c r="G134" i="32" s="1"/>
  <c r="J134" i="32" s="1"/>
  <c r="D134" i="32"/>
  <c r="C134" i="32"/>
  <c r="B134" i="32"/>
  <c r="A134" i="32"/>
  <c r="F133" i="32"/>
  <c r="G133" i="32" s="1"/>
  <c r="J133" i="32" s="1"/>
  <c r="D133" i="32"/>
  <c r="H133" i="32" s="1"/>
  <c r="C133" i="32"/>
  <c r="B133" i="32"/>
  <c r="A133" i="32"/>
  <c r="F132" i="32"/>
  <c r="G132" i="32" s="1"/>
  <c r="D132" i="32"/>
  <c r="C132" i="32"/>
  <c r="B132" i="32"/>
  <c r="A132" i="32"/>
  <c r="B131" i="32"/>
  <c r="A131" i="32"/>
  <c r="F130" i="32"/>
  <c r="G130" i="32" s="1"/>
  <c r="J130" i="32" s="1"/>
  <c r="D130" i="32"/>
  <c r="C130" i="32"/>
  <c r="B130" i="32"/>
  <c r="A130" i="32"/>
  <c r="F129" i="32"/>
  <c r="G129" i="32" s="1"/>
  <c r="D129" i="32"/>
  <c r="C129" i="32"/>
  <c r="B129" i="32"/>
  <c r="A129" i="32"/>
  <c r="F128" i="32"/>
  <c r="G128" i="32" s="1"/>
  <c r="D128" i="32"/>
  <c r="J128" i="32" s="1"/>
  <c r="C128" i="32"/>
  <c r="B128" i="32"/>
  <c r="A128" i="32"/>
  <c r="G127" i="32"/>
  <c r="J127" i="32" s="1"/>
  <c r="K127" i="32" s="1"/>
  <c r="F127" i="32"/>
  <c r="D127" i="32"/>
  <c r="H127" i="32" s="1"/>
  <c r="C127" i="32"/>
  <c r="B127" i="32"/>
  <c r="A127" i="32"/>
  <c r="F126" i="32"/>
  <c r="G126" i="32" s="1"/>
  <c r="D126" i="32"/>
  <c r="C126" i="32"/>
  <c r="B126" i="32"/>
  <c r="A126" i="32"/>
  <c r="H125" i="32"/>
  <c r="G125" i="32"/>
  <c r="J125" i="32" s="1"/>
  <c r="F125" i="32"/>
  <c r="D125" i="32"/>
  <c r="C125" i="32"/>
  <c r="B125" i="32"/>
  <c r="A125" i="32"/>
  <c r="F124" i="32"/>
  <c r="G124" i="32" s="1"/>
  <c r="D124" i="32"/>
  <c r="I124" i="32" s="1"/>
  <c r="C124" i="32"/>
  <c r="B124" i="32"/>
  <c r="A124" i="32"/>
  <c r="H123" i="32"/>
  <c r="G123" i="32"/>
  <c r="J123" i="32" s="1"/>
  <c r="F123" i="32"/>
  <c r="D123" i="32"/>
  <c r="C123" i="32"/>
  <c r="B123" i="32"/>
  <c r="A123" i="32"/>
  <c r="B122" i="32"/>
  <c r="A122" i="32"/>
  <c r="F121" i="32"/>
  <c r="G121" i="32" s="1"/>
  <c r="D121" i="32"/>
  <c r="I121" i="32" s="1"/>
  <c r="C121" i="32"/>
  <c r="B121" i="32"/>
  <c r="A121" i="32"/>
  <c r="F120" i="32"/>
  <c r="G120" i="32" s="1"/>
  <c r="J120" i="32" s="1"/>
  <c r="D120" i="32"/>
  <c r="C120" i="32"/>
  <c r="B120" i="32"/>
  <c r="A120" i="32"/>
  <c r="F119" i="32"/>
  <c r="G119" i="32" s="1"/>
  <c r="D119" i="32"/>
  <c r="C119" i="32"/>
  <c r="B119" i="32"/>
  <c r="A119" i="32"/>
  <c r="F118" i="32"/>
  <c r="G118" i="32" s="1"/>
  <c r="D118" i="32"/>
  <c r="J118" i="32" s="1"/>
  <c r="C118" i="32"/>
  <c r="B118" i="32"/>
  <c r="A118" i="32"/>
  <c r="B117" i="32"/>
  <c r="A117" i="32"/>
  <c r="F116" i="32"/>
  <c r="G116" i="32" s="1"/>
  <c r="D116" i="32"/>
  <c r="J116" i="32" s="1"/>
  <c r="C116" i="32"/>
  <c r="B116" i="32"/>
  <c r="A116" i="32"/>
  <c r="G115" i="32"/>
  <c r="J115" i="32" s="1"/>
  <c r="K115" i="32" s="1"/>
  <c r="F115" i="32"/>
  <c r="D115" i="32"/>
  <c r="H115" i="32" s="1"/>
  <c r="C115" i="32"/>
  <c r="B115" i="32"/>
  <c r="A115" i="32"/>
  <c r="F114" i="32"/>
  <c r="G114" i="32" s="1"/>
  <c r="D114" i="32"/>
  <c r="C114" i="32"/>
  <c r="B114" i="32"/>
  <c r="A114" i="32"/>
  <c r="F113" i="32"/>
  <c r="G113" i="32" s="1"/>
  <c r="D113" i="32"/>
  <c r="H113" i="32" s="1"/>
  <c r="C113" i="32"/>
  <c r="B113" i="32"/>
  <c r="A113" i="32"/>
  <c r="F112" i="32"/>
  <c r="G112" i="32" s="1"/>
  <c r="J112" i="32" s="1"/>
  <c r="D112" i="32"/>
  <c r="C112" i="32"/>
  <c r="B112" i="32"/>
  <c r="A112" i="32"/>
  <c r="B111" i="32"/>
  <c r="A111" i="32"/>
  <c r="F110" i="32"/>
  <c r="G110" i="32" s="1"/>
  <c r="D110" i="32"/>
  <c r="C110" i="32"/>
  <c r="B110" i="32"/>
  <c r="A110" i="32"/>
  <c r="F109" i="32"/>
  <c r="G109" i="32" s="1"/>
  <c r="J109" i="32" s="1"/>
  <c r="D109" i="32"/>
  <c r="C109" i="32"/>
  <c r="B109" i="32"/>
  <c r="A109" i="32"/>
  <c r="J108" i="32"/>
  <c r="F108" i="32"/>
  <c r="G108" i="32" s="1"/>
  <c r="D108" i="32"/>
  <c r="C108" i="32"/>
  <c r="B108" i="32"/>
  <c r="A108" i="32"/>
  <c r="F107" i="32"/>
  <c r="G107" i="32" s="1"/>
  <c r="J107" i="32" s="1"/>
  <c r="K107" i="32" s="1"/>
  <c r="D107" i="32"/>
  <c r="H107" i="32" s="1"/>
  <c r="C107" i="32"/>
  <c r="B107" i="32"/>
  <c r="A107" i="32"/>
  <c r="B106" i="32"/>
  <c r="A106" i="32"/>
  <c r="H105" i="32"/>
  <c r="G105" i="32"/>
  <c r="J105" i="32" s="1"/>
  <c r="F105" i="32"/>
  <c r="D105" i="32"/>
  <c r="C105" i="32"/>
  <c r="B105" i="32"/>
  <c r="A105" i="32"/>
  <c r="F104" i="32"/>
  <c r="G104" i="32" s="1"/>
  <c r="D104" i="32"/>
  <c r="I104" i="32" s="1"/>
  <c r="C104" i="32"/>
  <c r="B104" i="32"/>
  <c r="A104" i="32"/>
  <c r="H103" i="32"/>
  <c r="G103" i="32"/>
  <c r="J103" i="32" s="1"/>
  <c r="F103" i="32"/>
  <c r="D103" i="32"/>
  <c r="C103" i="32"/>
  <c r="B103" i="32"/>
  <c r="A103" i="32"/>
  <c r="F102" i="32"/>
  <c r="G102" i="32" s="1"/>
  <c r="D102" i="32"/>
  <c r="C102" i="32"/>
  <c r="B102" i="32"/>
  <c r="A102" i="32"/>
  <c r="B101" i="32"/>
  <c r="A101" i="32"/>
  <c r="F100" i="32"/>
  <c r="G100" i="32" s="1"/>
  <c r="J100" i="32" s="1"/>
  <c r="D100" i="32"/>
  <c r="C100" i="32"/>
  <c r="B100" i="32"/>
  <c r="A100" i="32"/>
  <c r="F99" i="32"/>
  <c r="G99" i="32" s="1"/>
  <c r="D99" i="32"/>
  <c r="H99" i="32" s="1"/>
  <c r="C99" i="32"/>
  <c r="B99" i="32"/>
  <c r="A99" i="32"/>
  <c r="F98" i="32"/>
  <c r="G98" i="32" s="1"/>
  <c r="D98" i="32"/>
  <c r="J98" i="32" s="1"/>
  <c r="C98" i="32"/>
  <c r="B98" i="32"/>
  <c r="A98" i="32"/>
  <c r="H97" i="32"/>
  <c r="G97" i="32"/>
  <c r="F97" i="32"/>
  <c r="D97" i="32"/>
  <c r="C97" i="32"/>
  <c r="B97" i="32"/>
  <c r="A97" i="32"/>
  <c r="B96" i="32"/>
  <c r="A96" i="32"/>
  <c r="F95" i="32"/>
  <c r="G95" i="32" s="1"/>
  <c r="D95" i="32"/>
  <c r="C95" i="32"/>
  <c r="B95" i="32"/>
  <c r="A95" i="32"/>
  <c r="F94" i="32"/>
  <c r="G94" i="32" s="1"/>
  <c r="D94" i="32"/>
  <c r="C94" i="32"/>
  <c r="B94" i="32"/>
  <c r="A94" i="32"/>
  <c r="F93" i="32"/>
  <c r="G93" i="32" s="1"/>
  <c r="D93" i="32"/>
  <c r="C93" i="32"/>
  <c r="B93" i="32"/>
  <c r="A93" i="32"/>
  <c r="F92" i="32"/>
  <c r="G92" i="32" s="1"/>
  <c r="D92" i="32"/>
  <c r="C92" i="32"/>
  <c r="B92" i="32"/>
  <c r="A92" i="32"/>
  <c r="F91" i="32"/>
  <c r="G91" i="32" s="1"/>
  <c r="D91" i="32"/>
  <c r="C91" i="32"/>
  <c r="B91" i="32"/>
  <c r="A91" i="32"/>
  <c r="F90" i="32"/>
  <c r="G90" i="32" s="1"/>
  <c r="J90" i="32" s="1"/>
  <c r="D90" i="32"/>
  <c r="C90" i="32"/>
  <c r="B90" i="32"/>
  <c r="A90" i="32"/>
  <c r="F89" i="32"/>
  <c r="G89" i="32" s="1"/>
  <c r="D89" i="32"/>
  <c r="C89" i="32"/>
  <c r="B89" i="32"/>
  <c r="A89" i="32"/>
  <c r="F88" i="32"/>
  <c r="G88" i="32" s="1"/>
  <c r="D88" i="32"/>
  <c r="J88" i="32" s="1"/>
  <c r="C88" i="32"/>
  <c r="B88" i="32"/>
  <c r="A88" i="32"/>
  <c r="F87" i="32"/>
  <c r="G87" i="32" s="1"/>
  <c r="D87" i="32"/>
  <c r="H87" i="32" s="1"/>
  <c r="C87" i="32"/>
  <c r="B87" i="32"/>
  <c r="A87" i="32"/>
  <c r="F86" i="32"/>
  <c r="G86" i="32" s="1"/>
  <c r="J86" i="32" s="1"/>
  <c r="D86" i="32"/>
  <c r="C86" i="32"/>
  <c r="B86" i="32"/>
  <c r="A86" i="32"/>
  <c r="F85" i="32"/>
  <c r="G85" i="32" s="1"/>
  <c r="D85" i="32"/>
  <c r="H85" i="32" s="1"/>
  <c r="C85" i="32"/>
  <c r="B85" i="32"/>
  <c r="A85" i="32"/>
  <c r="F84" i="32"/>
  <c r="G84" i="32" s="1"/>
  <c r="D84" i="32"/>
  <c r="C84" i="32"/>
  <c r="B84" i="32"/>
  <c r="A84" i="32"/>
  <c r="F83" i="32"/>
  <c r="G83" i="32" s="1"/>
  <c r="D83" i="32"/>
  <c r="H83" i="32" s="1"/>
  <c r="C83" i="32"/>
  <c r="B83" i="32"/>
  <c r="A83" i="32"/>
  <c r="B82" i="32"/>
  <c r="A82" i="32"/>
  <c r="H81" i="32"/>
  <c r="G81" i="32"/>
  <c r="F81" i="32"/>
  <c r="D81" i="32"/>
  <c r="C81" i="32"/>
  <c r="B81" i="32"/>
  <c r="A81" i="32"/>
  <c r="F80" i="32"/>
  <c r="G80" i="32" s="1"/>
  <c r="D80" i="32"/>
  <c r="H80" i="32" s="1"/>
  <c r="C80" i="32"/>
  <c r="B80" i="32"/>
  <c r="A80" i="32"/>
  <c r="H79" i="32"/>
  <c r="G79" i="32"/>
  <c r="F79" i="32"/>
  <c r="D79" i="32"/>
  <c r="C79" i="32"/>
  <c r="B79" i="32"/>
  <c r="A79" i="32"/>
  <c r="F78" i="32"/>
  <c r="G78" i="32" s="1"/>
  <c r="D78" i="32"/>
  <c r="H78" i="32" s="1"/>
  <c r="C78" i="32"/>
  <c r="B78" i="32"/>
  <c r="A78" i="32"/>
  <c r="F77" i="32"/>
  <c r="G77" i="32" s="1"/>
  <c r="D77" i="32"/>
  <c r="H77" i="32" s="1"/>
  <c r="C77" i="32"/>
  <c r="B77" i="32"/>
  <c r="A77" i="32"/>
  <c r="I76" i="32"/>
  <c r="F76" i="32"/>
  <c r="G76" i="32" s="1"/>
  <c r="D76" i="32"/>
  <c r="H76" i="32" s="1"/>
  <c r="C76" i="32"/>
  <c r="B76" i="32"/>
  <c r="A76" i="32"/>
  <c r="F75" i="32"/>
  <c r="G75" i="32" s="1"/>
  <c r="D75" i="32"/>
  <c r="H75" i="32" s="1"/>
  <c r="C75" i="32"/>
  <c r="B75" i="32"/>
  <c r="A75" i="32"/>
  <c r="F74" i="32"/>
  <c r="G74" i="32" s="1"/>
  <c r="D74" i="32"/>
  <c r="H74" i="32" s="1"/>
  <c r="C74" i="32"/>
  <c r="B74" i="32"/>
  <c r="A74" i="32"/>
  <c r="F73" i="32"/>
  <c r="G73" i="32" s="1"/>
  <c r="J73" i="32" s="1"/>
  <c r="D73" i="32"/>
  <c r="H73" i="32" s="1"/>
  <c r="C73" i="32"/>
  <c r="B73" i="32"/>
  <c r="A73" i="32"/>
  <c r="F72" i="32"/>
  <c r="G72" i="32" s="1"/>
  <c r="D72" i="32"/>
  <c r="H72" i="32" s="1"/>
  <c r="C72" i="32"/>
  <c r="B72" i="32"/>
  <c r="A72" i="32"/>
  <c r="G71" i="32"/>
  <c r="F71" i="32"/>
  <c r="D71" i="32"/>
  <c r="I71" i="32" s="1"/>
  <c r="C71" i="32"/>
  <c r="B71" i="32"/>
  <c r="A71" i="32"/>
  <c r="I70" i="32"/>
  <c r="F70" i="32"/>
  <c r="G70" i="32" s="1"/>
  <c r="J70" i="32" s="1"/>
  <c r="K70" i="32" s="1"/>
  <c r="D70" i="32"/>
  <c r="H70" i="32" s="1"/>
  <c r="C70" i="32"/>
  <c r="B70" i="32"/>
  <c r="A70" i="32"/>
  <c r="B69" i="32"/>
  <c r="A69" i="32"/>
  <c r="H68" i="32"/>
  <c r="F68" i="32"/>
  <c r="G68" i="32" s="1"/>
  <c r="J68" i="32" s="1"/>
  <c r="F67" i="32"/>
  <c r="G67" i="32" s="1"/>
  <c r="D67" i="32"/>
  <c r="H67" i="32" s="1"/>
  <c r="C67" i="32"/>
  <c r="B67" i="32"/>
  <c r="A67" i="32"/>
  <c r="F66" i="32"/>
  <c r="G66" i="32" s="1"/>
  <c r="D66" i="32"/>
  <c r="H66" i="32" s="1"/>
  <c r="C66" i="32"/>
  <c r="B66" i="32"/>
  <c r="A66" i="32"/>
  <c r="F65" i="32"/>
  <c r="G65" i="32" s="1"/>
  <c r="D65" i="32"/>
  <c r="H65" i="32" s="1"/>
  <c r="C65" i="32"/>
  <c r="B65" i="32"/>
  <c r="A65" i="32"/>
  <c r="F64" i="32"/>
  <c r="G64" i="32" s="1"/>
  <c r="D64" i="32"/>
  <c r="C64" i="32"/>
  <c r="B64" i="32"/>
  <c r="A64" i="32"/>
  <c r="F63" i="32"/>
  <c r="G63" i="32" s="1"/>
  <c r="D63" i="32"/>
  <c r="H63" i="32" s="1"/>
  <c r="C63" i="32"/>
  <c r="B63" i="32"/>
  <c r="A63" i="32"/>
  <c r="I62" i="32"/>
  <c r="F62" i="32"/>
  <c r="G62" i="32" s="1"/>
  <c r="J62" i="32" s="1"/>
  <c r="K62" i="32" s="1"/>
  <c r="D62" i="32"/>
  <c r="H62" i="32" s="1"/>
  <c r="C62" i="32"/>
  <c r="B62" i="32"/>
  <c r="A62" i="32"/>
  <c r="F61" i="32"/>
  <c r="G61" i="32" s="1"/>
  <c r="D61" i="32"/>
  <c r="H61" i="32" s="1"/>
  <c r="C61" i="32"/>
  <c r="B61" i="32"/>
  <c r="A61" i="32"/>
  <c r="F60" i="32"/>
  <c r="G60" i="32" s="1"/>
  <c r="D60" i="32"/>
  <c r="C60" i="32"/>
  <c r="B60" i="32"/>
  <c r="A60" i="32"/>
  <c r="F59" i="32"/>
  <c r="G59" i="32" s="1"/>
  <c r="J59" i="32" s="1"/>
  <c r="D59" i="32"/>
  <c r="C59" i="32"/>
  <c r="B59" i="32"/>
  <c r="A59" i="32"/>
  <c r="F58" i="32"/>
  <c r="G58" i="32" s="1"/>
  <c r="D58" i="32"/>
  <c r="C58" i="32"/>
  <c r="B58" i="32"/>
  <c r="A58" i="32"/>
  <c r="F57" i="32"/>
  <c r="G57" i="32" s="1"/>
  <c r="D57" i="32"/>
  <c r="C57" i="32"/>
  <c r="B57" i="32"/>
  <c r="A57" i="32"/>
  <c r="F56" i="32"/>
  <c r="G56" i="32" s="1"/>
  <c r="D56" i="32"/>
  <c r="C56" i="32"/>
  <c r="B56" i="32"/>
  <c r="A56" i="32"/>
  <c r="F55" i="32"/>
  <c r="G55" i="32" s="1"/>
  <c r="J55" i="32" s="1"/>
  <c r="D55" i="32"/>
  <c r="C55" i="32"/>
  <c r="B55" i="32"/>
  <c r="A55" i="32"/>
  <c r="F54" i="32"/>
  <c r="G54" i="32" s="1"/>
  <c r="D54" i="32"/>
  <c r="C54" i="32"/>
  <c r="B54" i="32"/>
  <c r="A54" i="32"/>
  <c r="F53" i="32"/>
  <c r="G53" i="32" s="1"/>
  <c r="D53" i="32"/>
  <c r="C53" i="32"/>
  <c r="B53" i="32"/>
  <c r="A53" i="32"/>
  <c r="B52" i="32"/>
  <c r="A52" i="32"/>
  <c r="H51" i="32"/>
  <c r="F51" i="32"/>
  <c r="I51" i="32" s="1"/>
  <c r="F50" i="32"/>
  <c r="G50" i="32" s="1"/>
  <c r="D50" i="32"/>
  <c r="C50" i="32"/>
  <c r="B50" i="32"/>
  <c r="A50" i="32"/>
  <c r="F49" i="32"/>
  <c r="G49" i="32" s="1"/>
  <c r="J49" i="32" s="1"/>
  <c r="K49" i="32" s="1"/>
  <c r="D49" i="32"/>
  <c r="H49" i="32" s="1"/>
  <c r="C49" i="32"/>
  <c r="B49" i="32"/>
  <c r="A49" i="32"/>
  <c r="F48" i="32"/>
  <c r="G48" i="32" s="1"/>
  <c r="D48" i="32"/>
  <c r="C48" i="32"/>
  <c r="B48" i="32"/>
  <c r="A48" i="32"/>
  <c r="F47" i="32"/>
  <c r="G47" i="32" s="1"/>
  <c r="J47" i="32" s="1"/>
  <c r="K47" i="32" s="1"/>
  <c r="D47" i="32"/>
  <c r="H47" i="32" s="1"/>
  <c r="C47" i="32"/>
  <c r="B47" i="32"/>
  <c r="A47" i="32"/>
  <c r="F46" i="32"/>
  <c r="G46" i="32" s="1"/>
  <c r="D46" i="32"/>
  <c r="C46" i="32"/>
  <c r="B46" i="32"/>
  <c r="A46" i="32"/>
  <c r="F45" i="32"/>
  <c r="G45" i="32" s="1"/>
  <c r="J45" i="32" s="1"/>
  <c r="K45" i="32" s="1"/>
  <c r="D45" i="32"/>
  <c r="H45" i="32" s="1"/>
  <c r="C45" i="32"/>
  <c r="B45" i="32"/>
  <c r="A45" i="32"/>
  <c r="F44" i="32"/>
  <c r="G44" i="32" s="1"/>
  <c r="D44" i="32"/>
  <c r="C44" i="32"/>
  <c r="B44" i="32"/>
  <c r="A44" i="32"/>
  <c r="F43" i="32"/>
  <c r="G43" i="32" s="1"/>
  <c r="D43" i="32"/>
  <c r="H43" i="32" s="1"/>
  <c r="C43" i="32"/>
  <c r="B43" i="32"/>
  <c r="A43" i="32"/>
  <c r="F42" i="32"/>
  <c r="G42" i="32" s="1"/>
  <c r="D42" i="32"/>
  <c r="C42" i="32"/>
  <c r="B42" i="32"/>
  <c r="A42" i="32"/>
  <c r="F41" i="32"/>
  <c r="G41" i="32" s="1"/>
  <c r="J41" i="32" s="1"/>
  <c r="K41" i="32" s="1"/>
  <c r="D41" i="32"/>
  <c r="H41" i="32" s="1"/>
  <c r="C41" i="32"/>
  <c r="B41" i="32"/>
  <c r="A41" i="32"/>
  <c r="F40" i="32"/>
  <c r="G40" i="32" s="1"/>
  <c r="D40" i="32"/>
  <c r="C40" i="32"/>
  <c r="B40" i="32"/>
  <c r="A40" i="32"/>
  <c r="F39" i="32"/>
  <c r="G39" i="32" s="1"/>
  <c r="D39" i="32"/>
  <c r="C39" i="32"/>
  <c r="B39" i="32"/>
  <c r="A39" i="32"/>
  <c r="F38" i="32"/>
  <c r="G38" i="32" s="1"/>
  <c r="D38" i="32"/>
  <c r="C38" i="32"/>
  <c r="B38" i="32"/>
  <c r="A38" i="32"/>
  <c r="G37" i="32"/>
  <c r="F37" i="32"/>
  <c r="D37" i="32"/>
  <c r="I37" i="32" s="1"/>
  <c r="C37" i="32"/>
  <c r="B37" i="32"/>
  <c r="A37" i="32"/>
  <c r="B36" i="32"/>
  <c r="A36" i="32"/>
  <c r="G35" i="32"/>
  <c r="F35" i="32"/>
  <c r="H34" i="32"/>
  <c r="F34" i="32"/>
  <c r="G34" i="32" s="1"/>
  <c r="J34" i="32" s="1"/>
  <c r="H33" i="32"/>
  <c r="F33" i="32"/>
  <c r="I33" i="32" s="1"/>
  <c r="H32" i="32"/>
  <c r="F32" i="32"/>
  <c r="H31" i="32"/>
  <c r="G31" i="32"/>
  <c r="F31" i="32"/>
  <c r="D31" i="32"/>
  <c r="C31" i="32"/>
  <c r="B31" i="32"/>
  <c r="A31" i="32"/>
  <c r="F30" i="32"/>
  <c r="G30" i="32" s="1"/>
  <c r="D30" i="32"/>
  <c r="C30" i="32"/>
  <c r="B30" i="32"/>
  <c r="A30" i="32"/>
  <c r="F29" i="32"/>
  <c r="G29" i="32" s="1"/>
  <c r="D29" i="32"/>
  <c r="C29" i="32"/>
  <c r="B29" i="32"/>
  <c r="A29" i="32"/>
  <c r="F28" i="32"/>
  <c r="G28" i="32" s="1"/>
  <c r="D28" i="32"/>
  <c r="C28" i="32"/>
  <c r="B28" i="32"/>
  <c r="A28" i="32"/>
  <c r="F27" i="32"/>
  <c r="G27" i="32" s="1"/>
  <c r="D27" i="32"/>
  <c r="C27" i="32"/>
  <c r="B27" i="32"/>
  <c r="A27" i="32"/>
  <c r="B26" i="32"/>
  <c r="A26" i="32"/>
  <c r="F25" i="32"/>
  <c r="G25" i="32" s="1"/>
  <c r="D25" i="32"/>
  <c r="C25" i="32"/>
  <c r="B25" i="32"/>
  <c r="A25" i="32"/>
  <c r="F24" i="32"/>
  <c r="G24" i="32" s="1"/>
  <c r="D24" i="32"/>
  <c r="C24" i="32"/>
  <c r="B24" i="32"/>
  <c r="A24" i="32"/>
  <c r="G23" i="32"/>
  <c r="F23" i="32"/>
  <c r="D23" i="32"/>
  <c r="C23" i="32"/>
  <c r="B23" i="32"/>
  <c r="A23" i="32"/>
  <c r="B22" i="32"/>
  <c r="A22" i="32"/>
  <c r="G21" i="32"/>
  <c r="F21" i="32"/>
  <c r="D21" i="32"/>
  <c r="C21" i="32"/>
  <c r="B21" i="32"/>
  <c r="A21" i="32"/>
  <c r="F20" i="32"/>
  <c r="G20" i="32" s="1"/>
  <c r="D20" i="32"/>
  <c r="C20" i="32"/>
  <c r="B20" i="32"/>
  <c r="A20" i="32"/>
  <c r="H19" i="32"/>
  <c r="F19" i="32"/>
  <c r="G19" i="32" s="1"/>
  <c r="D19" i="32"/>
  <c r="C19" i="32"/>
  <c r="B19" i="32"/>
  <c r="A19" i="32"/>
  <c r="F18" i="32"/>
  <c r="G18" i="32" s="1"/>
  <c r="D18" i="32"/>
  <c r="C18" i="32"/>
  <c r="B18" i="32"/>
  <c r="A18" i="32"/>
  <c r="F17" i="32"/>
  <c r="G17" i="32" s="1"/>
  <c r="D17" i="32"/>
  <c r="H17" i="32" s="1"/>
  <c r="C17" i="32"/>
  <c r="B17" i="32"/>
  <c r="A17" i="32"/>
  <c r="B16" i="32"/>
  <c r="A16" i="32"/>
  <c r="E359" i="31"/>
  <c r="C341" i="31"/>
  <c r="B341" i="31"/>
  <c r="A341" i="31"/>
  <c r="C340" i="31"/>
  <c r="B340" i="31"/>
  <c r="A340" i="31"/>
  <c r="C339" i="31"/>
  <c r="B339" i="31"/>
  <c r="A339" i="31"/>
  <c r="C338" i="31"/>
  <c r="B338" i="31"/>
  <c r="A338" i="31"/>
  <c r="C337" i="31"/>
  <c r="B337" i="31"/>
  <c r="A337" i="31"/>
  <c r="C336" i="31"/>
  <c r="B336" i="31"/>
  <c r="A336" i="31"/>
  <c r="C335" i="31"/>
  <c r="B335" i="31"/>
  <c r="A335" i="31"/>
  <c r="C334" i="31"/>
  <c r="B334" i="31"/>
  <c r="A334" i="31"/>
  <c r="C333" i="31"/>
  <c r="B333" i="31"/>
  <c r="A333" i="31"/>
  <c r="C332" i="31"/>
  <c r="B332" i="31"/>
  <c r="A332" i="31"/>
  <c r="C331" i="31"/>
  <c r="B331" i="31"/>
  <c r="A331" i="31"/>
  <c r="C330" i="31"/>
  <c r="B330" i="31"/>
  <c r="A330" i="31"/>
  <c r="B329" i="31"/>
  <c r="A329" i="31"/>
  <c r="C328" i="31"/>
  <c r="B328" i="31"/>
  <c r="A328" i="31"/>
  <c r="C327" i="31"/>
  <c r="B327" i="31"/>
  <c r="A327" i="31"/>
  <c r="C326" i="31"/>
  <c r="B326" i="31"/>
  <c r="A326" i="31"/>
  <c r="C325" i="31"/>
  <c r="B325" i="31"/>
  <c r="A325" i="31"/>
  <c r="C324" i="31"/>
  <c r="B324" i="31"/>
  <c r="A324" i="31"/>
  <c r="C323" i="31"/>
  <c r="B323" i="31"/>
  <c r="A323" i="31"/>
  <c r="C322" i="31"/>
  <c r="B322" i="31"/>
  <c r="A322" i="31"/>
  <c r="C321" i="31"/>
  <c r="B321" i="31"/>
  <c r="A321" i="31"/>
  <c r="C320" i="31"/>
  <c r="B320" i="31"/>
  <c r="A320" i="31"/>
  <c r="C319" i="31"/>
  <c r="B319" i="31"/>
  <c r="A319" i="31"/>
  <c r="C318" i="31"/>
  <c r="B318" i="31"/>
  <c r="A318" i="31"/>
  <c r="C317" i="31"/>
  <c r="B317" i="31"/>
  <c r="A317" i="31"/>
  <c r="C316" i="31"/>
  <c r="B316" i="31"/>
  <c r="A316" i="31"/>
  <c r="C315" i="31"/>
  <c r="B315" i="31"/>
  <c r="A315" i="31"/>
  <c r="C314" i="31"/>
  <c r="B314" i="31"/>
  <c r="A314" i="31"/>
  <c r="C313" i="31"/>
  <c r="B313" i="31"/>
  <c r="A313" i="31"/>
  <c r="C312" i="31"/>
  <c r="B312" i="31"/>
  <c r="A312" i="31"/>
  <c r="C311" i="31"/>
  <c r="B311" i="31"/>
  <c r="A311" i="31"/>
  <c r="C310" i="31"/>
  <c r="B310" i="31"/>
  <c r="A310" i="31"/>
  <c r="B309" i="31"/>
  <c r="A309" i="31"/>
  <c r="C308" i="31"/>
  <c r="B308" i="31"/>
  <c r="A308" i="31"/>
  <c r="C307" i="31"/>
  <c r="B307" i="31"/>
  <c r="A307" i="31"/>
  <c r="C306" i="31"/>
  <c r="B306" i="31"/>
  <c r="A306" i="31"/>
  <c r="C305" i="31"/>
  <c r="B305" i="31"/>
  <c r="A305" i="31"/>
  <c r="C304" i="31"/>
  <c r="B304" i="31"/>
  <c r="A304" i="31"/>
  <c r="C303" i="31"/>
  <c r="B303" i="31"/>
  <c r="A303" i="31"/>
  <c r="C302" i="31"/>
  <c r="B302" i="31"/>
  <c r="A302" i="31"/>
  <c r="C301" i="31"/>
  <c r="B301" i="31"/>
  <c r="A301" i="31"/>
  <c r="C300" i="31"/>
  <c r="B300" i="31"/>
  <c r="A300" i="31"/>
  <c r="C299" i="31"/>
  <c r="B299" i="31"/>
  <c r="A299" i="31"/>
  <c r="C298" i="31"/>
  <c r="B298" i="31"/>
  <c r="A298" i="31"/>
  <c r="C297" i="31"/>
  <c r="B297" i="31"/>
  <c r="A297" i="31"/>
  <c r="C296" i="31"/>
  <c r="B296" i="31"/>
  <c r="A296" i="31"/>
  <c r="C295" i="31"/>
  <c r="B295" i="31"/>
  <c r="A295" i="31"/>
  <c r="C294" i="31"/>
  <c r="B294" i="31"/>
  <c r="A294" i="31"/>
  <c r="C293" i="31"/>
  <c r="B293" i="31"/>
  <c r="A293" i="31"/>
  <c r="C292" i="31"/>
  <c r="B292" i="31"/>
  <c r="A292" i="31"/>
  <c r="C291" i="31"/>
  <c r="B291" i="31"/>
  <c r="A291" i="31"/>
  <c r="C290" i="31"/>
  <c r="B290" i="31"/>
  <c r="A290" i="31"/>
  <c r="B289" i="31"/>
  <c r="A289" i="31"/>
  <c r="C288" i="31"/>
  <c r="B288" i="31"/>
  <c r="A288" i="31"/>
  <c r="C287" i="31"/>
  <c r="B287" i="31"/>
  <c r="A287" i="31"/>
  <c r="C286" i="31"/>
  <c r="B286" i="31"/>
  <c r="A286" i="31"/>
  <c r="C285" i="31"/>
  <c r="B285" i="31"/>
  <c r="A285" i="31"/>
  <c r="C284" i="31"/>
  <c r="B284" i="31"/>
  <c r="A284" i="31"/>
  <c r="C283" i="31"/>
  <c r="B283" i="31"/>
  <c r="A283" i="31"/>
  <c r="B282" i="31"/>
  <c r="A282" i="31"/>
  <c r="C281" i="31"/>
  <c r="B281" i="31"/>
  <c r="A281" i="31"/>
  <c r="C280" i="31"/>
  <c r="B280" i="31"/>
  <c r="A280" i="31"/>
  <c r="C279" i="31"/>
  <c r="B279" i="31"/>
  <c r="A279" i="31"/>
  <c r="C278" i="31"/>
  <c r="B278" i="31"/>
  <c r="A278" i="31"/>
  <c r="C277" i="31"/>
  <c r="B277" i="31"/>
  <c r="A277" i="31"/>
  <c r="C276" i="31"/>
  <c r="B276" i="31"/>
  <c r="A276" i="31"/>
  <c r="C275" i="31"/>
  <c r="B275" i="31"/>
  <c r="A275" i="31"/>
  <c r="C274" i="31"/>
  <c r="B274" i="31"/>
  <c r="A274" i="31"/>
  <c r="C273" i="31"/>
  <c r="B273" i="31"/>
  <c r="A273" i="31"/>
  <c r="C272" i="31"/>
  <c r="B272" i="31"/>
  <c r="A272" i="31"/>
  <c r="C271" i="31"/>
  <c r="B271" i="31"/>
  <c r="A271" i="31"/>
  <c r="C270" i="31"/>
  <c r="B270" i="31"/>
  <c r="A270" i="31"/>
  <c r="B269" i="31"/>
  <c r="A269" i="31"/>
  <c r="C268" i="31"/>
  <c r="B268" i="31"/>
  <c r="A268" i="31"/>
  <c r="C267" i="31"/>
  <c r="B267" i="31"/>
  <c r="A267" i="31"/>
  <c r="C266" i="31"/>
  <c r="B266" i="31"/>
  <c r="A266" i="31"/>
  <c r="C265" i="31"/>
  <c r="B265" i="31"/>
  <c r="A265" i="31"/>
  <c r="C264" i="31"/>
  <c r="B264" i="31"/>
  <c r="A264" i="31"/>
  <c r="C263" i="31"/>
  <c r="B263" i="31"/>
  <c r="A263" i="31"/>
  <c r="C262" i="31"/>
  <c r="B262" i="31"/>
  <c r="A262" i="31"/>
  <c r="C261" i="31"/>
  <c r="B261" i="31"/>
  <c r="A261" i="31"/>
  <c r="C260" i="31"/>
  <c r="B260" i="31"/>
  <c r="A260" i="31"/>
  <c r="C259" i="31"/>
  <c r="B259" i="31"/>
  <c r="A259" i="31"/>
  <c r="C258" i="31"/>
  <c r="B258" i="31"/>
  <c r="A258" i="31"/>
  <c r="C257" i="31"/>
  <c r="B257" i="31"/>
  <c r="A257" i="31"/>
  <c r="C256" i="31"/>
  <c r="B256" i="31"/>
  <c r="A256" i="31"/>
  <c r="C255" i="31"/>
  <c r="B255" i="31"/>
  <c r="A255" i="31"/>
  <c r="C254" i="31"/>
  <c r="B254" i="31"/>
  <c r="A254" i="31"/>
  <c r="C253" i="31"/>
  <c r="B253" i="31"/>
  <c r="A253" i="31"/>
  <c r="C252" i="31"/>
  <c r="B252" i="31"/>
  <c r="A252" i="31"/>
  <c r="C251" i="31"/>
  <c r="B251" i="31"/>
  <c r="A251" i="31"/>
  <c r="C250" i="31"/>
  <c r="B250" i="31"/>
  <c r="A250" i="31"/>
  <c r="C249" i="31"/>
  <c r="B249" i="31"/>
  <c r="A249" i="31"/>
  <c r="B248" i="31"/>
  <c r="A248" i="31"/>
  <c r="C247" i="31"/>
  <c r="B247" i="31"/>
  <c r="A247" i="31"/>
  <c r="C246" i="31"/>
  <c r="B246" i="31"/>
  <c r="A246" i="31"/>
  <c r="C245" i="31"/>
  <c r="B245" i="31"/>
  <c r="A245" i="31"/>
  <c r="C244" i="31"/>
  <c r="B244" i="31"/>
  <c r="A244" i="31"/>
  <c r="C243" i="31"/>
  <c r="B243" i="31"/>
  <c r="A243" i="31"/>
  <c r="C242" i="31"/>
  <c r="B242" i="31"/>
  <c r="A242" i="31"/>
  <c r="C241" i="31"/>
  <c r="B241" i="31"/>
  <c r="A241" i="31"/>
  <c r="C240" i="31"/>
  <c r="B240" i="31"/>
  <c r="A240" i="31"/>
  <c r="C239" i="31"/>
  <c r="B239" i="31"/>
  <c r="A239" i="31"/>
  <c r="C238" i="31"/>
  <c r="B238" i="31"/>
  <c r="A238" i="31"/>
  <c r="C237" i="31"/>
  <c r="B237" i="31"/>
  <c r="A237" i="31"/>
  <c r="C236" i="31"/>
  <c r="B236" i="31"/>
  <c r="A236" i="31"/>
  <c r="C235" i="31"/>
  <c r="B235" i="31"/>
  <c r="A235" i="31"/>
  <c r="C234" i="31"/>
  <c r="B234" i="31"/>
  <c r="A234" i="31"/>
  <c r="C233" i="31"/>
  <c r="B233" i="31"/>
  <c r="A233" i="31"/>
  <c r="C232" i="31"/>
  <c r="B232" i="31"/>
  <c r="A232" i="31"/>
  <c r="C231" i="31"/>
  <c r="B231" i="31"/>
  <c r="A231" i="31"/>
  <c r="C230" i="31"/>
  <c r="B230" i="31"/>
  <c r="A230" i="31"/>
  <c r="C229" i="31"/>
  <c r="B229" i="31"/>
  <c r="A229" i="31"/>
  <c r="C228" i="31"/>
  <c r="B228" i="31"/>
  <c r="A228" i="31"/>
  <c r="C227" i="31"/>
  <c r="B227" i="31"/>
  <c r="A227" i="31"/>
  <c r="C226" i="31"/>
  <c r="B226" i="31"/>
  <c r="A226" i="31"/>
  <c r="C225" i="31"/>
  <c r="B225" i="31"/>
  <c r="A225" i="31"/>
  <c r="C224" i="31"/>
  <c r="B224" i="31"/>
  <c r="A224" i="31"/>
  <c r="C223" i="31"/>
  <c r="B223" i="31"/>
  <c r="A223" i="31"/>
  <c r="C222" i="31"/>
  <c r="B222" i="31"/>
  <c r="A222" i="31"/>
  <c r="C221" i="31"/>
  <c r="B221" i="31"/>
  <c r="A221" i="31"/>
  <c r="C220" i="31"/>
  <c r="B220" i="31"/>
  <c r="A220" i="31"/>
  <c r="C219" i="31"/>
  <c r="B219" i="31"/>
  <c r="A219" i="31"/>
  <c r="C218" i="31"/>
  <c r="B218" i="31"/>
  <c r="A218" i="31"/>
  <c r="C217" i="31"/>
  <c r="B217" i="31"/>
  <c r="A217" i="31"/>
  <c r="C216" i="31"/>
  <c r="B216" i="31"/>
  <c r="A216" i="31"/>
  <c r="C215" i="31"/>
  <c r="B215" i="31"/>
  <c r="A215" i="31"/>
  <c r="C214" i="31"/>
  <c r="B214" i="31"/>
  <c r="A214" i="31"/>
  <c r="C213" i="31"/>
  <c r="B213" i="31"/>
  <c r="A213" i="31"/>
  <c r="C212" i="31"/>
  <c r="B212" i="31"/>
  <c r="A212" i="31"/>
  <c r="C211" i="31"/>
  <c r="B211" i="31"/>
  <c r="A211" i="31"/>
  <c r="C210" i="31"/>
  <c r="B210" i="31"/>
  <c r="A210" i="31"/>
  <c r="C209" i="31"/>
  <c r="B209" i="31"/>
  <c r="A209" i="31"/>
  <c r="C208" i="31"/>
  <c r="B208" i="31"/>
  <c r="A208" i="31"/>
  <c r="C207" i="31"/>
  <c r="B207" i="31"/>
  <c r="A207" i="31"/>
  <c r="C206" i="31"/>
  <c r="B206" i="31"/>
  <c r="A206" i="31"/>
  <c r="C205" i="31"/>
  <c r="B205" i="31"/>
  <c r="A205" i="31"/>
  <c r="C204" i="31"/>
  <c r="B204" i="31"/>
  <c r="A204" i="31"/>
  <c r="C203" i="31"/>
  <c r="B203" i="31"/>
  <c r="A203" i="31"/>
  <c r="C202" i="31"/>
  <c r="B202" i="31"/>
  <c r="A202" i="31"/>
  <c r="C201" i="31"/>
  <c r="B201" i="31"/>
  <c r="A201" i="31"/>
  <c r="C200" i="31"/>
  <c r="B200" i="31"/>
  <c r="A200" i="31"/>
  <c r="C199" i="31"/>
  <c r="B199" i="31"/>
  <c r="A199" i="31"/>
  <c r="C198" i="31"/>
  <c r="B198" i="31"/>
  <c r="A198" i="31"/>
  <c r="C197" i="31"/>
  <c r="B197" i="31"/>
  <c r="A197" i="31"/>
  <c r="B196" i="31"/>
  <c r="A196" i="31"/>
  <c r="C195" i="31"/>
  <c r="B195" i="31"/>
  <c r="A195" i="31"/>
  <c r="C194" i="31"/>
  <c r="B194" i="31"/>
  <c r="A194" i="31"/>
  <c r="C193" i="31"/>
  <c r="B193" i="31"/>
  <c r="A193" i="31"/>
  <c r="C192" i="31"/>
  <c r="B192" i="31"/>
  <c r="A192" i="31"/>
  <c r="C191" i="31"/>
  <c r="B191" i="31"/>
  <c r="A191" i="31"/>
  <c r="B190" i="31"/>
  <c r="A190" i="31"/>
  <c r="C189" i="31"/>
  <c r="B189" i="31"/>
  <c r="A189" i="31"/>
  <c r="C188" i="31"/>
  <c r="B188" i="31"/>
  <c r="A188" i="31"/>
  <c r="C187" i="31"/>
  <c r="B187" i="31"/>
  <c r="A187" i="31"/>
  <c r="C186" i="31"/>
  <c r="B186" i="31"/>
  <c r="A186" i="31"/>
  <c r="C185" i="31"/>
  <c r="B185" i="31"/>
  <c r="A185" i="31"/>
  <c r="C184" i="31"/>
  <c r="B184" i="31"/>
  <c r="A184" i="31"/>
  <c r="C183" i="31"/>
  <c r="B183" i="31"/>
  <c r="A183" i="31"/>
  <c r="C182" i="31"/>
  <c r="B182" i="31"/>
  <c r="A182" i="31"/>
  <c r="C181" i="31"/>
  <c r="B181" i="31"/>
  <c r="A181" i="31"/>
  <c r="B180" i="31"/>
  <c r="A180" i="31"/>
  <c r="C179" i="31"/>
  <c r="B179" i="31"/>
  <c r="A179" i="31"/>
  <c r="C178" i="31"/>
  <c r="B178" i="31"/>
  <c r="A178" i="31"/>
  <c r="C177" i="31"/>
  <c r="B177" i="31"/>
  <c r="A177" i="31"/>
  <c r="C176" i="31"/>
  <c r="B176" i="31"/>
  <c r="A176" i="31"/>
  <c r="C175" i="31"/>
  <c r="B175" i="31"/>
  <c r="A175" i="31"/>
  <c r="C174" i="31"/>
  <c r="B174" i="31"/>
  <c r="A174" i="31"/>
  <c r="C173" i="31"/>
  <c r="B173" i="31"/>
  <c r="A173" i="31"/>
  <c r="C172" i="31"/>
  <c r="B172" i="31"/>
  <c r="A172" i="31"/>
  <c r="C171" i="31"/>
  <c r="B171" i="31"/>
  <c r="A171" i="31"/>
  <c r="C170" i="31"/>
  <c r="B170" i="31"/>
  <c r="A170" i="31"/>
  <c r="C169" i="31"/>
  <c r="B169" i="31"/>
  <c r="A169" i="31"/>
  <c r="C168" i="31"/>
  <c r="B168" i="31"/>
  <c r="A168" i="31"/>
  <c r="C167" i="31"/>
  <c r="B167" i="31"/>
  <c r="A167" i="31"/>
  <c r="C166" i="31"/>
  <c r="B166" i="31"/>
  <c r="A166" i="31"/>
  <c r="C165" i="31"/>
  <c r="B165" i="31"/>
  <c r="A165" i="31"/>
  <c r="C164" i="31"/>
  <c r="B164" i="31"/>
  <c r="A164" i="31"/>
  <c r="C163" i="31"/>
  <c r="B163" i="31"/>
  <c r="A163" i="31"/>
  <c r="C162" i="31"/>
  <c r="B162" i="31"/>
  <c r="A162" i="31"/>
  <c r="B161" i="31"/>
  <c r="A161" i="31"/>
  <c r="C160" i="31"/>
  <c r="B160" i="31"/>
  <c r="A160" i="31"/>
  <c r="C159" i="31"/>
  <c r="B159" i="31"/>
  <c r="A159" i="31"/>
  <c r="C158" i="31"/>
  <c r="B158" i="31"/>
  <c r="A158" i="31"/>
  <c r="C157" i="31"/>
  <c r="B157" i="31"/>
  <c r="A157" i="31"/>
  <c r="C156" i="31"/>
  <c r="B156" i="31"/>
  <c r="A156" i="31"/>
  <c r="C155" i="31"/>
  <c r="B155" i="31"/>
  <c r="A155" i="31"/>
  <c r="C154" i="31"/>
  <c r="B154" i="31"/>
  <c r="A154" i="31"/>
  <c r="C153" i="31"/>
  <c r="B153" i="31"/>
  <c r="A153" i="31"/>
  <c r="C152" i="31"/>
  <c r="B152" i="31"/>
  <c r="A152" i="31"/>
  <c r="C151" i="31"/>
  <c r="B151" i="31"/>
  <c r="A151" i="31"/>
  <c r="C150" i="31"/>
  <c r="B150" i="31"/>
  <c r="A150" i="31"/>
  <c r="C149" i="31"/>
  <c r="B149" i="31"/>
  <c r="A149" i="31"/>
  <c r="C148" i="31"/>
  <c r="B148" i="31"/>
  <c r="A148" i="31"/>
  <c r="C147" i="31"/>
  <c r="B147" i="31"/>
  <c r="A147" i="31"/>
  <c r="C146" i="31"/>
  <c r="B146" i="31"/>
  <c r="A146" i="31"/>
  <c r="C145" i="31"/>
  <c r="B145" i="31"/>
  <c r="A145" i="31"/>
  <c r="C144" i="31"/>
  <c r="B144" i="31"/>
  <c r="A144" i="31"/>
  <c r="B143" i="31"/>
  <c r="A143" i="31"/>
  <c r="C142" i="31"/>
  <c r="B142" i="31"/>
  <c r="A142" i="31"/>
  <c r="C141" i="31"/>
  <c r="B141" i="31"/>
  <c r="A141" i="31"/>
  <c r="C140" i="31"/>
  <c r="B140" i="31"/>
  <c r="A140" i="31"/>
  <c r="C139" i="31"/>
  <c r="B139" i="31"/>
  <c r="A139" i="31"/>
  <c r="C138" i="31"/>
  <c r="B138" i="31"/>
  <c r="A138" i="31"/>
  <c r="C137" i="31"/>
  <c r="B137" i="31"/>
  <c r="A137" i="31"/>
  <c r="C136" i="31"/>
  <c r="B136" i="31"/>
  <c r="A136" i="31"/>
  <c r="C135" i="31"/>
  <c r="B135" i="31"/>
  <c r="A135" i="31"/>
  <c r="C134" i="31"/>
  <c r="B134" i="31"/>
  <c r="A134" i="31"/>
  <c r="C133" i="31"/>
  <c r="B133" i="31"/>
  <c r="A133" i="31"/>
  <c r="C132" i="31"/>
  <c r="B132" i="31"/>
  <c r="A132" i="31"/>
  <c r="C131" i="31"/>
  <c r="B131" i="31"/>
  <c r="A131" i="31"/>
  <c r="C130" i="31"/>
  <c r="B130" i="31"/>
  <c r="A130" i="31"/>
  <c r="C129" i="31"/>
  <c r="B129" i="31"/>
  <c r="A129" i="31"/>
  <c r="C128" i="31"/>
  <c r="B128" i="31"/>
  <c r="A128" i="31"/>
  <c r="C127" i="31"/>
  <c r="B127" i="31"/>
  <c r="A127" i="31"/>
  <c r="C126" i="31"/>
  <c r="B126" i="31"/>
  <c r="A126" i="31"/>
  <c r="C125" i="31"/>
  <c r="B125" i="31"/>
  <c r="A125" i="31"/>
  <c r="C124" i="31"/>
  <c r="B124" i="31"/>
  <c r="A124" i="31"/>
  <c r="C123" i="31"/>
  <c r="B123" i="31"/>
  <c r="A123" i="31"/>
  <c r="C122" i="31"/>
  <c r="B122" i="31"/>
  <c r="A122" i="31"/>
  <c r="C121" i="31"/>
  <c r="B121" i="31"/>
  <c r="A121" i="31"/>
  <c r="C120" i="31"/>
  <c r="B120" i="31"/>
  <c r="A120" i="31"/>
  <c r="B119" i="31"/>
  <c r="A119" i="31"/>
  <c r="C118" i="31"/>
  <c r="B118" i="31"/>
  <c r="A118" i="31"/>
  <c r="C117" i="31"/>
  <c r="B117" i="31"/>
  <c r="A117" i="31"/>
  <c r="C116" i="31"/>
  <c r="B116" i="31"/>
  <c r="A116" i="31"/>
  <c r="C115" i="31"/>
  <c r="B115" i="31"/>
  <c r="A115" i="31"/>
  <c r="C114" i="31"/>
  <c r="B114" i="31"/>
  <c r="A114" i="31"/>
  <c r="C113" i="31"/>
  <c r="B113" i="31"/>
  <c r="A113" i="31"/>
  <c r="C112" i="31"/>
  <c r="B112" i="31"/>
  <c r="A112" i="31"/>
  <c r="C111" i="31"/>
  <c r="B111" i="31"/>
  <c r="A111" i="31"/>
  <c r="B110" i="31"/>
  <c r="A110" i="31"/>
  <c r="C109" i="31"/>
  <c r="B109" i="31"/>
  <c r="A109" i="31"/>
  <c r="C108" i="31"/>
  <c r="B108" i="31"/>
  <c r="A108" i="31"/>
  <c r="C107" i="31"/>
  <c r="B107" i="31"/>
  <c r="A107" i="31"/>
  <c r="C106" i="31"/>
  <c r="B106" i="31"/>
  <c r="A106" i="31"/>
  <c r="B105" i="31"/>
  <c r="A105" i="31"/>
  <c r="C104" i="31"/>
  <c r="B104" i="31"/>
  <c r="A104" i="31"/>
  <c r="C103" i="31"/>
  <c r="B103" i="31"/>
  <c r="A103" i="31"/>
  <c r="C102" i="31"/>
  <c r="B102" i="31"/>
  <c r="A102" i="31"/>
  <c r="C101" i="31"/>
  <c r="B101" i="31"/>
  <c r="A101" i="31"/>
  <c r="C100" i="31"/>
  <c r="B100" i="31"/>
  <c r="A100" i="31"/>
  <c r="B99" i="31"/>
  <c r="A99" i="31"/>
  <c r="C98" i="31"/>
  <c r="B98" i="31"/>
  <c r="A98" i="31"/>
  <c r="C97" i="31"/>
  <c r="B97" i="31"/>
  <c r="A97" i="31"/>
  <c r="I96" i="31"/>
  <c r="F96" i="31"/>
  <c r="H96" i="31" s="1"/>
  <c r="C96" i="31"/>
  <c r="B96" i="31"/>
  <c r="A96" i="31"/>
  <c r="I95" i="31"/>
  <c r="H95" i="31"/>
  <c r="E95" i="31"/>
  <c r="C95" i="31"/>
  <c r="B95" i="31"/>
  <c r="A95" i="31"/>
  <c r="B94" i="31"/>
  <c r="A94" i="31"/>
  <c r="C93" i="31"/>
  <c r="B93" i="31"/>
  <c r="A93" i="31"/>
  <c r="C92" i="31"/>
  <c r="B92" i="31"/>
  <c r="A92" i="31"/>
  <c r="C91" i="31"/>
  <c r="B91" i="31"/>
  <c r="A91" i="31"/>
  <c r="C90" i="31"/>
  <c r="B90" i="31"/>
  <c r="A90" i="31"/>
  <c r="B89" i="31"/>
  <c r="A89" i="31"/>
  <c r="C88" i="31"/>
  <c r="B88" i="31"/>
  <c r="A88" i="31"/>
  <c r="C87" i="31"/>
  <c r="B87" i="31"/>
  <c r="A87" i="31"/>
  <c r="C86" i="31"/>
  <c r="B86" i="31"/>
  <c r="A86" i="31"/>
  <c r="C85" i="31"/>
  <c r="B85" i="31"/>
  <c r="A85" i="31"/>
  <c r="B84" i="31"/>
  <c r="A84" i="31"/>
  <c r="C83" i="31"/>
  <c r="B83" i="31"/>
  <c r="A83" i="31"/>
  <c r="C82" i="31"/>
  <c r="B82" i="31"/>
  <c r="A82" i="31"/>
  <c r="C81" i="31"/>
  <c r="B81" i="31"/>
  <c r="A81" i="31"/>
  <c r="C80" i="31"/>
  <c r="B80" i="31"/>
  <c r="A80" i="31"/>
  <c r="C79" i="31"/>
  <c r="B79" i="31"/>
  <c r="A79" i="31"/>
  <c r="C78" i="31"/>
  <c r="B78" i="31"/>
  <c r="A78" i="31"/>
  <c r="C77" i="31"/>
  <c r="B77" i="31"/>
  <c r="A77" i="31"/>
  <c r="C76" i="31"/>
  <c r="B76" i="31"/>
  <c r="A76" i="31"/>
  <c r="C75" i="31"/>
  <c r="B75" i="31"/>
  <c r="A75" i="31"/>
  <c r="C74" i="31"/>
  <c r="B74" i="31"/>
  <c r="A74" i="31"/>
  <c r="C73" i="31"/>
  <c r="B73" i="31"/>
  <c r="A73" i="31"/>
  <c r="C72" i="31"/>
  <c r="B72" i="31"/>
  <c r="A72" i="31"/>
  <c r="C71" i="31"/>
  <c r="B71" i="31"/>
  <c r="A71" i="31"/>
  <c r="B70" i="31"/>
  <c r="A70" i="31"/>
  <c r="C69" i="31"/>
  <c r="B69" i="31"/>
  <c r="A69" i="31"/>
  <c r="C68" i="31"/>
  <c r="B68" i="31"/>
  <c r="A68" i="31"/>
  <c r="E67" i="31"/>
  <c r="C67" i="31"/>
  <c r="B67" i="31"/>
  <c r="A67" i="31"/>
  <c r="E66" i="31"/>
  <c r="C66" i="31"/>
  <c r="B66" i="31"/>
  <c r="A66" i="31"/>
  <c r="C65" i="31"/>
  <c r="B65" i="31"/>
  <c r="A65" i="31"/>
  <c r="C64" i="31"/>
  <c r="B64" i="31"/>
  <c r="A64" i="31"/>
  <c r="E63" i="31"/>
  <c r="C63" i="31"/>
  <c r="B63" i="31"/>
  <c r="A63" i="31"/>
  <c r="C62" i="31"/>
  <c r="B62" i="31"/>
  <c r="A62" i="31"/>
  <c r="C61" i="31"/>
  <c r="B61" i="31"/>
  <c r="A61" i="31"/>
  <c r="C60" i="31"/>
  <c r="B60" i="31"/>
  <c r="A60" i="31"/>
  <c r="C59" i="31"/>
  <c r="B59" i="31"/>
  <c r="A59" i="31"/>
  <c r="I58" i="31"/>
  <c r="H58" i="31"/>
  <c r="G58" i="31"/>
  <c r="F58" i="31"/>
  <c r="E58" i="31"/>
  <c r="C58" i="31"/>
  <c r="B58" i="31"/>
  <c r="A58" i="31"/>
  <c r="B57" i="31"/>
  <c r="A57" i="31"/>
  <c r="C56" i="31"/>
  <c r="B56" i="31"/>
  <c r="C55" i="31"/>
  <c r="B55" i="31"/>
  <c r="A55" i="31"/>
  <c r="C54" i="31"/>
  <c r="B54" i="31"/>
  <c r="A54" i="31"/>
  <c r="C53" i="31"/>
  <c r="B53" i="31"/>
  <c r="A53" i="31"/>
  <c r="C52" i="31"/>
  <c r="B52" i="31"/>
  <c r="A52" i="31"/>
  <c r="E51" i="31"/>
  <c r="C51" i="31"/>
  <c r="B51" i="31"/>
  <c r="A51" i="31"/>
  <c r="C50" i="31"/>
  <c r="B50" i="31"/>
  <c r="A50" i="31"/>
  <c r="C49" i="31"/>
  <c r="B49" i="31"/>
  <c r="A49" i="31"/>
  <c r="E48" i="31"/>
  <c r="C48" i="31"/>
  <c r="B48" i="31"/>
  <c r="A48" i="31"/>
  <c r="I47" i="31"/>
  <c r="E47" i="31"/>
  <c r="C47" i="31"/>
  <c r="B47" i="31"/>
  <c r="A47" i="31"/>
  <c r="I46" i="31"/>
  <c r="F46" i="31"/>
  <c r="G46" i="31" s="1"/>
  <c r="E46" i="31"/>
  <c r="C46" i="31"/>
  <c r="B46" i="31"/>
  <c r="A46" i="31"/>
  <c r="I45" i="31"/>
  <c r="E45" i="31"/>
  <c r="C45" i="31"/>
  <c r="B45" i="31"/>
  <c r="A45" i="31"/>
  <c r="I44" i="31"/>
  <c r="E44" i="31"/>
  <c r="C44" i="31"/>
  <c r="B44" i="31"/>
  <c r="A44" i="31"/>
  <c r="I43" i="31"/>
  <c r="G43" i="31"/>
  <c r="F43" i="31"/>
  <c r="H43" i="31" s="1"/>
  <c r="E43" i="31"/>
  <c r="C43" i="31"/>
  <c r="B43" i="31"/>
  <c r="A43" i="31"/>
  <c r="D42" i="31"/>
  <c r="C42" i="31"/>
  <c r="B42" i="31"/>
  <c r="A42" i="31"/>
  <c r="C41" i="31"/>
  <c r="B41" i="31"/>
  <c r="A41" i="31"/>
  <c r="B40" i="31"/>
  <c r="A40" i="31"/>
  <c r="C39" i="31"/>
  <c r="B39" i="31"/>
  <c r="C38" i="31"/>
  <c r="B38" i="31"/>
  <c r="A38" i="31"/>
  <c r="C37" i="31"/>
  <c r="B37" i="31"/>
  <c r="A37" i="31"/>
  <c r="C36" i="31"/>
  <c r="B36" i="31"/>
  <c r="A36" i="31"/>
  <c r="C35" i="31"/>
  <c r="B35" i="31"/>
  <c r="A35" i="31"/>
  <c r="C34" i="31"/>
  <c r="B34" i="31"/>
  <c r="A34" i="31"/>
  <c r="F33" i="31"/>
  <c r="C33" i="31"/>
  <c r="B33" i="31"/>
  <c r="A33" i="31"/>
  <c r="F32" i="31"/>
  <c r="C32" i="31"/>
  <c r="B32" i="31"/>
  <c r="A32" i="31"/>
  <c r="F31" i="31"/>
  <c r="C31" i="31"/>
  <c r="B31" i="31"/>
  <c r="A31" i="31"/>
  <c r="C30" i="31"/>
  <c r="B30" i="31"/>
  <c r="A30" i="31"/>
  <c r="C29" i="31"/>
  <c r="B29" i="31"/>
  <c r="A29" i="31"/>
  <c r="C28" i="31"/>
  <c r="B28" i="31"/>
  <c r="A28" i="31"/>
  <c r="C27" i="31"/>
  <c r="B27" i="31"/>
  <c r="A27" i="31"/>
  <c r="C26" i="31"/>
  <c r="B26" i="31"/>
  <c r="A26" i="31"/>
  <c r="C25" i="31"/>
  <c r="B25" i="31"/>
  <c r="A25" i="31"/>
  <c r="B24" i="31"/>
  <c r="A24" i="31"/>
  <c r="C19" i="31"/>
  <c r="B19" i="31"/>
  <c r="A19" i="31"/>
  <c r="C18" i="31"/>
  <c r="B18" i="31"/>
  <c r="A18" i="31"/>
  <c r="C17" i="31"/>
  <c r="B17" i="31"/>
  <c r="A17" i="31"/>
  <c r="C16" i="31"/>
  <c r="B16" i="31"/>
  <c r="A16" i="31"/>
  <c r="C15" i="31"/>
  <c r="B15" i="31"/>
  <c r="A15" i="31"/>
  <c r="B14" i="31"/>
  <c r="A14" i="31"/>
  <c r="F13" i="31"/>
  <c r="C13" i="31"/>
  <c r="B13" i="31"/>
  <c r="A13" i="31"/>
  <c r="F12" i="31"/>
  <c r="C12" i="31"/>
  <c r="B12" i="31"/>
  <c r="A12" i="31"/>
  <c r="F11" i="31"/>
  <c r="C11" i="31"/>
  <c r="B11" i="31"/>
  <c r="A11" i="31"/>
  <c r="B10" i="31"/>
  <c r="A10" i="31"/>
  <c r="C9" i="31"/>
  <c r="B9" i="31"/>
  <c r="A9" i="31"/>
  <c r="C8" i="31"/>
  <c r="B8" i="31"/>
  <c r="A8" i="31"/>
  <c r="C7" i="31"/>
  <c r="B7" i="31"/>
  <c r="A7" i="31"/>
  <c r="C6" i="31"/>
  <c r="B6" i="31"/>
  <c r="A6" i="31"/>
  <c r="C5" i="31"/>
  <c r="B5" i="31"/>
  <c r="A5" i="31"/>
  <c r="B4" i="31"/>
  <c r="A4" i="31"/>
  <c r="H371" i="30"/>
  <c r="F371" i="30"/>
  <c r="G371" i="30" s="1"/>
  <c r="J371" i="30" s="1"/>
  <c r="K371" i="30" s="1"/>
  <c r="H370" i="30"/>
  <c r="F370" i="30"/>
  <c r="H369" i="30"/>
  <c r="F369" i="30"/>
  <c r="G369" i="30" s="1"/>
  <c r="L369" i="30" s="1"/>
  <c r="H368" i="30"/>
  <c r="F368" i="30"/>
  <c r="I368" i="30" s="1"/>
  <c r="H367" i="30"/>
  <c r="G367" i="30"/>
  <c r="J367" i="30" s="1"/>
  <c r="K367" i="30" s="1"/>
  <c r="F367" i="30"/>
  <c r="I367" i="30" s="1"/>
  <c r="H366" i="30"/>
  <c r="F366" i="30"/>
  <c r="I366" i="30" s="1"/>
  <c r="H365" i="30"/>
  <c r="F365" i="30"/>
  <c r="H364" i="30"/>
  <c r="F364" i="30"/>
  <c r="I364" i="30" s="1"/>
  <c r="H363" i="30"/>
  <c r="F363" i="30"/>
  <c r="H362" i="30"/>
  <c r="F362" i="30"/>
  <c r="I362" i="30" s="1"/>
  <c r="H361" i="30"/>
  <c r="F361" i="30"/>
  <c r="I361" i="30" s="1"/>
  <c r="H360" i="30"/>
  <c r="G360" i="30"/>
  <c r="J360" i="30" s="1"/>
  <c r="K360" i="30" s="1"/>
  <c r="F360" i="30"/>
  <c r="I360" i="30" s="1"/>
  <c r="H359" i="30"/>
  <c r="G359" i="30"/>
  <c r="J359" i="30" s="1"/>
  <c r="K359" i="30" s="1"/>
  <c r="F359" i="30"/>
  <c r="I359" i="30" s="1"/>
  <c r="H358" i="30"/>
  <c r="F358" i="30"/>
  <c r="I357" i="30"/>
  <c r="H357" i="30"/>
  <c r="F357" i="30"/>
  <c r="G357" i="30" s="1"/>
  <c r="J357" i="30" s="1"/>
  <c r="K357" i="30" s="1"/>
  <c r="H356" i="30"/>
  <c r="F356" i="30"/>
  <c r="G356" i="30" s="1"/>
  <c r="J356" i="30" s="1"/>
  <c r="K356" i="30" s="1"/>
  <c r="H355" i="30"/>
  <c r="F355" i="30"/>
  <c r="G353" i="30"/>
  <c r="F353" i="30"/>
  <c r="D353" i="30"/>
  <c r="C353" i="30"/>
  <c r="B353" i="30"/>
  <c r="A353" i="30"/>
  <c r="F352" i="30"/>
  <c r="G352" i="30" s="1"/>
  <c r="D352" i="30"/>
  <c r="C352" i="30"/>
  <c r="B352" i="30"/>
  <c r="A352" i="30"/>
  <c r="F351" i="30"/>
  <c r="G351" i="30" s="1"/>
  <c r="D351" i="30"/>
  <c r="C351" i="30"/>
  <c r="B351" i="30"/>
  <c r="A351" i="30"/>
  <c r="F350" i="30"/>
  <c r="G350" i="30" s="1"/>
  <c r="D350" i="30"/>
  <c r="C350" i="30"/>
  <c r="B350" i="30"/>
  <c r="A350" i="30"/>
  <c r="F349" i="30"/>
  <c r="G349" i="30" s="1"/>
  <c r="D349" i="30"/>
  <c r="C349" i="30"/>
  <c r="B349" i="30"/>
  <c r="A349" i="30"/>
  <c r="F348" i="30"/>
  <c r="G348" i="30" s="1"/>
  <c r="D348" i="30"/>
  <c r="C348" i="30"/>
  <c r="B348" i="30"/>
  <c r="A348" i="30"/>
  <c r="G347" i="30"/>
  <c r="F347" i="30"/>
  <c r="D347" i="30"/>
  <c r="C347" i="30"/>
  <c r="B347" i="30"/>
  <c r="A347" i="30"/>
  <c r="F346" i="30"/>
  <c r="G346" i="30" s="1"/>
  <c r="D346" i="30"/>
  <c r="I346" i="30" s="1"/>
  <c r="C346" i="30"/>
  <c r="B346" i="30"/>
  <c r="A346" i="30"/>
  <c r="F345" i="30"/>
  <c r="G345" i="30" s="1"/>
  <c r="D345" i="30"/>
  <c r="C345" i="30"/>
  <c r="B345" i="30"/>
  <c r="A345" i="30"/>
  <c r="F344" i="30"/>
  <c r="G344" i="30" s="1"/>
  <c r="D344" i="30"/>
  <c r="C344" i="30"/>
  <c r="B344" i="30"/>
  <c r="A344" i="30"/>
  <c r="F343" i="30"/>
  <c r="G343" i="30" s="1"/>
  <c r="D343" i="30"/>
  <c r="C343" i="30"/>
  <c r="B343" i="30"/>
  <c r="A343" i="30"/>
  <c r="F342" i="30"/>
  <c r="G342" i="30" s="1"/>
  <c r="D342" i="30"/>
  <c r="C342" i="30"/>
  <c r="B342" i="30"/>
  <c r="A342" i="30"/>
  <c r="B341" i="30"/>
  <c r="A341" i="30"/>
  <c r="F340" i="30"/>
  <c r="G340" i="30" s="1"/>
  <c r="D340" i="30"/>
  <c r="I340" i="30" s="1"/>
  <c r="C340" i="30"/>
  <c r="B340" i="30"/>
  <c r="A340" i="30"/>
  <c r="F339" i="30"/>
  <c r="G339" i="30" s="1"/>
  <c r="D339" i="30"/>
  <c r="C339" i="30"/>
  <c r="B339" i="30"/>
  <c r="A339" i="30"/>
  <c r="F338" i="30"/>
  <c r="G338" i="30" s="1"/>
  <c r="D338" i="30"/>
  <c r="C338" i="30"/>
  <c r="B338" i="30"/>
  <c r="A338" i="30"/>
  <c r="F337" i="30"/>
  <c r="G337" i="30" s="1"/>
  <c r="D337" i="30"/>
  <c r="C337" i="30"/>
  <c r="B337" i="30"/>
  <c r="A337" i="30"/>
  <c r="F336" i="30"/>
  <c r="G336" i="30" s="1"/>
  <c r="D336" i="30"/>
  <c r="C336" i="30"/>
  <c r="B336" i="30"/>
  <c r="A336" i="30"/>
  <c r="F335" i="30"/>
  <c r="G335" i="30" s="1"/>
  <c r="D335" i="30"/>
  <c r="C335" i="30"/>
  <c r="B335" i="30"/>
  <c r="A335" i="30"/>
  <c r="F334" i="30"/>
  <c r="G334" i="30" s="1"/>
  <c r="D334" i="30"/>
  <c r="C334" i="30"/>
  <c r="B334" i="30"/>
  <c r="A334" i="30"/>
  <c r="F333" i="30"/>
  <c r="G333" i="30" s="1"/>
  <c r="D333" i="30"/>
  <c r="C333" i="30"/>
  <c r="B333" i="30"/>
  <c r="A333" i="30"/>
  <c r="F332" i="30"/>
  <c r="G332" i="30" s="1"/>
  <c r="D332" i="30"/>
  <c r="C332" i="30"/>
  <c r="B332" i="30"/>
  <c r="A332" i="30"/>
  <c r="G331" i="30"/>
  <c r="F331" i="30"/>
  <c r="D331" i="30"/>
  <c r="C331" i="30"/>
  <c r="B331" i="30"/>
  <c r="A331" i="30"/>
  <c r="F330" i="30"/>
  <c r="G330" i="30" s="1"/>
  <c r="D330" i="30"/>
  <c r="I330" i="30" s="1"/>
  <c r="C330" i="30"/>
  <c r="B330" i="30"/>
  <c r="A330" i="30"/>
  <c r="F329" i="30"/>
  <c r="G329" i="30" s="1"/>
  <c r="D329" i="30"/>
  <c r="C329" i="30"/>
  <c r="B329" i="30"/>
  <c r="A329" i="30"/>
  <c r="F328" i="30"/>
  <c r="G328" i="30" s="1"/>
  <c r="D328" i="30"/>
  <c r="C328" i="30"/>
  <c r="B328" i="30"/>
  <c r="A328" i="30"/>
  <c r="F327" i="30"/>
  <c r="G327" i="30" s="1"/>
  <c r="D327" i="30"/>
  <c r="C327" i="30"/>
  <c r="B327" i="30"/>
  <c r="A327" i="30"/>
  <c r="F326" i="30"/>
  <c r="G326" i="30" s="1"/>
  <c r="D326" i="30"/>
  <c r="C326" i="30"/>
  <c r="B326" i="30"/>
  <c r="A326" i="30"/>
  <c r="F325" i="30"/>
  <c r="G325" i="30" s="1"/>
  <c r="D325" i="30"/>
  <c r="C325" i="30"/>
  <c r="B325" i="30"/>
  <c r="A325" i="30"/>
  <c r="F324" i="30"/>
  <c r="G324" i="30" s="1"/>
  <c r="D324" i="30"/>
  <c r="C324" i="30"/>
  <c r="B324" i="30"/>
  <c r="A324" i="30"/>
  <c r="F323" i="30"/>
  <c r="G323" i="30" s="1"/>
  <c r="D323" i="30"/>
  <c r="C323" i="30"/>
  <c r="B323" i="30"/>
  <c r="A323" i="30"/>
  <c r="F322" i="30"/>
  <c r="G322" i="30" s="1"/>
  <c r="D322" i="30"/>
  <c r="C322" i="30"/>
  <c r="B322" i="30"/>
  <c r="A322" i="30"/>
  <c r="B321" i="30"/>
  <c r="A321" i="30"/>
  <c r="F320" i="30"/>
  <c r="G320" i="30" s="1"/>
  <c r="D320" i="30"/>
  <c r="C320" i="30"/>
  <c r="B320" i="30"/>
  <c r="A320" i="30"/>
  <c r="G319" i="30"/>
  <c r="F319" i="30"/>
  <c r="D319" i="30"/>
  <c r="C319" i="30"/>
  <c r="B319" i="30"/>
  <c r="A319" i="30"/>
  <c r="F318" i="30"/>
  <c r="G318" i="30" s="1"/>
  <c r="D318" i="30"/>
  <c r="C318" i="30"/>
  <c r="B318" i="30"/>
  <c r="A318" i="30"/>
  <c r="F317" i="30"/>
  <c r="G317" i="30" s="1"/>
  <c r="D317" i="30"/>
  <c r="C317" i="30"/>
  <c r="B317" i="30"/>
  <c r="A317" i="30"/>
  <c r="F316" i="30"/>
  <c r="G316" i="30" s="1"/>
  <c r="D316" i="30"/>
  <c r="C316" i="30"/>
  <c r="B316" i="30"/>
  <c r="A316" i="30"/>
  <c r="F315" i="30"/>
  <c r="G315" i="30" s="1"/>
  <c r="D315" i="30"/>
  <c r="C315" i="30"/>
  <c r="B315" i="30"/>
  <c r="A315" i="30"/>
  <c r="F314" i="30"/>
  <c r="G314" i="30" s="1"/>
  <c r="D314" i="30"/>
  <c r="C314" i="30"/>
  <c r="B314" i="30"/>
  <c r="A314" i="30"/>
  <c r="F313" i="30"/>
  <c r="G313" i="30" s="1"/>
  <c r="D313" i="30"/>
  <c r="H313" i="30" s="1"/>
  <c r="C313" i="30"/>
  <c r="B313" i="30"/>
  <c r="A313" i="30"/>
  <c r="F312" i="30"/>
  <c r="G312" i="30" s="1"/>
  <c r="D312" i="30"/>
  <c r="C312" i="30"/>
  <c r="B312" i="30"/>
  <c r="A312" i="30"/>
  <c r="F311" i="30"/>
  <c r="G311" i="30" s="1"/>
  <c r="D311" i="30"/>
  <c r="H311" i="30" s="1"/>
  <c r="C311" i="30"/>
  <c r="B311" i="30"/>
  <c r="A311" i="30"/>
  <c r="F310" i="30"/>
  <c r="G310" i="30" s="1"/>
  <c r="D310" i="30"/>
  <c r="H310" i="30" s="1"/>
  <c r="C310" i="30"/>
  <c r="B310" i="30"/>
  <c r="A310" i="30"/>
  <c r="F309" i="30"/>
  <c r="G309" i="30" s="1"/>
  <c r="D309" i="30"/>
  <c r="H309" i="30" s="1"/>
  <c r="C309" i="30"/>
  <c r="B309" i="30"/>
  <c r="A309" i="30"/>
  <c r="F308" i="30"/>
  <c r="G308" i="30" s="1"/>
  <c r="J308" i="30" s="1"/>
  <c r="D308" i="30"/>
  <c r="C308" i="30"/>
  <c r="B308" i="30"/>
  <c r="A308" i="30"/>
  <c r="F307" i="30"/>
  <c r="G307" i="30" s="1"/>
  <c r="D307" i="30"/>
  <c r="H307" i="30" s="1"/>
  <c r="C307" i="30"/>
  <c r="B307" i="30"/>
  <c r="A307" i="30"/>
  <c r="F306" i="30"/>
  <c r="G306" i="30" s="1"/>
  <c r="D306" i="30"/>
  <c r="C306" i="30"/>
  <c r="B306" i="30"/>
  <c r="A306" i="30"/>
  <c r="F305" i="30"/>
  <c r="G305" i="30" s="1"/>
  <c r="D305" i="30"/>
  <c r="H305" i="30" s="1"/>
  <c r="C305" i="30"/>
  <c r="B305" i="30"/>
  <c r="A305" i="30"/>
  <c r="F304" i="30"/>
  <c r="G304" i="30" s="1"/>
  <c r="D304" i="30"/>
  <c r="C304" i="30"/>
  <c r="B304" i="30"/>
  <c r="A304" i="30"/>
  <c r="F303" i="30"/>
  <c r="G303" i="30" s="1"/>
  <c r="D303" i="30"/>
  <c r="C303" i="30"/>
  <c r="B303" i="30"/>
  <c r="A303" i="30"/>
  <c r="F302" i="30"/>
  <c r="G302" i="30" s="1"/>
  <c r="D302" i="30"/>
  <c r="C302" i="30"/>
  <c r="B302" i="30"/>
  <c r="A302" i="30"/>
  <c r="B301" i="30"/>
  <c r="A301" i="30"/>
  <c r="F300" i="30"/>
  <c r="D300" i="30"/>
  <c r="H300" i="30" s="1"/>
  <c r="C300" i="30"/>
  <c r="B300" i="30"/>
  <c r="A300" i="30"/>
  <c r="F299" i="30"/>
  <c r="G299" i="30" s="1"/>
  <c r="D299" i="30"/>
  <c r="H299" i="30" s="1"/>
  <c r="C299" i="30"/>
  <c r="B299" i="30"/>
  <c r="A299" i="30"/>
  <c r="H298" i="30"/>
  <c r="F298" i="30"/>
  <c r="G298" i="30" s="1"/>
  <c r="D298" i="30"/>
  <c r="C298" i="30"/>
  <c r="B298" i="30"/>
  <c r="A298" i="30"/>
  <c r="F297" i="30"/>
  <c r="G297" i="30" s="1"/>
  <c r="D297" i="30"/>
  <c r="C297" i="30"/>
  <c r="B297" i="30"/>
  <c r="A297" i="30"/>
  <c r="F296" i="30"/>
  <c r="G296" i="30" s="1"/>
  <c r="D296" i="30"/>
  <c r="C296" i="30"/>
  <c r="B296" i="30"/>
  <c r="A296" i="30"/>
  <c r="F295" i="30"/>
  <c r="G295" i="30" s="1"/>
  <c r="D295" i="30"/>
  <c r="C295" i="30"/>
  <c r="B295" i="30"/>
  <c r="A295" i="30"/>
  <c r="B294" i="30"/>
  <c r="A294" i="30"/>
  <c r="F293" i="30"/>
  <c r="G293" i="30" s="1"/>
  <c r="D293" i="30"/>
  <c r="C293" i="30"/>
  <c r="B293" i="30"/>
  <c r="A293" i="30"/>
  <c r="F292" i="30"/>
  <c r="G292" i="30" s="1"/>
  <c r="D292" i="30"/>
  <c r="C292" i="30"/>
  <c r="B292" i="30"/>
  <c r="A292" i="30"/>
  <c r="H291" i="30"/>
  <c r="F291" i="30"/>
  <c r="G291" i="30" s="1"/>
  <c r="D291" i="30"/>
  <c r="C291" i="30"/>
  <c r="B291" i="30"/>
  <c r="A291" i="30"/>
  <c r="F290" i="30"/>
  <c r="G290" i="30" s="1"/>
  <c r="D290" i="30"/>
  <c r="C290" i="30"/>
  <c r="B290" i="30"/>
  <c r="A290" i="30"/>
  <c r="F289" i="30"/>
  <c r="G289" i="30" s="1"/>
  <c r="D289" i="30"/>
  <c r="H289" i="30" s="1"/>
  <c r="C289" i="30"/>
  <c r="B289" i="30"/>
  <c r="A289" i="30"/>
  <c r="H288" i="30"/>
  <c r="F288" i="30"/>
  <c r="D288" i="30"/>
  <c r="C288" i="30"/>
  <c r="B288" i="30"/>
  <c r="A288" i="30"/>
  <c r="F287" i="30"/>
  <c r="G287" i="30" s="1"/>
  <c r="D287" i="30"/>
  <c r="H287" i="30" s="1"/>
  <c r="C287" i="30"/>
  <c r="B287" i="30"/>
  <c r="A287" i="30"/>
  <c r="F286" i="30"/>
  <c r="G286" i="30" s="1"/>
  <c r="D286" i="30"/>
  <c r="H286" i="30" s="1"/>
  <c r="C286" i="30"/>
  <c r="B286" i="30"/>
  <c r="A286" i="30"/>
  <c r="F285" i="30"/>
  <c r="G285" i="30" s="1"/>
  <c r="D285" i="30"/>
  <c r="H285" i="30" s="1"/>
  <c r="C285" i="30"/>
  <c r="B285" i="30"/>
  <c r="A285" i="30"/>
  <c r="F284" i="30"/>
  <c r="G284" i="30" s="1"/>
  <c r="D284" i="30"/>
  <c r="C284" i="30"/>
  <c r="B284" i="30"/>
  <c r="A284" i="30"/>
  <c r="F283" i="30"/>
  <c r="G283" i="30" s="1"/>
  <c r="D283" i="30"/>
  <c r="H283" i="30" s="1"/>
  <c r="C283" i="30"/>
  <c r="B283" i="30"/>
  <c r="A283" i="30"/>
  <c r="F282" i="30"/>
  <c r="G282" i="30" s="1"/>
  <c r="D282" i="30"/>
  <c r="C282" i="30"/>
  <c r="B282" i="30"/>
  <c r="A282" i="30"/>
  <c r="B281" i="30"/>
  <c r="A281" i="30"/>
  <c r="F280" i="30"/>
  <c r="G280" i="30" s="1"/>
  <c r="D280" i="30"/>
  <c r="C280" i="30"/>
  <c r="B280" i="30"/>
  <c r="A280" i="30"/>
  <c r="F279" i="30"/>
  <c r="G279" i="30" s="1"/>
  <c r="D279" i="30"/>
  <c r="H279" i="30" s="1"/>
  <c r="C279" i="30"/>
  <c r="B279" i="30"/>
  <c r="A279" i="30"/>
  <c r="F278" i="30"/>
  <c r="G278" i="30" s="1"/>
  <c r="D278" i="30"/>
  <c r="C278" i="30"/>
  <c r="B278" i="30"/>
  <c r="A278" i="30"/>
  <c r="F277" i="30"/>
  <c r="G277" i="30" s="1"/>
  <c r="D277" i="30"/>
  <c r="H277" i="30" s="1"/>
  <c r="C277" i="30"/>
  <c r="B277" i="30"/>
  <c r="A277" i="30"/>
  <c r="F276" i="30"/>
  <c r="G276" i="30" s="1"/>
  <c r="J276" i="30" s="1"/>
  <c r="D276" i="30"/>
  <c r="C276" i="30"/>
  <c r="B276" i="30"/>
  <c r="A276" i="30"/>
  <c r="F275" i="30"/>
  <c r="G275" i="30" s="1"/>
  <c r="D275" i="30"/>
  <c r="H275" i="30" s="1"/>
  <c r="C275" i="30"/>
  <c r="B275" i="30"/>
  <c r="A275" i="30"/>
  <c r="F274" i="30"/>
  <c r="G274" i="30" s="1"/>
  <c r="D274" i="30"/>
  <c r="H274" i="30" s="1"/>
  <c r="C274" i="30"/>
  <c r="B274" i="30"/>
  <c r="A274" i="30"/>
  <c r="F273" i="30"/>
  <c r="G273" i="30" s="1"/>
  <c r="D273" i="30"/>
  <c r="C273" i="30"/>
  <c r="B273" i="30"/>
  <c r="A273" i="30"/>
  <c r="F272" i="30"/>
  <c r="G272" i="30" s="1"/>
  <c r="D272" i="30"/>
  <c r="C272" i="30"/>
  <c r="B272" i="30"/>
  <c r="A272" i="30"/>
  <c r="F271" i="30"/>
  <c r="G271" i="30" s="1"/>
  <c r="D271" i="30"/>
  <c r="C271" i="30"/>
  <c r="B271" i="30"/>
  <c r="A271" i="30"/>
  <c r="F270" i="30"/>
  <c r="G270" i="30" s="1"/>
  <c r="D270" i="30"/>
  <c r="C270" i="30"/>
  <c r="B270" i="30"/>
  <c r="A270" i="30"/>
  <c r="F269" i="30"/>
  <c r="G269" i="30" s="1"/>
  <c r="D269" i="30"/>
  <c r="C269" i="30"/>
  <c r="B269" i="30"/>
  <c r="A269" i="30"/>
  <c r="F268" i="30"/>
  <c r="G268" i="30" s="1"/>
  <c r="D268" i="30"/>
  <c r="H268" i="30" s="1"/>
  <c r="C268" i="30"/>
  <c r="B268" i="30"/>
  <c r="A268" i="30"/>
  <c r="F267" i="30"/>
  <c r="G267" i="30" s="1"/>
  <c r="D267" i="30"/>
  <c r="H267" i="30" s="1"/>
  <c r="C267" i="30"/>
  <c r="B267" i="30"/>
  <c r="A267" i="30"/>
  <c r="F266" i="30"/>
  <c r="G266" i="30" s="1"/>
  <c r="D266" i="30"/>
  <c r="H266" i="30" s="1"/>
  <c r="C266" i="30"/>
  <c r="B266" i="30"/>
  <c r="A266" i="30"/>
  <c r="G265" i="30"/>
  <c r="F265" i="30"/>
  <c r="D265" i="30"/>
  <c r="H265" i="30" s="1"/>
  <c r="C265" i="30"/>
  <c r="B265" i="30"/>
  <c r="A265" i="30"/>
  <c r="F264" i="30"/>
  <c r="G264" i="30" s="1"/>
  <c r="D264" i="30"/>
  <c r="C264" i="30"/>
  <c r="B264" i="30"/>
  <c r="A264" i="30"/>
  <c r="G263" i="30"/>
  <c r="F263" i="30"/>
  <c r="D263" i="30"/>
  <c r="H263" i="30" s="1"/>
  <c r="C263" i="30"/>
  <c r="B263" i="30"/>
  <c r="A263" i="30"/>
  <c r="F262" i="30"/>
  <c r="G262" i="30" s="1"/>
  <c r="D262" i="30"/>
  <c r="C262" i="30"/>
  <c r="B262" i="30"/>
  <c r="A262" i="30"/>
  <c r="H261" i="30"/>
  <c r="G261" i="30"/>
  <c r="F261" i="30"/>
  <c r="D261" i="30"/>
  <c r="C261" i="30"/>
  <c r="B261" i="30"/>
  <c r="A261" i="30"/>
  <c r="B260" i="30"/>
  <c r="A260" i="30"/>
  <c r="F259" i="30"/>
  <c r="G259" i="30" s="1"/>
  <c r="D259" i="30"/>
  <c r="C259" i="30"/>
  <c r="B259" i="30"/>
  <c r="A259" i="30"/>
  <c r="F258" i="30"/>
  <c r="G258" i="30" s="1"/>
  <c r="D258" i="30"/>
  <c r="C258" i="30"/>
  <c r="B258" i="30"/>
  <c r="A258" i="30"/>
  <c r="F257" i="30"/>
  <c r="G257" i="30" s="1"/>
  <c r="D257" i="30"/>
  <c r="C257" i="30"/>
  <c r="B257" i="30"/>
  <c r="A257" i="30"/>
  <c r="F256" i="30"/>
  <c r="G256" i="30" s="1"/>
  <c r="D256" i="30"/>
  <c r="C256" i="30"/>
  <c r="B256" i="30"/>
  <c r="A256" i="30"/>
  <c r="H255" i="30"/>
  <c r="F255" i="30"/>
  <c r="G255" i="30" s="1"/>
  <c r="D255" i="30"/>
  <c r="C255" i="30"/>
  <c r="B255" i="30"/>
  <c r="A255" i="30"/>
  <c r="F254" i="30"/>
  <c r="G254" i="30" s="1"/>
  <c r="D254" i="30"/>
  <c r="C254" i="30"/>
  <c r="B254" i="30"/>
  <c r="A254" i="30"/>
  <c r="F253" i="30"/>
  <c r="G253" i="30" s="1"/>
  <c r="D253" i="30"/>
  <c r="H253" i="30" s="1"/>
  <c r="C253" i="30"/>
  <c r="B253" i="30"/>
  <c r="A253" i="30"/>
  <c r="F252" i="30"/>
  <c r="G252" i="30" s="1"/>
  <c r="D252" i="30"/>
  <c r="H252" i="30" s="1"/>
  <c r="C252" i="30"/>
  <c r="B252" i="30"/>
  <c r="A252" i="30"/>
  <c r="F251" i="30"/>
  <c r="G251" i="30" s="1"/>
  <c r="D251" i="30"/>
  <c r="H251" i="30" s="1"/>
  <c r="C251" i="30"/>
  <c r="B251" i="30"/>
  <c r="A251" i="30"/>
  <c r="F250" i="30"/>
  <c r="G250" i="30" s="1"/>
  <c r="D250" i="30"/>
  <c r="C250" i="30"/>
  <c r="B250" i="30"/>
  <c r="A250" i="30"/>
  <c r="H249" i="30"/>
  <c r="F249" i="30"/>
  <c r="G249" i="30" s="1"/>
  <c r="D249" i="30"/>
  <c r="C249" i="30"/>
  <c r="B249" i="30"/>
  <c r="A249" i="30"/>
  <c r="I248" i="30"/>
  <c r="F248" i="30"/>
  <c r="G248" i="30" s="1"/>
  <c r="J248" i="30" s="1"/>
  <c r="K248" i="30" s="1"/>
  <c r="D248" i="30"/>
  <c r="H248" i="30" s="1"/>
  <c r="C248" i="30"/>
  <c r="B248" i="30"/>
  <c r="A248" i="30"/>
  <c r="F247" i="30"/>
  <c r="G247" i="30" s="1"/>
  <c r="D247" i="30"/>
  <c r="H247" i="30" s="1"/>
  <c r="C247" i="30"/>
  <c r="B247" i="30"/>
  <c r="A247" i="30"/>
  <c r="F246" i="30"/>
  <c r="G246" i="30" s="1"/>
  <c r="D246" i="30"/>
  <c r="C246" i="30"/>
  <c r="B246" i="30"/>
  <c r="A246" i="30"/>
  <c r="H245" i="30"/>
  <c r="F245" i="30"/>
  <c r="G245" i="30" s="1"/>
  <c r="D245" i="30"/>
  <c r="C245" i="30"/>
  <c r="B245" i="30"/>
  <c r="A245" i="30"/>
  <c r="F244" i="30"/>
  <c r="G244" i="30" s="1"/>
  <c r="D244" i="30"/>
  <c r="H244" i="30" s="1"/>
  <c r="C244" i="30"/>
  <c r="B244" i="30"/>
  <c r="A244" i="30"/>
  <c r="F243" i="30"/>
  <c r="G243" i="30" s="1"/>
  <c r="D243" i="30"/>
  <c r="H243" i="30" s="1"/>
  <c r="C243" i="30"/>
  <c r="B243" i="30"/>
  <c r="A243" i="30"/>
  <c r="F242" i="30"/>
  <c r="G242" i="30" s="1"/>
  <c r="D242" i="30"/>
  <c r="C242" i="30"/>
  <c r="B242" i="30"/>
  <c r="A242" i="30"/>
  <c r="F241" i="30"/>
  <c r="G241" i="30" s="1"/>
  <c r="D241" i="30"/>
  <c r="H241" i="30" s="1"/>
  <c r="C241" i="30"/>
  <c r="B241" i="30"/>
  <c r="A241" i="30"/>
  <c r="F240" i="30"/>
  <c r="D240" i="30"/>
  <c r="H240" i="30" s="1"/>
  <c r="C240" i="30"/>
  <c r="B240" i="30"/>
  <c r="A240" i="30"/>
  <c r="F239" i="30"/>
  <c r="G239" i="30" s="1"/>
  <c r="D239" i="30"/>
  <c r="H239" i="30" s="1"/>
  <c r="C239" i="30"/>
  <c r="B239" i="30"/>
  <c r="A239" i="30"/>
  <c r="F238" i="30"/>
  <c r="G238" i="30" s="1"/>
  <c r="D238" i="30"/>
  <c r="C238" i="30"/>
  <c r="B238" i="30"/>
  <c r="A238" i="30"/>
  <c r="F237" i="30"/>
  <c r="G237" i="30" s="1"/>
  <c r="D237" i="30"/>
  <c r="H237" i="30" s="1"/>
  <c r="C237" i="30"/>
  <c r="B237" i="30"/>
  <c r="A237" i="30"/>
  <c r="F236" i="30"/>
  <c r="G236" i="30" s="1"/>
  <c r="D236" i="30"/>
  <c r="C236" i="30"/>
  <c r="B236" i="30"/>
  <c r="A236" i="30"/>
  <c r="F235" i="30"/>
  <c r="G235" i="30" s="1"/>
  <c r="D235" i="30"/>
  <c r="C235" i="30"/>
  <c r="B235" i="30"/>
  <c r="A235" i="30"/>
  <c r="F234" i="30"/>
  <c r="G234" i="30" s="1"/>
  <c r="D234" i="30"/>
  <c r="C234" i="30"/>
  <c r="B234" i="30"/>
  <c r="A234" i="30"/>
  <c r="F233" i="30"/>
  <c r="G233" i="30" s="1"/>
  <c r="D233" i="30"/>
  <c r="C233" i="30"/>
  <c r="B233" i="30"/>
  <c r="A233" i="30"/>
  <c r="F232" i="30"/>
  <c r="G232" i="30" s="1"/>
  <c r="D232" i="30"/>
  <c r="C232" i="30"/>
  <c r="B232" i="30"/>
  <c r="A232" i="30"/>
  <c r="F231" i="30"/>
  <c r="G231" i="30" s="1"/>
  <c r="D231" i="30"/>
  <c r="C231" i="30"/>
  <c r="B231" i="30"/>
  <c r="A231" i="30"/>
  <c r="F230" i="30"/>
  <c r="G230" i="30" s="1"/>
  <c r="D230" i="30"/>
  <c r="H230" i="30" s="1"/>
  <c r="C230" i="30"/>
  <c r="B230" i="30"/>
  <c r="A230" i="30"/>
  <c r="F229" i="30"/>
  <c r="G229" i="30" s="1"/>
  <c r="D229" i="30"/>
  <c r="C229" i="30"/>
  <c r="B229" i="30"/>
  <c r="A229" i="30"/>
  <c r="F228" i="30"/>
  <c r="G228" i="30" s="1"/>
  <c r="D228" i="30"/>
  <c r="H228" i="30" s="1"/>
  <c r="C228" i="30"/>
  <c r="B228" i="30"/>
  <c r="A228" i="30"/>
  <c r="F227" i="30"/>
  <c r="G227" i="30" s="1"/>
  <c r="D227" i="30"/>
  <c r="C227" i="30"/>
  <c r="B227" i="30"/>
  <c r="A227" i="30"/>
  <c r="F226" i="30"/>
  <c r="G226" i="30" s="1"/>
  <c r="D226" i="30"/>
  <c r="H226" i="30" s="1"/>
  <c r="C226" i="30"/>
  <c r="B226" i="30"/>
  <c r="A226" i="30"/>
  <c r="F225" i="30"/>
  <c r="G225" i="30" s="1"/>
  <c r="D225" i="30"/>
  <c r="C225" i="30"/>
  <c r="B225" i="30"/>
  <c r="A225" i="30"/>
  <c r="F224" i="30"/>
  <c r="G224" i="30" s="1"/>
  <c r="D224" i="30"/>
  <c r="H224" i="30" s="1"/>
  <c r="C224" i="30"/>
  <c r="B224" i="30"/>
  <c r="A224" i="30"/>
  <c r="F223" i="30"/>
  <c r="G223" i="30" s="1"/>
  <c r="D223" i="30"/>
  <c r="C223" i="30"/>
  <c r="B223" i="30"/>
  <c r="A223" i="30"/>
  <c r="F222" i="30"/>
  <c r="G222" i="30" s="1"/>
  <c r="D222" i="30"/>
  <c r="C222" i="30"/>
  <c r="B222" i="30"/>
  <c r="A222" i="30"/>
  <c r="F221" i="30"/>
  <c r="G221" i="30" s="1"/>
  <c r="D221" i="30"/>
  <c r="C221" i="30"/>
  <c r="B221" i="30"/>
  <c r="A221" i="30"/>
  <c r="H220" i="30"/>
  <c r="F220" i="30"/>
  <c r="G220" i="30" s="1"/>
  <c r="D220" i="30"/>
  <c r="C220" i="30"/>
  <c r="B220" i="30"/>
  <c r="A220" i="30"/>
  <c r="F219" i="30"/>
  <c r="G219" i="30" s="1"/>
  <c r="D219" i="30"/>
  <c r="H219" i="30" s="1"/>
  <c r="C219" i="30"/>
  <c r="B219" i="30"/>
  <c r="A219" i="30"/>
  <c r="F218" i="30"/>
  <c r="G218" i="30" s="1"/>
  <c r="D218" i="30"/>
  <c r="C218" i="30"/>
  <c r="B218" i="30"/>
  <c r="A218" i="30"/>
  <c r="F217" i="30"/>
  <c r="G217" i="30" s="1"/>
  <c r="D217" i="30"/>
  <c r="C217" i="30"/>
  <c r="B217" i="30"/>
  <c r="A217" i="30"/>
  <c r="F216" i="30"/>
  <c r="G216" i="30" s="1"/>
  <c r="D216" i="30"/>
  <c r="H216" i="30" s="1"/>
  <c r="C216" i="30"/>
  <c r="B216" i="30"/>
  <c r="A216" i="30"/>
  <c r="F215" i="30"/>
  <c r="D215" i="30"/>
  <c r="H215" i="30" s="1"/>
  <c r="C215" i="30"/>
  <c r="B215" i="30"/>
  <c r="A215" i="30"/>
  <c r="F214" i="30"/>
  <c r="G214" i="30" s="1"/>
  <c r="D214" i="30"/>
  <c r="H214" i="30" s="1"/>
  <c r="C214" i="30"/>
  <c r="B214" i="30"/>
  <c r="A214" i="30"/>
  <c r="F213" i="30"/>
  <c r="G213" i="30" s="1"/>
  <c r="D213" i="30"/>
  <c r="C213" i="30"/>
  <c r="B213" i="30"/>
  <c r="A213" i="30"/>
  <c r="F212" i="30"/>
  <c r="G212" i="30" s="1"/>
  <c r="D212" i="30"/>
  <c r="H212" i="30" s="1"/>
  <c r="C212" i="30"/>
  <c r="B212" i="30"/>
  <c r="A212" i="30"/>
  <c r="F211" i="30"/>
  <c r="G211" i="30" s="1"/>
  <c r="D211" i="30"/>
  <c r="C211" i="30"/>
  <c r="B211" i="30"/>
  <c r="A211" i="30"/>
  <c r="F210" i="30"/>
  <c r="G210" i="30" s="1"/>
  <c r="D210" i="30"/>
  <c r="H210" i="30" s="1"/>
  <c r="C210" i="30"/>
  <c r="B210" i="30"/>
  <c r="A210" i="30"/>
  <c r="J209" i="30"/>
  <c r="K209" i="30" s="1"/>
  <c r="I209" i="30"/>
  <c r="F209" i="30"/>
  <c r="G209" i="30" s="1"/>
  <c r="D209" i="30"/>
  <c r="H209" i="30" s="1"/>
  <c r="C209" i="30"/>
  <c r="B209" i="30"/>
  <c r="A209" i="30"/>
  <c r="B208" i="30"/>
  <c r="A208" i="30"/>
  <c r="J207" i="30"/>
  <c r="K207" i="30" s="1"/>
  <c r="F207" i="30"/>
  <c r="G207" i="30" s="1"/>
  <c r="D207" i="30"/>
  <c r="H207" i="30" s="1"/>
  <c r="C207" i="30"/>
  <c r="B207" i="30"/>
  <c r="A207" i="30"/>
  <c r="F206" i="30"/>
  <c r="G206" i="30" s="1"/>
  <c r="D206" i="30"/>
  <c r="H206" i="30" s="1"/>
  <c r="C206" i="30"/>
  <c r="B206" i="30"/>
  <c r="A206" i="30"/>
  <c r="F205" i="30"/>
  <c r="G205" i="30" s="1"/>
  <c r="D205" i="30"/>
  <c r="C205" i="30"/>
  <c r="B205" i="30"/>
  <c r="A205" i="30"/>
  <c r="F204" i="30"/>
  <c r="G204" i="30" s="1"/>
  <c r="D204" i="30"/>
  <c r="H204" i="30" s="1"/>
  <c r="C204" i="30"/>
  <c r="B204" i="30"/>
  <c r="A204" i="30"/>
  <c r="F203" i="30"/>
  <c r="G203" i="30" s="1"/>
  <c r="D203" i="30"/>
  <c r="H203" i="30" s="1"/>
  <c r="C203" i="30"/>
  <c r="B203" i="30"/>
  <c r="A203" i="30"/>
  <c r="B202" i="30"/>
  <c r="A202" i="30"/>
  <c r="F201" i="30"/>
  <c r="G201" i="30" s="1"/>
  <c r="D201" i="30"/>
  <c r="C201" i="30"/>
  <c r="B201" i="30"/>
  <c r="A201" i="30"/>
  <c r="F200" i="30"/>
  <c r="G200" i="30" s="1"/>
  <c r="D200" i="30"/>
  <c r="C200" i="30"/>
  <c r="B200" i="30"/>
  <c r="A200" i="30"/>
  <c r="F199" i="30"/>
  <c r="G199" i="30" s="1"/>
  <c r="D199" i="30"/>
  <c r="C199" i="30"/>
  <c r="B199" i="30"/>
  <c r="A199" i="30"/>
  <c r="F198" i="30"/>
  <c r="G198" i="30" s="1"/>
  <c r="D198" i="30"/>
  <c r="C198" i="30"/>
  <c r="B198" i="30"/>
  <c r="A198" i="30"/>
  <c r="F197" i="30"/>
  <c r="G197" i="30" s="1"/>
  <c r="D197" i="30"/>
  <c r="C197" i="30"/>
  <c r="B197" i="30"/>
  <c r="A197" i="30"/>
  <c r="F196" i="30"/>
  <c r="G196" i="30" s="1"/>
  <c r="D196" i="30"/>
  <c r="C196" i="30"/>
  <c r="B196" i="30"/>
  <c r="A196" i="30"/>
  <c r="F195" i="30"/>
  <c r="G195" i="30" s="1"/>
  <c r="D195" i="30"/>
  <c r="C195" i="30"/>
  <c r="B195" i="30"/>
  <c r="A195" i="30"/>
  <c r="F194" i="30"/>
  <c r="G194" i="30" s="1"/>
  <c r="D194" i="30"/>
  <c r="C194" i="30"/>
  <c r="B194" i="30"/>
  <c r="A194" i="30"/>
  <c r="F193" i="30"/>
  <c r="G193" i="30" s="1"/>
  <c r="D193" i="30"/>
  <c r="H193" i="30" s="1"/>
  <c r="C193" i="30"/>
  <c r="B193" i="30"/>
  <c r="A193" i="30"/>
  <c r="B192" i="30"/>
  <c r="A192" i="30"/>
  <c r="F191" i="30"/>
  <c r="G191" i="30" s="1"/>
  <c r="D191" i="30"/>
  <c r="H191" i="30" s="1"/>
  <c r="C191" i="30"/>
  <c r="B191" i="30"/>
  <c r="A191" i="30"/>
  <c r="F190" i="30"/>
  <c r="G190" i="30" s="1"/>
  <c r="D190" i="30"/>
  <c r="C190" i="30"/>
  <c r="B190" i="30"/>
  <c r="A190" i="30"/>
  <c r="H189" i="30"/>
  <c r="F189" i="30"/>
  <c r="G189" i="30" s="1"/>
  <c r="D189" i="30"/>
  <c r="C189" i="30"/>
  <c r="B189" i="30"/>
  <c r="A189" i="30"/>
  <c r="F188" i="30"/>
  <c r="G188" i="30" s="1"/>
  <c r="D188" i="30"/>
  <c r="J188" i="30" s="1"/>
  <c r="C188" i="30"/>
  <c r="B188" i="30"/>
  <c r="A188" i="30"/>
  <c r="H187" i="30"/>
  <c r="F187" i="30"/>
  <c r="G187" i="30" s="1"/>
  <c r="D187" i="30"/>
  <c r="C187" i="30"/>
  <c r="B187" i="30"/>
  <c r="A187" i="30"/>
  <c r="F186" i="30"/>
  <c r="G186" i="30" s="1"/>
  <c r="D186" i="30"/>
  <c r="C186" i="30"/>
  <c r="B186" i="30"/>
  <c r="A186" i="30"/>
  <c r="F185" i="30"/>
  <c r="G185" i="30" s="1"/>
  <c r="D185" i="30"/>
  <c r="C185" i="30"/>
  <c r="B185" i="30"/>
  <c r="A185" i="30"/>
  <c r="F184" i="30"/>
  <c r="G184" i="30" s="1"/>
  <c r="J184" i="30" s="1"/>
  <c r="D184" i="30"/>
  <c r="C184" i="30"/>
  <c r="B184" i="30"/>
  <c r="A184" i="30"/>
  <c r="F183" i="30"/>
  <c r="G183" i="30" s="1"/>
  <c r="D183" i="30"/>
  <c r="C183" i="30"/>
  <c r="B183" i="30"/>
  <c r="A183" i="30"/>
  <c r="F182" i="30"/>
  <c r="G182" i="30" s="1"/>
  <c r="D182" i="30"/>
  <c r="C182" i="30"/>
  <c r="B182" i="30"/>
  <c r="A182" i="30"/>
  <c r="H181" i="30"/>
  <c r="G181" i="30"/>
  <c r="F181" i="30"/>
  <c r="D181" i="30"/>
  <c r="C181" i="30"/>
  <c r="B181" i="30"/>
  <c r="A181" i="30"/>
  <c r="F180" i="30"/>
  <c r="G180" i="30" s="1"/>
  <c r="D180" i="30"/>
  <c r="J180" i="30" s="1"/>
  <c r="C180" i="30"/>
  <c r="B180" i="30"/>
  <c r="A180" i="30"/>
  <c r="F179" i="30"/>
  <c r="G179" i="30" s="1"/>
  <c r="D179" i="30"/>
  <c r="H179" i="30" s="1"/>
  <c r="C179" i="30"/>
  <c r="B179" i="30"/>
  <c r="A179" i="30"/>
  <c r="F178" i="30"/>
  <c r="G178" i="30" s="1"/>
  <c r="D178" i="30"/>
  <c r="C178" i="30"/>
  <c r="B178" i="30"/>
  <c r="A178" i="30"/>
  <c r="F177" i="30"/>
  <c r="G177" i="30" s="1"/>
  <c r="D177" i="30"/>
  <c r="C177" i="30"/>
  <c r="B177" i="30"/>
  <c r="A177" i="30"/>
  <c r="F176" i="30"/>
  <c r="G176" i="30" s="1"/>
  <c r="D176" i="30"/>
  <c r="C176" i="30"/>
  <c r="B176" i="30"/>
  <c r="A176" i="30"/>
  <c r="F175" i="30"/>
  <c r="G175" i="30" s="1"/>
  <c r="D175" i="30"/>
  <c r="C175" i="30"/>
  <c r="B175" i="30"/>
  <c r="A175" i="30"/>
  <c r="F174" i="30"/>
  <c r="G174" i="30" s="1"/>
  <c r="D174" i="30"/>
  <c r="C174" i="30"/>
  <c r="B174" i="30"/>
  <c r="A174" i="30"/>
  <c r="B173" i="30"/>
  <c r="A173" i="30"/>
  <c r="F172" i="30"/>
  <c r="G172" i="30" s="1"/>
  <c r="D172" i="30"/>
  <c r="C172" i="30"/>
  <c r="B172" i="30"/>
  <c r="A172" i="30"/>
  <c r="F171" i="30"/>
  <c r="G171" i="30" s="1"/>
  <c r="D171" i="30"/>
  <c r="C171" i="30"/>
  <c r="B171" i="30"/>
  <c r="A171" i="30"/>
  <c r="F170" i="30"/>
  <c r="G170" i="30" s="1"/>
  <c r="D170" i="30"/>
  <c r="C170" i="30"/>
  <c r="B170" i="30"/>
  <c r="A170" i="30"/>
  <c r="F169" i="30"/>
  <c r="G169" i="30" s="1"/>
  <c r="D169" i="30"/>
  <c r="C169" i="30"/>
  <c r="B169" i="30"/>
  <c r="A169" i="30"/>
  <c r="F168" i="30"/>
  <c r="G168" i="30" s="1"/>
  <c r="D168" i="30"/>
  <c r="C168" i="30"/>
  <c r="B168" i="30"/>
  <c r="A168" i="30"/>
  <c r="H167" i="30"/>
  <c r="F167" i="30"/>
  <c r="G167" i="30" s="1"/>
  <c r="D167" i="30"/>
  <c r="C167" i="30"/>
  <c r="B167" i="30"/>
  <c r="A167" i="30"/>
  <c r="F166" i="30"/>
  <c r="G166" i="30" s="1"/>
  <c r="D166" i="30"/>
  <c r="I166" i="30" s="1"/>
  <c r="C166" i="30"/>
  <c r="B166" i="30"/>
  <c r="A166" i="30"/>
  <c r="H165" i="30"/>
  <c r="F165" i="30"/>
  <c r="G165" i="30" s="1"/>
  <c r="D165" i="30"/>
  <c r="C165" i="30"/>
  <c r="B165" i="30"/>
  <c r="A165" i="30"/>
  <c r="F164" i="30"/>
  <c r="G164" i="30" s="1"/>
  <c r="D164" i="30"/>
  <c r="C164" i="30"/>
  <c r="B164" i="30"/>
  <c r="A164" i="30"/>
  <c r="F163" i="30"/>
  <c r="G163" i="30" s="1"/>
  <c r="D163" i="30"/>
  <c r="H163" i="30" s="1"/>
  <c r="C163" i="30"/>
  <c r="B163" i="30"/>
  <c r="A163" i="30"/>
  <c r="F162" i="30"/>
  <c r="G162" i="30" s="1"/>
  <c r="D162" i="30"/>
  <c r="C162" i="30"/>
  <c r="B162" i="30"/>
  <c r="A162" i="30"/>
  <c r="F161" i="30"/>
  <c r="G161" i="30" s="1"/>
  <c r="D161" i="30"/>
  <c r="H161" i="30" s="1"/>
  <c r="C161" i="30"/>
  <c r="B161" i="30"/>
  <c r="A161" i="30"/>
  <c r="F160" i="30"/>
  <c r="G160" i="30" s="1"/>
  <c r="D160" i="30"/>
  <c r="C160" i="30"/>
  <c r="B160" i="30"/>
  <c r="A160" i="30"/>
  <c r="F159" i="30"/>
  <c r="G159" i="30" s="1"/>
  <c r="D159" i="30"/>
  <c r="C159" i="30"/>
  <c r="B159" i="30"/>
  <c r="A159" i="30"/>
  <c r="F158" i="30"/>
  <c r="G158" i="30" s="1"/>
  <c r="D158" i="30"/>
  <c r="C158" i="30"/>
  <c r="B158" i="30"/>
  <c r="A158" i="30"/>
  <c r="H157" i="30"/>
  <c r="F157" i="30"/>
  <c r="G157" i="30" s="1"/>
  <c r="D157" i="30"/>
  <c r="C157" i="30"/>
  <c r="B157" i="30"/>
  <c r="A157" i="30"/>
  <c r="F156" i="30"/>
  <c r="G156" i="30" s="1"/>
  <c r="D156" i="30"/>
  <c r="C156" i="30"/>
  <c r="B156" i="30"/>
  <c r="A156" i="30"/>
  <c r="B155" i="30"/>
  <c r="A155" i="30"/>
  <c r="F154" i="30"/>
  <c r="G154" i="30" s="1"/>
  <c r="D154" i="30"/>
  <c r="C154" i="30"/>
  <c r="B154" i="30"/>
  <c r="A154" i="30"/>
  <c r="F153" i="30"/>
  <c r="G153" i="30" s="1"/>
  <c r="D153" i="30"/>
  <c r="H153" i="30" s="1"/>
  <c r="C153" i="30"/>
  <c r="B153" i="30"/>
  <c r="A153" i="30"/>
  <c r="F152" i="30"/>
  <c r="G152" i="30" s="1"/>
  <c r="D152" i="30"/>
  <c r="C152" i="30"/>
  <c r="B152" i="30"/>
  <c r="A152" i="30"/>
  <c r="F151" i="30"/>
  <c r="G151" i="30" s="1"/>
  <c r="D151" i="30"/>
  <c r="C151" i="30"/>
  <c r="B151" i="30"/>
  <c r="A151" i="30"/>
  <c r="F150" i="30"/>
  <c r="G150" i="30" s="1"/>
  <c r="D150" i="30"/>
  <c r="C150" i="30"/>
  <c r="B150" i="30"/>
  <c r="A150" i="30"/>
  <c r="F149" i="30"/>
  <c r="G149" i="30" s="1"/>
  <c r="D149" i="30"/>
  <c r="C149" i="30"/>
  <c r="B149" i="30"/>
  <c r="A149" i="30"/>
  <c r="F148" i="30"/>
  <c r="G148" i="30" s="1"/>
  <c r="J148" i="30" s="1"/>
  <c r="D148" i="30"/>
  <c r="C148" i="30"/>
  <c r="B148" i="30"/>
  <c r="A148" i="30"/>
  <c r="F147" i="30"/>
  <c r="G147" i="30" s="1"/>
  <c r="D147" i="30"/>
  <c r="C147" i="30"/>
  <c r="B147" i="30"/>
  <c r="A147" i="30"/>
  <c r="F146" i="30"/>
  <c r="G146" i="30" s="1"/>
  <c r="D146" i="30"/>
  <c r="C146" i="30"/>
  <c r="B146" i="30"/>
  <c r="A146" i="30"/>
  <c r="F145" i="30"/>
  <c r="G145" i="30" s="1"/>
  <c r="D145" i="30"/>
  <c r="C145" i="30"/>
  <c r="B145" i="30"/>
  <c r="A145" i="30"/>
  <c r="F144" i="30"/>
  <c r="G144" i="30" s="1"/>
  <c r="D144" i="30"/>
  <c r="C144" i="30"/>
  <c r="B144" i="30"/>
  <c r="A144" i="30"/>
  <c r="H143" i="30"/>
  <c r="F143" i="30"/>
  <c r="G143" i="30" s="1"/>
  <c r="D143" i="30"/>
  <c r="C143" i="30"/>
  <c r="B143" i="30"/>
  <c r="A143" i="30"/>
  <c r="F142" i="30"/>
  <c r="G142" i="30" s="1"/>
  <c r="D142" i="30"/>
  <c r="C142" i="30"/>
  <c r="B142" i="30"/>
  <c r="A142" i="30"/>
  <c r="F141" i="30"/>
  <c r="G141" i="30" s="1"/>
  <c r="D141" i="30"/>
  <c r="H141" i="30" s="1"/>
  <c r="C141" i="30"/>
  <c r="B141" i="30"/>
  <c r="A141" i="30"/>
  <c r="F140" i="30"/>
  <c r="G140" i="30" s="1"/>
  <c r="D140" i="30"/>
  <c r="C140" i="30"/>
  <c r="B140" i="30"/>
  <c r="A140" i="30"/>
  <c r="F139" i="30"/>
  <c r="G139" i="30" s="1"/>
  <c r="D139" i="30"/>
  <c r="H139" i="30" s="1"/>
  <c r="C139" i="30"/>
  <c r="B139" i="30"/>
  <c r="A139" i="30"/>
  <c r="F138" i="30"/>
  <c r="G138" i="30" s="1"/>
  <c r="D138" i="30"/>
  <c r="C138" i="30"/>
  <c r="B138" i="30"/>
  <c r="A138" i="30"/>
  <c r="F137" i="30"/>
  <c r="G137" i="30" s="1"/>
  <c r="D137" i="30"/>
  <c r="H137" i="30" s="1"/>
  <c r="C137" i="30"/>
  <c r="B137" i="30"/>
  <c r="A137" i="30"/>
  <c r="F136" i="30"/>
  <c r="G136" i="30" s="1"/>
  <c r="D136" i="30"/>
  <c r="C136" i="30"/>
  <c r="B136" i="30"/>
  <c r="A136" i="30"/>
  <c r="F135" i="30"/>
  <c r="G135" i="30" s="1"/>
  <c r="D135" i="30"/>
  <c r="J135" i="30" s="1"/>
  <c r="C135" i="30"/>
  <c r="B135" i="30"/>
  <c r="A135" i="30"/>
  <c r="F134" i="30"/>
  <c r="G134" i="30" s="1"/>
  <c r="D134" i="30"/>
  <c r="C134" i="30"/>
  <c r="B134" i="30"/>
  <c r="A134" i="30"/>
  <c r="F133" i="30"/>
  <c r="G133" i="30" s="1"/>
  <c r="D133" i="30"/>
  <c r="C133" i="30"/>
  <c r="B133" i="30"/>
  <c r="A133" i="30"/>
  <c r="F132" i="30"/>
  <c r="G132" i="30" s="1"/>
  <c r="J132" i="30" s="1"/>
  <c r="D132" i="30"/>
  <c r="C132" i="30"/>
  <c r="B132" i="30"/>
  <c r="A132" i="30"/>
  <c r="B131" i="30"/>
  <c r="A131" i="30"/>
  <c r="F130" i="30"/>
  <c r="G130" i="30" s="1"/>
  <c r="D130" i="30"/>
  <c r="C130" i="30"/>
  <c r="B130" i="30"/>
  <c r="A130" i="30"/>
  <c r="F129" i="30"/>
  <c r="G129" i="30" s="1"/>
  <c r="D129" i="30"/>
  <c r="C129" i="30"/>
  <c r="B129" i="30"/>
  <c r="A129" i="30"/>
  <c r="F128" i="30"/>
  <c r="G128" i="30" s="1"/>
  <c r="D128" i="30"/>
  <c r="C128" i="30"/>
  <c r="B128" i="30"/>
  <c r="A128" i="30"/>
  <c r="F127" i="30"/>
  <c r="G127" i="30" s="1"/>
  <c r="D127" i="30"/>
  <c r="J127" i="30" s="1"/>
  <c r="C127" i="30"/>
  <c r="B127" i="30"/>
  <c r="A127" i="30"/>
  <c r="F126" i="30"/>
  <c r="G126" i="30" s="1"/>
  <c r="J126" i="30" s="1"/>
  <c r="D126" i="30"/>
  <c r="C126" i="30"/>
  <c r="B126" i="30"/>
  <c r="A126" i="30"/>
  <c r="F125" i="30"/>
  <c r="G125" i="30" s="1"/>
  <c r="D125" i="30"/>
  <c r="C125" i="30"/>
  <c r="B125" i="30"/>
  <c r="A125" i="30"/>
  <c r="F124" i="30"/>
  <c r="G124" i="30" s="1"/>
  <c r="D124" i="30"/>
  <c r="C124" i="30"/>
  <c r="B124" i="30"/>
  <c r="A124" i="30"/>
  <c r="F123" i="30"/>
  <c r="G123" i="30" s="1"/>
  <c r="D123" i="30"/>
  <c r="H123" i="30" s="1"/>
  <c r="C123" i="30"/>
  <c r="B123" i="30"/>
  <c r="A123" i="30"/>
  <c r="B122" i="30"/>
  <c r="A122" i="30"/>
  <c r="H121" i="30"/>
  <c r="G121" i="30"/>
  <c r="F121" i="30"/>
  <c r="D121" i="30"/>
  <c r="C121" i="30"/>
  <c r="B121" i="30"/>
  <c r="A121" i="30"/>
  <c r="F120" i="30"/>
  <c r="G120" i="30" s="1"/>
  <c r="D120" i="30"/>
  <c r="C120" i="30"/>
  <c r="B120" i="30"/>
  <c r="A120" i="30"/>
  <c r="G119" i="30"/>
  <c r="F119" i="30"/>
  <c r="D119" i="30"/>
  <c r="H119" i="30" s="1"/>
  <c r="C119" i="30"/>
  <c r="B119" i="30"/>
  <c r="A119" i="30"/>
  <c r="F118" i="30"/>
  <c r="G118" i="30" s="1"/>
  <c r="D118" i="30"/>
  <c r="C118" i="30"/>
  <c r="B118" i="30"/>
  <c r="A118" i="30"/>
  <c r="B117" i="30"/>
  <c r="A117" i="30"/>
  <c r="F116" i="30"/>
  <c r="G116" i="30" s="1"/>
  <c r="D116" i="30"/>
  <c r="C116" i="30"/>
  <c r="B116" i="30"/>
  <c r="A116" i="30"/>
  <c r="F115" i="30"/>
  <c r="G115" i="30" s="1"/>
  <c r="D115" i="30"/>
  <c r="H115" i="30" s="1"/>
  <c r="C115" i="30"/>
  <c r="B115" i="30"/>
  <c r="A115" i="30"/>
  <c r="F114" i="30"/>
  <c r="G114" i="30" s="1"/>
  <c r="J114" i="30" s="1"/>
  <c r="D114" i="30"/>
  <c r="C114" i="30"/>
  <c r="B114" i="30"/>
  <c r="A114" i="30"/>
  <c r="F113" i="30"/>
  <c r="G113" i="30" s="1"/>
  <c r="D113" i="30"/>
  <c r="C113" i="30"/>
  <c r="B113" i="30"/>
  <c r="A113" i="30"/>
  <c r="F112" i="30"/>
  <c r="G112" i="30" s="1"/>
  <c r="D112" i="30"/>
  <c r="C112" i="30"/>
  <c r="B112" i="30"/>
  <c r="A112" i="30"/>
  <c r="B111" i="30"/>
  <c r="A111" i="30"/>
  <c r="F110" i="30"/>
  <c r="G110" i="30" s="1"/>
  <c r="D110" i="30"/>
  <c r="C110" i="30"/>
  <c r="B110" i="30"/>
  <c r="A110" i="30"/>
  <c r="F109" i="30"/>
  <c r="G109" i="30" s="1"/>
  <c r="D109" i="30"/>
  <c r="J109" i="30" s="1"/>
  <c r="C109" i="30"/>
  <c r="B109" i="30"/>
  <c r="A109" i="30"/>
  <c r="F108" i="30"/>
  <c r="G108" i="30" s="1"/>
  <c r="D108" i="30"/>
  <c r="C108" i="30"/>
  <c r="B108" i="30"/>
  <c r="A108" i="30"/>
  <c r="F107" i="30"/>
  <c r="G107" i="30" s="1"/>
  <c r="D107" i="30"/>
  <c r="C107" i="30"/>
  <c r="B107" i="30"/>
  <c r="A107" i="30"/>
  <c r="B106" i="30"/>
  <c r="A106" i="30"/>
  <c r="F105" i="30"/>
  <c r="G105" i="30" s="1"/>
  <c r="D105" i="30"/>
  <c r="C105" i="30"/>
  <c r="B105" i="30"/>
  <c r="A105" i="30"/>
  <c r="F104" i="30"/>
  <c r="G104" i="30" s="1"/>
  <c r="D104" i="30"/>
  <c r="C104" i="30"/>
  <c r="B104" i="30"/>
  <c r="A104" i="30"/>
  <c r="F103" i="30"/>
  <c r="G103" i="30" s="1"/>
  <c r="D103" i="30"/>
  <c r="H103" i="30" s="1"/>
  <c r="C103" i="30"/>
  <c r="B103" i="30"/>
  <c r="A103" i="30"/>
  <c r="F102" i="30"/>
  <c r="G102" i="30" s="1"/>
  <c r="D102" i="30"/>
  <c r="C102" i="30"/>
  <c r="B102" i="30"/>
  <c r="A102" i="30"/>
  <c r="B101" i="30"/>
  <c r="A101" i="30"/>
  <c r="F100" i="30"/>
  <c r="G100" i="30" s="1"/>
  <c r="D100" i="30"/>
  <c r="C100" i="30"/>
  <c r="B100" i="30"/>
  <c r="A100" i="30"/>
  <c r="F99" i="30"/>
  <c r="G99" i="30" s="1"/>
  <c r="D99" i="30"/>
  <c r="C99" i="30"/>
  <c r="B99" i="30"/>
  <c r="A99" i="30"/>
  <c r="F98" i="30"/>
  <c r="G98" i="30" s="1"/>
  <c r="J98" i="30" s="1"/>
  <c r="D98" i="30"/>
  <c r="C98" i="30"/>
  <c r="B98" i="30"/>
  <c r="A98" i="30"/>
  <c r="F97" i="30"/>
  <c r="G97" i="30" s="1"/>
  <c r="D97" i="30"/>
  <c r="C97" i="30"/>
  <c r="B97" i="30"/>
  <c r="A97" i="30"/>
  <c r="B96" i="30"/>
  <c r="A96" i="30"/>
  <c r="F95" i="30"/>
  <c r="G95" i="30" s="1"/>
  <c r="D95" i="30"/>
  <c r="H95" i="30" s="1"/>
  <c r="C95" i="30"/>
  <c r="B95" i="30"/>
  <c r="A95" i="30"/>
  <c r="F94" i="30"/>
  <c r="G94" i="30" s="1"/>
  <c r="D94" i="30"/>
  <c r="C94" i="30"/>
  <c r="B94" i="30"/>
  <c r="A94" i="30"/>
  <c r="H93" i="30"/>
  <c r="F93" i="30"/>
  <c r="G93" i="30" s="1"/>
  <c r="D93" i="30"/>
  <c r="C93" i="30"/>
  <c r="B93" i="30"/>
  <c r="A93" i="30"/>
  <c r="F92" i="30"/>
  <c r="G92" i="30" s="1"/>
  <c r="D92" i="30"/>
  <c r="I92" i="30" s="1"/>
  <c r="C92" i="30"/>
  <c r="B92" i="30"/>
  <c r="A92" i="30"/>
  <c r="H91" i="30"/>
  <c r="F91" i="30"/>
  <c r="G91" i="30" s="1"/>
  <c r="D91" i="30"/>
  <c r="C91" i="30"/>
  <c r="B91" i="30"/>
  <c r="A91" i="30"/>
  <c r="F90" i="30"/>
  <c r="G90" i="30" s="1"/>
  <c r="D90" i="30"/>
  <c r="C90" i="30"/>
  <c r="B90" i="30"/>
  <c r="A90" i="30"/>
  <c r="F89" i="30"/>
  <c r="G89" i="30" s="1"/>
  <c r="D89" i="30"/>
  <c r="H89" i="30" s="1"/>
  <c r="C89" i="30"/>
  <c r="B89" i="30"/>
  <c r="A89" i="30"/>
  <c r="F88" i="30"/>
  <c r="G88" i="30" s="1"/>
  <c r="D88" i="30"/>
  <c r="C88" i="30"/>
  <c r="B88" i="30"/>
  <c r="A88" i="30"/>
  <c r="F87" i="30"/>
  <c r="G87" i="30" s="1"/>
  <c r="D87" i="30"/>
  <c r="H87" i="30" s="1"/>
  <c r="C87" i="30"/>
  <c r="B87" i="30"/>
  <c r="A87" i="30"/>
  <c r="F86" i="30"/>
  <c r="G86" i="30" s="1"/>
  <c r="D86" i="30"/>
  <c r="C86" i="30"/>
  <c r="B86" i="30"/>
  <c r="A86" i="30"/>
  <c r="F85" i="30"/>
  <c r="G85" i="30" s="1"/>
  <c r="D85" i="30"/>
  <c r="C85" i="30"/>
  <c r="B85" i="30"/>
  <c r="A85" i="30"/>
  <c r="F84" i="30"/>
  <c r="G84" i="30" s="1"/>
  <c r="D84" i="30"/>
  <c r="I84" i="30" s="1"/>
  <c r="C84" i="30"/>
  <c r="B84" i="30"/>
  <c r="A84" i="30"/>
  <c r="F83" i="30"/>
  <c r="G83" i="30" s="1"/>
  <c r="D83" i="30"/>
  <c r="C83" i="30"/>
  <c r="B83" i="30"/>
  <c r="A83" i="30"/>
  <c r="B82" i="30"/>
  <c r="A82" i="30"/>
  <c r="F81" i="30"/>
  <c r="G81" i="30" s="1"/>
  <c r="D81" i="30"/>
  <c r="H81" i="30" s="1"/>
  <c r="C81" i="30"/>
  <c r="B81" i="30"/>
  <c r="A81" i="30"/>
  <c r="F80" i="30"/>
  <c r="G80" i="30" s="1"/>
  <c r="D80" i="30"/>
  <c r="H80" i="30" s="1"/>
  <c r="C80" i="30"/>
  <c r="B80" i="30"/>
  <c r="A80" i="30"/>
  <c r="F79" i="30"/>
  <c r="G79" i="30" s="1"/>
  <c r="D79" i="30"/>
  <c r="C79" i="30"/>
  <c r="B79" i="30"/>
  <c r="A79" i="30"/>
  <c r="F78" i="30"/>
  <c r="G78" i="30" s="1"/>
  <c r="D78" i="30"/>
  <c r="C78" i="30"/>
  <c r="B78" i="30"/>
  <c r="A78" i="30"/>
  <c r="F77" i="30"/>
  <c r="G77" i="30" s="1"/>
  <c r="D77" i="30"/>
  <c r="C77" i="30"/>
  <c r="B77" i="30"/>
  <c r="A77" i="30"/>
  <c r="F76" i="30"/>
  <c r="G76" i="30" s="1"/>
  <c r="D76" i="30"/>
  <c r="C76" i="30"/>
  <c r="B76" i="30"/>
  <c r="A76" i="30"/>
  <c r="F75" i="30"/>
  <c r="G75" i="30" s="1"/>
  <c r="D75" i="30"/>
  <c r="C75" i="30"/>
  <c r="B75" i="30"/>
  <c r="A75" i="30"/>
  <c r="F74" i="30"/>
  <c r="G74" i="30" s="1"/>
  <c r="D74" i="30"/>
  <c r="C74" i="30"/>
  <c r="B74" i="30"/>
  <c r="A74" i="30"/>
  <c r="F73" i="30"/>
  <c r="G73" i="30" s="1"/>
  <c r="D73" i="30"/>
  <c r="C73" i="30"/>
  <c r="B73" i="30"/>
  <c r="A73" i="30"/>
  <c r="F72" i="30"/>
  <c r="G72" i="30" s="1"/>
  <c r="D72" i="30"/>
  <c r="C72" i="30"/>
  <c r="B72" i="30"/>
  <c r="A72" i="30"/>
  <c r="F71" i="30"/>
  <c r="G71" i="30" s="1"/>
  <c r="D71" i="30"/>
  <c r="C71" i="30"/>
  <c r="B71" i="30"/>
  <c r="A71" i="30"/>
  <c r="F70" i="30"/>
  <c r="G70" i="30" s="1"/>
  <c r="D70" i="30"/>
  <c r="C70" i="30"/>
  <c r="B70" i="30"/>
  <c r="A70" i="30"/>
  <c r="B69" i="30"/>
  <c r="A69" i="30"/>
  <c r="H68" i="30"/>
  <c r="F68" i="30"/>
  <c r="F67" i="30"/>
  <c r="G67" i="30" s="1"/>
  <c r="D67" i="30"/>
  <c r="I67" i="30" s="1"/>
  <c r="C67" i="30"/>
  <c r="B67" i="30"/>
  <c r="A67" i="30"/>
  <c r="F66" i="30"/>
  <c r="G66" i="30" s="1"/>
  <c r="D66" i="30"/>
  <c r="H66" i="30" s="1"/>
  <c r="C66" i="30"/>
  <c r="B66" i="30"/>
  <c r="A66" i="30"/>
  <c r="F65" i="30"/>
  <c r="G65" i="30" s="1"/>
  <c r="D65" i="30"/>
  <c r="C65" i="30"/>
  <c r="B65" i="30"/>
  <c r="A65" i="30"/>
  <c r="F64" i="30"/>
  <c r="G64" i="30" s="1"/>
  <c r="D64" i="30"/>
  <c r="H64" i="30" s="1"/>
  <c r="C64" i="30"/>
  <c r="B64" i="30"/>
  <c r="A64" i="30"/>
  <c r="F63" i="30"/>
  <c r="G63" i="30" s="1"/>
  <c r="D63" i="30"/>
  <c r="C63" i="30"/>
  <c r="B63" i="30"/>
  <c r="A63" i="30"/>
  <c r="H62" i="30"/>
  <c r="F62" i="30"/>
  <c r="G62" i="30" s="1"/>
  <c r="D62" i="30"/>
  <c r="C62" i="30"/>
  <c r="B62" i="30"/>
  <c r="A62" i="30"/>
  <c r="F61" i="30"/>
  <c r="G61" i="30" s="1"/>
  <c r="D61" i="30"/>
  <c r="I61" i="30" s="1"/>
  <c r="C61" i="30"/>
  <c r="B61" i="30"/>
  <c r="A61" i="30"/>
  <c r="H60" i="30"/>
  <c r="F60" i="30"/>
  <c r="G60" i="30" s="1"/>
  <c r="D60" i="30"/>
  <c r="C60" i="30"/>
  <c r="B60" i="30"/>
  <c r="A60" i="30"/>
  <c r="F59" i="30"/>
  <c r="G59" i="30" s="1"/>
  <c r="D59" i="30"/>
  <c r="I59" i="30" s="1"/>
  <c r="C59" i="30"/>
  <c r="B59" i="30"/>
  <c r="A59" i="30"/>
  <c r="F58" i="30"/>
  <c r="G58" i="30" s="1"/>
  <c r="D58" i="30"/>
  <c r="H58" i="30" s="1"/>
  <c r="C58" i="30"/>
  <c r="B58" i="30"/>
  <c r="A58" i="30"/>
  <c r="F57" i="30"/>
  <c r="G57" i="30" s="1"/>
  <c r="D57" i="30"/>
  <c r="C57" i="30"/>
  <c r="B57" i="30"/>
  <c r="A57" i="30"/>
  <c r="F56" i="30"/>
  <c r="G56" i="30" s="1"/>
  <c r="D56" i="30"/>
  <c r="H56" i="30" s="1"/>
  <c r="C56" i="30"/>
  <c r="B56" i="30"/>
  <c r="A56" i="30"/>
  <c r="F55" i="30"/>
  <c r="G55" i="30" s="1"/>
  <c r="D55" i="30"/>
  <c r="C55" i="30"/>
  <c r="B55" i="30"/>
  <c r="A55" i="30"/>
  <c r="F54" i="30"/>
  <c r="G54" i="30" s="1"/>
  <c r="D54" i="30"/>
  <c r="H54" i="30" s="1"/>
  <c r="C54" i="30"/>
  <c r="B54" i="30"/>
  <c r="A54" i="30"/>
  <c r="F53" i="30"/>
  <c r="G53" i="30" s="1"/>
  <c r="D53" i="30"/>
  <c r="I53" i="30" s="1"/>
  <c r="C53" i="30"/>
  <c r="B53" i="30"/>
  <c r="A53" i="30"/>
  <c r="B52" i="30"/>
  <c r="A52" i="30"/>
  <c r="H51" i="30"/>
  <c r="F51" i="30"/>
  <c r="I51" i="30" s="1"/>
  <c r="F50" i="30"/>
  <c r="G50" i="30" s="1"/>
  <c r="D50" i="30"/>
  <c r="H50" i="30" s="1"/>
  <c r="C50" i="30"/>
  <c r="B50" i="30"/>
  <c r="A50" i="30"/>
  <c r="F49" i="30"/>
  <c r="G49" i="30" s="1"/>
  <c r="D49" i="30"/>
  <c r="C49" i="30"/>
  <c r="B49" i="30"/>
  <c r="A49" i="30"/>
  <c r="F48" i="30"/>
  <c r="G48" i="30" s="1"/>
  <c r="D48" i="30"/>
  <c r="H48" i="30" s="1"/>
  <c r="C48" i="30"/>
  <c r="B48" i="30"/>
  <c r="A48" i="30"/>
  <c r="F47" i="30"/>
  <c r="G47" i="30" s="1"/>
  <c r="D47" i="30"/>
  <c r="C47" i="30"/>
  <c r="B47" i="30"/>
  <c r="A47" i="30"/>
  <c r="F46" i="30"/>
  <c r="G46" i="30" s="1"/>
  <c r="D46" i="30"/>
  <c r="H46" i="30" s="1"/>
  <c r="C46" i="30"/>
  <c r="B46" i="30"/>
  <c r="A46" i="30"/>
  <c r="F45" i="30"/>
  <c r="G45" i="30" s="1"/>
  <c r="D45" i="30"/>
  <c r="C45" i="30"/>
  <c r="B45" i="30"/>
  <c r="A45" i="30"/>
  <c r="F44" i="30"/>
  <c r="G44" i="30" s="1"/>
  <c r="D44" i="30"/>
  <c r="H44" i="30" s="1"/>
  <c r="C44" i="30"/>
  <c r="B44" i="30"/>
  <c r="A44" i="30"/>
  <c r="F43" i="30"/>
  <c r="G43" i="30" s="1"/>
  <c r="D43" i="30"/>
  <c r="C43" i="30"/>
  <c r="B43" i="30"/>
  <c r="A43" i="30"/>
  <c r="F42" i="30"/>
  <c r="G42" i="30" s="1"/>
  <c r="D42" i="30"/>
  <c r="H42" i="30" s="1"/>
  <c r="C42" i="30"/>
  <c r="B42" i="30"/>
  <c r="A42" i="30"/>
  <c r="F41" i="30"/>
  <c r="G41" i="30" s="1"/>
  <c r="D41" i="30"/>
  <c r="C41" i="30"/>
  <c r="B41" i="30"/>
  <c r="A41" i="30"/>
  <c r="F40" i="30"/>
  <c r="G40" i="30" s="1"/>
  <c r="D40" i="30"/>
  <c r="H40" i="30" s="1"/>
  <c r="C40" i="30"/>
  <c r="B40" i="30"/>
  <c r="A40" i="30"/>
  <c r="F39" i="30"/>
  <c r="G39" i="30" s="1"/>
  <c r="D39" i="30"/>
  <c r="C39" i="30"/>
  <c r="B39" i="30"/>
  <c r="A39" i="30"/>
  <c r="F38" i="30"/>
  <c r="G38" i="30" s="1"/>
  <c r="D38" i="30"/>
  <c r="H38" i="30" s="1"/>
  <c r="C38" i="30"/>
  <c r="B38" i="30"/>
  <c r="A38" i="30"/>
  <c r="F37" i="30"/>
  <c r="G37" i="30" s="1"/>
  <c r="D37" i="30"/>
  <c r="C37" i="30"/>
  <c r="B37" i="30"/>
  <c r="A37" i="30"/>
  <c r="B36" i="30"/>
  <c r="A36" i="30"/>
  <c r="F35" i="30"/>
  <c r="G35" i="30" s="1"/>
  <c r="H34" i="30"/>
  <c r="F34" i="30"/>
  <c r="H33" i="30"/>
  <c r="F33" i="30"/>
  <c r="I33" i="30" s="1"/>
  <c r="H32" i="30"/>
  <c r="F32" i="30"/>
  <c r="I32" i="30" s="1"/>
  <c r="F31" i="30"/>
  <c r="G31" i="30" s="1"/>
  <c r="D31" i="30"/>
  <c r="C31" i="30"/>
  <c r="B31" i="30"/>
  <c r="A31" i="30"/>
  <c r="F30" i="30"/>
  <c r="G30" i="30" s="1"/>
  <c r="D30" i="30"/>
  <c r="H30" i="30" s="1"/>
  <c r="C30" i="30"/>
  <c r="B30" i="30"/>
  <c r="A30" i="30"/>
  <c r="F29" i="30"/>
  <c r="G29" i="30" s="1"/>
  <c r="D29" i="30"/>
  <c r="C29" i="30"/>
  <c r="B29" i="30"/>
  <c r="A29" i="30"/>
  <c r="F28" i="30"/>
  <c r="G28" i="30" s="1"/>
  <c r="D28" i="30"/>
  <c r="H28" i="30" s="1"/>
  <c r="C28" i="30"/>
  <c r="B28" i="30"/>
  <c r="A28" i="30"/>
  <c r="F27" i="30"/>
  <c r="G27" i="30" s="1"/>
  <c r="D27" i="30"/>
  <c r="C27" i="30"/>
  <c r="B27" i="30"/>
  <c r="A27" i="30"/>
  <c r="B26" i="30"/>
  <c r="A26" i="30"/>
  <c r="F25" i="30"/>
  <c r="G25" i="30" s="1"/>
  <c r="D25" i="30"/>
  <c r="C25" i="30"/>
  <c r="B25" i="30"/>
  <c r="A25" i="30"/>
  <c r="F24" i="30"/>
  <c r="G24" i="30" s="1"/>
  <c r="D24" i="30"/>
  <c r="H24" i="30" s="1"/>
  <c r="C24" i="30"/>
  <c r="B24" i="30"/>
  <c r="A24" i="30"/>
  <c r="F23" i="30"/>
  <c r="G23" i="30" s="1"/>
  <c r="D23" i="30"/>
  <c r="C23" i="30"/>
  <c r="B23" i="30"/>
  <c r="A23" i="30"/>
  <c r="B22" i="30"/>
  <c r="A22" i="30"/>
  <c r="F21" i="30"/>
  <c r="G21" i="30" s="1"/>
  <c r="D21" i="30"/>
  <c r="C21" i="30"/>
  <c r="B21" i="30"/>
  <c r="A21" i="30"/>
  <c r="F20" i="30"/>
  <c r="G20" i="30" s="1"/>
  <c r="L20" i="30" s="1"/>
  <c r="D20" i="30"/>
  <c r="H20" i="30" s="1"/>
  <c r="C20" i="30"/>
  <c r="B20" i="30"/>
  <c r="A20" i="30"/>
  <c r="F19" i="30"/>
  <c r="G19" i="30" s="1"/>
  <c r="D19" i="30"/>
  <c r="C19" i="30"/>
  <c r="B19" i="30"/>
  <c r="A19" i="30"/>
  <c r="F18" i="30"/>
  <c r="G18" i="30" s="1"/>
  <c r="D18" i="30"/>
  <c r="H18" i="30" s="1"/>
  <c r="C18" i="30"/>
  <c r="B18" i="30"/>
  <c r="A18" i="30"/>
  <c r="F17" i="30"/>
  <c r="G17" i="30" s="1"/>
  <c r="D17" i="30"/>
  <c r="C17" i="30"/>
  <c r="B17" i="30"/>
  <c r="A17" i="30"/>
  <c r="B16" i="30"/>
  <c r="A16" i="30"/>
  <c r="E359" i="29"/>
  <c r="C341" i="29"/>
  <c r="B341" i="29"/>
  <c r="A341" i="29"/>
  <c r="C340" i="29"/>
  <c r="B340" i="29"/>
  <c r="A340" i="29"/>
  <c r="C339" i="29"/>
  <c r="B339" i="29"/>
  <c r="A339" i="29"/>
  <c r="C338" i="29"/>
  <c r="B338" i="29"/>
  <c r="A338" i="29"/>
  <c r="C337" i="29"/>
  <c r="B337" i="29"/>
  <c r="A337" i="29"/>
  <c r="C336" i="29"/>
  <c r="B336" i="29"/>
  <c r="A336" i="29"/>
  <c r="C335" i="29"/>
  <c r="B335" i="29"/>
  <c r="A335" i="29"/>
  <c r="C334" i="29"/>
  <c r="B334" i="29"/>
  <c r="A334" i="29"/>
  <c r="C333" i="29"/>
  <c r="B333" i="29"/>
  <c r="A333" i="29"/>
  <c r="C332" i="29"/>
  <c r="B332" i="29"/>
  <c r="A332" i="29"/>
  <c r="C331" i="29"/>
  <c r="B331" i="29"/>
  <c r="A331" i="29"/>
  <c r="C330" i="29"/>
  <c r="B330" i="29"/>
  <c r="A330" i="29"/>
  <c r="B329" i="29"/>
  <c r="A329" i="29"/>
  <c r="C328" i="29"/>
  <c r="B328" i="29"/>
  <c r="A328" i="29"/>
  <c r="C327" i="29"/>
  <c r="B327" i="29"/>
  <c r="A327" i="29"/>
  <c r="C326" i="29"/>
  <c r="B326" i="29"/>
  <c r="A326" i="29"/>
  <c r="C325" i="29"/>
  <c r="B325" i="29"/>
  <c r="A325" i="29"/>
  <c r="C324" i="29"/>
  <c r="B324" i="29"/>
  <c r="A324" i="29"/>
  <c r="C323" i="29"/>
  <c r="B323" i="29"/>
  <c r="A323" i="29"/>
  <c r="C322" i="29"/>
  <c r="B322" i="29"/>
  <c r="A322" i="29"/>
  <c r="C321" i="29"/>
  <c r="B321" i="29"/>
  <c r="A321" i="29"/>
  <c r="C320" i="29"/>
  <c r="B320" i="29"/>
  <c r="A320" i="29"/>
  <c r="C319" i="29"/>
  <c r="B319" i="29"/>
  <c r="A319" i="29"/>
  <c r="C318" i="29"/>
  <c r="B318" i="29"/>
  <c r="A318" i="29"/>
  <c r="C317" i="29"/>
  <c r="B317" i="29"/>
  <c r="A317" i="29"/>
  <c r="C316" i="29"/>
  <c r="B316" i="29"/>
  <c r="A316" i="29"/>
  <c r="C315" i="29"/>
  <c r="B315" i="29"/>
  <c r="A315" i="29"/>
  <c r="C314" i="29"/>
  <c r="B314" i="29"/>
  <c r="A314" i="29"/>
  <c r="C313" i="29"/>
  <c r="B313" i="29"/>
  <c r="A313" i="29"/>
  <c r="C312" i="29"/>
  <c r="B312" i="29"/>
  <c r="A312" i="29"/>
  <c r="C311" i="29"/>
  <c r="B311" i="29"/>
  <c r="A311" i="29"/>
  <c r="C310" i="29"/>
  <c r="B310" i="29"/>
  <c r="A310" i="29"/>
  <c r="B309" i="29"/>
  <c r="A309" i="29"/>
  <c r="C308" i="29"/>
  <c r="B308" i="29"/>
  <c r="A308" i="29"/>
  <c r="C307" i="29"/>
  <c r="B307" i="29"/>
  <c r="A307" i="29"/>
  <c r="C306" i="29"/>
  <c r="B306" i="29"/>
  <c r="A306" i="29"/>
  <c r="C305" i="29"/>
  <c r="B305" i="29"/>
  <c r="A305" i="29"/>
  <c r="C304" i="29"/>
  <c r="B304" i="29"/>
  <c r="A304" i="29"/>
  <c r="C303" i="29"/>
  <c r="B303" i="29"/>
  <c r="A303" i="29"/>
  <c r="C302" i="29"/>
  <c r="B302" i="29"/>
  <c r="A302" i="29"/>
  <c r="C301" i="29"/>
  <c r="B301" i="29"/>
  <c r="A301" i="29"/>
  <c r="C300" i="29"/>
  <c r="B300" i="29"/>
  <c r="A300" i="29"/>
  <c r="C299" i="29"/>
  <c r="B299" i="29"/>
  <c r="A299" i="29"/>
  <c r="C298" i="29"/>
  <c r="B298" i="29"/>
  <c r="A298" i="29"/>
  <c r="C297" i="29"/>
  <c r="B297" i="29"/>
  <c r="A297" i="29"/>
  <c r="C296" i="29"/>
  <c r="B296" i="29"/>
  <c r="A296" i="29"/>
  <c r="C295" i="29"/>
  <c r="B295" i="29"/>
  <c r="A295" i="29"/>
  <c r="C294" i="29"/>
  <c r="B294" i="29"/>
  <c r="A294" i="29"/>
  <c r="C293" i="29"/>
  <c r="B293" i="29"/>
  <c r="A293" i="29"/>
  <c r="C292" i="29"/>
  <c r="B292" i="29"/>
  <c r="A292" i="29"/>
  <c r="C291" i="29"/>
  <c r="B291" i="29"/>
  <c r="A291" i="29"/>
  <c r="C290" i="29"/>
  <c r="B290" i="29"/>
  <c r="A290" i="29"/>
  <c r="B289" i="29"/>
  <c r="A289" i="29"/>
  <c r="C288" i="29"/>
  <c r="B288" i="29"/>
  <c r="A288" i="29"/>
  <c r="C287" i="29"/>
  <c r="B287" i="29"/>
  <c r="A287" i="29"/>
  <c r="C286" i="29"/>
  <c r="B286" i="29"/>
  <c r="A286" i="29"/>
  <c r="C285" i="29"/>
  <c r="B285" i="29"/>
  <c r="A285" i="29"/>
  <c r="C284" i="29"/>
  <c r="B284" i="29"/>
  <c r="A284" i="29"/>
  <c r="C283" i="29"/>
  <c r="B283" i="29"/>
  <c r="A283" i="29"/>
  <c r="B282" i="29"/>
  <c r="A282" i="29"/>
  <c r="C281" i="29"/>
  <c r="B281" i="29"/>
  <c r="A281" i="29"/>
  <c r="C280" i="29"/>
  <c r="B280" i="29"/>
  <c r="A280" i="29"/>
  <c r="C279" i="29"/>
  <c r="B279" i="29"/>
  <c r="A279" i="29"/>
  <c r="C278" i="29"/>
  <c r="B278" i="29"/>
  <c r="A278" i="29"/>
  <c r="C277" i="29"/>
  <c r="B277" i="29"/>
  <c r="A277" i="29"/>
  <c r="C276" i="29"/>
  <c r="B276" i="29"/>
  <c r="A276" i="29"/>
  <c r="C275" i="29"/>
  <c r="B275" i="29"/>
  <c r="A275" i="29"/>
  <c r="C274" i="29"/>
  <c r="B274" i="29"/>
  <c r="A274" i="29"/>
  <c r="C273" i="29"/>
  <c r="B273" i="29"/>
  <c r="A273" i="29"/>
  <c r="C272" i="29"/>
  <c r="B272" i="29"/>
  <c r="A272" i="29"/>
  <c r="C271" i="29"/>
  <c r="B271" i="29"/>
  <c r="A271" i="29"/>
  <c r="C270" i="29"/>
  <c r="B270" i="29"/>
  <c r="A270" i="29"/>
  <c r="B269" i="29"/>
  <c r="A269" i="29"/>
  <c r="C268" i="29"/>
  <c r="B268" i="29"/>
  <c r="A268" i="29"/>
  <c r="C267" i="29"/>
  <c r="B267" i="29"/>
  <c r="A267" i="29"/>
  <c r="C266" i="29"/>
  <c r="B266" i="29"/>
  <c r="A266" i="29"/>
  <c r="C265" i="29"/>
  <c r="B265" i="29"/>
  <c r="A265" i="29"/>
  <c r="C264" i="29"/>
  <c r="B264" i="29"/>
  <c r="A264" i="29"/>
  <c r="C263" i="29"/>
  <c r="B263" i="29"/>
  <c r="A263" i="29"/>
  <c r="C262" i="29"/>
  <c r="B262" i="29"/>
  <c r="A262" i="29"/>
  <c r="C261" i="29"/>
  <c r="B261" i="29"/>
  <c r="A261" i="29"/>
  <c r="C260" i="29"/>
  <c r="B260" i="29"/>
  <c r="A260" i="29"/>
  <c r="C259" i="29"/>
  <c r="B259" i="29"/>
  <c r="A259" i="29"/>
  <c r="C258" i="29"/>
  <c r="B258" i="29"/>
  <c r="A258" i="29"/>
  <c r="C257" i="29"/>
  <c r="B257" i="29"/>
  <c r="A257" i="29"/>
  <c r="C256" i="29"/>
  <c r="B256" i="29"/>
  <c r="A256" i="29"/>
  <c r="C255" i="29"/>
  <c r="B255" i="29"/>
  <c r="A255" i="29"/>
  <c r="C254" i="29"/>
  <c r="B254" i="29"/>
  <c r="A254" i="29"/>
  <c r="C253" i="29"/>
  <c r="B253" i="29"/>
  <c r="A253" i="29"/>
  <c r="C252" i="29"/>
  <c r="B252" i="29"/>
  <c r="A252" i="29"/>
  <c r="C251" i="29"/>
  <c r="B251" i="29"/>
  <c r="A251" i="29"/>
  <c r="C250" i="29"/>
  <c r="B250" i="29"/>
  <c r="A250" i="29"/>
  <c r="C249" i="29"/>
  <c r="B249" i="29"/>
  <c r="A249" i="29"/>
  <c r="B248" i="29"/>
  <c r="A248" i="29"/>
  <c r="C247" i="29"/>
  <c r="B247" i="29"/>
  <c r="A247" i="29"/>
  <c r="C246" i="29"/>
  <c r="B246" i="29"/>
  <c r="A246" i="29"/>
  <c r="C245" i="29"/>
  <c r="B245" i="29"/>
  <c r="A245" i="29"/>
  <c r="C244" i="29"/>
  <c r="B244" i="29"/>
  <c r="A244" i="29"/>
  <c r="C243" i="29"/>
  <c r="B243" i="29"/>
  <c r="A243" i="29"/>
  <c r="C242" i="29"/>
  <c r="B242" i="29"/>
  <c r="A242" i="29"/>
  <c r="C241" i="29"/>
  <c r="B241" i="29"/>
  <c r="A241" i="29"/>
  <c r="C240" i="29"/>
  <c r="B240" i="29"/>
  <c r="A240" i="29"/>
  <c r="C239" i="29"/>
  <c r="B239" i="29"/>
  <c r="A239" i="29"/>
  <c r="C238" i="29"/>
  <c r="B238" i="29"/>
  <c r="A238" i="29"/>
  <c r="C237" i="29"/>
  <c r="B237" i="29"/>
  <c r="A237" i="29"/>
  <c r="C236" i="29"/>
  <c r="B236" i="29"/>
  <c r="A236" i="29"/>
  <c r="C235" i="29"/>
  <c r="B235" i="29"/>
  <c r="A235" i="29"/>
  <c r="C234" i="29"/>
  <c r="B234" i="29"/>
  <c r="A234" i="29"/>
  <c r="C233" i="29"/>
  <c r="B233" i="29"/>
  <c r="A233" i="29"/>
  <c r="C232" i="29"/>
  <c r="B232" i="29"/>
  <c r="A232" i="29"/>
  <c r="C231" i="29"/>
  <c r="B231" i="29"/>
  <c r="A231" i="29"/>
  <c r="C230" i="29"/>
  <c r="B230" i="29"/>
  <c r="A230" i="29"/>
  <c r="C229" i="29"/>
  <c r="B229" i="29"/>
  <c r="A229" i="29"/>
  <c r="C228" i="29"/>
  <c r="B228" i="29"/>
  <c r="A228" i="29"/>
  <c r="C227" i="29"/>
  <c r="B227" i="29"/>
  <c r="A227" i="29"/>
  <c r="C226" i="29"/>
  <c r="B226" i="29"/>
  <c r="A226" i="29"/>
  <c r="C225" i="29"/>
  <c r="B225" i="29"/>
  <c r="A225" i="29"/>
  <c r="C224" i="29"/>
  <c r="B224" i="29"/>
  <c r="A224" i="29"/>
  <c r="C223" i="29"/>
  <c r="B223" i="29"/>
  <c r="A223" i="29"/>
  <c r="C222" i="29"/>
  <c r="B222" i="29"/>
  <c r="A222" i="29"/>
  <c r="C221" i="29"/>
  <c r="B221" i="29"/>
  <c r="A221" i="29"/>
  <c r="C220" i="29"/>
  <c r="B220" i="29"/>
  <c r="A220" i="29"/>
  <c r="C219" i="29"/>
  <c r="B219" i="29"/>
  <c r="A219" i="29"/>
  <c r="C218" i="29"/>
  <c r="B218" i="29"/>
  <c r="A218" i="29"/>
  <c r="C217" i="29"/>
  <c r="B217" i="29"/>
  <c r="A217" i="29"/>
  <c r="C216" i="29"/>
  <c r="B216" i="29"/>
  <c r="A216" i="29"/>
  <c r="C215" i="29"/>
  <c r="B215" i="29"/>
  <c r="A215" i="29"/>
  <c r="C214" i="29"/>
  <c r="B214" i="29"/>
  <c r="A214" i="29"/>
  <c r="C213" i="29"/>
  <c r="B213" i="29"/>
  <c r="A213" i="29"/>
  <c r="C212" i="29"/>
  <c r="B212" i="29"/>
  <c r="A212" i="29"/>
  <c r="C211" i="29"/>
  <c r="B211" i="29"/>
  <c r="A211" i="29"/>
  <c r="C210" i="29"/>
  <c r="B210" i="29"/>
  <c r="A210" i="29"/>
  <c r="C209" i="29"/>
  <c r="B209" i="29"/>
  <c r="A209" i="29"/>
  <c r="C208" i="29"/>
  <c r="B208" i="29"/>
  <c r="A208" i="29"/>
  <c r="C207" i="29"/>
  <c r="B207" i="29"/>
  <c r="A207" i="29"/>
  <c r="C206" i="29"/>
  <c r="B206" i="29"/>
  <c r="A206" i="29"/>
  <c r="C205" i="29"/>
  <c r="B205" i="29"/>
  <c r="A205" i="29"/>
  <c r="C204" i="29"/>
  <c r="B204" i="29"/>
  <c r="A204" i="29"/>
  <c r="C203" i="29"/>
  <c r="B203" i="29"/>
  <c r="A203" i="29"/>
  <c r="C202" i="29"/>
  <c r="B202" i="29"/>
  <c r="A202" i="29"/>
  <c r="C201" i="29"/>
  <c r="B201" i="29"/>
  <c r="A201" i="29"/>
  <c r="C200" i="29"/>
  <c r="B200" i="29"/>
  <c r="A200" i="29"/>
  <c r="C199" i="29"/>
  <c r="B199" i="29"/>
  <c r="A199" i="29"/>
  <c r="C198" i="29"/>
  <c r="B198" i="29"/>
  <c r="A198" i="29"/>
  <c r="C197" i="29"/>
  <c r="B197" i="29"/>
  <c r="A197" i="29"/>
  <c r="B196" i="29"/>
  <c r="A196" i="29"/>
  <c r="C195" i="29"/>
  <c r="B195" i="29"/>
  <c r="A195" i="29"/>
  <c r="C194" i="29"/>
  <c r="B194" i="29"/>
  <c r="A194" i="29"/>
  <c r="C193" i="29"/>
  <c r="B193" i="29"/>
  <c r="A193" i="29"/>
  <c r="C192" i="29"/>
  <c r="B192" i="29"/>
  <c r="A192" i="29"/>
  <c r="C191" i="29"/>
  <c r="B191" i="29"/>
  <c r="A191" i="29"/>
  <c r="B190" i="29"/>
  <c r="A190" i="29"/>
  <c r="C189" i="29"/>
  <c r="B189" i="29"/>
  <c r="A189" i="29"/>
  <c r="C188" i="29"/>
  <c r="B188" i="29"/>
  <c r="A188" i="29"/>
  <c r="C187" i="29"/>
  <c r="B187" i="29"/>
  <c r="A187" i="29"/>
  <c r="C186" i="29"/>
  <c r="B186" i="29"/>
  <c r="A186" i="29"/>
  <c r="C185" i="29"/>
  <c r="B185" i="29"/>
  <c r="A185" i="29"/>
  <c r="C184" i="29"/>
  <c r="B184" i="29"/>
  <c r="A184" i="29"/>
  <c r="C183" i="29"/>
  <c r="B183" i="29"/>
  <c r="A183" i="29"/>
  <c r="C182" i="29"/>
  <c r="B182" i="29"/>
  <c r="A182" i="29"/>
  <c r="C181" i="29"/>
  <c r="B181" i="29"/>
  <c r="A181" i="29"/>
  <c r="B180" i="29"/>
  <c r="A180" i="29"/>
  <c r="C179" i="29"/>
  <c r="B179" i="29"/>
  <c r="A179" i="29"/>
  <c r="C178" i="29"/>
  <c r="B178" i="29"/>
  <c r="A178" i="29"/>
  <c r="C177" i="29"/>
  <c r="B177" i="29"/>
  <c r="A177" i="29"/>
  <c r="C176" i="29"/>
  <c r="B176" i="29"/>
  <c r="A176" i="29"/>
  <c r="C175" i="29"/>
  <c r="B175" i="29"/>
  <c r="A175" i="29"/>
  <c r="C174" i="29"/>
  <c r="B174" i="29"/>
  <c r="A174" i="29"/>
  <c r="C173" i="29"/>
  <c r="B173" i="29"/>
  <c r="A173" i="29"/>
  <c r="C172" i="29"/>
  <c r="B172" i="29"/>
  <c r="A172" i="29"/>
  <c r="C171" i="29"/>
  <c r="B171" i="29"/>
  <c r="A171" i="29"/>
  <c r="C170" i="29"/>
  <c r="B170" i="29"/>
  <c r="A170" i="29"/>
  <c r="C169" i="29"/>
  <c r="B169" i="29"/>
  <c r="A169" i="29"/>
  <c r="C168" i="29"/>
  <c r="B168" i="29"/>
  <c r="A168" i="29"/>
  <c r="C167" i="29"/>
  <c r="B167" i="29"/>
  <c r="A167" i="29"/>
  <c r="C166" i="29"/>
  <c r="B166" i="29"/>
  <c r="A166" i="29"/>
  <c r="C165" i="29"/>
  <c r="B165" i="29"/>
  <c r="A165" i="29"/>
  <c r="C164" i="29"/>
  <c r="B164" i="29"/>
  <c r="A164" i="29"/>
  <c r="C163" i="29"/>
  <c r="B163" i="29"/>
  <c r="A163" i="29"/>
  <c r="C162" i="29"/>
  <c r="B162" i="29"/>
  <c r="A162" i="29"/>
  <c r="B161" i="29"/>
  <c r="A161" i="29"/>
  <c r="C160" i="29"/>
  <c r="B160" i="29"/>
  <c r="A160" i="29"/>
  <c r="C159" i="29"/>
  <c r="B159" i="29"/>
  <c r="A159" i="29"/>
  <c r="C158" i="29"/>
  <c r="B158" i="29"/>
  <c r="A158" i="29"/>
  <c r="C157" i="29"/>
  <c r="B157" i="29"/>
  <c r="A157" i="29"/>
  <c r="C156" i="29"/>
  <c r="B156" i="29"/>
  <c r="A156" i="29"/>
  <c r="C155" i="29"/>
  <c r="B155" i="29"/>
  <c r="A155" i="29"/>
  <c r="C154" i="29"/>
  <c r="B154" i="29"/>
  <c r="A154" i="29"/>
  <c r="C153" i="29"/>
  <c r="B153" i="29"/>
  <c r="A153" i="29"/>
  <c r="C152" i="29"/>
  <c r="B152" i="29"/>
  <c r="A152" i="29"/>
  <c r="C151" i="29"/>
  <c r="B151" i="29"/>
  <c r="A151" i="29"/>
  <c r="C150" i="29"/>
  <c r="B150" i="29"/>
  <c r="A150" i="29"/>
  <c r="C149" i="29"/>
  <c r="B149" i="29"/>
  <c r="A149" i="29"/>
  <c r="C148" i="29"/>
  <c r="B148" i="29"/>
  <c r="A148" i="29"/>
  <c r="C147" i="29"/>
  <c r="B147" i="29"/>
  <c r="A147" i="29"/>
  <c r="C146" i="29"/>
  <c r="B146" i="29"/>
  <c r="A146" i="29"/>
  <c r="C145" i="29"/>
  <c r="B145" i="29"/>
  <c r="A145" i="29"/>
  <c r="C144" i="29"/>
  <c r="B144" i="29"/>
  <c r="A144" i="29"/>
  <c r="B143" i="29"/>
  <c r="A143" i="29"/>
  <c r="C142" i="29"/>
  <c r="B142" i="29"/>
  <c r="A142" i="29"/>
  <c r="C141" i="29"/>
  <c r="B141" i="29"/>
  <c r="A141" i="29"/>
  <c r="C140" i="29"/>
  <c r="B140" i="29"/>
  <c r="A140" i="29"/>
  <c r="C139" i="29"/>
  <c r="B139" i="29"/>
  <c r="A139" i="29"/>
  <c r="C138" i="29"/>
  <c r="B138" i="29"/>
  <c r="A138" i="29"/>
  <c r="C137" i="29"/>
  <c r="B137" i="29"/>
  <c r="A137" i="29"/>
  <c r="C136" i="29"/>
  <c r="B136" i="29"/>
  <c r="A136" i="29"/>
  <c r="C135" i="29"/>
  <c r="B135" i="29"/>
  <c r="A135" i="29"/>
  <c r="C134" i="29"/>
  <c r="B134" i="29"/>
  <c r="A134" i="29"/>
  <c r="C133" i="29"/>
  <c r="B133" i="29"/>
  <c r="A133" i="29"/>
  <c r="C132" i="29"/>
  <c r="B132" i="29"/>
  <c r="A132" i="29"/>
  <c r="C131" i="29"/>
  <c r="B131" i="29"/>
  <c r="A131" i="29"/>
  <c r="C130" i="29"/>
  <c r="B130" i="29"/>
  <c r="A130" i="29"/>
  <c r="C129" i="29"/>
  <c r="B129" i="29"/>
  <c r="A129" i="29"/>
  <c r="C128" i="29"/>
  <c r="B128" i="29"/>
  <c r="A128" i="29"/>
  <c r="C127" i="29"/>
  <c r="B127" i="29"/>
  <c r="A127" i="29"/>
  <c r="C126" i="29"/>
  <c r="B126" i="29"/>
  <c r="A126" i="29"/>
  <c r="C125" i="29"/>
  <c r="B125" i="29"/>
  <c r="A125" i="29"/>
  <c r="C124" i="29"/>
  <c r="B124" i="29"/>
  <c r="A124" i="29"/>
  <c r="C123" i="29"/>
  <c r="B123" i="29"/>
  <c r="A123" i="29"/>
  <c r="C122" i="29"/>
  <c r="B122" i="29"/>
  <c r="A122" i="29"/>
  <c r="C121" i="29"/>
  <c r="B121" i="29"/>
  <c r="A121" i="29"/>
  <c r="C120" i="29"/>
  <c r="B120" i="29"/>
  <c r="A120" i="29"/>
  <c r="B119" i="29"/>
  <c r="A119" i="29"/>
  <c r="C118" i="29"/>
  <c r="B118" i="29"/>
  <c r="A118" i="29"/>
  <c r="C117" i="29"/>
  <c r="B117" i="29"/>
  <c r="A117" i="29"/>
  <c r="C116" i="29"/>
  <c r="B116" i="29"/>
  <c r="A116" i="29"/>
  <c r="C115" i="29"/>
  <c r="B115" i="29"/>
  <c r="A115" i="29"/>
  <c r="C114" i="29"/>
  <c r="B114" i="29"/>
  <c r="A114" i="29"/>
  <c r="C113" i="29"/>
  <c r="B113" i="29"/>
  <c r="A113" i="29"/>
  <c r="C112" i="29"/>
  <c r="B112" i="29"/>
  <c r="A112" i="29"/>
  <c r="C111" i="29"/>
  <c r="B111" i="29"/>
  <c r="A111" i="29"/>
  <c r="B110" i="29"/>
  <c r="A110" i="29"/>
  <c r="C109" i="29"/>
  <c r="B109" i="29"/>
  <c r="A109" i="29"/>
  <c r="C108" i="29"/>
  <c r="B108" i="29"/>
  <c r="A108" i="29"/>
  <c r="C107" i="29"/>
  <c r="B107" i="29"/>
  <c r="A107" i="29"/>
  <c r="C106" i="29"/>
  <c r="B106" i="29"/>
  <c r="A106" i="29"/>
  <c r="B105" i="29"/>
  <c r="A105" i="29"/>
  <c r="C104" i="29"/>
  <c r="B104" i="29"/>
  <c r="A104" i="29"/>
  <c r="C103" i="29"/>
  <c r="B103" i="29"/>
  <c r="A103" i="29"/>
  <c r="C102" i="29"/>
  <c r="B102" i="29"/>
  <c r="A102" i="29"/>
  <c r="C101" i="29"/>
  <c r="B101" i="29"/>
  <c r="A101" i="29"/>
  <c r="C100" i="29"/>
  <c r="B100" i="29"/>
  <c r="A100" i="29"/>
  <c r="B99" i="29"/>
  <c r="A99" i="29"/>
  <c r="C98" i="29"/>
  <c r="B98" i="29"/>
  <c r="A98" i="29"/>
  <c r="C97" i="29"/>
  <c r="B97" i="29"/>
  <c r="A97" i="29"/>
  <c r="I96" i="29"/>
  <c r="F96" i="29"/>
  <c r="H96" i="29" s="1"/>
  <c r="E96" i="29"/>
  <c r="C96" i="29"/>
  <c r="B96" i="29"/>
  <c r="A96" i="29"/>
  <c r="I95" i="29"/>
  <c r="H95" i="29"/>
  <c r="C95" i="29"/>
  <c r="B95" i="29"/>
  <c r="A95" i="29"/>
  <c r="B94" i="29"/>
  <c r="A94" i="29"/>
  <c r="C93" i="29"/>
  <c r="B93" i="29"/>
  <c r="A93" i="29"/>
  <c r="C92" i="29"/>
  <c r="B92" i="29"/>
  <c r="A92" i="29"/>
  <c r="C91" i="29"/>
  <c r="B91" i="29"/>
  <c r="A91" i="29"/>
  <c r="C90" i="29"/>
  <c r="B90" i="29"/>
  <c r="A90" i="29"/>
  <c r="B89" i="29"/>
  <c r="A89" i="29"/>
  <c r="C88" i="29"/>
  <c r="B88" i="29"/>
  <c r="A88" i="29"/>
  <c r="C87" i="29"/>
  <c r="B87" i="29"/>
  <c r="A87" i="29"/>
  <c r="C86" i="29"/>
  <c r="B86" i="29"/>
  <c r="A86" i="29"/>
  <c r="C85" i="29"/>
  <c r="B85" i="29"/>
  <c r="A85" i="29"/>
  <c r="B84" i="29"/>
  <c r="A84" i="29"/>
  <c r="C83" i="29"/>
  <c r="B83" i="29"/>
  <c r="A83" i="29"/>
  <c r="C82" i="29"/>
  <c r="B82" i="29"/>
  <c r="A82" i="29"/>
  <c r="C81" i="29"/>
  <c r="B81" i="29"/>
  <c r="A81" i="29"/>
  <c r="C80" i="29"/>
  <c r="B80" i="29"/>
  <c r="A80" i="29"/>
  <c r="C79" i="29"/>
  <c r="B79" i="29"/>
  <c r="A79" i="29"/>
  <c r="C78" i="29"/>
  <c r="B78" i="29"/>
  <c r="A78" i="29"/>
  <c r="C77" i="29"/>
  <c r="B77" i="29"/>
  <c r="A77" i="29"/>
  <c r="C76" i="29"/>
  <c r="B76" i="29"/>
  <c r="A76" i="29"/>
  <c r="C75" i="29"/>
  <c r="B75" i="29"/>
  <c r="A75" i="29"/>
  <c r="C74" i="29"/>
  <c r="B74" i="29"/>
  <c r="A74" i="29"/>
  <c r="C73" i="29"/>
  <c r="B73" i="29"/>
  <c r="A73" i="29"/>
  <c r="C72" i="29"/>
  <c r="B72" i="29"/>
  <c r="A72" i="29"/>
  <c r="C71" i="29"/>
  <c r="B71" i="29"/>
  <c r="A71" i="29"/>
  <c r="B70" i="29"/>
  <c r="A70" i="29"/>
  <c r="C69" i="29"/>
  <c r="B69" i="29"/>
  <c r="A69" i="29"/>
  <c r="C68" i="29"/>
  <c r="B68" i="29"/>
  <c r="A68" i="29"/>
  <c r="C67" i="29"/>
  <c r="B67" i="29"/>
  <c r="A67" i="29"/>
  <c r="E66" i="29"/>
  <c r="C66" i="29"/>
  <c r="B66" i="29"/>
  <c r="A66" i="29"/>
  <c r="C65" i="29"/>
  <c r="B65" i="29"/>
  <c r="A65" i="29"/>
  <c r="C64" i="29"/>
  <c r="B64" i="29"/>
  <c r="A64" i="29"/>
  <c r="E63" i="29"/>
  <c r="C63" i="29"/>
  <c r="B63" i="29"/>
  <c r="A63" i="29"/>
  <c r="C62" i="29"/>
  <c r="B62" i="29"/>
  <c r="A62" i="29"/>
  <c r="C61" i="29"/>
  <c r="B61" i="29"/>
  <c r="A61" i="29"/>
  <c r="C60" i="29"/>
  <c r="B60" i="29"/>
  <c r="A60" i="29"/>
  <c r="C59" i="29"/>
  <c r="B59" i="29"/>
  <c r="A59" i="29"/>
  <c r="H58" i="29"/>
  <c r="G58" i="29"/>
  <c r="F58" i="29"/>
  <c r="E58" i="29"/>
  <c r="C58" i="29"/>
  <c r="B58" i="29"/>
  <c r="A58" i="29"/>
  <c r="B57" i="29"/>
  <c r="A57" i="29"/>
  <c r="C56" i="29"/>
  <c r="B56" i="29"/>
  <c r="C55" i="29"/>
  <c r="B55" i="29"/>
  <c r="A55" i="29"/>
  <c r="E54" i="29"/>
  <c r="C54" i="29"/>
  <c r="B54" i="29"/>
  <c r="A54" i="29"/>
  <c r="C53" i="29"/>
  <c r="B53" i="29"/>
  <c r="A53" i="29"/>
  <c r="C52" i="29"/>
  <c r="B52" i="29"/>
  <c r="A52" i="29"/>
  <c r="C51" i="29"/>
  <c r="B51" i="29"/>
  <c r="A51" i="29"/>
  <c r="C50" i="29"/>
  <c r="B50" i="29"/>
  <c r="A50" i="29"/>
  <c r="C49" i="29"/>
  <c r="B49" i="29"/>
  <c r="A49" i="29"/>
  <c r="C48" i="29"/>
  <c r="B48" i="29"/>
  <c r="A48" i="29"/>
  <c r="E47" i="29"/>
  <c r="C47" i="29"/>
  <c r="B47" i="29"/>
  <c r="A47" i="29"/>
  <c r="G46" i="29"/>
  <c r="F46" i="29"/>
  <c r="E46" i="29"/>
  <c r="C46" i="29"/>
  <c r="B46" i="29"/>
  <c r="A46" i="29"/>
  <c r="C45" i="29"/>
  <c r="B45" i="29"/>
  <c r="A45" i="29"/>
  <c r="C44" i="29"/>
  <c r="B44" i="29"/>
  <c r="A44" i="29"/>
  <c r="H43" i="29"/>
  <c r="G43" i="29"/>
  <c r="F43" i="29"/>
  <c r="E43" i="29"/>
  <c r="C43" i="29"/>
  <c r="B43" i="29"/>
  <c r="A43" i="29"/>
  <c r="D42" i="29"/>
  <c r="C42" i="29"/>
  <c r="B42" i="29"/>
  <c r="A42" i="29"/>
  <c r="E41" i="29"/>
  <c r="E42" i="29" s="1"/>
  <c r="C41" i="29"/>
  <c r="B41" i="29"/>
  <c r="A41" i="29"/>
  <c r="B40" i="29"/>
  <c r="A40" i="29"/>
  <c r="C39" i="29"/>
  <c r="B39" i="29"/>
  <c r="C38" i="29"/>
  <c r="B38" i="29"/>
  <c r="A38" i="29"/>
  <c r="C37" i="29"/>
  <c r="B37" i="29"/>
  <c r="A37" i="29"/>
  <c r="C36" i="29"/>
  <c r="B36" i="29"/>
  <c r="A36" i="29"/>
  <c r="C35" i="29"/>
  <c r="B35" i="29"/>
  <c r="A35" i="29"/>
  <c r="C34" i="29"/>
  <c r="B34" i="29"/>
  <c r="A34" i="29"/>
  <c r="F33" i="29"/>
  <c r="C33" i="29"/>
  <c r="B33" i="29"/>
  <c r="A33" i="29"/>
  <c r="F32" i="29"/>
  <c r="C32" i="29"/>
  <c r="B32" i="29"/>
  <c r="A32" i="29"/>
  <c r="F31" i="29"/>
  <c r="C31" i="29"/>
  <c r="B31" i="29"/>
  <c r="A31" i="29"/>
  <c r="C30" i="29"/>
  <c r="B30" i="29"/>
  <c r="A30" i="29"/>
  <c r="C29" i="29"/>
  <c r="B29" i="29"/>
  <c r="A29" i="29"/>
  <c r="C28" i="29"/>
  <c r="B28" i="29"/>
  <c r="A28" i="29"/>
  <c r="C27" i="29"/>
  <c r="B27" i="29"/>
  <c r="A27" i="29"/>
  <c r="C26" i="29"/>
  <c r="B26" i="29"/>
  <c r="A26" i="29"/>
  <c r="C25" i="29"/>
  <c r="B25" i="29"/>
  <c r="A25" i="29"/>
  <c r="B24" i="29"/>
  <c r="A24" i="29"/>
  <c r="C19" i="29"/>
  <c r="B19" i="29"/>
  <c r="A19" i="29"/>
  <c r="C18" i="29"/>
  <c r="B18" i="29"/>
  <c r="A18" i="29"/>
  <c r="C17" i="29"/>
  <c r="B17" i="29"/>
  <c r="A17" i="29"/>
  <c r="C16" i="29"/>
  <c r="B16" i="29"/>
  <c r="A16" i="29"/>
  <c r="C15" i="29"/>
  <c r="B15" i="29"/>
  <c r="A15" i="29"/>
  <c r="B14" i="29"/>
  <c r="A14" i="29"/>
  <c r="F13" i="29"/>
  <c r="E13" i="29" s="1"/>
  <c r="C13" i="29"/>
  <c r="B13" i="29"/>
  <c r="A13" i="29"/>
  <c r="F12" i="29"/>
  <c r="E12" i="29" s="1"/>
  <c r="D12" i="29"/>
  <c r="D13" i="29" s="1"/>
  <c r="C12" i="29"/>
  <c r="B12" i="29"/>
  <c r="A12" i="29"/>
  <c r="F11" i="29"/>
  <c r="E11" i="29" s="1"/>
  <c r="C11" i="29"/>
  <c r="B11" i="29"/>
  <c r="A11" i="29"/>
  <c r="B10" i="29"/>
  <c r="A10" i="29"/>
  <c r="C9" i="29"/>
  <c r="B9" i="29"/>
  <c r="A9" i="29"/>
  <c r="C8" i="29"/>
  <c r="B8" i="29"/>
  <c r="A8" i="29"/>
  <c r="C7" i="29"/>
  <c r="B7" i="29"/>
  <c r="A7" i="29"/>
  <c r="C6" i="29"/>
  <c r="B6" i="29"/>
  <c r="A6" i="29"/>
  <c r="C5" i="29"/>
  <c r="B5" i="29"/>
  <c r="A5" i="29"/>
  <c r="B4" i="29"/>
  <c r="A4" i="29"/>
  <c r="H371" i="28"/>
  <c r="F371" i="28"/>
  <c r="G371" i="28" s="1"/>
  <c r="J371" i="28" s="1"/>
  <c r="K371" i="28" s="1"/>
  <c r="H370" i="28"/>
  <c r="F370" i="28"/>
  <c r="H369" i="28"/>
  <c r="F369" i="28"/>
  <c r="I369" i="28" s="1"/>
  <c r="H368" i="28"/>
  <c r="F368" i="28"/>
  <c r="I368" i="28" s="1"/>
  <c r="H367" i="28"/>
  <c r="F367" i="28"/>
  <c r="I367" i="28" s="1"/>
  <c r="H366" i="28"/>
  <c r="F366" i="28"/>
  <c r="H365" i="28"/>
  <c r="F365" i="28"/>
  <c r="H364" i="28"/>
  <c r="F364" i="28"/>
  <c r="H363" i="28"/>
  <c r="F363" i="28"/>
  <c r="H362" i="28"/>
  <c r="F362" i="28"/>
  <c r="I362" i="28" s="1"/>
  <c r="H361" i="28"/>
  <c r="F361" i="28"/>
  <c r="H360" i="28"/>
  <c r="F360" i="28"/>
  <c r="I360" i="28" s="1"/>
  <c r="H359" i="28"/>
  <c r="F359" i="28"/>
  <c r="I359" i="28" s="1"/>
  <c r="I358" i="28"/>
  <c r="H358" i="28"/>
  <c r="F358" i="28"/>
  <c r="G358" i="28" s="1"/>
  <c r="J358" i="28" s="1"/>
  <c r="K358" i="28" s="1"/>
  <c r="I357" i="28"/>
  <c r="H357" i="28"/>
  <c r="F357" i="28"/>
  <c r="G357" i="28" s="1"/>
  <c r="J357" i="28" s="1"/>
  <c r="K357" i="28" s="1"/>
  <c r="H356" i="28"/>
  <c r="F356" i="28"/>
  <c r="G356" i="28" s="1"/>
  <c r="J356" i="28" s="1"/>
  <c r="K356" i="28" s="1"/>
  <c r="H355" i="28"/>
  <c r="F355" i="28"/>
  <c r="G355" i="28" s="1"/>
  <c r="J355" i="28" s="1"/>
  <c r="K355" i="28" s="1"/>
  <c r="F353" i="28"/>
  <c r="G353" i="28" s="1"/>
  <c r="D353" i="28"/>
  <c r="C353" i="28"/>
  <c r="B353" i="28"/>
  <c r="A353" i="28"/>
  <c r="F352" i="28"/>
  <c r="G352" i="28" s="1"/>
  <c r="D352" i="28"/>
  <c r="C352" i="28"/>
  <c r="B352" i="28"/>
  <c r="A352" i="28"/>
  <c r="F351" i="28"/>
  <c r="G351" i="28" s="1"/>
  <c r="D351" i="28"/>
  <c r="C351" i="28"/>
  <c r="B351" i="28"/>
  <c r="A351" i="28"/>
  <c r="F350" i="28"/>
  <c r="G350" i="28" s="1"/>
  <c r="D350" i="28"/>
  <c r="C350" i="28"/>
  <c r="B350" i="28"/>
  <c r="A350" i="28"/>
  <c r="F349" i="28"/>
  <c r="G349" i="28" s="1"/>
  <c r="D349" i="28"/>
  <c r="C349" i="28"/>
  <c r="B349" i="28"/>
  <c r="A349" i="28"/>
  <c r="F348" i="28"/>
  <c r="G348" i="28" s="1"/>
  <c r="D348" i="28"/>
  <c r="C348" i="28"/>
  <c r="B348" i="28"/>
  <c r="A348" i="28"/>
  <c r="F347" i="28"/>
  <c r="G347" i="28" s="1"/>
  <c r="D347" i="28"/>
  <c r="C347" i="28"/>
  <c r="B347" i="28"/>
  <c r="A347" i="28"/>
  <c r="F346" i="28"/>
  <c r="G346" i="28" s="1"/>
  <c r="D346" i="28"/>
  <c r="C346" i="28"/>
  <c r="B346" i="28"/>
  <c r="A346" i="28"/>
  <c r="F345" i="28"/>
  <c r="G345" i="28" s="1"/>
  <c r="D345" i="28"/>
  <c r="C345" i="28"/>
  <c r="B345" i="28"/>
  <c r="A345" i="28"/>
  <c r="F344" i="28"/>
  <c r="G344" i="28" s="1"/>
  <c r="D344" i="28"/>
  <c r="C344" i="28"/>
  <c r="B344" i="28"/>
  <c r="A344" i="28"/>
  <c r="F343" i="28"/>
  <c r="G343" i="28" s="1"/>
  <c r="D343" i="28"/>
  <c r="C343" i="28"/>
  <c r="B343" i="28"/>
  <c r="A343" i="28"/>
  <c r="F342" i="28"/>
  <c r="G342" i="28" s="1"/>
  <c r="D342" i="28"/>
  <c r="C342" i="28"/>
  <c r="B342" i="28"/>
  <c r="A342" i="28"/>
  <c r="B341" i="28"/>
  <c r="A341" i="28"/>
  <c r="F340" i="28"/>
  <c r="G340" i="28" s="1"/>
  <c r="D340" i="28"/>
  <c r="C340" i="28"/>
  <c r="B340" i="28"/>
  <c r="A340" i="28"/>
  <c r="F339" i="28"/>
  <c r="G339" i="28" s="1"/>
  <c r="D339" i="28"/>
  <c r="C339" i="28"/>
  <c r="B339" i="28"/>
  <c r="A339" i="28"/>
  <c r="F338" i="28"/>
  <c r="G338" i="28" s="1"/>
  <c r="D338" i="28"/>
  <c r="C338" i="28"/>
  <c r="B338" i="28"/>
  <c r="A338" i="28"/>
  <c r="F337" i="28"/>
  <c r="G337" i="28" s="1"/>
  <c r="D337" i="28"/>
  <c r="C337" i="28"/>
  <c r="B337" i="28"/>
  <c r="A337" i="28"/>
  <c r="F336" i="28"/>
  <c r="G336" i="28" s="1"/>
  <c r="D336" i="28"/>
  <c r="C336" i="28"/>
  <c r="B336" i="28"/>
  <c r="A336" i="28"/>
  <c r="G335" i="28"/>
  <c r="F335" i="28"/>
  <c r="D335" i="28"/>
  <c r="C335" i="28"/>
  <c r="B335" i="28"/>
  <c r="A335" i="28"/>
  <c r="F334" i="28"/>
  <c r="G334" i="28" s="1"/>
  <c r="D334" i="28"/>
  <c r="I334" i="28" s="1"/>
  <c r="C334" i="28"/>
  <c r="B334" i="28"/>
  <c r="A334" i="28"/>
  <c r="F333" i="28"/>
  <c r="G333" i="28" s="1"/>
  <c r="D333" i="28"/>
  <c r="C333" i="28"/>
  <c r="B333" i="28"/>
  <c r="A333" i="28"/>
  <c r="F332" i="28"/>
  <c r="G332" i="28" s="1"/>
  <c r="D332" i="28"/>
  <c r="C332" i="28"/>
  <c r="B332" i="28"/>
  <c r="A332" i="28"/>
  <c r="F331" i="28"/>
  <c r="G331" i="28" s="1"/>
  <c r="D331" i="28"/>
  <c r="C331" i="28"/>
  <c r="B331" i="28"/>
  <c r="A331" i="28"/>
  <c r="F330" i="28"/>
  <c r="G330" i="28" s="1"/>
  <c r="D330" i="28"/>
  <c r="I330" i="28" s="1"/>
  <c r="C330" i="28"/>
  <c r="B330" i="28"/>
  <c r="A330" i="28"/>
  <c r="F329" i="28"/>
  <c r="G329" i="28" s="1"/>
  <c r="D329" i="28"/>
  <c r="C329" i="28"/>
  <c r="B329" i="28"/>
  <c r="A329" i="28"/>
  <c r="G328" i="28"/>
  <c r="F328" i="28"/>
  <c r="D328" i="28"/>
  <c r="C328" i="28"/>
  <c r="B328" i="28"/>
  <c r="A328" i="28"/>
  <c r="F327" i="28"/>
  <c r="G327" i="28" s="1"/>
  <c r="D327" i="28"/>
  <c r="C327" i="28"/>
  <c r="B327" i="28"/>
  <c r="A327" i="28"/>
  <c r="F326" i="28"/>
  <c r="G326" i="28" s="1"/>
  <c r="D326" i="28"/>
  <c r="C326" i="28"/>
  <c r="B326" i="28"/>
  <c r="A326" i="28"/>
  <c r="F325" i="28"/>
  <c r="G325" i="28" s="1"/>
  <c r="D325" i="28"/>
  <c r="C325" i="28"/>
  <c r="B325" i="28"/>
  <c r="A325" i="28"/>
  <c r="F324" i="28"/>
  <c r="G324" i="28" s="1"/>
  <c r="D324" i="28"/>
  <c r="C324" i="28"/>
  <c r="B324" i="28"/>
  <c r="A324" i="28"/>
  <c r="F323" i="28"/>
  <c r="G323" i="28" s="1"/>
  <c r="D323" i="28"/>
  <c r="C323" i="28"/>
  <c r="B323" i="28"/>
  <c r="A323" i="28"/>
  <c r="F322" i="28"/>
  <c r="G322" i="28" s="1"/>
  <c r="D322" i="28"/>
  <c r="C322" i="28"/>
  <c r="B322" i="28"/>
  <c r="A322" i="28"/>
  <c r="B321" i="28"/>
  <c r="A321" i="28"/>
  <c r="F320" i="28"/>
  <c r="G320" i="28" s="1"/>
  <c r="D320" i="28"/>
  <c r="C320" i="28"/>
  <c r="B320" i="28"/>
  <c r="A320" i="28"/>
  <c r="F319" i="28"/>
  <c r="G319" i="28" s="1"/>
  <c r="D319" i="28"/>
  <c r="C319" i="28"/>
  <c r="B319" i="28"/>
  <c r="A319" i="28"/>
  <c r="F318" i="28"/>
  <c r="G318" i="28" s="1"/>
  <c r="D318" i="28"/>
  <c r="C318" i="28"/>
  <c r="B318" i="28"/>
  <c r="A318" i="28"/>
  <c r="F317" i="28"/>
  <c r="G317" i="28" s="1"/>
  <c r="D317" i="28"/>
  <c r="C317" i="28"/>
  <c r="B317" i="28"/>
  <c r="A317" i="28"/>
  <c r="F316" i="28"/>
  <c r="G316" i="28" s="1"/>
  <c r="D316" i="28"/>
  <c r="C316" i="28"/>
  <c r="B316" i="28"/>
  <c r="A316" i="28"/>
  <c r="F315" i="28"/>
  <c r="G315" i="28" s="1"/>
  <c r="D315" i="28"/>
  <c r="C315" i="28"/>
  <c r="B315" i="28"/>
  <c r="A315" i="28"/>
  <c r="F314" i="28"/>
  <c r="G314" i="28" s="1"/>
  <c r="D314" i="28"/>
  <c r="C314" i="28"/>
  <c r="B314" i="28"/>
  <c r="A314" i="28"/>
  <c r="F313" i="28"/>
  <c r="G313" i="28" s="1"/>
  <c r="D313" i="28"/>
  <c r="C313" i="28"/>
  <c r="B313" i="28"/>
  <c r="A313" i="28"/>
  <c r="F312" i="28"/>
  <c r="G312" i="28" s="1"/>
  <c r="D312" i="28"/>
  <c r="C312" i="28"/>
  <c r="B312" i="28"/>
  <c r="A312" i="28"/>
  <c r="F311" i="28"/>
  <c r="G311" i="28" s="1"/>
  <c r="D311" i="28"/>
  <c r="C311" i="28"/>
  <c r="B311" i="28"/>
  <c r="A311" i="28"/>
  <c r="F310" i="28"/>
  <c r="G310" i="28" s="1"/>
  <c r="D310" i="28"/>
  <c r="C310" i="28"/>
  <c r="B310" i="28"/>
  <c r="A310" i="28"/>
  <c r="F309" i="28"/>
  <c r="G309" i="28" s="1"/>
  <c r="D309" i="28"/>
  <c r="C309" i="28"/>
  <c r="B309" i="28"/>
  <c r="A309" i="28"/>
  <c r="F308" i="28"/>
  <c r="G308" i="28" s="1"/>
  <c r="D308" i="28"/>
  <c r="C308" i="28"/>
  <c r="B308" i="28"/>
  <c r="A308" i="28"/>
  <c r="F307" i="28"/>
  <c r="G307" i="28" s="1"/>
  <c r="D307" i="28"/>
  <c r="C307" i="28"/>
  <c r="B307" i="28"/>
  <c r="A307" i="28"/>
  <c r="F306" i="28"/>
  <c r="G306" i="28" s="1"/>
  <c r="D306" i="28"/>
  <c r="C306" i="28"/>
  <c r="B306" i="28"/>
  <c r="A306" i="28"/>
  <c r="F305" i="28"/>
  <c r="G305" i="28" s="1"/>
  <c r="D305" i="28"/>
  <c r="J305" i="28" s="1"/>
  <c r="C305" i="28"/>
  <c r="B305" i="28"/>
  <c r="A305" i="28"/>
  <c r="F304" i="28"/>
  <c r="G304" i="28" s="1"/>
  <c r="D304" i="28"/>
  <c r="C304" i="28"/>
  <c r="B304" i="28"/>
  <c r="A304" i="28"/>
  <c r="F303" i="28"/>
  <c r="G303" i="28" s="1"/>
  <c r="D303" i="28"/>
  <c r="C303" i="28"/>
  <c r="B303" i="28"/>
  <c r="A303" i="28"/>
  <c r="F302" i="28"/>
  <c r="G302" i="28" s="1"/>
  <c r="D302" i="28"/>
  <c r="C302" i="28"/>
  <c r="B302" i="28"/>
  <c r="A302" i="28"/>
  <c r="B301" i="28"/>
  <c r="A301" i="28"/>
  <c r="F300" i="28"/>
  <c r="G300" i="28" s="1"/>
  <c r="D300" i="28"/>
  <c r="C300" i="28"/>
  <c r="B300" i="28"/>
  <c r="A300" i="28"/>
  <c r="F299" i="28"/>
  <c r="G299" i="28" s="1"/>
  <c r="D299" i="28"/>
  <c r="C299" i="28"/>
  <c r="B299" i="28"/>
  <c r="A299" i="28"/>
  <c r="F298" i="28"/>
  <c r="G298" i="28" s="1"/>
  <c r="D298" i="28"/>
  <c r="C298" i="28"/>
  <c r="B298" i="28"/>
  <c r="A298" i="28"/>
  <c r="G297" i="28"/>
  <c r="F297" i="28"/>
  <c r="D297" i="28"/>
  <c r="C297" i="28"/>
  <c r="B297" i="28"/>
  <c r="A297" i="28"/>
  <c r="F296" i="28"/>
  <c r="G296" i="28" s="1"/>
  <c r="D296" i="28"/>
  <c r="I296" i="28" s="1"/>
  <c r="C296" i="28"/>
  <c r="B296" i="28"/>
  <c r="A296" i="28"/>
  <c r="F295" i="28"/>
  <c r="G295" i="28" s="1"/>
  <c r="D295" i="28"/>
  <c r="C295" i="28"/>
  <c r="B295" i="28"/>
  <c r="A295" i="28"/>
  <c r="B294" i="28"/>
  <c r="A294" i="28"/>
  <c r="F293" i="28"/>
  <c r="G293" i="28" s="1"/>
  <c r="D293" i="28"/>
  <c r="C293" i="28"/>
  <c r="B293" i="28"/>
  <c r="A293" i="28"/>
  <c r="F292" i="28"/>
  <c r="G292" i="28" s="1"/>
  <c r="D292" i="28"/>
  <c r="C292" i="28"/>
  <c r="B292" i="28"/>
  <c r="A292" i="28"/>
  <c r="F291" i="28"/>
  <c r="G291" i="28" s="1"/>
  <c r="D291" i="28"/>
  <c r="C291" i="28"/>
  <c r="B291" i="28"/>
  <c r="A291" i="28"/>
  <c r="F290" i="28"/>
  <c r="G290" i="28" s="1"/>
  <c r="D290" i="28"/>
  <c r="C290" i="28"/>
  <c r="B290" i="28"/>
  <c r="A290" i="28"/>
  <c r="F289" i="28"/>
  <c r="G289" i="28" s="1"/>
  <c r="D289" i="28"/>
  <c r="C289" i="28"/>
  <c r="B289" i="28"/>
  <c r="A289" i="28"/>
  <c r="F288" i="28"/>
  <c r="G288" i="28" s="1"/>
  <c r="D288" i="28"/>
  <c r="C288" i="28"/>
  <c r="B288" i="28"/>
  <c r="A288" i="28"/>
  <c r="F287" i="28"/>
  <c r="G287" i="28" s="1"/>
  <c r="D287" i="28"/>
  <c r="C287" i="28"/>
  <c r="B287" i="28"/>
  <c r="A287" i="28"/>
  <c r="F286" i="28"/>
  <c r="G286" i="28" s="1"/>
  <c r="D286" i="28"/>
  <c r="C286" i="28"/>
  <c r="B286" i="28"/>
  <c r="A286" i="28"/>
  <c r="F285" i="28"/>
  <c r="G285" i="28" s="1"/>
  <c r="D285" i="28"/>
  <c r="C285" i="28"/>
  <c r="B285" i="28"/>
  <c r="A285" i="28"/>
  <c r="F284" i="28"/>
  <c r="D284" i="28"/>
  <c r="C284" i="28"/>
  <c r="B284" i="28"/>
  <c r="A284" i="28"/>
  <c r="F283" i="28"/>
  <c r="G283" i="28" s="1"/>
  <c r="D283" i="28"/>
  <c r="C283" i="28"/>
  <c r="B283" i="28"/>
  <c r="A283" i="28"/>
  <c r="F282" i="28"/>
  <c r="G282" i="28" s="1"/>
  <c r="D282" i="28"/>
  <c r="C282" i="28"/>
  <c r="B282" i="28"/>
  <c r="A282" i="28"/>
  <c r="B281" i="28"/>
  <c r="A281" i="28"/>
  <c r="F280" i="28"/>
  <c r="G280" i="28" s="1"/>
  <c r="D280" i="28"/>
  <c r="I280" i="28" s="1"/>
  <c r="C280" i="28"/>
  <c r="B280" i="28"/>
  <c r="A280" i="28"/>
  <c r="G279" i="28"/>
  <c r="F279" i="28"/>
  <c r="D279" i="28"/>
  <c r="H279" i="28" s="1"/>
  <c r="C279" i="28"/>
  <c r="B279" i="28"/>
  <c r="A279" i="28"/>
  <c r="F278" i="28"/>
  <c r="G278" i="28" s="1"/>
  <c r="D278" i="28"/>
  <c r="C278" i="28"/>
  <c r="B278" i="28"/>
  <c r="A278" i="28"/>
  <c r="G277" i="28"/>
  <c r="F277" i="28"/>
  <c r="D277" i="28"/>
  <c r="H277" i="28" s="1"/>
  <c r="C277" i="28"/>
  <c r="B277" i="28"/>
  <c r="A277" i="28"/>
  <c r="F276" i="28"/>
  <c r="G276" i="28" s="1"/>
  <c r="D276" i="28"/>
  <c r="C276" i="28"/>
  <c r="B276" i="28"/>
  <c r="A276" i="28"/>
  <c r="F275" i="28"/>
  <c r="G275" i="28" s="1"/>
  <c r="D275" i="28"/>
  <c r="C275" i="28"/>
  <c r="B275" i="28"/>
  <c r="A275" i="28"/>
  <c r="G274" i="28"/>
  <c r="F274" i="28"/>
  <c r="D274" i="28"/>
  <c r="C274" i="28"/>
  <c r="B274" i="28"/>
  <c r="A274" i="28"/>
  <c r="F273" i="28"/>
  <c r="G273" i="28" s="1"/>
  <c r="D273" i="28"/>
  <c r="H273" i="28" s="1"/>
  <c r="C273" i="28"/>
  <c r="B273" i="28"/>
  <c r="A273" i="28"/>
  <c r="F272" i="28"/>
  <c r="G272" i="28" s="1"/>
  <c r="D272" i="28"/>
  <c r="C272" i="28"/>
  <c r="B272" i="28"/>
  <c r="A272" i="28"/>
  <c r="F271" i="28"/>
  <c r="G271" i="28" s="1"/>
  <c r="D271" i="28"/>
  <c r="H271" i="28" s="1"/>
  <c r="C271" i="28"/>
  <c r="B271" i="28"/>
  <c r="A271" i="28"/>
  <c r="F270" i="28"/>
  <c r="G270" i="28" s="1"/>
  <c r="D270" i="28"/>
  <c r="C270" i="28"/>
  <c r="B270" i="28"/>
  <c r="A270" i="28"/>
  <c r="F269" i="28"/>
  <c r="G269" i="28" s="1"/>
  <c r="D269" i="28"/>
  <c r="H269" i="28" s="1"/>
  <c r="C269" i="28"/>
  <c r="B269" i="28"/>
  <c r="A269" i="28"/>
  <c r="F268" i="28"/>
  <c r="G268" i="28" s="1"/>
  <c r="D268" i="28"/>
  <c r="C268" i="28"/>
  <c r="B268" i="28"/>
  <c r="A268" i="28"/>
  <c r="F267" i="28"/>
  <c r="G267" i="28" s="1"/>
  <c r="D267" i="28"/>
  <c r="C267" i="28"/>
  <c r="B267" i="28"/>
  <c r="A267" i="28"/>
  <c r="F266" i="28"/>
  <c r="G266" i="28" s="1"/>
  <c r="D266" i="28"/>
  <c r="C266" i="28"/>
  <c r="B266" i="28"/>
  <c r="A266" i="28"/>
  <c r="F265" i="28"/>
  <c r="G265" i="28" s="1"/>
  <c r="D265" i="28"/>
  <c r="C265" i="28"/>
  <c r="B265" i="28"/>
  <c r="A265" i="28"/>
  <c r="F264" i="28"/>
  <c r="G264" i="28" s="1"/>
  <c r="D264" i="28"/>
  <c r="C264" i="28"/>
  <c r="B264" i="28"/>
  <c r="A264" i="28"/>
  <c r="H263" i="28"/>
  <c r="F263" i="28"/>
  <c r="G263" i="28" s="1"/>
  <c r="D263" i="28"/>
  <c r="C263" i="28"/>
  <c r="B263" i="28"/>
  <c r="A263" i="28"/>
  <c r="F262" i="28"/>
  <c r="G262" i="28" s="1"/>
  <c r="D262" i="28"/>
  <c r="C262" i="28"/>
  <c r="B262" i="28"/>
  <c r="A262" i="28"/>
  <c r="F261" i="28"/>
  <c r="G261" i="28" s="1"/>
  <c r="D261" i="28"/>
  <c r="H261" i="28" s="1"/>
  <c r="C261" i="28"/>
  <c r="B261" i="28"/>
  <c r="A261" i="28"/>
  <c r="B260" i="28"/>
  <c r="A260" i="28"/>
  <c r="F259" i="28"/>
  <c r="G259" i="28" s="1"/>
  <c r="D259" i="28"/>
  <c r="C259" i="28"/>
  <c r="B259" i="28"/>
  <c r="A259" i="28"/>
  <c r="F258" i="28"/>
  <c r="G258" i="28" s="1"/>
  <c r="D258" i="28"/>
  <c r="C258" i="28"/>
  <c r="B258" i="28"/>
  <c r="A258" i="28"/>
  <c r="F257" i="28"/>
  <c r="G257" i="28" s="1"/>
  <c r="D257" i="28"/>
  <c r="C257" i="28"/>
  <c r="B257" i="28"/>
  <c r="A257" i="28"/>
  <c r="F256" i="28"/>
  <c r="G256" i="28" s="1"/>
  <c r="D256" i="28"/>
  <c r="C256" i="28"/>
  <c r="B256" i="28"/>
  <c r="A256" i="28"/>
  <c r="F255" i="28"/>
  <c r="G255" i="28" s="1"/>
  <c r="D255" i="28"/>
  <c r="C255" i="28"/>
  <c r="B255" i="28"/>
  <c r="A255" i="28"/>
  <c r="F254" i="28"/>
  <c r="G254" i="28" s="1"/>
  <c r="D254" i="28"/>
  <c r="C254" i="28"/>
  <c r="B254" i="28"/>
  <c r="A254" i="28"/>
  <c r="F253" i="28"/>
  <c r="G253" i="28" s="1"/>
  <c r="D253" i="28"/>
  <c r="C253" i="28"/>
  <c r="B253" i="28"/>
  <c r="A253" i="28"/>
  <c r="F252" i="28"/>
  <c r="G252" i="28" s="1"/>
  <c r="D252" i="28"/>
  <c r="I252" i="28" s="1"/>
  <c r="C252" i="28"/>
  <c r="B252" i="28"/>
  <c r="A252" i="28"/>
  <c r="F251" i="28"/>
  <c r="G251" i="28" s="1"/>
  <c r="D251" i="28"/>
  <c r="C251" i="28"/>
  <c r="B251" i="28"/>
  <c r="A251" i="28"/>
  <c r="F250" i="28"/>
  <c r="G250" i="28" s="1"/>
  <c r="D250" i="28"/>
  <c r="C250" i="28"/>
  <c r="B250" i="28"/>
  <c r="A250" i="28"/>
  <c r="F249" i="28"/>
  <c r="G249" i="28" s="1"/>
  <c r="D249" i="28"/>
  <c r="C249" i="28"/>
  <c r="B249" i="28"/>
  <c r="A249" i="28"/>
  <c r="F248" i="28"/>
  <c r="G248" i="28" s="1"/>
  <c r="D248" i="28"/>
  <c r="C248" i="28"/>
  <c r="B248" i="28"/>
  <c r="A248" i="28"/>
  <c r="F247" i="28"/>
  <c r="G247" i="28" s="1"/>
  <c r="D247" i="28"/>
  <c r="C247" i="28"/>
  <c r="B247" i="28"/>
  <c r="A247" i="28"/>
  <c r="F246" i="28"/>
  <c r="G246" i="28" s="1"/>
  <c r="D246" i="28"/>
  <c r="C246" i="28"/>
  <c r="B246" i="28"/>
  <c r="A246" i="28"/>
  <c r="F245" i="28"/>
  <c r="D245" i="28"/>
  <c r="C245" i="28"/>
  <c r="B245" i="28"/>
  <c r="A245" i="28"/>
  <c r="F244" i="28"/>
  <c r="G244" i="28" s="1"/>
  <c r="D244" i="28"/>
  <c r="I244" i="28" s="1"/>
  <c r="C244" i="28"/>
  <c r="B244" i="28"/>
  <c r="A244" i="28"/>
  <c r="F243" i="28"/>
  <c r="D243" i="28"/>
  <c r="C243" i="28"/>
  <c r="B243" i="28"/>
  <c r="A243" i="28"/>
  <c r="F242" i="28"/>
  <c r="G242" i="28" s="1"/>
  <c r="D242" i="28"/>
  <c r="C242" i="28"/>
  <c r="B242" i="28"/>
  <c r="A242" i="28"/>
  <c r="F241" i="28"/>
  <c r="D241" i="28"/>
  <c r="C241" i="28"/>
  <c r="B241" i="28"/>
  <c r="A241" i="28"/>
  <c r="F240" i="28"/>
  <c r="G240" i="28" s="1"/>
  <c r="D240" i="28"/>
  <c r="C240" i="28"/>
  <c r="B240" i="28"/>
  <c r="A240" i="28"/>
  <c r="F239" i="28"/>
  <c r="G239" i="28" s="1"/>
  <c r="D239" i="28"/>
  <c r="C239" i="28"/>
  <c r="B239" i="28"/>
  <c r="A239" i="28"/>
  <c r="F238" i="28"/>
  <c r="G238" i="28" s="1"/>
  <c r="D238" i="28"/>
  <c r="C238" i="28"/>
  <c r="B238" i="28"/>
  <c r="A238" i="28"/>
  <c r="F237" i="28"/>
  <c r="G237" i="28" s="1"/>
  <c r="D237" i="28"/>
  <c r="C237" i="28"/>
  <c r="B237" i="28"/>
  <c r="A237" i="28"/>
  <c r="F236" i="28"/>
  <c r="G236" i="28" s="1"/>
  <c r="D236" i="28"/>
  <c r="C236" i="28"/>
  <c r="B236" i="28"/>
  <c r="A236" i="28"/>
  <c r="F235" i="28"/>
  <c r="G235" i="28" s="1"/>
  <c r="D235" i="28"/>
  <c r="C235" i="28"/>
  <c r="B235" i="28"/>
  <c r="A235" i="28"/>
  <c r="F234" i="28"/>
  <c r="G234" i="28" s="1"/>
  <c r="D234" i="28"/>
  <c r="C234" i="28"/>
  <c r="B234" i="28"/>
  <c r="A234" i="28"/>
  <c r="F233" i="28"/>
  <c r="G233" i="28" s="1"/>
  <c r="D233" i="28"/>
  <c r="C233" i="28"/>
  <c r="B233" i="28"/>
  <c r="A233" i="28"/>
  <c r="F232" i="28"/>
  <c r="G232" i="28" s="1"/>
  <c r="D232" i="28"/>
  <c r="C232" i="28"/>
  <c r="B232" i="28"/>
  <c r="A232" i="28"/>
  <c r="F231" i="28"/>
  <c r="G231" i="28" s="1"/>
  <c r="D231" i="28"/>
  <c r="C231" i="28"/>
  <c r="B231" i="28"/>
  <c r="A231" i="28"/>
  <c r="F230" i="28"/>
  <c r="G230" i="28" s="1"/>
  <c r="D230" i="28"/>
  <c r="C230" i="28"/>
  <c r="B230" i="28"/>
  <c r="A230" i="28"/>
  <c r="F229" i="28"/>
  <c r="G229" i="28" s="1"/>
  <c r="D229" i="28"/>
  <c r="C229" i="28"/>
  <c r="B229" i="28"/>
  <c r="A229" i="28"/>
  <c r="F228" i="28"/>
  <c r="G228" i="28" s="1"/>
  <c r="D228" i="28"/>
  <c r="C228" i="28"/>
  <c r="B228" i="28"/>
  <c r="A228" i="28"/>
  <c r="F227" i="28"/>
  <c r="G227" i="28" s="1"/>
  <c r="D227" i="28"/>
  <c r="H227" i="28" s="1"/>
  <c r="C227" i="28"/>
  <c r="B227" i="28"/>
  <c r="A227" i="28"/>
  <c r="F226" i="28"/>
  <c r="D226" i="28"/>
  <c r="H226" i="28" s="1"/>
  <c r="C226" i="28"/>
  <c r="B226" i="28"/>
  <c r="A226" i="28"/>
  <c r="F225" i="28"/>
  <c r="G225" i="28" s="1"/>
  <c r="D225" i="28"/>
  <c r="H225" i="28" s="1"/>
  <c r="C225" i="28"/>
  <c r="B225" i="28"/>
  <c r="A225" i="28"/>
  <c r="F224" i="28"/>
  <c r="G224" i="28" s="1"/>
  <c r="D224" i="28"/>
  <c r="C224" i="28"/>
  <c r="B224" i="28"/>
  <c r="A224" i="28"/>
  <c r="F223" i="28"/>
  <c r="G223" i="28" s="1"/>
  <c r="D223" i="28"/>
  <c r="H223" i="28" s="1"/>
  <c r="C223" i="28"/>
  <c r="B223" i="28"/>
  <c r="A223" i="28"/>
  <c r="F222" i="28"/>
  <c r="G222" i="28" s="1"/>
  <c r="D222" i="28"/>
  <c r="C222" i="28"/>
  <c r="B222" i="28"/>
  <c r="A222" i="28"/>
  <c r="F221" i="28"/>
  <c r="G221" i="28" s="1"/>
  <c r="D221" i="28"/>
  <c r="C221" i="28"/>
  <c r="B221" i="28"/>
  <c r="A221" i="28"/>
  <c r="F220" i="28"/>
  <c r="G220" i="28" s="1"/>
  <c r="D220" i="28"/>
  <c r="C220" i="28"/>
  <c r="B220" i="28"/>
  <c r="A220" i="28"/>
  <c r="F219" i="28"/>
  <c r="G219" i="28" s="1"/>
  <c r="D219" i="28"/>
  <c r="C219" i="28"/>
  <c r="B219" i="28"/>
  <c r="A219" i="28"/>
  <c r="F218" i="28"/>
  <c r="G218" i="28" s="1"/>
  <c r="D218" i="28"/>
  <c r="C218" i="28"/>
  <c r="B218" i="28"/>
  <c r="A218" i="28"/>
  <c r="F217" i="28"/>
  <c r="G217" i="28" s="1"/>
  <c r="D217" i="28"/>
  <c r="C217" i="28"/>
  <c r="B217" i="28"/>
  <c r="A217" i="28"/>
  <c r="F216" i="28"/>
  <c r="G216" i="28" s="1"/>
  <c r="D216" i="28"/>
  <c r="C216" i="28"/>
  <c r="B216" i="28"/>
  <c r="A216" i="28"/>
  <c r="F215" i="28"/>
  <c r="G215" i="28" s="1"/>
  <c r="D215" i="28"/>
  <c r="C215" i="28"/>
  <c r="B215" i="28"/>
  <c r="A215" i="28"/>
  <c r="F214" i="28"/>
  <c r="G214" i="28" s="1"/>
  <c r="D214" i="28"/>
  <c r="C214" i="28"/>
  <c r="B214" i="28"/>
  <c r="A214" i="28"/>
  <c r="F213" i="28"/>
  <c r="G213" i="28" s="1"/>
  <c r="D213" i="28"/>
  <c r="C213" i="28"/>
  <c r="B213" i="28"/>
  <c r="A213" i="28"/>
  <c r="F212" i="28"/>
  <c r="G212" i="28" s="1"/>
  <c r="D212" i="28"/>
  <c r="C212" i="28"/>
  <c r="B212" i="28"/>
  <c r="A212" i="28"/>
  <c r="F211" i="28"/>
  <c r="G211" i="28" s="1"/>
  <c r="D211" i="28"/>
  <c r="C211" i="28"/>
  <c r="B211" i="28"/>
  <c r="A211" i="28"/>
  <c r="F210" i="28"/>
  <c r="D210" i="28"/>
  <c r="C210" i="28"/>
  <c r="B210" i="28"/>
  <c r="A210" i="28"/>
  <c r="F209" i="28"/>
  <c r="G209" i="28" s="1"/>
  <c r="D209" i="28"/>
  <c r="C209" i="28"/>
  <c r="B209" i="28"/>
  <c r="A209" i="28"/>
  <c r="B208" i="28"/>
  <c r="A208" i="28"/>
  <c r="F207" i="28"/>
  <c r="G207" i="28" s="1"/>
  <c r="D207" i="28"/>
  <c r="C207" i="28"/>
  <c r="B207" i="28"/>
  <c r="A207" i="28"/>
  <c r="F206" i="28"/>
  <c r="G206" i="28" s="1"/>
  <c r="D206" i="28"/>
  <c r="C206" i="28"/>
  <c r="B206" i="28"/>
  <c r="A206" i="28"/>
  <c r="F205" i="28"/>
  <c r="G205" i="28" s="1"/>
  <c r="D205" i="28"/>
  <c r="J205" i="28" s="1"/>
  <c r="C205" i="28"/>
  <c r="B205" i="28"/>
  <c r="A205" i="28"/>
  <c r="F204" i="28"/>
  <c r="G204" i="28" s="1"/>
  <c r="D204" i="28"/>
  <c r="C204" i="28"/>
  <c r="B204" i="28"/>
  <c r="A204" i="28"/>
  <c r="F203" i="28"/>
  <c r="G203" i="28" s="1"/>
  <c r="D203" i="28"/>
  <c r="C203" i="28"/>
  <c r="B203" i="28"/>
  <c r="A203" i="28"/>
  <c r="B202" i="28"/>
  <c r="A202" i="28"/>
  <c r="F201" i="28"/>
  <c r="G201" i="28" s="1"/>
  <c r="D201" i="28"/>
  <c r="C201" i="28"/>
  <c r="B201" i="28"/>
  <c r="A201" i="28"/>
  <c r="F200" i="28"/>
  <c r="G200" i="28" s="1"/>
  <c r="D200" i="28"/>
  <c r="C200" i="28"/>
  <c r="B200" i="28"/>
  <c r="A200" i="28"/>
  <c r="F199" i="28"/>
  <c r="G199" i="28" s="1"/>
  <c r="D199" i="28"/>
  <c r="C199" i="28"/>
  <c r="B199" i="28"/>
  <c r="A199" i="28"/>
  <c r="F198" i="28"/>
  <c r="G198" i="28" s="1"/>
  <c r="D198" i="28"/>
  <c r="I198" i="28" s="1"/>
  <c r="C198" i="28"/>
  <c r="B198" i="28"/>
  <c r="A198" i="28"/>
  <c r="F197" i="28"/>
  <c r="G197" i="28" s="1"/>
  <c r="D197" i="28"/>
  <c r="C197" i="28"/>
  <c r="B197" i="28"/>
  <c r="A197" i="28"/>
  <c r="F196" i="28"/>
  <c r="G196" i="28" s="1"/>
  <c r="D196" i="28"/>
  <c r="C196" i="28"/>
  <c r="B196" i="28"/>
  <c r="A196" i="28"/>
  <c r="F195" i="28"/>
  <c r="G195" i="28" s="1"/>
  <c r="D195" i="28"/>
  <c r="C195" i="28"/>
  <c r="B195" i="28"/>
  <c r="A195" i="28"/>
  <c r="F194" i="28"/>
  <c r="D194" i="28"/>
  <c r="H194" i="28" s="1"/>
  <c r="C194" i="28"/>
  <c r="B194" i="28"/>
  <c r="A194" i="28"/>
  <c r="F193" i="28"/>
  <c r="G193" i="28" s="1"/>
  <c r="D193" i="28"/>
  <c r="C193" i="28"/>
  <c r="B193" i="28"/>
  <c r="A193" i="28"/>
  <c r="B192" i="28"/>
  <c r="A192" i="28"/>
  <c r="F191" i="28"/>
  <c r="G191" i="28" s="1"/>
  <c r="D191" i="28"/>
  <c r="H191" i="28" s="1"/>
  <c r="C191" i="28"/>
  <c r="B191" i="28"/>
  <c r="A191" i="28"/>
  <c r="F190" i="28"/>
  <c r="G190" i="28" s="1"/>
  <c r="D190" i="28"/>
  <c r="C190" i="28"/>
  <c r="B190" i="28"/>
  <c r="A190" i="28"/>
  <c r="F189" i="28"/>
  <c r="G189" i="28" s="1"/>
  <c r="D189" i="28"/>
  <c r="H189" i="28" s="1"/>
  <c r="C189" i="28"/>
  <c r="B189" i="28"/>
  <c r="A189" i="28"/>
  <c r="F188" i="28"/>
  <c r="G188" i="28" s="1"/>
  <c r="D188" i="28"/>
  <c r="C188" i="28"/>
  <c r="B188" i="28"/>
  <c r="A188" i="28"/>
  <c r="F187" i="28"/>
  <c r="G187" i="28" s="1"/>
  <c r="D187" i="28"/>
  <c r="H187" i="28" s="1"/>
  <c r="C187" i="28"/>
  <c r="B187" i="28"/>
  <c r="A187" i="28"/>
  <c r="F186" i="28"/>
  <c r="G186" i="28" s="1"/>
  <c r="D186" i="28"/>
  <c r="C186" i="28"/>
  <c r="B186" i="28"/>
  <c r="A186" i="28"/>
  <c r="F185" i="28"/>
  <c r="G185" i="28" s="1"/>
  <c r="D185" i="28"/>
  <c r="H185" i="28" s="1"/>
  <c r="C185" i="28"/>
  <c r="B185" i="28"/>
  <c r="A185" i="28"/>
  <c r="F184" i="28"/>
  <c r="G184" i="28" s="1"/>
  <c r="D184" i="28"/>
  <c r="C184" i="28"/>
  <c r="B184" i="28"/>
  <c r="A184" i="28"/>
  <c r="F183" i="28"/>
  <c r="G183" i="28" s="1"/>
  <c r="D183" i="28"/>
  <c r="H183" i="28" s="1"/>
  <c r="C183" i="28"/>
  <c r="B183" i="28"/>
  <c r="A183" i="28"/>
  <c r="F182" i="28"/>
  <c r="G182" i="28" s="1"/>
  <c r="D182" i="28"/>
  <c r="C182" i="28"/>
  <c r="B182" i="28"/>
  <c r="A182" i="28"/>
  <c r="F181" i="28"/>
  <c r="G181" i="28" s="1"/>
  <c r="D181" i="28"/>
  <c r="H181" i="28" s="1"/>
  <c r="C181" i="28"/>
  <c r="B181" i="28"/>
  <c r="A181" i="28"/>
  <c r="F180" i="28"/>
  <c r="G180" i="28" s="1"/>
  <c r="D180" i="28"/>
  <c r="C180" i="28"/>
  <c r="B180" i="28"/>
  <c r="A180" i="28"/>
  <c r="F179" i="28"/>
  <c r="G179" i="28" s="1"/>
  <c r="D179" i="28"/>
  <c r="H179" i="28" s="1"/>
  <c r="C179" i="28"/>
  <c r="B179" i="28"/>
  <c r="A179" i="28"/>
  <c r="F178" i="28"/>
  <c r="G178" i="28" s="1"/>
  <c r="D178" i="28"/>
  <c r="C178" i="28"/>
  <c r="B178" i="28"/>
  <c r="A178" i="28"/>
  <c r="F177" i="28"/>
  <c r="G177" i="28" s="1"/>
  <c r="D177" i="28"/>
  <c r="H177" i="28" s="1"/>
  <c r="C177" i="28"/>
  <c r="B177" i="28"/>
  <c r="A177" i="28"/>
  <c r="F176" i="28"/>
  <c r="G176" i="28" s="1"/>
  <c r="D176" i="28"/>
  <c r="C176" i="28"/>
  <c r="B176" i="28"/>
  <c r="A176" i="28"/>
  <c r="F175" i="28"/>
  <c r="G175" i="28" s="1"/>
  <c r="D175" i="28"/>
  <c r="H175" i="28" s="1"/>
  <c r="C175" i="28"/>
  <c r="B175" i="28"/>
  <c r="A175" i="28"/>
  <c r="F174" i="28"/>
  <c r="G174" i="28" s="1"/>
  <c r="D174" i="28"/>
  <c r="C174" i="28"/>
  <c r="B174" i="28"/>
  <c r="A174" i="28"/>
  <c r="B173" i="28"/>
  <c r="A173" i="28"/>
  <c r="F172" i="28"/>
  <c r="G172" i="28" s="1"/>
  <c r="D172" i="28"/>
  <c r="H172" i="28" s="1"/>
  <c r="C172" i="28"/>
  <c r="B172" i="28"/>
  <c r="A172" i="28"/>
  <c r="F171" i="28"/>
  <c r="G171" i="28" s="1"/>
  <c r="D171" i="28"/>
  <c r="C171" i="28"/>
  <c r="B171" i="28"/>
  <c r="A171" i="28"/>
  <c r="F170" i="28"/>
  <c r="G170" i="28" s="1"/>
  <c r="D170" i="28"/>
  <c r="C170" i="28"/>
  <c r="B170" i="28"/>
  <c r="A170" i="28"/>
  <c r="F169" i="28"/>
  <c r="G169" i="28" s="1"/>
  <c r="D169" i="28"/>
  <c r="C169" i="28"/>
  <c r="B169" i="28"/>
  <c r="A169" i="28"/>
  <c r="F168" i="28"/>
  <c r="G168" i="28" s="1"/>
  <c r="D168" i="28"/>
  <c r="C168" i="28"/>
  <c r="B168" i="28"/>
  <c r="A168" i="28"/>
  <c r="F167" i="28"/>
  <c r="G167" i="28" s="1"/>
  <c r="D167" i="28"/>
  <c r="C167" i="28"/>
  <c r="B167" i="28"/>
  <c r="A167" i="28"/>
  <c r="F166" i="28"/>
  <c r="G166" i="28" s="1"/>
  <c r="D166" i="28"/>
  <c r="C166" i="28"/>
  <c r="B166" i="28"/>
  <c r="A166" i="28"/>
  <c r="F165" i="28"/>
  <c r="G165" i="28" s="1"/>
  <c r="D165" i="28"/>
  <c r="C165" i="28"/>
  <c r="B165" i="28"/>
  <c r="A165" i="28"/>
  <c r="F164" i="28"/>
  <c r="G164" i="28" s="1"/>
  <c r="D164" i="28"/>
  <c r="C164" i="28"/>
  <c r="B164" i="28"/>
  <c r="A164" i="28"/>
  <c r="F163" i="28"/>
  <c r="G163" i="28" s="1"/>
  <c r="J163" i="28" s="1"/>
  <c r="D163" i="28"/>
  <c r="C163" i="28"/>
  <c r="B163" i="28"/>
  <c r="A163" i="28"/>
  <c r="F162" i="28"/>
  <c r="G162" i="28" s="1"/>
  <c r="D162" i="28"/>
  <c r="C162" i="28"/>
  <c r="B162" i="28"/>
  <c r="A162" i="28"/>
  <c r="F161" i="28"/>
  <c r="G161" i="28" s="1"/>
  <c r="D161" i="28"/>
  <c r="C161" i="28"/>
  <c r="B161" i="28"/>
  <c r="A161" i="28"/>
  <c r="F160" i="28"/>
  <c r="G160" i="28" s="1"/>
  <c r="D160" i="28"/>
  <c r="C160" i="28"/>
  <c r="B160" i="28"/>
  <c r="A160" i="28"/>
  <c r="F159" i="28"/>
  <c r="G159" i="28" s="1"/>
  <c r="D159" i="28"/>
  <c r="C159" i="28"/>
  <c r="B159" i="28"/>
  <c r="A159" i="28"/>
  <c r="F158" i="28"/>
  <c r="G158" i="28" s="1"/>
  <c r="D158" i="28"/>
  <c r="C158" i="28"/>
  <c r="B158" i="28"/>
  <c r="A158" i="28"/>
  <c r="F157" i="28"/>
  <c r="G157" i="28" s="1"/>
  <c r="D157" i="28"/>
  <c r="C157" i="28"/>
  <c r="B157" i="28"/>
  <c r="A157" i="28"/>
  <c r="F156" i="28"/>
  <c r="G156" i="28" s="1"/>
  <c r="D156" i="28"/>
  <c r="H156" i="28" s="1"/>
  <c r="C156" i="28"/>
  <c r="B156" i="28"/>
  <c r="A156" i="28"/>
  <c r="B155" i="28"/>
  <c r="A155" i="28"/>
  <c r="F154" i="28"/>
  <c r="G154" i="28" s="1"/>
  <c r="D154" i="28"/>
  <c r="C154" i="28"/>
  <c r="B154" i="28"/>
  <c r="A154" i="28"/>
  <c r="F153" i="28"/>
  <c r="G153" i="28" s="1"/>
  <c r="D153" i="28"/>
  <c r="I153" i="28" s="1"/>
  <c r="C153" i="28"/>
  <c r="B153" i="28"/>
  <c r="A153" i="28"/>
  <c r="H152" i="28"/>
  <c r="F152" i="28"/>
  <c r="D152" i="28"/>
  <c r="C152" i="28"/>
  <c r="B152" i="28"/>
  <c r="A152" i="28"/>
  <c r="F151" i="28"/>
  <c r="G151" i="28" s="1"/>
  <c r="D151" i="28"/>
  <c r="C151" i="28"/>
  <c r="B151" i="28"/>
  <c r="A151" i="28"/>
  <c r="F150" i="28"/>
  <c r="G150" i="28" s="1"/>
  <c r="D150" i="28"/>
  <c r="C150" i="28"/>
  <c r="B150" i="28"/>
  <c r="A150" i="28"/>
  <c r="F149" i="28"/>
  <c r="G149" i="28" s="1"/>
  <c r="D149" i="28"/>
  <c r="C149" i="28"/>
  <c r="B149" i="28"/>
  <c r="A149" i="28"/>
  <c r="F148" i="28"/>
  <c r="G148" i="28" s="1"/>
  <c r="D148" i="28"/>
  <c r="C148" i="28"/>
  <c r="B148" i="28"/>
  <c r="A148" i="28"/>
  <c r="F147" i="28"/>
  <c r="G147" i="28" s="1"/>
  <c r="D147" i="28"/>
  <c r="C147" i="28"/>
  <c r="B147" i="28"/>
  <c r="A147" i="28"/>
  <c r="F146" i="28"/>
  <c r="G146" i="28" s="1"/>
  <c r="D146" i="28"/>
  <c r="C146" i="28"/>
  <c r="B146" i="28"/>
  <c r="A146" i="28"/>
  <c r="F145" i="28"/>
  <c r="G145" i="28" s="1"/>
  <c r="D145" i="28"/>
  <c r="C145" i="28"/>
  <c r="B145" i="28"/>
  <c r="A145" i="28"/>
  <c r="F144" i="28"/>
  <c r="G144" i="28" s="1"/>
  <c r="D144" i="28"/>
  <c r="C144" i="28"/>
  <c r="B144" i="28"/>
  <c r="A144" i="28"/>
  <c r="F143" i="28"/>
  <c r="G143" i="28" s="1"/>
  <c r="D143" i="28"/>
  <c r="C143" i="28"/>
  <c r="B143" i="28"/>
  <c r="A143" i="28"/>
  <c r="F142" i="28"/>
  <c r="G142" i="28" s="1"/>
  <c r="D142" i="28"/>
  <c r="H142" i="28" s="1"/>
  <c r="C142" i="28"/>
  <c r="B142" i="28"/>
  <c r="A142" i="28"/>
  <c r="F141" i="28"/>
  <c r="G141" i="28" s="1"/>
  <c r="D141" i="28"/>
  <c r="C141" i="28"/>
  <c r="B141" i="28"/>
  <c r="A141" i="28"/>
  <c r="F140" i="28"/>
  <c r="G140" i="28" s="1"/>
  <c r="D140" i="28"/>
  <c r="H140" i="28" s="1"/>
  <c r="C140" i="28"/>
  <c r="B140" i="28"/>
  <c r="A140" i="28"/>
  <c r="F139" i="28"/>
  <c r="G139" i="28" s="1"/>
  <c r="D139" i="28"/>
  <c r="C139" i="28"/>
  <c r="B139" i="28"/>
  <c r="A139" i="28"/>
  <c r="F138" i="28"/>
  <c r="G138" i="28" s="1"/>
  <c r="D138" i="28"/>
  <c r="H138" i="28" s="1"/>
  <c r="C138" i="28"/>
  <c r="B138" i="28"/>
  <c r="A138" i="28"/>
  <c r="F137" i="28"/>
  <c r="G137" i="28" s="1"/>
  <c r="J137" i="28" s="1"/>
  <c r="D137" i="28"/>
  <c r="C137" i="28"/>
  <c r="B137" i="28"/>
  <c r="A137" i="28"/>
  <c r="F136" i="28"/>
  <c r="G136" i="28" s="1"/>
  <c r="D136" i="28"/>
  <c r="C136" i="28"/>
  <c r="B136" i="28"/>
  <c r="A136" i="28"/>
  <c r="F135" i="28"/>
  <c r="G135" i="28" s="1"/>
  <c r="J135" i="28" s="1"/>
  <c r="D135" i="28"/>
  <c r="C135" i="28"/>
  <c r="B135" i="28"/>
  <c r="A135" i="28"/>
  <c r="F134" i="28"/>
  <c r="G134" i="28" s="1"/>
  <c r="D134" i="28"/>
  <c r="H134" i="28" s="1"/>
  <c r="C134" i="28"/>
  <c r="B134" i="28"/>
  <c r="A134" i="28"/>
  <c r="F133" i="28"/>
  <c r="G133" i="28" s="1"/>
  <c r="D133" i="28"/>
  <c r="C133" i="28"/>
  <c r="B133" i="28"/>
  <c r="A133" i="28"/>
  <c r="G132" i="28"/>
  <c r="F132" i="28"/>
  <c r="D132" i="28"/>
  <c r="H132" i="28" s="1"/>
  <c r="C132" i="28"/>
  <c r="B132" i="28"/>
  <c r="A132" i="28"/>
  <c r="B131" i="28"/>
  <c r="A131" i="28"/>
  <c r="F130" i="28"/>
  <c r="D130" i="28"/>
  <c r="C130" i="28"/>
  <c r="B130" i="28"/>
  <c r="A130" i="28"/>
  <c r="F129" i="28"/>
  <c r="D129" i="28"/>
  <c r="H129" i="28" s="1"/>
  <c r="C129" i="28"/>
  <c r="B129" i="28"/>
  <c r="A129" i="28"/>
  <c r="F128" i="28"/>
  <c r="G128" i="28" s="1"/>
  <c r="D128" i="28"/>
  <c r="H128" i="28" s="1"/>
  <c r="C128" i="28"/>
  <c r="B128" i="28"/>
  <c r="A128" i="28"/>
  <c r="F127" i="28"/>
  <c r="G127" i="28" s="1"/>
  <c r="D127" i="28"/>
  <c r="C127" i="28"/>
  <c r="B127" i="28"/>
  <c r="A127" i="28"/>
  <c r="F126" i="28"/>
  <c r="G126" i="28" s="1"/>
  <c r="D126" i="28"/>
  <c r="C126" i="28"/>
  <c r="B126" i="28"/>
  <c r="A126" i="28"/>
  <c r="F125" i="28"/>
  <c r="G125" i="28" s="1"/>
  <c r="D125" i="28"/>
  <c r="H125" i="28" s="1"/>
  <c r="C125" i="28"/>
  <c r="B125" i="28"/>
  <c r="A125" i="28"/>
  <c r="F124" i="28"/>
  <c r="G124" i="28" s="1"/>
  <c r="D124" i="28"/>
  <c r="C124" i="28"/>
  <c r="B124" i="28"/>
  <c r="A124" i="28"/>
  <c r="F123" i="28"/>
  <c r="G123" i="28" s="1"/>
  <c r="D123" i="28"/>
  <c r="H123" i="28" s="1"/>
  <c r="C123" i="28"/>
  <c r="B123" i="28"/>
  <c r="A123" i="28"/>
  <c r="B122" i="28"/>
  <c r="A122" i="28"/>
  <c r="F121" i="28"/>
  <c r="G121" i="28" s="1"/>
  <c r="D121" i="28"/>
  <c r="C121" i="28"/>
  <c r="B121" i="28"/>
  <c r="A121" i="28"/>
  <c r="F120" i="28"/>
  <c r="G120" i="28" s="1"/>
  <c r="D120" i="28"/>
  <c r="C120" i="28"/>
  <c r="B120" i="28"/>
  <c r="A120" i="28"/>
  <c r="H119" i="28"/>
  <c r="F119" i="28"/>
  <c r="G119" i="28" s="1"/>
  <c r="D119" i="28"/>
  <c r="C119" i="28"/>
  <c r="B119" i="28"/>
  <c r="A119" i="28"/>
  <c r="F118" i="28"/>
  <c r="G118" i="28" s="1"/>
  <c r="D118" i="28"/>
  <c r="I118" i="28" s="1"/>
  <c r="C118" i="28"/>
  <c r="B118" i="28"/>
  <c r="A118" i="28"/>
  <c r="B117" i="28"/>
  <c r="A117" i="28"/>
  <c r="F116" i="28"/>
  <c r="G116" i="28" s="1"/>
  <c r="D116" i="28"/>
  <c r="C116" i="28"/>
  <c r="B116" i="28"/>
  <c r="A116" i="28"/>
  <c r="F115" i="28"/>
  <c r="G115" i="28" s="1"/>
  <c r="D115" i="28"/>
  <c r="C115" i="28"/>
  <c r="B115" i="28"/>
  <c r="A115" i="28"/>
  <c r="F114" i="28"/>
  <c r="G114" i="28" s="1"/>
  <c r="D114" i="28"/>
  <c r="C114" i="28"/>
  <c r="B114" i="28"/>
  <c r="A114" i="28"/>
  <c r="F113" i="28"/>
  <c r="G113" i="28" s="1"/>
  <c r="D113" i="28"/>
  <c r="H113" i="28" s="1"/>
  <c r="C113" i="28"/>
  <c r="B113" i="28"/>
  <c r="A113" i="28"/>
  <c r="F112" i="28"/>
  <c r="G112" i="28" s="1"/>
  <c r="D112" i="28"/>
  <c r="C112" i="28"/>
  <c r="B112" i="28"/>
  <c r="A112" i="28"/>
  <c r="B111" i="28"/>
  <c r="A111" i="28"/>
  <c r="F110" i="28"/>
  <c r="G110" i="28" s="1"/>
  <c r="D110" i="28"/>
  <c r="C110" i="28"/>
  <c r="B110" i="28"/>
  <c r="A110" i="28"/>
  <c r="F109" i="28"/>
  <c r="G109" i="28" s="1"/>
  <c r="D109" i="28"/>
  <c r="C109" i="28"/>
  <c r="B109" i="28"/>
  <c r="A109" i="28"/>
  <c r="F108" i="28"/>
  <c r="G108" i="28" s="1"/>
  <c r="D108" i="28"/>
  <c r="I108" i="28" s="1"/>
  <c r="C108" i="28"/>
  <c r="B108" i="28"/>
  <c r="A108" i="28"/>
  <c r="H107" i="28"/>
  <c r="F107" i="28"/>
  <c r="G107" i="28" s="1"/>
  <c r="D107" i="28"/>
  <c r="C107" i="28"/>
  <c r="B107" i="28"/>
  <c r="A107" i="28"/>
  <c r="B106" i="28"/>
  <c r="A106" i="28"/>
  <c r="H105" i="28"/>
  <c r="G105" i="28"/>
  <c r="F105" i="28"/>
  <c r="D105" i="28"/>
  <c r="C105" i="28"/>
  <c r="B105" i="28"/>
  <c r="A105" i="28"/>
  <c r="F104" i="28"/>
  <c r="G104" i="28" s="1"/>
  <c r="D104" i="28"/>
  <c r="I104" i="28" s="1"/>
  <c r="C104" i="28"/>
  <c r="B104" i="28"/>
  <c r="A104" i="28"/>
  <c r="H103" i="28"/>
  <c r="F103" i="28"/>
  <c r="G103" i="28" s="1"/>
  <c r="D103" i="28"/>
  <c r="C103" i="28"/>
  <c r="B103" i="28"/>
  <c r="A103" i="28"/>
  <c r="F102" i="28"/>
  <c r="G102" i="28" s="1"/>
  <c r="D102" i="28"/>
  <c r="I102" i="28" s="1"/>
  <c r="C102" i="28"/>
  <c r="B102" i="28"/>
  <c r="A102" i="28"/>
  <c r="B101" i="28"/>
  <c r="A101" i="28"/>
  <c r="F100" i="28"/>
  <c r="G100" i="28" s="1"/>
  <c r="D100" i="28"/>
  <c r="C100" i="28"/>
  <c r="B100" i="28"/>
  <c r="A100" i="28"/>
  <c r="F99" i="28"/>
  <c r="G99" i="28" s="1"/>
  <c r="D99" i="28"/>
  <c r="H99" i="28" s="1"/>
  <c r="C99" i="28"/>
  <c r="B99" i="28"/>
  <c r="A99" i="28"/>
  <c r="F98" i="28"/>
  <c r="G98" i="28" s="1"/>
  <c r="D98" i="28"/>
  <c r="I98" i="28" s="1"/>
  <c r="C98" i="28"/>
  <c r="B98" i="28"/>
  <c r="A98" i="28"/>
  <c r="H97" i="28"/>
  <c r="F97" i="28"/>
  <c r="G97" i="28" s="1"/>
  <c r="D97" i="28"/>
  <c r="C97" i="28"/>
  <c r="B97" i="28"/>
  <c r="A97" i="28"/>
  <c r="B96" i="28"/>
  <c r="A96" i="28"/>
  <c r="F95" i="28"/>
  <c r="G95" i="28" s="1"/>
  <c r="D95" i="28"/>
  <c r="C95" i="28"/>
  <c r="B95" i="28"/>
  <c r="A95" i="28"/>
  <c r="F94" i="28"/>
  <c r="G94" i="28" s="1"/>
  <c r="D94" i="28"/>
  <c r="C94" i="28"/>
  <c r="B94" i="28"/>
  <c r="A94" i="28"/>
  <c r="F93" i="28"/>
  <c r="G93" i="28" s="1"/>
  <c r="D93" i="28"/>
  <c r="H93" i="28" s="1"/>
  <c r="C93" i="28"/>
  <c r="B93" i="28"/>
  <c r="A93" i="28"/>
  <c r="F92" i="28"/>
  <c r="G92" i="28" s="1"/>
  <c r="D92" i="28"/>
  <c r="I92" i="28" s="1"/>
  <c r="C92" i="28"/>
  <c r="B92" i="28"/>
  <c r="A92" i="28"/>
  <c r="H91" i="28"/>
  <c r="F91" i="28"/>
  <c r="G91" i="28" s="1"/>
  <c r="D91" i="28"/>
  <c r="C91" i="28"/>
  <c r="B91" i="28"/>
  <c r="A91" i="28"/>
  <c r="F90" i="28"/>
  <c r="G90" i="28" s="1"/>
  <c r="D90" i="28"/>
  <c r="I90" i="28" s="1"/>
  <c r="C90" i="28"/>
  <c r="B90" i="28"/>
  <c r="A90" i="28"/>
  <c r="F89" i="28"/>
  <c r="G89" i="28" s="1"/>
  <c r="D89" i="28"/>
  <c r="H89" i="28" s="1"/>
  <c r="C89" i="28"/>
  <c r="B89" i="28"/>
  <c r="A89" i="28"/>
  <c r="F88" i="28"/>
  <c r="G88" i="28" s="1"/>
  <c r="D88" i="28"/>
  <c r="C88" i="28"/>
  <c r="B88" i="28"/>
  <c r="A88" i="28"/>
  <c r="F87" i="28"/>
  <c r="G87" i="28" s="1"/>
  <c r="D87" i="28"/>
  <c r="H87" i="28" s="1"/>
  <c r="C87" i="28"/>
  <c r="B87" i="28"/>
  <c r="A87" i="28"/>
  <c r="F86" i="28"/>
  <c r="G86" i="28" s="1"/>
  <c r="D86" i="28"/>
  <c r="C86" i="28"/>
  <c r="B86" i="28"/>
  <c r="A86" i="28"/>
  <c r="F85" i="28"/>
  <c r="G85" i="28" s="1"/>
  <c r="D85" i="28"/>
  <c r="H85" i="28" s="1"/>
  <c r="C85" i="28"/>
  <c r="B85" i="28"/>
  <c r="A85" i="28"/>
  <c r="F84" i="28"/>
  <c r="G84" i="28" s="1"/>
  <c r="D84" i="28"/>
  <c r="H84" i="28" s="1"/>
  <c r="C84" i="28"/>
  <c r="B84" i="28"/>
  <c r="A84" i="28"/>
  <c r="F83" i="28"/>
  <c r="G83" i="28" s="1"/>
  <c r="D83" i="28"/>
  <c r="H83" i="28" s="1"/>
  <c r="C83" i="28"/>
  <c r="B83" i="28"/>
  <c r="A83" i="28"/>
  <c r="B82" i="28"/>
  <c r="A82" i="28"/>
  <c r="F81" i="28"/>
  <c r="G81" i="28" s="1"/>
  <c r="D81" i="28"/>
  <c r="H81" i="28" s="1"/>
  <c r="C81" i="28"/>
  <c r="B81" i="28"/>
  <c r="A81" i="28"/>
  <c r="F80" i="28"/>
  <c r="D80" i="28"/>
  <c r="C80" i="28"/>
  <c r="B80" i="28"/>
  <c r="A80" i="28"/>
  <c r="F79" i="28"/>
  <c r="G79" i="28" s="1"/>
  <c r="D79" i="28"/>
  <c r="H79" i="28" s="1"/>
  <c r="C79" i="28"/>
  <c r="B79" i="28"/>
  <c r="A79" i="28"/>
  <c r="F78" i="28"/>
  <c r="D78" i="28"/>
  <c r="H78" i="28" s="1"/>
  <c r="C78" i="28"/>
  <c r="B78" i="28"/>
  <c r="A78" i="28"/>
  <c r="F77" i="28"/>
  <c r="G77" i="28" s="1"/>
  <c r="D77" i="28"/>
  <c r="H77" i="28" s="1"/>
  <c r="C77" i="28"/>
  <c r="B77" i="28"/>
  <c r="A77" i="28"/>
  <c r="F76" i="28"/>
  <c r="G76" i="28" s="1"/>
  <c r="D76" i="28"/>
  <c r="H76" i="28" s="1"/>
  <c r="C76" i="28"/>
  <c r="B76" i="28"/>
  <c r="A76" i="28"/>
  <c r="F75" i="28"/>
  <c r="G75" i="28" s="1"/>
  <c r="D75" i="28"/>
  <c r="C75" i="28"/>
  <c r="B75" i="28"/>
  <c r="A75" i="28"/>
  <c r="F74" i="28"/>
  <c r="G74" i="28" s="1"/>
  <c r="D74" i="28"/>
  <c r="H74" i="28" s="1"/>
  <c r="C74" i="28"/>
  <c r="B74" i="28"/>
  <c r="A74" i="28"/>
  <c r="F73" i="28"/>
  <c r="G73" i="28" s="1"/>
  <c r="D73" i="28"/>
  <c r="C73" i="28"/>
  <c r="B73" i="28"/>
  <c r="A73" i="28"/>
  <c r="F72" i="28"/>
  <c r="G72" i="28" s="1"/>
  <c r="D72" i="28"/>
  <c r="C72" i="28"/>
  <c r="B72" i="28"/>
  <c r="A72" i="28"/>
  <c r="F71" i="28"/>
  <c r="G71" i="28" s="1"/>
  <c r="D71" i="28"/>
  <c r="H71" i="28" s="1"/>
  <c r="C71" i="28"/>
  <c r="B71" i="28"/>
  <c r="A71" i="28"/>
  <c r="F70" i="28"/>
  <c r="G70" i="28" s="1"/>
  <c r="D70" i="28"/>
  <c r="C70" i="28"/>
  <c r="B70" i="28"/>
  <c r="A70" i="28"/>
  <c r="B69" i="28"/>
  <c r="A69" i="28"/>
  <c r="H68" i="28"/>
  <c r="F68" i="28"/>
  <c r="F67" i="28"/>
  <c r="G67" i="28" s="1"/>
  <c r="D67" i="28"/>
  <c r="H67" i="28" s="1"/>
  <c r="C67" i="28"/>
  <c r="B67" i="28"/>
  <c r="A67" i="28"/>
  <c r="F66" i="28"/>
  <c r="G66" i="28" s="1"/>
  <c r="D66" i="28"/>
  <c r="C66" i="28"/>
  <c r="B66" i="28"/>
  <c r="A66" i="28"/>
  <c r="F65" i="28"/>
  <c r="G65" i="28" s="1"/>
  <c r="D65" i="28"/>
  <c r="H65" i="28" s="1"/>
  <c r="C65" i="28"/>
  <c r="B65" i="28"/>
  <c r="A65" i="28"/>
  <c r="F64" i="28"/>
  <c r="G64" i="28" s="1"/>
  <c r="J64" i="28" s="1"/>
  <c r="D64" i="28"/>
  <c r="C64" i="28"/>
  <c r="B64" i="28"/>
  <c r="A64" i="28"/>
  <c r="F63" i="28"/>
  <c r="G63" i="28" s="1"/>
  <c r="D63" i="28"/>
  <c r="H63" i="28" s="1"/>
  <c r="C63" i="28"/>
  <c r="B63" i="28"/>
  <c r="A63" i="28"/>
  <c r="F62" i="28"/>
  <c r="G62" i="28" s="1"/>
  <c r="D62" i="28"/>
  <c r="H62" i="28" s="1"/>
  <c r="C62" i="28"/>
  <c r="B62" i="28"/>
  <c r="A62" i="28"/>
  <c r="F61" i="28"/>
  <c r="G61" i="28" s="1"/>
  <c r="D61" i="28"/>
  <c r="C61" i="28"/>
  <c r="B61" i="28"/>
  <c r="A61" i="28"/>
  <c r="H60" i="28"/>
  <c r="F60" i="28"/>
  <c r="G60" i="28" s="1"/>
  <c r="J60" i="28" s="1"/>
  <c r="D60" i="28"/>
  <c r="C60" i="28"/>
  <c r="B60" i="28"/>
  <c r="A60" i="28"/>
  <c r="F59" i="28"/>
  <c r="G59" i="28" s="1"/>
  <c r="D59" i="28"/>
  <c r="H59" i="28" s="1"/>
  <c r="C59" i="28"/>
  <c r="B59" i="28"/>
  <c r="A59" i="28"/>
  <c r="F58" i="28"/>
  <c r="G58" i="28" s="1"/>
  <c r="D58" i="28"/>
  <c r="H58" i="28" s="1"/>
  <c r="C58" i="28"/>
  <c r="B58" i="28"/>
  <c r="A58" i="28"/>
  <c r="F57" i="28"/>
  <c r="G57" i="28" s="1"/>
  <c r="D57" i="28"/>
  <c r="H57" i="28" s="1"/>
  <c r="C57" i="28"/>
  <c r="B57" i="28"/>
  <c r="A57" i="28"/>
  <c r="F56" i="28"/>
  <c r="G56" i="28" s="1"/>
  <c r="D56" i="28"/>
  <c r="C56" i="28"/>
  <c r="B56" i="28"/>
  <c r="A56" i="28"/>
  <c r="F55" i="28"/>
  <c r="G55" i="28" s="1"/>
  <c r="D55" i="28"/>
  <c r="H55" i="28" s="1"/>
  <c r="C55" i="28"/>
  <c r="B55" i="28"/>
  <c r="A55" i="28"/>
  <c r="F54" i="28"/>
  <c r="G54" i="28" s="1"/>
  <c r="D54" i="28"/>
  <c r="C54" i="28"/>
  <c r="B54" i="28"/>
  <c r="A54" i="28"/>
  <c r="F53" i="28"/>
  <c r="G53" i="28" s="1"/>
  <c r="D53" i="28"/>
  <c r="H53" i="28" s="1"/>
  <c r="C53" i="28"/>
  <c r="B53" i="28"/>
  <c r="A53" i="28"/>
  <c r="B52" i="28"/>
  <c r="A52" i="28"/>
  <c r="H51" i="28"/>
  <c r="F51" i="28"/>
  <c r="F50" i="28"/>
  <c r="G50" i="28" s="1"/>
  <c r="D50" i="28"/>
  <c r="C50" i="28"/>
  <c r="B50" i="28"/>
  <c r="A50" i="28"/>
  <c r="F49" i="28"/>
  <c r="G49" i="28" s="1"/>
  <c r="D49" i="28"/>
  <c r="H49" i="28" s="1"/>
  <c r="C49" i="28"/>
  <c r="B49" i="28"/>
  <c r="A49" i="28"/>
  <c r="F48" i="28"/>
  <c r="G48" i="28" s="1"/>
  <c r="J48" i="28" s="1"/>
  <c r="D48" i="28"/>
  <c r="C48" i="28"/>
  <c r="B48" i="28"/>
  <c r="A48" i="28"/>
  <c r="F47" i="28"/>
  <c r="G47" i="28" s="1"/>
  <c r="D47" i="28"/>
  <c r="H47" i="28" s="1"/>
  <c r="C47" i="28"/>
  <c r="B47" i="28"/>
  <c r="A47" i="28"/>
  <c r="F46" i="28"/>
  <c r="G46" i="28" s="1"/>
  <c r="D46" i="28"/>
  <c r="C46" i="28"/>
  <c r="B46" i="28"/>
  <c r="A46" i="28"/>
  <c r="F45" i="28"/>
  <c r="G45" i="28" s="1"/>
  <c r="D45" i="28"/>
  <c r="H45" i="28" s="1"/>
  <c r="C45" i="28"/>
  <c r="B45" i="28"/>
  <c r="A45" i="28"/>
  <c r="F44" i="28"/>
  <c r="G44" i="28" s="1"/>
  <c r="D44" i="28"/>
  <c r="C44" i="28"/>
  <c r="B44" i="28"/>
  <c r="A44" i="28"/>
  <c r="F43" i="28"/>
  <c r="G43" i="28" s="1"/>
  <c r="D43" i="28"/>
  <c r="H43" i="28" s="1"/>
  <c r="C43" i="28"/>
  <c r="B43" i="28"/>
  <c r="A43" i="28"/>
  <c r="F42" i="28"/>
  <c r="G42" i="28" s="1"/>
  <c r="D42" i="28"/>
  <c r="C42" i="28"/>
  <c r="B42" i="28"/>
  <c r="A42" i="28"/>
  <c r="F41" i="28"/>
  <c r="G41" i="28" s="1"/>
  <c r="D41" i="28"/>
  <c r="H41" i="28" s="1"/>
  <c r="C41" i="28"/>
  <c r="B41" i="28"/>
  <c r="A41" i="28"/>
  <c r="F40" i="28"/>
  <c r="G40" i="28" s="1"/>
  <c r="D40" i="28"/>
  <c r="C40" i="28"/>
  <c r="B40" i="28"/>
  <c r="A40" i="28"/>
  <c r="F39" i="28"/>
  <c r="G39" i="28" s="1"/>
  <c r="D39" i="28"/>
  <c r="H39" i="28" s="1"/>
  <c r="C39" i="28"/>
  <c r="B39" i="28"/>
  <c r="A39" i="28"/>
  <c r="F38" i="28"/>
  <c r="G38" i="28" s="1"/>
  <c r="D38" i="28"/>
  <c r="C38" i="28"/>
  <c r="B38" i="28"/>
  <c r="A38" i="28"/>
  <c r="F37" i="28"/>
  <c r="G37" i="28" s="1"/>
  <c r="D37" i="28"/>
  <c r="H37" i="28" s="1"/>
  <c r="C37" i="28"/>
  <c r="B37" i="28"/>
  <c r="A37" i="28"/>
  <c r="B36" i="28"/>
  <c r="A36" i="28"/>
  <c r="F35" i="28"/>
  <c r="G35" i="28" s="1"/>
  <c r="H34" i="28"/>
  <c r="F34" i="28"/>
  <c r="I34" i="28" s="1"/>
  <c r="H33" i="28"/>
  <c r="F33" i="28"/>
  <c r="G33" i="28" s="1"/>
  <c r="J33" i="28" s="1"/>
  <c r="H32" i="28"/>
  <c r="F32" i="28"/>
  <c r="F31" i="28"/>
  <c r="G31" i="28" s="1"/>
  <c r="D31" i="28"/>
  <c r="H31" i="28" s="1"/>
  <c r="C31" i="28"/>
  <c r="B31" i="28"/>
  <c r="A31" i="28"/>
  <c r="F30" i="28"/>
  <c r="G30" i="28" s="1"/>
  <c r="D30" i="28"/>
  <c r="H30" i="28" s="1"/>
  <c r="C30" i="28"/>
  <c r="B30" i="28"/>
  <c r="A30" i="28"/>
  <c r="F29" i="28"/>
  <c r="G29" i="28" s="1"/>
  <c r="D29" i="28"/>
  <c r="H29" i="28" s="1"/>
  <c r="C29" i="28"/>
  <c r="B29" i="28"/>
  <c r="A29" i="28"/>
  <c r="F28" i="28"/>
  <c r="G28" i="28" s="1"/>
  <c r="D28" i="28"/>
  <c r="H28" i="28" s="1"/>
  <c r="C28" i="28"/>
  <c r="B28" i="28"/>
  <c r="A28" i="28"/>
  <c r="F27" i="28"/>
  <c r="G27" i="28" s="1"/>
  <c r="D27" i="28"/>
  <c r="H27" i="28" s="1"/>
  <c r="C27" i="28"/>
  <c r="B27" i="28"/>
  <c r="A27" i="28"/>
  <c r="B26" i="28"/>
  <c r="A26" i="28"/>
  <c r="F25" i="28"/>
  <c r="G25" i="28" s="1"/>
  <c r="D25" i="28"/>
  <c r="H25" i="28" s="1"/>
  <c r="C25" i="28"/>
  <c r="B25" i="28"/>
  <c r="A25" i="28"/>
  <c r="F24" i="28"/>
  <c r="G24" i="28" s="1"/>
  <c r="D24" i="28"/>
  <c r="C24" i="28"/>
  <c r="B24" i="28"/>
  <c r="A24" i="28"/>
  <c r="F23" i="28"/>
  <c r="G23" i="28" s="1"/>
  <c r="D23" i="28"/>
  <c r="H23" i="28" s="1"/>
  <c r="C23" i="28"/>
  <c r="B23" i="28"/>
  <c r="A23" i="28"/>
  <c r="B22" i="28"/>
  <c r="A22" i="28"/>
  <c r="F21" i="28"/>
  <c r="G21" i="28" s="1"/>
  <c r="D21" i="28"/>
  <c r="H21" i="28" s="1"/>
  <c r="C21" i="28"/>
  <c r="B21" i="28"/>
  <c r="A21" i="28"/>
  <c r="F20" i="28"/>
  <c r="G20" i="28" s="1"/>
  <c r="L20" i="28" s="1"/>
  <c r="D20" i="28"/>
  <c r="C20" i="28"/>
  <c r="B20" i="28"/>
  <c r="A20" i="28"/>
  <c r="F19" i="28"/>
  <c r="G19" i="28" s="1"/>
  <c r="D19" i="28"/>
  <c r="C19" i="28"/>
  <c r="B19" i="28"/>
  <c r="A19" i="28"/>
  <c r="F18" i="28"/>
  <c r="G18" i="28" s="1"/>
  <c r="D18" i="28"/>
  <c r="C18" i="28"/>
  <c r="B18" i="28"/>
  <c r="A18" i="28"/>
  <c r="F17" i="28"/>
  <c r="G17" i="28" s="1"/>
  <c r="D17" i="28"/>
  <c r="C17" i="28"/>
  <c r="B17" i="28"/>
  <c r="A17" i="28"/>
  <c r="B16" i="28"/>
  <c r="A16" i="28"/>
  <c r="C341" i="27"/>
  <c r="B341" i="27"/>
  <c r="A341" i="27"/>
  <c r="C340" i="27"/>
  <c r="B340" i="27"/>
  <c r="A340" i="27"/>
  <c r="C339" i="27"/>
  <c r="B339" i="27"/>
  <c r="A339" i="27"/>
  <c r="C338" i="27"/>
  <c r="B338" i="27"/>
  <c r="A338" i="27"/>
  <c r="C337" i="27"/>
  <c r="B337" i="27"/>
  <c r="A337" i="27"/>
  <c r="C336" i="27"/>
  <c r="B336" i="27"/>
  <c r="A336" i="27"/>
  <c r="C335" i="27"/>
  <c r="B335" i="27"/>
  <c r="A335" i="27"/>
  <c r="C334" i="27"/>
  <c r="B334" i="27"/>
  <c r="A334" i="27"/>
  <c r="C333" i="27"/>
  <c r="B333" i="27"/>
  <c r="A333" i="27"/>
  <c r="C332" i="27"/>
  <c r="B332" i="27"/>
  <c r="A332" i="27"/>
  <c r="C331" i="27"/>
  <c r="B331" i="27"/>
  <c r="A331" i="27"/>
  <c r="C330" i="27"/>
  <c r="B330" i="27"/>
  <c r="A330" i="27"/>
  <c r="B329" i="27"/>
  <c r="A329" i="27"/>
  <c r="C328" i="27"/>
  <c r="B328" i="27"/>
  <c r="A328" i="27"/>
  <c r="C327" i="27"/>
  <c r="B327" i="27"/>
  <c r="A327" i="27"/>
  <c r="C326" i="27"/>
  <c r="B326" i="27"/>
  <c r="A326" i="27"/>
  <c r="C325" i="27"/>
  <c r="B325" i="27"/>
  <c r="A325" i="27"/>
  <c r="C324" i="27"/>
  <c r="B324" i="27"/>
  <c r="A324" i="27"/>
  <c r="C323" i="27"/>
  <c r="B323" i="27"/>
  <c r="A323" i="27"/>
  <c r="C322" i="27"/>
  <c r="B322" i="27"/>
  <c r="A322" i="27"/>
  <c r="C321" i="27"/>
  <c r="B321" i="27"/>
  <c r="A321" i="27"/>
  <c r="C320" i="27"/>
  <c r="B320" i="27"/>
  <c r="A320" i="27"/>
  <c r="C319" i="27"/>
  <c r="B319" i="27"/>
  <c r="A319" i="27"/>
  <c r="C318" i="27"/>
  <c r="B318" i="27"/>
  <c r="A318" i="27"/>
  <c r="C317" i="27"/>
  <c r="B317" i="27"/>
  <c r="A317" i="27"/>
  <c r="C316" i="27"/>
  <c r="B316" i="27"/>
  <c r="A316" i="27"/>
  <c r="C315" i="27"/>
  <c r="B315" i="27"/>
  <c r="A315" i="27"/>
  <c r="C314" i="27"/>
  <c r="B314" i="27"/>
  <c r="A314" i="27"/>
  <c r="C313" i="27"/>
  <c r="B313" i="27"/>
  <c r="A313" i="27"/>
  <c r="C312" i="27"/>
  <c r="B312" i="27"/>
  <c r="A312" i="27"/>
  <c r="C311" i="27"/>
  <c r="B311" i="27"/>
  <c r="A311" i="27"/>
  <c r="C310" i="27"/>
  <c r="B310" i="27"/>
  <c r="A310" i="27"/>
  <c r="B309" i="27"/>
  <c r="A309" i="27"/>
  <c r="C308" i="27"/>
  <c r="B308" i="27"/>
  <c r="A308" i="27"/>
  <c r="C307" i="27"/>
  <c r="B307" i="27"/>
  <c r="A307" i="27"/>
  <c r="C306" i="27"/>
  <c r="B306" i="27"/>
  <c r="A306" i="27"/>
  <c r="C305" i="27"/>
  <c r="B305" i="27"/>
  <c r="A305" i="27"/>
  <c r="C304" i="27"/>
  <c r="B304" i="27"/>
  <c r="A304" i="27"/>
  <c r="C303" i="27"/>
  <c r="B303" i="27"/>
  <c r="A303" i="27"/>
  <c r="C302" i="27"/>
  <c r="B302" i="27"/>
  <c r="A302" i="27"/>
  <c r="C301" i="27"/>
  <c r="B301" i="27"/>
  <c r="A301" i="27"/>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B289" i="27"/>
  <c r="A289" i="27"/>
  <c r="C288" i="27"/>
  <c r="B288" i="27"/>
  <c r="A288" i="27"/>
  <c r="C287" i="27"/>
  <c r="B287" i="27"/>
  <c r="A287" i="27"/>
  <c r="C286" i="27"/>
  <c r="B286" i="27"/>
  <c r="A286" i="27"/>
  <c r="C285" i="27"/>
  <c r="B285" i="27"/>
  <c r="A285" i="27"/>
  <c r="C284" i="27"/>
  <c r="B284" i="27"/>
  <c r="A284" i="27"/>
  <c r="C283" i="27"/>
  <c r="B283" i="27"/>
  <c r="A283"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B196" i="27"/>
  <c r="A196" i="27"/>
  <c r="C195" i="27"/>
  <c r="B195" i="27"/>
  <c r="A195" i="27"/>
  <c r="C194" i="27"/>
  <c r="B194" i="27"/>
  <c r="A194" i="27"/>
  <c r="C193" i="27"/>
  <c r="B193" i="27"/>
  <c r="A193" i="27"/>
  <c r="C192" i="27"/>
  <c r="B192" i="27"/>
  <c r="A192" i="27"/>
  <c r="C191" i="27"/>
  <c r="B191" i="27"/>
  <c r="A191"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B110" i="27"/>
  <c r="A110" i="27"/>
  <c r="C109" i="27"/>
  <c r="B109" i="27"/>
  <c r="A109" i="27"/>
  <c r="C108" i="27"/>
  <c r="B108" i="27"/>
  <c r="A108" i="27"/>
  <c r="C107" i="27"/>
  <c r="B107" i="27"/>
  <c r="A107" i="27"/>
  <c r="C106" i="27"/>
  <c r="B106" i="27"/>
  <c r="A106" i="27"/>
  <c r="B105" i="27"/>
  <c r="A105" i="27"/>
  <c r="C104" i="27"/>
  <c r="B104" i="27"/>
  <c r="A104" i="27"/>
  <c r="C103" i="27"/>
  <c r="B103" i="27"/>
  <c r="A103" i="27"/>
  <c r="C102" i="27"/>
  <c r="B102" i="27"/>
  <c r="A102" i="27"/>
  <c r="C101" i="27"/>
  <c r="B101" i="27"/>
  <c r="A101" i="27"/>
  <c r="C100" i="27"/>
  <c r="B100" i="27"/>
  <c r="A100" i="27"/>
  <c r="B99" i="27"/>
  <c r="A99" i="27"/>
  <c r="C98" i="27"/>
  <c r="B98" i="27"/>
  <c r="A98" i="27"/>
  <c r="C97" i="27"/>
  <c r="B97" i="27"/>
  <c r="A97" i="27"/>
  <c r="H96" i="27"/>
  <c r="F96" i="27"/>
  <c r="C96" i="27"/>
  <c r="B96" i="27"/>
  <c r="A96" i="27"/>
  <c r="C95" i="27"/>
  <c r="B95" i="27"/>
  <c r="A95" i="27"/>
  <c r="B94" i="27"/>
  <c r="A94" i="27"/>
  <c r="C93" i="27"/>
  <c r="B93" i="27"/>
  <c r="A93" i="27"/>
  <c r="C92" i="27"/>
  <c r="B92" i="27"/>
  <c r="A92" i="27"/>
  <c r="C91" i="27"/>
  <c r="B91" i="27"/>
  <c r="A91" i="27"/>
  <c r="C90" i="27"/>
  <c r="B90" i="27"/>
  <c r="A90" i="27"/>
  <c r="B89" i="27"/>
  <c r="A89" i="27"/>
  <c r="C88" i="27"/>
  <c r="B88" i="27"/>
  <c r="A88" i="27"/>
  <c r="C87" i="27"/>
  <c r="B87" i="27"/>
  <c r="A87" i="27"/>
  <c r="C86" i="27"/>
  <c r="B86" i="27"/>
  <c r="A86" i="27"/>
  <c r="C85" i="27"/>
  <c r="B85" i="27"/>
  <c r="A85"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H58" i="27"/>
  <c r="G58" i="27"/>
  <c r="F58" i="27"/>
  <c r="C58" i="27"/>
  <c r="B58" i="27"/>
  <c r="A58" i="27"/>
  <c r="B57" i="27"/>
  <c r="A57" i="27"/>
  <c r="C56" i="27"/>
  <c r="B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G46" i="27"/>
  <c r="F46" i="27"/>
  <c r="C46" i="27"/>
  <c r="B46" i="27"/>
  <c r="A46" i="27"/>
  <c r="C45" i="27"/>
  <c r="B45" i="27"/>
  <c r="A45" i="27"/>
  <c r="C44" i="27"/>
  <c r="B44" i="27"/>
  <c r="A44" i="27"/>
  <c r="G43" i="27"/>
  <c r="H43" i="27" s="1"/>
  <c r="F43" i="27"/>
  <c r="C43" i="27"/>
  <c r="B43" i="27"/>
  <c r="A43" i="27"/>
  <c r="C42" i="27"/>
  <c r="B42" i="27"/>
  <c r="A42" i="27"/>
  <c r="C41" i="27"/>
  <c r="B41" i="27"/>
  <c r="A41" i="27"/>
  <c r="B40" i="27"/>
  <c r="A40" i="27"/>
  <c r="C39" i="27"/>
  <c r="B39" i="27"/>
  <c r="C38" i="27"/>
  <c r="B38" i="27"/>
  <c r="A38" i="27"/>
  <c r="C37" i="27"/>
  <c r="B37" i="27"/>
  <c r="A37" i="27"/>
  <c r="C36" i="27"/>
  <c r="B36" i="27"/>
  <c r="A36" i="27"/>
  <c r="C35" i="27"/>
  <c r="B35" i="27"/>
  <c r="A35" i="27"/>
  <c r="C34" i="27"/>
  <c r="B34" i="27"/>
  <c r="A34" i="27"/>
  <c r="F33" i="27"/>
  <c r="C33" i="27"/>
  <c r="B33" i="27"/>
  <c r="A33" i="27"/>
  <c r="F32" i="27"/>
  <c r="C32" i="27"/>
  <c r="B32" i="27"/>
  <c r="A32" i="27"/>
  <c r="F31" i="27"/>
  <c r="C31" i="27"/>
  <c r="B31" i="27"/>
  <c r="A31" i="27"/>
  <c r="C30" i="27"/>
  <c r="B30" i="27"/>
  <c r="A30" i="27"/>
  <c r="C29" i="27"/>
  <c r="B29" i="27"/>
  <c r="A29" i="27"/>
  <c r="C28" i="27"/>
  <c r="B28" i="27"/>
  <c r="A28" i="27"/>
  <c r="C27" i="27"/>
  <c r="B27" i="27"/>
  <c r="A27" i="27"/>
  <c r="C26" i="27"/>
  <c r="B26" i="27"/>
  <c r="A26" i="27"/>
  <c r="C25" i="27"/>
  <c r="B25" i="27"/>
  <c r="A25" i="27"/>
  <c r="B24" i="27"/>
  <c r="A24" i="27"/>
  <c r="C19" i="27"/>
  <c r="B19" i="27"/>
  <c r="A19" i="27"/>
  <c r="C18" i="27"/>
  <c r="B18" i="27"/>
  <c r="A18" i="27"/>
  <c r="C17" i="27"/>
  <c r="B17" i="27"/>
  <c r="A17" i="27"/>
  <c r="C16" i="27"/>
  <c r="B16" i="27"/>
  <c r="A16" i="27"/>
  <c r="C15" i="27"/>
  <c r="B15" i="27"/>
  <c r="A15" i="27"/>
  <c r="B14" i="27"/>
  <c r="A14" i="27"/>
  <c r="F13" i="27"/>
  <c r="C13" i="27"/>
  <c r="B13" i="27"/>
  <c r="A13" i="27"/>
  <c r="F12" i="27"/>
  <c r="C12" i="27"/>
  <c r="B12" i="27"/>
  <c r="A12" i="27"/>
  <c r="F11" i="27"/>
  <c r="C11" i="27"/>
  <c r="B11" i="27"/>
  <c r="A11" i="27"/>
  <c r="B10" i="27"/>
  <c r="A10" i="27"/>
  <c r="C9" i="27"/>
  <c r="B9" i="27"/>
  <c r="A9" i="27"/>
  <c r="C8" i="27"/>
  <c r="B8" i="27"/>
  <c r="A8" i="27"/>
  <c r="C7" i="27"/>
  <c r="B7" i="27"/>
  <c r="A7" i="27"/>
  <c r="C6" i="27"/>
  <c r="B6" i="27"/>
  <c r="A6" i="27"/>
  <c r="C5" i="27"/>
  <c r="B5" i="27"/>
  <c r="A5" i="27"/>
  <c r="B4" i="27"/>
  <c r="A4" i="27"/>
  <c r="H371" i="26"/>
  <c r="F371" i="26"/>
  <c r="G371" i="26" s="1"/>
  <c r="J371" i="26" s="1"/>
  <c r="K371" i="26" s="1"/>
  <c r="H370" i="26"/>
  <c r="F370" i="26"/>
  <c r="H369" i="26"/>
  <c r="F369" i="26"/>
  <c r="G369" i="26" s="1"/>
  <c r="H368" i="26"/>
  <c r="F368" i="26"/>
  <c r="I368" i="26" s="1"/>
  <c r="H367" i="26"/>
  <c r="F367" i="26"/>
  <c r="H366" i="26"/>
  <c r="F366" i="26"/>
  <c r="I366" i="26" s="1"/>
  <c r="H365" i="26"/>
  <c r="F365" i="26"/>
  <c r="H364" i="26"/>
  <c r="F364" i="26"/>
  <c r="I364" i="26" s="1"/>
  <c r="H363" i="26"/>
  <c r="F363" i="26"/>
  <c r="G363" i="26" s="1"/>
  <c r="J363" i="26" s="1"/>
  <c r="K363" i="26" s="1"/>
  <c r="H362" i="26"/>
  <c r="F362" i="26"/>
  <c r="H361" i="26"/>
  <c r="F361" i="26"/>
  <c r="H360" i="26"/>
  <c r="F360" i="26"/>
  <c r="H359" i="26"/>
  <c r="F359" i="26"/>
  <c r="H358" i="26"/>
  <c r="F358" i="26"/>
  <c r="I358" i="26" s="1"/>
  <c r="H357" i="26"/>
  <c r="F357" i="26"/>
  <c r="H356" i="26"/>
  <c r="F356" i="26"/>
  <c r="I356" i="26" s="1"/>
  <c r="H355" i="26"/>
  <c r="F355" i="26"/>
  <c r="F353" i="26"/>
  <c r="G353" i="26" s="1"/>
  <c r="D353" i="26"/>
  <c r="H353" i="26" s="1"/>
  <c r="C353" i="26"/>
  <c r="B353" i="26"/>
  <c r="A353" i="26"/>
  <c r="F352" i="26"/>
  <c r="G352" i="26" s="1"/>
  <c r="D352" i="26"/>
  <c r="C352" i="26"/>
  <c r="B352" i="26"/>
  <c r="A352" i="26"/>
  <c r="F351" i="26"/>
  <c r="G351" i="26" s="1"/>
  <c r="D351" i="26"/>
  <c r="C351" i="26"/>
  <c r="B351" i="26"/>
  <c r="A351" i="26"/>
  <c r="F350" i="26"/>
  <c r="G350" i="26" s="1"/>
  <c r="D350" i="26"/>
  <c r="C350" i="26"/>
  <c r="B350" i="26"/>
  <c r="A350" i="26"/>
  <c r="F349" i="26"/>
  <c r="G349" i="26" s="1"/>
  <c r="D349" i="26"/>
  <c r="H349" i="26" s="1"/>
  <c r="C349" i="26"/>
  <c r="B349" i="26"/>
  <c r="A349" i="26"/>
  <c r="F348" i="26"/>
  <c r="G348" i="26" s="1"/>
  <c r="D348" i="26"/>
  <c r="C348" i="26"/>
  <c r="B348" i="26"/>
  <c r="A348" i="26"/>
  <c r="F347" i="26"/>
  <c r="G347" i="26" s="1"/>
  <c r="D347" i="26"/>
  <c r="C347" i="26"/>
  <c r="B347" i="26"/>
  <c r="A347" i="26"/>
  <c r="F346" i="26"/>
  <c r="D346" i="26"/>
  <c r="C346" i="26"/>
  <c r="B346" i="26"/>
  <c r="A346" i="26"/>
  <c r="F345" i="26"/>
  <c r="G345" i="26" s="1"/>
  <c r="D345" i="26"/>
  <c r="C345" i="26"/>
  <c r="B345" i="26"/>
  <c r="A345" i="26"/>
  <c r="F344" i="26"/>
  <c r="G344" i="26" s="1"/>
  <c r="D344" i="26"/>
  <c r="C344" i="26"/>
  <c r="B344" i="26"/>
  <c r="A344" i="26"/>
  <c r="F343" i="26"/>
  <c r="G343" i="26" s="1"/>
  <c r="D343" i="26"/>
  <c r="C343" i="26"/>
  <c r="B343" i="26"/>
  <c r="A343" i="26"/>
  <c r="F342" i="26"/>
  <c r="G342" i="26" s="1"/>
  <c r="D342" i="26"/>
  <c r="C342" i="26"/>
  <c r="B342" i="26"/>
  <c r="A342" i="26"/>
  <c r="B341" i="26"/>
  <c r="A341" i="26"/>
  <c r="F340" i="26"/>
  <c r="G340" i="26" s="1"/>
  <c r="D340" i="26"/>
  <c r="C340" i="26"/>
  <c r="B340" i="26"/>
  <c r="A340" i="26"/>
  <c r="F339" i="26"/>
  <c r="G339" i="26" s="1"/>
  <c r="D339" i="26"/>
  <c r="H339" i="26" s="1"/>
  <c r="C339" i="26"/>
  <c r="B339" i="26"/>
  <c r="A339" i="26"/>
  <c r="H338" i="26"/>
  <c r="F338" i="26"/>
  <c r="D338" i="26"/>
  <c r="C338" i="26"/>
  <c r="B338" i="26"/>
  <c r="A338" i="26"/>
  <c r="F337" i="26"/>
  <c r="G337" i="26" s="1"/>
  <c r="D337" i="26"/>
  <c r="H337" i="26" s="1"/>
  <c r="C337" i="26"/>
  <c r="B337" i="26"/>
  <c r="A337" i="26"/>
  <c r="F336" i="26"/>
  <c r="G336" i="26" s="1"/>
  <c r="D336" i="26"/>
  <c r="C336" i="26"/>
  <c r="B336" i="26"/>
  <c r="A336" i="26"/>
  <c r="H335" i="26"/>
  <c r="F335" i="26"/>
  <c r="G335" i="26" s="1"/>
  <c r="D335" i="26"/>
  <c r="C335" i="26"/>
  <c r="B335" i="26"/>
  <c r="A335" i="26"/>
  <c r="F334" i="26"/>
  <c r="G334" i="26" s="1"/>
  <c r="D334" i="26"/>
  <c r="H334" i="26" s="1"/>
  <c r="C334" i="26"/>
  <c r="B334" i="26"/>
  <c r="A334" i="26"/>
  <c r="F333" i="26"/>
  <c r="G333" i="26" s="1"/>
  <c r="D333" i="26"/>
  <c r="H333" i="26" s="1"/>
  <c r="C333" i="26"/>
  <c r="B333" i="26"/>
  <c r="A333" i="26"/>
  <c r="F332" i="26"/>
  <c r="G332" i="26" s="1"/>
  <c r="D332" i="26"/>
  <c r="C332" i="26"/>
  <c r="B332" i="26"/>
  <c r="A332" i="26"/>
  <c r="F331" i="26"/>
  <c r="G331" i="26" s="1"/>
  <c r="D331" i="26"/>
  <c r="H331" i="26" s="1"/>
  <c r="C331" i="26"/>
  <c r="B331" i="26"/>
  <c r="A331" i="26"/>
  <c r="F330" i="26"/>
  <c r="D330" i="26"/>
  <c r="H330" i="26" s="1"/>
  <c r="C330" i="26"/>
  <c r="B330" i="26"/>
  <c r="A330" i="26"/>
  <c r="F329" i="26"/>
  <c r="G329" i="26" s="1"/>
  <c r="D329" i="26"/>
  <c r="C329" i="26"/>
  <c r="B329" i="26"/>
  <c r="A329" i="26"/>
  <c r="F328" i="26"/>
  <c r="G328" i="26" s="1"/>
  <c r="D328" i="26"/>
  <c r="C328" i="26"/>
  <c r="B328" i="26"/>
  <c r="A328" i="26"/>
  <c r="F327" i="26"/>
  <c r="G327" i="26" s="1"/>
  <c r="D327" i="26"/>
  <c r="H327" i="26" s="1"/>
  <c r="C327" i="26"/>
  <c r="B327" i="26"/>
  <c r="A327" i="26"/>
  <c r="F326" i="26"/>
  <c r="G326" i="26" s="1"/>
  <c r="D326" i="26"/>
  <c r="H326" i="26" s="1"/>
  <c r="C326" i="26"/>
  <c r="B326" i="26"/>
  <c r="A326" i="26"/>
  <c r="F325" i="26"/>
  <c r="G325" i="26" s="1"/>
  <c r="D325" i="26"/>
  <c r="H325" i="26" s="1"/>
  <c r="C325" i="26"/>
  <c r="B325" i="26"/>
  <c r="A325" i="26"/>
  <c r="F324" i="26"/>
  <c r="G324" i="26" s="1"/>
  <c r="D324" i="26"/>
  <c r="C324" i="26"/>
  <c r="B324" i="26"/>
  <c r="A324" i="26"/>
  <c r="F323" i="26"/>
  <c r="G323" i="26" s="1"/>
  <c r="D323" i="26"/>
  <c r="H323" i="26" s="1"/>
  <c r="C323" i="26"/>
  <c r="B323" i="26"/>
  <c r="A323" i="26"/>
  <c r="F322" i="26"/>
  <c r="D322" i="26"/>
  <c r="H322" i="26" s="1"/>
  <c r="C322" i="26"/>
  <c r="B322" i="26"/>
  <c r="A322" i="26"/>
  <c r="B321" i="26"/>
  <c r="A321" i="26"/>
  <c r="F320" i="26"/>
  <c r="G320" i="26" s="1"/>
  <c r="D320" i="26"/>
  <c r="C320" i="26"/>
  <c r="B320" i="26"/>
  <c r="A320" i="26"/>
  <c r="F319" i="26"/>
  <c r="G319" i="26" s="1"/>
  <c r="D319" i="26"/>
  <c r="C319" i="26"/>
  <c r="B319" i="26"/>
  <c r="A319" i="26"/>
  <c r="F318" i="26"/>
  <c r="G318" i="26" s="1"/>
  <c r="D318" i="26"/>
  <c r="C318" i="26"/>
  <c r="B318" i="26"/>
  <c r="A318" i="26"/>
  <c r="F317" i="26"/>
  <c r="G317" i="26" s="1"/>
  <c r="D317" i="26"/>
  <c r="H317" i="26" s="1"/>
  <c r="C317" i="26"/>
  <c r="B317" i="26"/>
  <c r="A317" i="26"/>
  <c r="F316" i="26"/>
  <c r="D316" i="26"/>
  <c r="H316" i="26" s="1"/>
  <c r="C316" i="26"/>
  <c r="B316" i="26"/>
  <c r="A316" i="26"/>
  <c r="F315" i="26"/>
  <c r="G315" i="26" s="1"/>
  <c r="D315" i="26"/>
  <c r="H315" i="26" s="1"/>
  <c r="C315" i="26"/>
  <c r="B315" i="26"/>
  <c r="A315" i="26"/>
  <c r="F314" i="26"/>
  <c r="G314" i="26" s="1"/>
  <c r="D314" i="26"/>
  <c r="C314" i="26"/>
  <c r="B314" i="26"/>
  <c r="A314" i="26"/>
  <c r="F313" i="26"/>
  <c r="G313" i="26" s="1"/>
  <c r="J313" i="26" s="1"/>
  <c r="D313" i="26"/>
  <c r="H313" i="26" s="1"/>
  <c r="C313" i="26"/>
  <c r="B313" i="26"/>
  <c r="A313" i="26"/>
  <c r="F312" i="26"/>
  <c r="G312" i="26" s="1"/>
  <c r="D312" i="26"/>
  <c r="C312" i="26"/>
  <c r="B312" i="26"/>
  <c r="A312" i="26"/>
  <c r="F311" i="26"/>
  <c r="G311" i="26" s="1"/>
  <c r="D311" i="26"/>
  <c r="C311" i="26"/>
  <c r="B311" i="26"/>
  <c r="A311" i="26"/>
  <c r="F310" i="26"/>
  <c r="G310" i="26" s="1"/>
  <c r="D310" i="26"/>
  <c r="C310" i="26"/>
  <c r="B310" i="26"/>
  <c r="A310" i="26"/>
  <c r="F309" i="26"/>
  <c r="G309" i="26" s="1"/>
  <c r="D309" i="26"/>
  <c r="C309" i="26"/>
  <c r="B309" i="26"/>
  <c r="A309" i="26"/>
  <c r="F308" i="26"/>
  <c r="G308" i="26" s="1"/>
  <c r="D308" i="26"/>
  <c r="C308" i="26"/>
  <c r="B308" i="26"/>
  <c r="A308" i="26"/>
  <c r="F307" i="26"/>
  <c r="G307" i="26" s="1"/>
  <c r="D307" i="26"/>
  <c r="C307" i="26"/>
  <c r="B307" i="26"/>
  <c r="A307" i="26"/>
  <c r="F306" i="26"/>
  <c r="G306" i="26" s="1"/>
  <c r="D306" i="26"/>
  <c r="C306" i="26"/>
  <c r="B306" i="26"/>
  <c r="A306" i="26"/>
  <c r="F305" i="26"/>
  <c r="G305" i="26" s="1"/>
  <c r="D305" i="26"/>
  <c r="C305" i="26"/>
  <c r="B305" i="26"/>
  <c r="A305" i="26"/>
  <c r="F304" i="26"/>
  <c r="G304" i="26" s="1"/>
  <c r="D304" i="26"/>
  <c r="C304" i="26"/>
  <c r="B304" i="26"/>
  <c r="A304" i="26"/>
  <c r="F303" i="26"/>
  <c r="G303" i="26" s="1"/>
  <c r="D303" i="26"/>
  <c r="C303" i="26"/>
  <c r="B303" i="26"/>
  <c r="A303" i="26"/>
  <c r="F302" i="26"/>
  <c r="G302" i="26" s="1"/>
  <c r="D302" i="26"/>
  <c r="C302" i="26"/>
  <c r="B302" i="26"/>
  <c r="A302" i="26"/>
  <c r="B301" i="26"/>
  <c r="A301" i="26"/>
  <c r="F300" i="26"/>
  <c r="G300" i="26" s="1"/>
  <c r="D300" i="26"/>
  <c r="C300" i="26"/>
  <c r="B300" i="26"/>
  <c r="A300" i="26"/>
  <c r="F299" i="26"/>
  <c r="G299" i="26" s="1"/>
  <c r="D299" i="26"/>
  <c r="C299" i="26"/>
  <c r="B299" i="26"/>
  <c r="A299" i="26"/>
  <c r="F298" i="26"/>
  <c r="G298" i="26" s="1"/>
  <c r="D298" i="26"/>
  <c r="C298" i="26"/>
  <c r="B298" i="26"/>
  <c r="A298" i="26"/>
  <c r="F297" i="26"/>
  <c r="G297" i="26" s="1"/>
  <c r="D297" i="26"/>
  <c r="C297" i="26"/>
  <c r="B297" i="26"/>
  <c r="A297" i="26"/>
  <c r="F296" i="26"/>
  <c r="D296" i="26"/>
  <c r="C296" i="26"/>
  <c r="B296" i="26"/>
  <c r="A296" i="26"/>
  <c r="F295" i="26"/>
  <c r="G295" i="26" s="1"/>
  <c r="D295" i="26"/>
  <c r="C295" i="26"/>
  <c r="B295" i="26"/>
  <c r="A295" i="26"/>
  <c r="B294" i="26"/>
  <c r="A294" i="26"/>
  <c r="F293" i="26"/>
  <c r="G293" i="26" s="1"/>
  <c r="D293" i="26"/>
  <c r="C293" i="26"/>
  <c r="B293" i="26"/>
  <c r="A293" i="26"/>
  <c r="F292" i="26"/>
  <c r="G292" i="26" s="1"/>
  <c r="D292" i="26"/>
  <c r="C292" i="26"/>
  <c r="B292" i="26"/>
  <c r="A292" i="26"/>
  <c r="F291" i="26"/>
  <c r="G291" i="26" s="1"/>
  <c r="D291" i="26"/>
  <c r="C291" i="26"/>
  <c r="B291" i="26"/>
  <c r="A291" i="26"/>
  <c r="F290" i="26"/>
  <c r="G290" i="26" s="1"/>
  <c r="D290" i="26"/>
  <c r="C290" i="26"/>
  <c r="B290" i="26"/>
  <c r="A290" i="26"/>
  <c r="F289" i="26"/>
  <c r="G289" i="26" s="1"/>
  <c r="D289" i="26"/>
  <c r="I289" i="26" s="1"/>
  <c r="C289" i="26"/>
  <c r="B289" i="26"/>
  <c r="A289" i="26"/>
  <c r="F288" i="26"/>
  <c r="G288" i="26" s="1"/>
  <c r="D288" i="26"/>
  <c r="C288" i="26"/>
  <c r="B288" i="26"/>
  <c r="A288" i="26"/>
  <c r="F287" i="26"/>
  <c r="G287" i="26" s="1"/>
  <c r="D287" i="26"/>
  <c r="C287" i="26"/>
  <c r="B287" i="26"/>
  <c r="A287" i="26"/>
  <c r="F286" i="26"/>
  <c r="G286" i="26" s="1"/>
  <c r="D286" i="26"/>
  <c r="C286" i="26"/>
  <c r="B286" i="26"/>
  <c r="A286" i="26"/>
  <c r="F285" i="26"/>
  <c r="G285" i="26" s="1"/>
  <c r="D285" i="26"/>
  <c r="C285" i="26"/>
  <c r="B285" i="26"/>
  <c r="A285" i="26"/>
  <c r="F284" i="26"/>
  <c r="G284" i="26" s="1"/>
  <c r="D284" i="26"/>
  <c r="C284" i="26"/>
  <c r="B284" i="26"/>
  <c r="A284" i="26"/>
  <c r="F283" i="26"/>
  <c r="G283" i="26" s="1"/>
  <c r="D283" i="26"/>
  <c r="C283" i="26"/>
  <c r="B283" i="26"/>
  <c r="A283" i="26"/>
  <c r="F282" i="26"/>
  <c r="G282" i="26" s="1"/>
  <c r="D282" i="26"/>
  <c r="C282" i="26"/>
  <c r="B282" i="26"/>
  <c r="A282" i="26"/>
  <c r="B281" i="26"/>
  <c r="A281" i="26"/>
  <c r="F280" i="26"/>
  <c r="G280" i="26" s="1"/>
  <c r="D280" i="26"/>
  <c r="C280" i="26"/>
  <c r="B280" i="26"/>
  <c r="A280" i="26"/>
  <c r="F279" i="26"/>
  <c r="G279" i="26" s="1"/>
  <c r="D279" i="26"/>
  <c r="C279" i="26"/>
  <c r="B279" i="26"/>
  <c r="A279" i="26"/>
  <c r="F278" i="26"/>
  <c r="G278" i="26" s="1"/>
  <c r="D278" i="26"/>
  <c r="C278" i="26"/>
  <c r="B278" i="26"/>
  <c r="A278" i="26"/>
  <c r="F277" i="26"/>
  <c r="G277" i="26" s="1"/>
  <c r="D277" i="26"/>
  <c r="C277" i="26"/>
  <c r="B277" i="26"/>
  <c r="A277" i="26"/>
  <c r="F276" i="26"/>
  <c r="G276" i="26" s="1"/>
  <c r="D276" i="26"/>
  <c r="C276" i="26"/>
  <c r="B276" i="26"/>
  <c r="A276" i="26"/>
  <c r="F275" i="26"/>
  <c r="G275" i="26" s="1"/>
  <c r="D275" i="26"/>
  <c r="C275" i="26"/>
  <c r="B275" i="26"/>
  <c r="A275" i="26"/>
  <c r="F274" i="26"/>
  <c r="G274" i="26" s="1"/>
  <c r="D274" i="26"/>
  <c r="C274" i="26"/>
  <c r="B274" i="26"/>
  <c r="A274" i="26"/>
  <c r="F273" i="26"/>
  <c r="G273" i="26" s="1"/>
  <c r="D273" i="26"/>
  <c r="C273" i="26"/>
  <c r="B273" i="26"/>
  <c r="A273" i="26"/>
  <c r="G272" i="26"/>
  <c r="F272" i="26"/>
  <c r="D272" i="26"/>
  <c r="C272" i="26"/>
  <c r="B272" i="26"/>
  <c r="A272" i="26"/>
  <c r="F271" i="26"/>
  <c r="G271" i="26" s="1"/>
  <c r="D271" i="26"/>
  <c r="C271" i="26"/>
  <c r="B271" i="26"/>
  <c r="A271" i="26"/>
  <c r="F270" i="26"/>
  <c r="G270" i="26" s="1"/>
  <c r="D270" i="26"/>
  <c r="C270" i="26"/>
  <c r="B270" i="26"/>
  <c r="A270" i="26"/>
  <c r="F269" i="26"/>
  <c r="G269" i="26" s="1"/>
  <c r="D269" i="26"/>
  <c r="C269" i="26"/>
  <c r="B269" i="26"/>
  <c r="A269" i="26"/>
  <c r="F268" i="26"/>
  <c r="G268" i="26" s="1"/>
  <c r="D268" i="26"/>
  <c r="C268" i="26"/>
  <c r="B268" i="26"/>
  <c r="A268" i="26"/>
  <c r="F267" i="26"/>
  <c r="G267" i="26" s="1"/>
  <c r="D267" i="26"/>
  <c r="C267" i="26"/>
  <c r="B267" i="26"/>
  <c r="A267" i="26"/>
  <c r="F266" i="26"/>
  <c r="G266" i="26" s="1"/>
  <c r="D266" i="26"/>
  <c r="C266" i="26"/>
  <c r="B266" i="26"/>
  <c r="A266" i="26"/>
  <c r="F265" i="26"/>
  <c r="G265" i="26" s="1"/>
  <c r="D265" i="26"/>
  <c r="C265" i="26"/>
  <c r="B265" i="26"/>
  <c r="A265" i="26"/>
  <c r="F264" i="26"/>
  <c r="G264" i="26" s="1"/>
  <c r="D264" i="26"/>
  <c r="C264" i="26"/>
  <c r="B264" i="26"/>
  <c r="A264" i="26"/>
  <c r="F263" i="26"/>
  <c r="G263" i="26" s="1"/>
  <c r="D263" i="26"/>
  <c r="C263" i="26"/>
  <c r="B263" i="26"/>
  <c r="A263" i="26"/>
  <c r="F262" i="26"/>
  <c r="D262" i="26"/>
  <c r="H262" i="26" s="1"/>
  <c r="C262" i="26"/>
  <c r="B262" i="26"/>
  <c r="A262" i="26"/>
  <c r="F261" i="26"/>
  <c r="G261" i="26" s="1"/>
  <c r="D261" i="26"/>
  <c r="C261" i="26"/>
  <c r="B261" i="26"/>
  <c r="A261" i="26"/>
  <c r="B260" i="26"/>
  <c r="A260" i="26"/>
  <c r="F259" i="26"/>
  <c r="G259" i="26" s="1"/>
  <c r="D259" i="26"/>
  <c r="C259" i="26"/>
  <c r="B259" i="26"/>
  <c r="A259" i="26"/>
  <c r="F258" i="26"/>
  <c r="G258" i="26" s="1"/>
  <c r="D258" i="26"/>
  <c r="C258" i="26"/>
  <c r="B258" i="26"/>
  <c r="A258" i="26"/>
  <c r="F257" i="26"/>
  <c r="G257" i="26" s="1"/>
  <c r="D257" i="26"/>
  <c r="C257" i="26"/>
  <c r="B257" i="26"/>
  <c r="A257" i="26"/>
  <c r="F256" i="26"/>
  <c r="G256" i="26" s="1"/>
  <c r="D256" i="26"/>
  <c r="C256" i="26"/>
  <c r="B256" i="26"/>
  <c r="A256" i="26"/>
  <c r="F255" i="26"/>
  <c r="G255" i="26" s="1"/>
  <c r="D255" i="26"/>
  <c r="H255" i="26" s="1"/>
  <c r="C255" i="26"/>
  <c r="B255" i="26"/>
  <c r="A255" i="26"/>
  <c r="F254" i="26"/>
  <c r="G254" i="26" s="1"/>
  <c r="D254" i="26"/>
  <c r="C254" i="26"/>
  <c r="B254" i="26"/>
  <c r="A254" i="26"/>
  <c r="F253" i="26"/>
  <c r="G253" i="26" s="1"/>
  <c r="D253" i="26"/>
  <c r="J253" i="26" s="1"/>
  <c r="C253" i="26"/>
  <c r="B253" i="26"/>
  <c r="A253" i="26"/>
  <c r="F252" i="26"/>
  <c r="G252" i="26" s="1"/>
  <c r="D252" i="26"/>
  <c r="H252" i="26" s="1"/>
  <c r="C252" i="26"/>
  <c r="B252" i="26"/>
  <c r="A252" i="26"/>
  <c r="F251" i="26"/>
  <c r="G251" i="26" s="1"/>
  <c r="D251" i="26"/>
  <c r="H251" i="26" s="1"/>
  <c r="C251" i="26"/>
  <c r="B251" i="26"/>
  <c r="A251" i="26"/>
  <c r="F250" i="26"/>
  <c r="G250" i="26" s="1"/>
  <c r="D250" i="26"/>
  <c r="H250" i="26" s="1"/>
  <c r="C250" i="26"/>
  <c r="B250" i="26"/>
  <c r="A250" i="26"/>
  <c r="F249" i="26"/>
  <c r="G249" i="26" s="1"/>
  <c r="D249" i="26"/>
  <c r="C249" i="26"/>
  <c r="B249" i="26"/>
  <c r="A249" i="26"/>
  <c r="F248" i="26"/>
  <c r="G248" i="26" s="1"/>
  <c r="D248" i="26"/>
  <c r="H248" i="26" s="1"/>
  <c r="C248" i="26"/>
  <c r="B248" i="26"/>
  <c r="A248" i="26"/>
  <c r="F247" i="26"/>
  <c r="G247" i="26" s="1"/>
  <c r="D247" i="26"/>
  <c r="H247" i="26" s="1"/>
  <c r="C247" i="26"/>
  <c r="B247" i="26"/>
  <c r="A247" i="26"/>
  <c r="F246" i="26"/>
  <c r="G246" i="26" s="1"/>
  <c r="D246" i="26"/>
  <c r="C246" i="26"/>
  <c r="B246" i="26"/>
  <c r="A246" i="26"/>
  <c r="F245" i="26"/>
  <c r="G245" i="26" s="1"/>
  <c r="D245" i="26"/>
  <c r="H245" i="26" s="1"/>
  <c r="C245" i="26"/>
  <c r="B245" i="26"/>
  <c r="A245" i="26"/>
  <c r="F244" i="26"/>
  <c r="G244" i="26" s="1"/>
  <c r="D244" i="26"/>
  <c r="H244" i="26" s="1"/>
  <c r="C244" i="26"/>
  <c r="B244" i="26"/>
  <c r="A244" i="26"/>
  <c r="F243" i="26"/>
  <c r="G243" i="26" s="1"/>
  <c r="D243" i="26"/>
  <c r="H243" i="26" s="1"/>
  <c r="C243" i="26"/>
  <c r="B243" i="26"/>
  <c r="A243" i="26"/>
  <c r="F242" i="26"/>
  <c r="G242" i="26" s="1"/>
  <c r="D242" i="26"/>
  <c r="H242" i="26" s="1"/>
  <c r="C242" i="26"/>
  <c r="B242" i="26"/>
  <c r="A242" i="26"/>
  <c r="F241" i="26"/>
  <c r="G241" i="26" s="1"/>
  <c r="D241" i="26"/>
  <c r="C241" i="26"/>
  <c r="B241" i="26"/>
  <c r="A241" i="26"/>
  <c r="F240" i="26"/>
  <c r="G240" i="26" s="1"/>
  <c r="D240" i="26"/>
  <c r="C240" i="26"/>
  <c r="B240" i="26"/>
  <c r="A240" i="26"/>
  <c r="F239" i="26"/>
  <c r="G239" i="26" s="1"/>
  <c r="D239" i="26"/>
  <c r="H239" i="26" s="1"/>
  <c r="C239" i="26"/>
  <c r="B239" i="26"/>
  <c r="A239" i="26"/>
  <c r="F238" i="26"/>
  <c r="G238" i="26" s="1"/>
  <c r="D238" i="26"/>
  <c r="C238" i="26"/>
  <c r="B238" i="26"/>
  <c r="A238" i="26"/>
  <c r="F237" i="26"/>
  <c r="G237" i="26" s="1"/>
  <c r="D237" i="26"/>
  <c r="C237" i="26"/>
  <c r="B237" i="26"/>
  <c r="A237" i="26"/>
  <c r="F236" i="26"/>
  <c r="G236" i="26" s="1"/>
  <c r="D236" i="26"/>
  <c r="H236" i="26" s="1"/>
  <c r="C236" i="26"/>
  <c r="B236" i="26"/>
  <c r="A236" i="26"/>
  <c r="F235" i="26"/>
  <c r="G235" i="26" s="1"/>
  <c r="D235" i="26"/>
  <c r="H235" i="26" s="1"/>
  <c r="C235" i="26"/>
  <c r="B235" i="26"/>
  <c r="A235" i="26"/>
  <c r="F234" i="26"/>
  <c r="G234" i="26" s="1"/>
  <c r="D234" i="26"/>
  <c r="H234" i="26" s="1"/>
  <c r="C234" i="26"/>
  <c r="B234" i="26"/>
  <c r="A234" i="26"/>
  <c r="F233" i="26"/>
  <c r="G233" i="26" s="1"/>
  <c r="D233" i="26"/>
  <c r="C233" i="26"/>
  <c r="B233" i="26"/>
  <c r="A233" i="26"/>
  <c r="F232" i="26"/>
  <c r="G232" i="26" s="1"/>
  <c r="D232" i="26"/>
  <c r="C232" i="26"/>
  <c r="B232" i="26"/>
  <c r="A232" i="26"/>
  <c r="F231" i="26"/>
  <c r="G231" i="26" s="1"/>
  <c r="D231" i="26"/>
  <c r="H231" i="26" s="1"/>
  <c r="C231" i="26"/>
  <c r="B231" i="26"/>
  <c r="A231" i="26"/>
  <c r="F230" i="26"/>
  <c r="G230" i="26" s="1"/>
  <c r="D230" i="26"/>
  <c r="C230" i="26"/>
  <c r="B230" i="26"/>
  <c r="A230" i="26"/>
  <c r="F229" i="26"/>
  <c r="G229" i="26" s="1"/>
  <c r="D229" i="26"/>
  <c r="C229" i="26"/>
  <c r="B229" i="26"/>
  <c r="A229" i="26"/>
  <c r="F228" i="26"/>
  <c r="G228" i="26" s="1"/>
  <c r="D228" i="26"/>
  <c r="H228" i="26" s="1"/>
  <c r="C228" i="26"/>
  <c r="B228" i="26"/>
  <c r="A228" i="26"/>
  <c r="F227" i="26"/>
  <c r="D227" i="26"/>
  <c r="C227" i="26"/>
  <c r="B227" i="26"/>
  <c r="A227" i="26"/>
  <c r="F226" i="26"/>
  <c r="G226" i="26" s="1"/>
  <c r="D226" i="26"/>
  <c r="H226" i="26" s="1"/>
  <c r="C226" i="26"/>
  <c r="B226" i="26"/>
  <c r="A226" i="26"/>
  <c r="F225" i="26"/>
  <c r="G225" i="26" s="1"/>
  <c r="D225" i="26"/>
  <c r="C225" i="26"/>
  <c r="B225" i="26"/>
  <c r="A225" i="26"/>
  <c r="F224" i="26"/>
  <c r="G224" i="26" s="1"/>
  <c r="D224" i="26"/>
  <c r="C224" i="26"/>
  <c r="B224" i="26"/>
  <c r="A224" i="26"/>
  <c r="F223" i="26"/>
  <c r="G223" i="26" s="1"/>
  <c r="D223" i="26"/>
  <c r="C223" i="26"/>
  <c r="B223" i="26"/>
  <c r="A223" i="26"/>
  <c r="F222" i="26"/>
  <c r="G222" i="26" s="1"/>
  <c r="D222" i="26"/>
  <c r="C222" i="26"/>
  <c r="B222" i="26"/>
  <c r="A222" i="26"/>
  <c r="F221" i="26"/>
  <c r="G221" i="26" s="1"/>
  <c r="D221" i="26"/>
  <c r="C221" i="26"/>
  <c r="B221" i="26"/>
  <c r="A221" i="26"/>
  <c r="F220" i="26"/>
  <c r="G220" i="26" s="1"/>
  <c r="D220" i="26"/>
  <c r="C220" i="26"/>
  <c r="B220" i="26"/>
  <c r="A220" i="26"/>
  <c r="F219" i="26"/>
  <c r="G219" i="26" s="1"/>
  <c r="D219" i="26"/>
  <c r="C219" i="26"/>
  <c r="B219" i="26"/>
  <c r="A219" i="26"/>
  <c r="F218" i="26"/>
  <c r="G218" i="26" s="1"/>
  <c r="D218" i="26"/>
  <c r="C218" i="26"/>
  <c r="B218" i="26"/>
  <c r="A218" i="26"/>
  <c r="F217" i="26"/>
  <c r="D217" i="26"/>
  <c r="C217" i="26"/>
  <c r="B217" i="26"/>
  <c r="A217" i="26"/>
  <c r="F216" i="26"/>
  <c r="G216" i="26" s="1"/>
  <c r="D216" i="26"/>
  <c r="C216" i="26"/>
  <c r="B216" i="26"/>
  <c r="A216" i="26"/>
  <c r="F215" i="26"/>
  <c r="G215" i="26" s="1"/>
  <c r="D215" i="26"/>
  <c r="C215" i="26"/>
  <c r="B215" i="26"/>
  <c r="A215" i="26"/>
  <c r="F214" i="26"/>
  <c r="G214" i="26" s="1"/>
  <c r="D214" i="26"/>
  <c r="C214" i="26"/>
  <c r="B214" i="26"/>
  <c r="A214" i="26"/>
  <c r="F213" i="26"/>
  <c r="D213" i="26"/>
  <c r="C213" i="26"/>
  <c r="B213" i="26"/>
  <c r="A213" i="26"/>
  <c r="F212" i="26"/>
  <c r="G212" i="26" s="1"/>
  <c r="D212" i="26"/>
  <c r="C212" i="26"/>
  <c r="B212" i="26"/>
  <c r="A212" i="26"/>
  <c r="F211" i="26"/>
  <c r="G211" i="26" s="1"/>
  <c r="D211" i="26"/>
  <c r="C211" i="26"/>
  <c r="B211" i="26"/>
  <c r="A211" i="26"/>
  <c r="F210" i="26"/>
  <c r="G210" i="26" s="1"/>
  <c r="D210" i="26"/>
  <c r="C210" i="26"/>
  <c r="B210" i="26"/>
  <c r="A210" i="26"/>
  <c r="F209" i="26"/>
  <c r="G209" i="26" s="1"/>
  <c r="D209" i="26"/>
  <c r="C209" i="26"/>
  <c r="B209" i="26"/>
  <c r="A209" i="26"/>
  <c r="B208" i="26"/>
  <c r="A208" i="26"/>
  <c r="F207" i="26"/>
  <c r="G207" i="26" s="1"/>
  <c r="D207" i="26"/>
  <c r="I207" i="26" s="1"/>
  <c r="C207" i="26"/>
  <c r="B207" i="26"/>
  <c r="A207" i="26"/>
  <c r="F206" i="26"/>
  <c r="G206" i="26" s="1"/>
  <c r="D206" i="26"/>
  <c r="C206" i="26"/>
  <c r="B206" i="26"/>
  <c r="A206" i="26"/>
  <c r="F205" i="26"/>
  <c r="G205" i="26" s="1"/>
  <c r="D205" i="26"/>
  <c r="C205" i="26"/>
  <c r="B205" i="26"/>
  <c r="A205" i="26"/>
  <c r="F204" i="26"/>
  <c r="G204" i="26" s="1"/>
  <c r="D204" i="26"/>
  <c r="C204" i="26"/>
  <c r="B204" i="26"/>
  <c r="A204" i="26"/>
  <c r="F203" i="26"/>
  <c r="G203" i="26" s="1"/>
  <c r="D203" i="26"/>
  <c r="I203" i="26" s="1"/>
  <c r="C203" i="26"/>
  <c r="B203" i="26"/>
  <c r="A203" i="26"/>
  <c r="B202" i="26"/>
  <c r="A202" i="26"/>
  <c r="F201" i="26"/>
  <c r="G201" i="26" s="1"/>
  <c r="D201" i="26"/>
  <c r="C201" i="26"/>
  <c r="B201" i="26"/>
  <c r="A201" i="26"/>
  <c r="F200" i="26"/>
  <c r="G200" i="26" s="1"/>
  <c r="D200" i="26"/>
  <c r="C200" i="26"/>
  <c r="B200" i="26"/>
  <c r="A200" i="26"/>
  <c r="F199" i="26"/>
  <c r="G199" i="26" s="1"/>
  <c r="D199" i="26"/>
  <c r="C199" i="26"/>
  <c r="B199" i="26"/>
  <c r="A199" i="26"/>
  <c r="F198" i="26"/>
  <c r="G198" i="26" s="1"/>
  <c r="D198" i="26"/>
  <c r="C198" i="26"/>
  <c r="B198" i="26"/>
  <c r="A198" i="26"/>
  <c r="F197" i="26"/>
  <c r="G197" i="26" s="1"/>
  <c r="D197" i="26"/>
  <c r="C197" i="26"/>
  <c r="B197" i="26"/>
  <c r="A197" i="26"/>
  <c r="F196" i="26"/>
  <c r="G196" i="26" s="1"/>
  <c r="D196" i="26"/>
  <c r="C196" i="26"/>
  <c r="B196" i="26"/>
  <c r="A196" i="26"/>
  <c r="F195" i="26"/>
  <c r="G195" i="26" s="1"/>
  <c r="D195" i="26"/>
  <c r="C195" i="26"/>
  <c r="B195" i="26"/>
  <c r="A195" i="26"/>
  <c r="F194" i="26"/>
  <c r="G194" i="26" s="1"/>
  <c r="D194" i="26"/>
  <c r="C194" i="26"/>
  <c r="B194" i="26"/>
  <c r="A194" i="26"/>
  <c r="F193" i="26"/>
  <c r="G193" i="26" s="1"/>
  <c r="D193" i="26"/>
  <c r="C193" i="26"/>
  <c r="B193" i="26"/>
  <c r="A193" i="26"/>
  <c r="B192" i="26"/>
  <c r="A192" i="26"/>
  <c r="F191" i="26"/>
  <c r="G191" i="26" s="1"/>
  <c r="D191" i="26"/>
  <c r="C191" i="26"/>
  <c r="B191" i="26"/>
  <c r="A191" i="26"/>
  <c r="F190" i="26"/>
  <c r="G190" i="26" s="1"/>
  <c r="D190" i="26"/>
  <c r="C190" i="26"/>
  <c r="B190" i="26"/>
  <c r="A190" i="26"/>
  <c r="F189" i="26"/>
  <c r="G189" i="26" s="1"/>
  <c r="D189" i="26"/>
  <c r="C189" i="26"/>
  <c r="B189" i="26"/>
  <c r="A189" i="26"/>
  <c r="G188" i="26"/>
  <c r="F188" i="26"/>
  <c r="D188" i="26"/>
  <c r="C188" i="26"/>
  <c r="B188" i="26"/>
  <c r="A188" i="26"/>
  <c r="F187" i="26"/>
  <c r="G187" i="26" s="1"/>
  <c r="D187" i="26"/>
  <c r="C187" i="26"/>
  <c r="B187" i="26"/>
  <c r="A187" i="26"/>
  <c r="F186" i="26"/>
  <c r="G186" i="26" s="1"/>
  <c r="D186" i="26"/>
  <c r="C186" i="26"/>
  <c r="B186" i="26"/>
  <c r="A186" i="26"/>
  <c r="F185" i="26"/>
  <c r="G185" i="26" s="1"/>
  <c r="D185" i="26"/>
  <c r="C185" i="26"/>
  <c r="B185" i="26"/>
  <c r="A185" i="26"/>
  <c r="F184" i="26"/>
  <c r="G184" i="26" s="1"/>
  <c r="D184" i="26"/>
  <c r="C184" i="26"/>
  <c r="B184" i="26"/>
  <c r="A184" i="26"/>
  <c r="F183" i="26"/>
  <c r="G183" i="26" s="1"/>
  <c r="D183" i="26"/>
  <c r="C183" i="26"/>
  <c r="B183" i="26"/>
  <c r="A183" i="26"/>
  <c r="F182" i="26"/>
  <c r="G182" i="26" s="1"/>
  <c r="D182" i="26"/>
  <c r="C182" i="26"/>
  <c r="B182" i="26"/>
  <c r="A182" i="26"/>
  <c r="F181" i="26"/>
  <c r="G181" i="26" s="1"/>
  <c r="D181" i="26"/>
  <c r="C181" i="26"/>
  <c r="B181" i="26"/>
  <c r="A181" i="26"/>
  <c r="F180" i="26"/>
  <c r="G180" i="26" s="1"/>
  <c r="D180" i="26"/>
  <c r="C180" i="26"/>
  <c r="B180" i="26"/>
  <c r="A180" i="26"/>
  <c r="F179" i="26"/>
  <c r="G179" i="26" s="1"/>
  <c r="D179" i="26"/>
  <c r="C179" i="26"/>
  <c r="B179" i="26"/>
  <c r="A179" i="26"/>
  <c r="F178" i="26"/>
  <c r="G178" i="26" s="1"/>
  <c r="D178" i="26"/>
  <c r="C178" i="26"/>
  <c r="B178" i="26"/>
  <c r="A178" i="26"/>
  <c r="F177" i="26"/>
  <c r="G177" i="26" s="1"/>
  <c r="D177" i="26"/>
  <c r="C177" i="26"/>
  <c r="B177" i="26"/>
  <c r="A177" i="26"/>
  <c r="F176" i="26"/>
  <c r="G176" i="26" s="1"/>
  <c r="D176" i="26"/>
  <c r="C176" i="26"/>
  <c r="B176" i="26"/>
  <c r="A176" i="26"/>
  <c r="F175" i="26"/>
  <c r="G175" i="26" s="1"/>
  <c r="D175" i="26"/>
  <c r="C175" i="26"/>
  <c r="B175" i="26"/>
  <c r="A175" i="26"/>
  <c r="F174" i="26"/>
  <c r="G174" i="26" s="1"/>
  <c r="D174" i="26"/>
  <c r="C174" i="26"/>
  <c r="B174" i="26"/>
  <c r="A174" i="26"/>
  <c r="B173" i="26"/>
  <c r="A173" i="26"/>
  <c r="F172" i="26"/>
  <c r="G172" i="26" s="1"/>
  <c r="D172" i="26"/>
  <c r="C172" i="26"/>
  <c r="B172" i="26"/>
  <c r="A172" i="26"/>
  <c r="F171" i="26"/>
  <c r="G171" i="26" s="1"/>
  <c r="D171" i="26"/>
  <c r="C171" i="26"/>
  <c r="B171" i="26"/>
  <c r="A171" i="26"/>
  <c r="F170" i="26"/>
  <c r="G170" i="26" s="1"/>
  <c r="D170" i="26"/>
  <c r="C170" i="26"/>
  <c r="B170" i="26"/>
  <c r="A170" i="26"/>
  <c r="F169" i="26"/>
  <c r="G169" i="26" s="1"/>
  <c r="D169" i="26"/>
  <c r="C169" i="26"/>
  <c r="B169" i="26"/>
  <c r="A169" i="26"/>
  <c r="F168" i="26"/>
  <c r="G168" i="26" s="1"/>
  <c r="D168" i="26"/>
  <c r="C168" i="26"/>
  <c r="B168" i="26"/>
  <c r="A168" i="26"/>
  <c r="F167" i="26"/>
  <c r="G167" i="26" s="1"/>
  <c r="D167" i="26"/>
  <c r="C167" i="26"/>
  <c r="B167" i="26"/>
  <c r="A167" i="26"/>
  <c r="F166" i="26"/>
  <c r="G166" i="26" s="1"/>
  <c r="D166" i="26"/>
  <c r="C166" i="26"/>
  <c r="B166" i="26"/>
  <c r="A166" i="26"/>
  <c r="F165" i="26"/>
  <c r="G165" i="26" s="1"/>
  <c r="D165" i="26"/>
  <c r="C165" i="26"/>
  <c r="B165" i="26"/>
  <c r="A165" i="26"/>
  <c r="F164" i="26"/>
  <c r="G164" i="26" s="1"/>
  <c r="D164" i="26"/>
  <c r="C164" i="26"/>
  <c r="B164" i="26"/>
  <c r="A164" i="26"/>
  <c r="F163" i="26"/>
  <c r="G163" i="26" s="1"/>
  <c r="D163" i="26"/>
  <c r="C163" i="26"/>
  <c r="B163" i="26"/>
  <c r="A163" i="26"/>
  <c r="F162" i="26"/>
  <c r="G162" i="26" s="1"/>
  <c r="D162" i="26"/>
  <c r="C162" i="26"/>
  <c r="B162" i="26"/>
  <c r="A162" i="26"/>
  <c r="F161" i="26"/>
  <c r="G161" i="26" s="1"/>
  <c r="D161" i="26"/>
  <c r="C161" i="26"/>
  <c r="B161" i="26"/>
  <c r="A161" i="26"/>
  <c r="F160" i="26"/>
  <c r="G160" i="26" s="1"/>
  <c r="D160" i="26"/>
  <c r="C160" i="26"/>
  <c r="B160" i="26"/>
  <c r="A160" i="26"/>
  <c r="F159" i="26"/>
  <c r="G159" i="26" s="1"/>
  <c r="D159" i="26"/>
  <c r="C159" i="26"/>
  <c r="B159" i="26"/>
  <c r="A159" i="26"/>
  <c r="F158" i="26"/>
  <c r="G158" i="26" s="1"/>
  <c r="D158" i="26"/>
  <c r="C158" i="26"/>
  <c r="B158" i="26"/>
  <c r="A158" i="26"/>
  <c r="F157" i="26"/>
  <c r="G157" i="26" s="1"/>
  <c r="D157" i="26"/>
  <c r="C157" i="26"/>
  <c r="B157" i="26"/>
  <c r="A157" i="26"/>
  <c r="F156" i="26"/>
  <c r="G156" i="26" s="1"/>
  <c r="D156" i="26"/>
  <c r="C156" i="26"/>
  <c r="B156" i="26"/>
  <c r="A156" i="26"/>
  <c r="B155" i="26"/>
  <c r="A155" i="26"/>
  <c r="F154" i="26"/>
  <c r="G154" i="26" s="1"/>
  <c r="D154" i="26"/>
  <c r="C154" i="26"/>
  <c r="B154" i="26"/>
  <c r="A154" i="26"/>
  <c r="F153" i="26"/>
  <c r="D153" i="26"/>
  <c r="C153" i="26"/>
  <c r="B153" i="26"/>
  <c r="A153" i="26"/>
  <c r="F152" i="26"/>
  <c r="G152" i="26" s="1"/>
  <c r="D152" i="26"/>
  <c r="C152" i="26"/>
  <c r="B152" i="26"/>
  <c r="A152" i="26"/>
  <c r="F151" i="26"/>
  <c r="G151" i="26" s="1"/>
  <c r="D151" i="26"/>
  <c r="C151" i="26"/>
  <c r="B151" i="26"/>
  <c r="A151" i="26"/>
  <c r="F150" i="26"/>
  <c r="G150" i="26" s="1"/>
  <c r="D150" i="26"/>
  <c r="C150" i="26"/>
  <c r="B150" i="26"/>
  <c r="A150" i="26"/>
  <c r="F149" i="26"/>
  <c r="D149" i="26"/>
  <c r="C149" i="26"/>
  <c r="B149" i="26"/>
  <c r="A149" i="26"/>
  <c r="F148" i="26"/>
  <c r="G148" i="26" s="1"/>
  <c r="D148" i="26"/>
  <c r="C148" i="26"/>
  <c r="B148" i="26"/>
  <c r="A148" i="26"/>
  <c r="F147" i="26"/>
  <c r="G147" i="26" s="1"/>
  <c r="D147" i="26"/>
  <c r="C147" i="26"/>
  <c r="B147" i="26"/>
  <c r="A147" i="26"/>
  <c r="F146" i="26"/>
  <c r="G146" i="26" s="1"/>
  <c r="D146" i="26"/>
  <c r="C146" i="26"/>
  <c r="B146" i="26"/>
  <c r="A146" i="26"/>
  <c r="F145" i="26"/>
  <c r="G145" i="26" s="1"/>
  <c r="D145" i="26"/>
  <c r="C145" i="26"/>
  <c r="B145" i="26"/>
  <c r="A145" i="26"/>
  <c r="F144" i="26"/>
  <c r="G144" i="26" s="1"/>
  <c r="D144" i="26"/>
  <c r="C144" i="26"/>
  <c r="B144" i="26"/>
  <c r="A144" i="26"/>
  <c r="F143" i="26"/>
  <c r="G143" i="26" s="1"/>
  <c r="D143" i="26"/>
  <c r="C143" i="26"/>
  <c r="B143" i="26"/>
  <c r="A143" i="26"/>
  <c r="F142" i="26"/>
  <c r="G142" i="26" s="1"/>
  <c r="D142" i="26"/>
  <c r="C142" i="26"/>
  <c r="B142" i="26"/>
  <c r="A142" i="26"/>
  <c r="F141" i="26"/>
  <c r="G141" i="26" s="1"/>
  <c r="D141" i="26"/>
  <c r="C141" i="26"/>
  <c r="B141" i="26"/>
  <c r="A141" i="26"/>
  <c r="F140" i="26"/>
  <c r="G140" i="26" s="1"/>
  <c r="D140" i="26"/>
  <c r="C140" i="26"/>
  <c r="B140" i="26"/>
  <c r="A140" i="26"/>
  <c r="F139" i="26"/>
  <c r="G139" i="26" s="1"/>
  <c r="D139" i="26"/>
  <c r="C139" i="26"/>
  <c r="B139" i="26"/>
  <c r="A139" i="26"/>
  <c r="F138" i="26"/>
  <c r="G138" i="26" s="1"/>
  <c r="D138" i="26"/>
  <c r="C138" i="26"/>
  <c r="B138" i="26"/>
  <c r="A138" i="26"/>
  <c r="F137" i="26"/>
  <c r="D137" i="26"/>
  <c r="C137" i="26"/>
  <c r="B137" i="26"/>
  <c r="A137" i="26"/>
  <c r="F136" i="26"/>
  <c r="G136" i="26" s="1"/>
  <c r="D136" i="26"/>
  <c r="C136" i="26"/>
  <c r="B136" i="26"/>
  <c r="A136" i="26"/>
  <c r="F135" i="26"/>
  <c r="G135" i="26" s="1"/>
  <c r="D135" i="26"/>
  <c r="C135" i="26"/>
  <c r="B135" i="26"/>
  <c r="A135" i="26"/>
  <c r="F134" i="26"/>
  <c r="G134" i="26" s="1"/>
  <c r="D134" i="26"/>
  <c r="C134" i="26"/>
  <c r="B134" i="26"/>
  <c r="A134" i="26"/>
  <c r="F133" i="26"/>
  <c r="G133" i="26" s="1"/>
  <c r="D133" i="26"/>
  <c r="C133" i="26"/>
  <c r="B133" i="26"/>
  <c r="A133" i="26"/>
  <c r="F132" i="26"/>
  <c r="G132" i="26" s="1"/>
  <c r="D132" i="26"/>
  <c r="C132" i="26"/>
  <c r="B132" i="26"/>
  <c r="A132" i="26"/>
  <c r="B131" i="26"/>
  <c r="A131" i="26"/>
  <c r="F130" i="26"/>
  <c r="G130" i="26" s="1"/>
  <c r="D130" i="26"/>
  <c r="C130" i="26"/>
  <c r="B130" i="26"/>
  <c r="A130" i="26"/>
  <c r="F129" i="26"/>
  <c r="G129" i="26" s="1"/>
  <c r="D129" i="26"/>
  <c r="C129" i="26"/>
  <c r="B129" i="26"/>
  <c r="A129" i="26"/>
  <c r="F128" i="26"/>
  <c r="G128" i="26" s="1"/>
  <c r="D128" i="26"/>
  <c r="C128" i="26"/>
  <c r="B128" i="26"/>
  <c r="A128" i="26"/>
  <c r="F127" i="26"/>
  <c r="G127" i="26" s="1"/>
  <c r="D127" i="26"/>
  <c r="C127" i="26"/>
  <c r="B127" i="26"/>
  <c r="A127" i="26"/>
  <c r="F126" i="26"/>
  <c r="G126" i="26" s="1"/>
  <c r="D126" i="26"/>
  <c r="C126" i="26"/>
  <c r="B126" i="26"/>
  <c r="A126" i="26"/>
  <c r="F125" i="26"/>
  <c r="G125" i="26" s="1"/>
  <c r="D125" i="26"/>
  <c r="C125" i="26"/>
  <c r="B125" i="26"/>
  <c r="A125" i="26"/>
  <c r="F124" i="26"/>
  <c r="G124" i="26" s="1"/>
  <c r="D124" i="26"/>
  <c r="C124" i="26"/>
  <c r="B124" i="26"/>
  <c r="A124" i="26"/>
  <c r="F123" i="26"/>
  <c r="G123" i="26" s="1"/>
  <c r="D123" i="26"/>
  <c r="C123" i="26"/>
  <c r="B123" i="26"/>
  <c r="A123" i="26"/>
  <c r="B122" i="26"/>
  <c r="A122" i="26"/>
  <c r="F121" i="26"/>
  <c r="G121" i="26" s="1"/>
  <c r="D121" i="26"/>
  <c r="C121" i="26"/>
  <c r="B121" i="26"/>
  <c r="A121" i="26"/>
  <c r="G120" i="26"/>
  <c r="F120" i="26"/>
  <c r="D120" i="26"/>
  <c r="C120" i="26"/>
  <c r="B120" i="26"/>
  <c r="A120" i="26"/>
  <c r="F119" i="26"/>
  <c r="D119" i="26"/>
  <c r="C119" i="26"/>
  <c r="B119" i="26"/>
  <c r="A119" i="26"/>
  <c r="F118" i="26"/>
  <c r="G118" i="26" s="1"/>
  <c r="D118" i="26"/>
  <c r="C118" i="26"/>
  <c r="B118" i="26"/>
  <c r="A118" i="26"/>
  <c r="B117" i="26"/>
  <c r="A117" i="26"/>
  <c r="F116" i="26"/>
  <c r="G116" i="26" s="1"/>
  <c r="D116" i="26"/>
  <c r="C116" i="26"/>
  <c r="B116" i="26"/>
  <c r="A116" i="26"/>
  <c r="F115" i="26"/>
  <c r="G115" i="26" s="1"/>
  <c r="D115" i="26"/>
  <c r="C115" i="26"/>
  <c r="B115" i="26"/>
  <c r="A115" i="26"/>
  <c r="F114" i="26"/>
  <c r="G114" i="26" s="1"/>
  <c r="D114" i="26"/>
  <c r="C114" i="26"/>
  <c r="B114" i="26"/>
  <c r="A114" i="26"/>
  <c r="F113" i="26"/>
  <c r="G113" i="26" s="1"/>
  <c r="D113" i="26"/>
  <c r="C113" i="26"/>
  <c r="B113" i="26"/>
  <c r="A113" i="26"/>
  <c r="F112" i="26"/>
  <c r="G112" i="26" s="1"/>
  <c r="D112" i="26"/>
  <c r="C112" i="26"/>
  <c r="B112" i="26"/>
  <c r="A112" i="26"/>
  <c r="B111" i="26"/>
  <c r="A111" i="26"/>
  <c r="F110" i="26"/>
  <c r="G110" i="26" s="1"/>
  <c r="D110" i="26"/>
  <c r="C110" i="26"/>
  <c r="B110" i="26"/>
  <c r="A110" i="26"/>
  <c r="F109" i="26"/>
  <c r="D109" i="26"/>
  <c r="C109" i="26"/>
  <c r="B109" i="26"/>
  <c r="A109" i="26"/>
  <c r="F108" i="26"/>
  <c r="G108" i="26" s="1"/>
  <c r="D108" i="26"/>
  <c r="C108" i="26"/>
  <c r="B108" i="26"/>
  <c r="A108" i="26"/>
  <c r="F107" i="26"/>
  <c r="G107" i="26" s="1"/>
  <c r="D107" i="26"/>
  <c r="C107" i="26"/>
  <c r="B107" i="26"/>
  <c r="A107" i="26"/>
  <c r="B106" i="26"/>
  <c r="A106" i="26"/>
  <c r="F105" i="26"/>
  <c r="G105" i="26" s="1"/>
  <c r="D105" i="26"/>
  <c r="C105" i="26"/>
  <c r="B105" i="26"/>
  <c r="A105" i="26"/>
  <c r="F104" i="26"/>
  <c r="G104" i="26" s="1"/>
  <c r="D104" i="26"/>
  <c r="C104" i="26"/>
  <c r="B104" i="26"/>
  <c r="A104" i="26"/>
  <c r="F103" i="26"/>
  <c r="G103" i="26" s="1"/>
  <c r="D103" i="26"/>
  <c r="C103" i="26"/>
  <c r="B103" i="26"/>
  <c r="A103" i="26"/>
  <c r="F102" i="26"/>
  <c r="G102" i="26" s="1"/>
  <c r="D102" i="26"/>
  <c r="C102" i="26"/>
  <c r="B102" i="26"/>
  <c r="A102" i="26"/>
  <c r="B101" i="26"/>
  <c r="A101" i="26"/>
  <c r="F100" i="26"/>
  <c r="G100" i="26" s="1"/>
  <c r="D100" i="26"/>
  <c r="C100" i="26"/>
  <c r="B100" i="26"/>
  <c r="A100" i="26"/>
  <c r="F99" i="26"/>
  <c r="G99" i="26" s="1"/>
  <c r="D99" i="26"/>
  <c r="C99" i="26"/>
  <c r="B99" i="26"/>
  <c r="A99" i="26"/>
  <c r="F98" i="26"/>
  <c r="G98" i="26" s="1"/>
  <c r="D98" i="26"/>
  <c r="C98" i="26"/>
  <c r="B98" i="26"/>
  <c r="A98" i="26"/>
  <c r="G97" i="26"/>
  <c r="F97" i="26"/>
  <c r="I97" i="26" s="1"/>
  <c r="D97" i="26"/>
  <c r="C97" i="26"/>
  <c r="B97" i="26"/>
  <c r="A97" i="26"/>
  <c r="B96" i="26"/>
  <c r="A96" i="26"/>
  <c r="G95" i="26"/>
  <c r="F95" i="26"/>
  <c r="D95" i="26"/>
  <c r="C95" i="26"/>
  <c r="B95" i="26"/>
  <c r="A95" i="26"/>
  <c r="F94" i="26"/>
  <c r="G94" i="26" s="1"/>
  <c r="D94" i="26"/>
  <c r="J94" i="26" s="1"/>
  <c r="C94" i="26"/>
  <c r="B94" i="26"/>
  <c r="A94" i="26"/>
  <c r="F93" i="26"/>
  <c r="D93" i="26"/>
  <c r="C93" i="26"/>
  <c r="B93" i="26"/>
  <c r="A93" i="26"/>
  <c r="F92" i="26"/>
  <c r="G92" i="26" s="1"/>
  <c r="D92" i="26"/>
  <c r="C92" i="26"/>
  <c r="B92" i="26"/>
  <c r="A92" i="26"/>
  <c r="F91" i="26"/>
  <c r="G91" i="26" s="1"/>
  <c r="D91" i="26"/>
  <c r="C91" i="26"/>
  <c r="B91" i="26"/>
  <c r="A91" i="26"/>
  <c r="F90" i="26"/>
  <c r="G90" i="26" s="1"/>
  <c r="D90" i="26"/>
  <c r="C90" i="26"/>
  <c r="B90" i="26"/>
  <c r="A90" i="26"/>
  <c r="F89" i="26"/>
  <c r="G89" i="26" s="1"/>
  <c r="D89" i="26"/>
  <c r="C89" i="26"/>
  <c r="B89" i="26"/>
  <c r="A89" i="26"/>
  <c r="F88" i="26"/>
  <c r="G88" i="26" s="1"/>
  <c r="D88" i="26"/>
  <c r="C88" i="26"/>
  <c r="B88" i="26"/>
  <c r="A88" i="26"/>
  <c r="F87" i="26"/>
  <c r="G87" i="26" s="1"/>
  <c r="D87" i="26"/>
  <c r="C87" i="26"/>
  <c r="B87" i="26"/>
  <c r="A87" i="26"/>
  <c r="F86" i="26"/>
  <c r="G86" i="26" s="1"/>
  <c r="D86" i="26"/>
  <c r="C86" i="26"/>
  <c r="B86" i="26"/>
  <c r="A86" i="26"/>
  <c r="F85" i="26"/>
  <c r="G85" i="26" s="1"/>
  <c r="D85" i="26"/>
  <c r="C85" i="26"/>
  <c r="B85" i="26"/>
  <c r="A85" i="26"/>
  <c r="F84" i="26"/>
  <c r="G84" i="26" s="1"/>
  <c r="D84" i="26"/>
  <c r="C84" i="26"/>
  <c r="B84" i="26"/>
  <c r="A84" i="26"/>
  <c r="F83" i="26"/>
  <c r="G83" i="26" s="1"/>
  <c r="D83" i="26"/>
  <c r="C83" i="26"/>
  <c r="B83" i="26"/>
  <c r="A83" i="26"/>
  <c r="B82" i="26"/>
  <c r="A82" i="26"/>
  <c r="F81" i="26"/>
  <c r="G81" i="26" s="1"/>
  <c r="D81" i="26"/>
  <c r="C81" i="26"/>
  <c r="B81" i="26"/>
  <c r="A81" i="26"/>
  <c r="F80" i="26"/>
  <c r="G80" i="26" s="1"/>
  <c r="D80" i="26"/>
  <c r="C80" i="26"/>
  <c r="B80" i="26"/>
  <c r="A80" i="26"/>
  <c r="F79" i="26"/>
  <c r="G79" i="26" s="1"/>
  <c r="D79" i="26"/>
  <c r="C79" i="26"/>
  <c r="B79" i="26"/>
  <c r="A79" i="26"/>
  <c r="F78" i="26"/>
  <c r="G78" i="26" s="1"/>
  <c r="D78" i="26"/>
  <c r="C78" i="26"/>
  <c r="B78" i="26"/>
  <c r="A78" i="26"/>
  <c r="F77" i="26"/>
  <c r="G77" i="26" s="1"/>
  <c r="D77" i="26"/>
  <c r="C77" i="26"/>
  <c r="B77" i="26"/>
  <c r="A77" i="26"/>
  <c r="F76" i="26"/>
  <c r="G76" i="26" s="1"/>
  <c r="D76" i="26"/>
  <c r="C76" i="26"/>
  <c r="B76" i="26"/>
  <c r="A76" i="26"/>
  <c r="F75" i="26"/>
  <c r="G75" i="26" s="1"/>
  <c r="D75" i="26"/>
  <c r="C75" i="26"/>
  <c r="B75" i="26"/>
  <c r="A75" i="26"/>
  <c r="F74" i="26"/>
  <c r="G74" i="26" s="1"/>
  <c r="D74" i="26"/>
  <c r="C74" i="26"/>
  <c r="B74" i="26"/>
  <c r="A74" i="26"/>
  <c r="F73" i="26"/>
  <c r="G73" i="26" s="1"/>
  <c r="D73" i="26"/>
  <c r="C73" i="26"/>
  <c r="B73" i="26"/>
  <c r="A73" i="26"/>
  <c r="F72" i="26"/>
  <c r="G72" i="26" s="1"/>
  <c r="D72" i="26"/>
  <c r="C72" i="26"/>
  <c r="B72" i="26"/>
  <c r="A72" i="26"/>
  <c r="F71" i="26"/>
  <c r="G71" i="26" s="1"/>
  <c r="D71" i="26"/>
  <c r="I71" i="26" s="1"/>
  <c r="C71" i="26"/>
  <c r="B71" i="26"/>
  <c r="A71" i="26"/>
  <c r="F70" i="26"/>
  <c r="G70" i="26" s="1"/>
  <c r="D70" i="26"/>
  <c r="C70" i="26"/>
  <c r="B70" i="26"/>
  <c r="A70" i="26"/>
  <c r="B69" i="26"/>
  <c r="A69" i="26"/>
  <c r="H68" i="26"/>
  <c r="F68" i="26"/>
  <c r="G68" i="26" s="1"/>
  <c r="J68" i="26" s="1"/>
  <c r="F67" i="26"/>
  <c r="G67" i="26" s="1"/>
  <c r="D67" i="26"/>
  <c r="C67" i="26"/>
  <c r="B67" i="26"/>
  <c r="A67" i="26"/>
  <c r="F66" i="26"/>
  <c r="G66" i="26" s="1"/>
  <c r="D66" i="26"/>
  <c r="H66" i="26" s="1"/>
  <c r="C66" i="26"/>
  <c r="B66" i="26"/>
  <c r="A66" i="26"/>
  <c r="F65" i="26"/>
  <c r="G65" i="26" s="1"/>
  <c r="D65" i="26"/>
  <c r="C65" i="26"/>
  <c r="B65" i="26"/>
  <c r="A65" i="26"/>
  <c r="H64" i="26"/>
  <c r="F64" i="26"/>
  <c r="G64" i="26" s="1"/>
  <c r="D64" i="26"/>
  <c r="C64" i="26"/>
  <c r="B64" i="26"/>
  <c r="A64" i="26"/>
  <c r="F63" i="26"/>
  <c r="G63" i="26" s="1"/>
  <c r="D63" i="26"/>
  <c r="I63" i="26" s="1"/>
  <c r="C63" i="26"/>
  <c r="B63" i="26"/>
  <c r="A63" i="26"/>
  <c r="F62" i="26"/>
  <c r="G62" i="26" s="1"/>
  <c r="D62" i="26"/>
  <c r="H62" i="26" s="1"/>
  <c r="C62" i="26"/>
  <c r="B62" i="26"/>
  <c r="A62" i="26"/>
  <c r="F61" i="26"/>
  <c r="G61" i="26" s="1"/>
  <c r="D61" i="26"/>
  <c r="C61" i="26"/>
  <c r="B61" i="26"/>
  <c r="A61" i="26"/>
  <c r="F60" i="26"/>
  <c r="G60" i="26" s="1"/>
  <c r="D60" i="26"/>
  <c r="H60" i="26" s="1"/>
  <c r="C60" i="26"/>
  <c r="B60" i="26"/>
  <c r="A60" i="26"/>
  <c r="F59" i="26"/>
  <c r="G59" i="26" s="1"/>
  <c r="D59" i="26"/>
  <c r="C59" i="26"/>
  <c r="B59" i="26"/>
  <c r="A59" i="26"/>
  <c r="F58" i="26"/>
  <c r="G58" i="26" s="1"/>
  <c r="D58" i="26"/>
  <c r="H58" i="26" s="1"/>
  <c r="C58" i="26"/>
  <c r="B58" i="26"/>
  <c r="A58" i="26"/>
  <c r="F57" i="26"/>
  <c r="G57" i="26" s="1"/>
  <c r="D57" i="26"/>
  <c r="C57" i="26"/>
  <c r="B57" i="26"/>
  <c r="A57" i="26"/>
  <c r="F56" i="26"/>
  <c r="G56" i="26" s="1"/>
  <c r="D56" i="26"/>
  <c r="H56" i="26" s="1"/>
  <c r="C56" i="26"/>
  <c r="B56" i="26"/>
  <c r="A56" i="26"/>
  <c r="F55" i="26"/>
  <c r="G55" i="26" s="1"/>
  <c r="D55" i="26"/>
  <c r="C55" i="26"/>
  <c r="B55" i="26"/>
  <c r="A55" i="26"/>
  <c r="F54" i="26"/>
  <c r="G54" i="26" s="1"/>
  <c r="D54" i="26"/>
  <c r="H54" i="26" s="1"/>
  <c r="C54" i="26"/>
  <c r="B54" i="26"/>
  <c r="A54" i="26"/>
  <c r="F53" i="26"/>
  <c r="G53" i="26" s="1"/>
  <c r="D53" i="26"/>
  <c r="C53" i="26"/>
  <c r="B53" i="26"/>
  <c r="A53" i="26"/>
  <c r="B52" i="26"/>
  <c r="A52" i="26"/>
  <c r="H51" i="26"/>
  <c r="F51" i="26"/>
  <c r="I51" i="26" s="1"/>
  <c r="F50" i="26"/>
  <c r="G50" i="26" s="1"/>
  <c r="D50" i="26"/>
  <c r="H50" i="26" s="1"/>
  <c r="C50" i="26"/>
  <c r="B50" i="26"/>
  <c r="A50" i="26"/>
  <c r="F49" i="26"/>
  <c r="G49" i="26" s="1"/>
  <c r="D49" i="26"/>
  <c r="C49" i="26"/>
  <c r="B49" i="26"/>
  <c r="A49" i="26"/>
  <c r="F48" i="26"/>
  <c r="G48" i="26" s="1"/>
  <c r="D48" i="26"/>
  <c r="H48" i="26" s="1"/>
  <c r="C48" i="26"/>
  <c r="B48" i="26"/>
  <c r="A48" i="26"/>
  <c r="F47" i="26"/>
  <c r="G47" i="26" s="1"/>
  <c r="D47" i="26"/>
  <c r="C47" i="26"/>
  <c r="B47" i="26"/>
  <c r="A47" i="26"/>
  <c r="F46" i="26"/>
  <c r="G46" i="26" s="1"/>
  <c r="D46" i="26"/>
  <c r="H46" i="26" s="1"/>
  <c r="C46" i="26"/>
  <c r="B46" i="26"/>
  <c r="A46" i="26"/>
  <c r="F45" i="26"/>
  <c r="G45" i="26" s="1"/>
  <c r="D45" i="26"/>
  <c r="C45" i="26"/>
  <c r="B45" i="26"/>
  <c r="A45" i="26"/>
  <c r="F44" i="26"/>
  <c r="G44" i="26" s="1"/>
  <c r="D44" i="26"/>
  <c r="H44" i="26" s="1"/>
  <c r="C44" i="26"/>
  <c r="B44" i="26"/>
  <c r="A44" i="26"/>
  <c r="F43" i="26"/>
  <c r="G43" i="26" s="1"/>
  <c r="D43" i="26"/>
  <c r="C43" i="26"/>
  <c r="B43" i="26"/>
  <c r="A43" i="26"/>
  <c r="F42" i="26"/>
  <c r="G42" i="26" s="1"/>
  <c r="D42" i="26"/>
  <c r="H42" i="26" s="1"/>
  <c r="C42" i="26"/>
  <c r="B42" i="26"/>
  <c r="A42" i="26"/>
  <c r="F41" i="26"/>
  <c r="G41" i="26" s="1"/>
  <c r="D41" i="26"/>
  <c r="C41" i="26"/>
  <c r="B41" i="26"/>
  <c r="A41" i="26"/>
  <c r="F40" i="26"/>
  <c r="G40" i="26" s="1"/>
  <c r="D40" i="26"/>
  <c r="H40" i="26" s="1"/>
  <c r="C40" i="26"/>
  <c r="B40" i="26"/>
  <c r="A40" i="26"/>
  <c r="F39" i="26"/>
  <c r="G39" i="26" s="1"/>
  <c r="D39" i="26"/>
  <c r="C39" i="26"/>
  <c r="B39" i="26"/>
  <c r="A39" i="26"/>
  <c r="F38" i="26"/>
  <c r="G38" i="26" s="1"/>
  <c r="J38" i="26" s="1"/>
  <c r="D38" i="26"/>
  <c r="H38" i="26" s="1"/>
  <c r="C38" i="26"/>
  <c r="B38" i="26"/>
  <c r="A38" i="26"/>
  <c r="F37" i="26"/>
  <c r="G37" i="26" s="1"/>
  <c r="D37" i="26"/>
  <c r="C37" i="26"/>
  <c r="B37" i="26"/>
  <c r="A37" i="26"/>
  <c r="B36" i="26"/>
  <c r="A36" i="26"/>
  <c r="F35" i="26"/>
  <c r="G35" i="26" s="1"/>
  <c r="H34" i="26"/>
  <c r="F34" i="26"/>
  <c r="G34" i="26" s="1"/>
  <c r="J34" i="26" s="1"/>
  <c r="H33" i="26"/>
  <c r="F33" i="26"/>
  <c r="I33" i="26" s="1"/>
  <c r="H32" i="26"/>
  <c r="F32" i="26"/>
  <c r="G32" i="26" s="1"/>
  <c r="J32" i="26" s="1"/>
  <c r="F31" i="26"/>
  <c r="G31" i="26" s="1"/>
  <c r="D31" i="26"/>
  <c r="H31" i="26" s="1"/>
  <c r="C31" i="26"/>
  <c r="B31" i="26"/>
  <c r="A31" i="26"/>
  <c r="F30" i="26"/>
  <c r="G30" i="26" s="1"/>
  <c r="D30" i="26"/>
  <c r="C30" i="26"/>
  <c r="B30" i="26"/>
  <c r="A30" i="26"/>
  <c r="F29" i="26"/>
  <c r="G29" i="26" s="1"/>
  <c r="D29" i="26"/>
  <c r="H29" i="26" s="1"/>
  <c r="C29" i="26"/>
  <c r="B29" i="26"/>
  <c r="A29" i="26"/>
  <c r="F28" i="26"/>
  <c r="G28" i="26" s="1"/>
  <c r="D28" i="26"/>
  <c r="C28" i="26"/>
  <c r="B28" i="26"/>
  <c r="A28" i="26"/>
  <c r="F27" i="26"/>
  <c r="G27" i="26" s="1"/>
  <c r="D27" i="26"/>
  <c r="H27" i="26" s="1"/>
  <c r="C27" i="26"/>
  <c r="B27" i="26"/>
  <c r="A27" i="26"/>
  <c r="B26" i="26"/>
  <c r="A26" i="26"/>
  <c r="F25" i="26"/>
  <c r="G25" i="26" s="1"/>
  <c r="D25" i="26"/>
  <c r="H25" i="26" s="1"/>
  <c r="C25" i="26"/>
  <c r="B25" i="26"/>
  <c r="A25" i="26"/>
  <c r="F24" i="26"/>
  <c r="G24" i="26" s="1"/>
  <c r="D24" i="26"/>
  <c r="C24" i="26"/>
  <c r="B24" i="26"/>
  <c r="A24" i="26"/>
  <c r="F23" i="26"/>
  <c r="G23" i="26" s="1"/>
  <c r="D23" i="26"/>
  <c r="H23" i="26" s="1"/>
  <c r="C23" i="26"/>
  <c r="B23" i="26"/>
  <c r="A23" i="26"/>
  <c r="B22" i="26"/>
  <c r="A22" i="26"/>
  <c r="F21" i="26"/>
  <c r="G21" i="26" s="1"/>
  <c r="D21" i="26"/>
  <c r="H21" i="26" s="1"/>
  <c r="C21" i="26"/>
  <c r="B21" i="26"/>
  <c r="A21" i="26"/>
  <c r="F20" i="26"/>
  <c r="G20" i="26" s="1"/>
  <c r="L20" i="26" s="1"/>
  <c r="D20" i="26"/>
  <c r="H20" i="26" s="1"/>
  <c r="C20" i="26"/>
  <c r="B20" i="26"/>
  <c r="A20" i="26"/>
  <c r="F19" i="26"/>
  <c r="G19" i="26" s="1"/>
  <c r="D19" i="26"/>
  <c r="C19" i="26"/>
  <c r="B19" i="26"/>
  <c r="A19" i="26"/>
  <c r="F18" i="26"/>
  <c r="G18" i="26" s="1"/>
  <c r="D18" i="26"/>
  <c r="H18" i="26" s="1"/>
  <c r="C18" i="26"/>
  <c r="B18" i="26"/>
  <c r="A18" i="26"/>
  <c r="F17" i="26"/>
  <c r="G17" i="26" s="1"/>
  <c r="D17" i="26"/>
  <c r="C17" i="26"/>
  <c r="B17" i="26"/>
  <c r="A17" i="26"/>
  <c r="B16" i="26"/>
  <c r="A16" i="26"/>
  <c r="C339" i="25"/>
  <c r="B339" i="25"/>
  <c r="A339" i="25"/>
  <c r="C338" i="25"/>
  <c r="B338" i="25"/>
  <c r="A338" i="25"/>
  <c r="C337" i="25"/>
  <c r="B337" i="25"/>
  <c r="A337" i="25"/>
  <c r="C336" i="25"/>
  <c r="B336" i="25"/>
  <c r="A336" i="25"/>
  <c r="C335" i="25"/>
  <c r="B335" i="25"/>
  <c r="A335" i="25"/>
  <c r="C334" i="25"/>
  <c r="B334" i="25"/>
  <c r="A334" i="25"/>
  <c r="C333" i="25"/>
  <c r="B333" i="25"/>
  <c r="A333" i="25"/>
  <c r="C332" i="25"/>
  <c r="B332" i="25"/>
  <c r="A332" i="25"/>
  <c r="C331" i="25"/>
  <c r="B331" i="25"/>
  <c r="A331" i="25"/>
  <c r="C330" i="25"/>
  <c r="B330" i="25"/>
  <c r="A330" i="25"/>
  <c r="C329" i="25"/>
  <c r="B329" i="25"/>
  <c r="A329" i="25"/>
  <c r="C328" i="25"/>
  <c r="B328" i="25"/>
  <c r="A328" i="25"/>
  <c r="B327" i="25"/>
  <c r="A327" i="25"/>
  <c r="C326" i="25"/>
  <c r="B326" i="25"/>
  <c r="A326" i="25"/>
  <c r="C325" i="25"/>
  <c r="B325" i="25"/>
  <c r="A325" i="25"/>
  <c r="C324" i="25"/>
  <c r="B324" i="25"/>
  <c r="A324" i="25"/>
  <c r="C323" i="25"/>
  <c r="B323" i="25"/>
  <c r="A323" i="25"/>
  <c r="C322" i="25"/>
  <c r="B322" i="25"/>
  <c r="A322" i="25"/>
  <c r="C321" i="25"/>
  <c r="B321" i="25"/>
  <c r="A321" i="25"/>
  <c r="C320" i="25"/>
  <c r="B320" i="25"/>
  <c r="A320" i="25"/>
  <c r="C319" i="25"/>
  <c r="B319" i="25"/>
  <c r="A319" i="25"/>
  <c r="C318" i="25"/>
  <c r="B318" i="25"/>
  <c r="A318" i="25"/>
  <c r="C317" i="25"/>
  <c r="B317" i="25"/>
  <c r="A317" i="25"/>
  <c r="C316" i="25"/>
  <c r="B316" i="25"/>
  <c r="A316" i="25"/>
  <c r="C315" i="25"/>
  <c r="B315" i="25"/>
  <c r="A315" i="25"/>
  <c r="C314" i="25"/>
  <c r="B314" i="25"/>
  <c r="A314" i="25"/>
  <c r="C313" i="25"/>
  <c r="B313" i="25"/>
  <c r="A313" i="25"/>
  <c r="C312" i="25"/>
  <c r="B312" i="25"/>
  <c r="A312" i="25"/>
  <c r="C311" i="25"/>
  <c r="B311" i="25"/>
  <c r="A311" i="25"/>
  <c r="C310" i="25"/>
  <c r="B310" i="25"/>
  <c r="A310" i="25"/>
  <c r="C309" i="25"/>
  <c r="B309" i="25"/>
  <c r="A309" i="25"/>
  <c r="C308" i="25"/>
  <c r="B308" i="25"/>
  <c r="A308" i="25"/>
  <c r="B307" i="25"/>
  <c r="A307" i="25"/>
  <c r="C306" i="25"/>
  <c r="B306" i="25"/>
  <c r="A306" i="25"/>
  <c r="C305" i="25"/>
  <c r="B305" i="25"/>
  <c r="A305" i="25"/>
  <c r="C304" i="25"/>
  <c r="B304" i="25"/>
  <c r="A304" i="25"/>
  <c r="C303" i="25"/>
  <c r="B303" i="25"/>
  <c r="A303" i="25"/>
  <c r="C302" i="25"/>
  <c r="B302" i="25"/>
  <c r="A302" i="25"/>
  <c r="C301" i="25"/>
  <c r="B301" i="25"/>
  <c r="A301" i="25"/>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B287" i="25"/>
  <c r="A287" i="25"/>
  <c r="C286" i="25"/>
  <c r="B286" i="25"/>
  <c r="A286" i="25"/>
  <c r="C285" i="25"/>
  <c r="B285" i="25"/>
  <c r="A285" i="25"/>
  <c r="C284" i="25"/>
  <c r="B284" i="25"/>
  <c r="A284" i="25"/>
  <c r="C283" i="25"/>
  <c r="B283" i="25"/>
  <c r="A283" i="25"/>
  <c r="C282" i="25"/>
  <c r="B282" i="25"/>
  <c r="A282" i="25"/>
  <c r="C281" i="25"/>
  <c r="B281" i="25"/>
  <c r="A281"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B194" i="25"/>
  <c r="A194" i="25"/>
  <c r="C193" i="25"/>
  <c r="B193" i="25"/>
  <c r="A193" i="25"/>
  <c r="C192" i="25"/>
  <c r="B192" i="25"/>
  <c r="A192" i="25"/>
  <c r="C191" i="25"/>
  <c r="B191" i="25"/>
  <c r="A191" i="25"/>
  <c r="C190" i="25"/>
  <c r="B190" i="25"/>
  <c r="A190" i="25"/>
  <c r="C189" i="25"/>
  <c r="B189" i="25"/>
  <c r="A189" i="25"/>
  <c r="B188" i="25"/>
  <c r="A188" i="25"/>
  <c r="C187" i="25"/>
  <c r="B187" i="25"/>
  <c r="A187" i="25"/>
  <c r="C186" i="25"/>
  <c r="B186" i="25"/>
  <c r="A186" i="25"/>
  <c r="C185" i="25"/>
  <c r="B185" i="25"/>
  <c r="A185" i="25"/>
  <c r="C184" i="25"/>
  <c r="B184" i="25"/>
  <c r="A184" i="25"/>
  <c r="C183" i="25"/>
  <c r="B183" i="25"/>
  <c r="A183" i="25"/>
  <c r="C182" i="25"/>
  <c r="B182" i="25"/>
  <c r="A182" i="25"/>
  <c r="E181" i="25"/>
  <c r="C181" i="25"/>
  <c r="B181" i="25"/>
  <c r="A181" i="25"/>
  <c r="E180" i="25"/>
  <c r="C180" i="25"/>
  <c r="B180" i="25"/>
  <c r="A180" i="25"/>
  <c r="E179" i="25"/>
  <c r="C179" i="25"/>
  <c r="B179" i="25"/>
  <c r="A179" i="25"/>
  <c r="B178" i="25"/>
  <c r="A178" i="25"/>
  <c r="C177" i="25"/>
  <c r="B177" i="25"/>
  <c r="A177" i="25"/>
  <c r="C176" i="25"/>
  <c r="B176" i="25"/>
  <c r="A176" i="25"/>
  <c r="E175" i="25"/>
  <c r="C175" i="25"/>
  <c r="B175" i="25"/>
  <c r="A175" i="25"/>
  <c r="C174" i="25"/>
  <c r="B174" i="25"/>
  <c r="A174" i="25"/>
  <c r="E173" i="25"/>
  <c r="C173" i="25"/>
  <c r="B173" i="25"/>
  <c r="A173" i="25"/>
  <c r="E172"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B108" i="25"/>
  <c r="A108" i="25"/>
  <c r="C107" i="25"/>
  <c r="B107" i="25"/>
  <c r="A107" i="25"/>
  <c r="C106" i="25"/>
  <c r="B106" i="25"/>
  <c r="A106" i="25"/>
  <c r="C105" i="25"/>
  <c r="B105" i="25"/>
  <c r="A105" i="25"/>
  <c r="C104" i="25"/>
  <c r="B104" i="25"/>
  <c r="A104" i="25"/>
  <c r="B103" i="25"/>
  <c r="A103" i="25"/>
  <c r="C102" i="25"/>
  <c r="B102" i="25"/>
  <c r="A102" i="25"/>
  <c r="C101" i="25"/>
  <c r="B101" i="25"/>
  <c r="A101" i="25"/>
  <c r="C100" i="25"/>
  <c r="B100" i="25"/>
  <c r="A100" i="25"/>
  <c r="C99" i="25"/>
  <c r="B99" i="25"/>
  <c r="A99" i="25"/>
  <c r="C98" i="25"/>
  <c r="B98" i="25"/>
  <c r="A98" i="25"/>
  <c r="B97" i="25"/>
  <c r="A97" i="25"/>
  <c r="C96" i="25"/>
  <c r="B96" i="25"/>
  <c r="A96" i="25"/>
  <c r="C95" i="25"/>
  <c r="B95" i="25"/>
  <c r="A95" i="25"/>
  <c r="F94" i="25"/>
  <c r="H94" i="25" s="1"/>
  <c r="C94" i="25"/>
  <c r="B94" i="25"/>
  <c r="A94" i="25"/>
  <c r="C93" i="25"/>
  <c r="B93" i="25"/>
  <c r="A93" i="25"/>
  <c r="B92" i="25"/>
  <c r="A92" i="25"/>
  <c r="C91" i="25"/>
  <c r="B91" i="25"/>
  <c r="A91" i="25"/>
  <c r="C90" i="25"/>
  <c r="B90" i="25"/>
  <c r="A90" i="25"/>
  <c r="C89" i="25"/>
  <c r="B89" i="25"/>
  <c r="A89" i="25"/>
  <c r="C88" i="25"/>
  <c r="B88" i="25"/>
  <c r="A88" i="25"/>
  <c r="B87" i="25"/>
  <c r="A87" i="25"/>
  <c r="C86" i="25"/>
  <c r="B86" i="25"/>
  <c r="A86" i="25"/>
  <c r="C85" i="25"/>
  <c r="B85" i="25"/>
  <c r="A85" i="25"/>
  <c r="C84" i="25"/>
  <c r="B84" i="25"/>
  <c r="A84" i="25"/>
  <c r="C83" i="25"/>
  <c r="B83" i="25"/>
  <c r="A83"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H56" i="25"/>
  <c r="G56" i="25"/>
  <c r="F56" i="25"/>
  <c r="C56" i="25"/>
  <c r="B56" i="25"/>
  <c r="A56"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F45" i="25"/>
  <c r="G45" i="25" s="1"/>
  <c r="C45" i="25"/>
  <c r="B45" i="25"/>
  <c r="A45" i="25"/>
  <c r="C44" i="25"/>
  <c r="B44" i="25"/>
  <c r="A44" i="25"/>
  <c r="C43" i="25"/>
  <c r="B43" i="25"/>
  <c r="A43" i="25"/>
  <c r="H42" i="25"/>
  <c r="G42" i="25"/>
  <c r="F42" i="25"/>
  <c r="C42" i="25"/>
  <c r="B42" i="25"/>
  <c r="A42" i="25"/>
  <c r="E41" i="25"/>
  <c r="D41" i="25"/>
  <c r="C41" i="25"/>
  <c r="B41" i="25"/>
  <c r="A41" i="25"/>
  <c r="C40" i="25"/>
  <c r="B40" i="25"/>
  <c r="A40" i="25"/>
  <c r="B39" i="25"/>
  <c r="A39" i="25"/>
  <c r="C38" i="25"/>
  <c r="B38" i="25"/>
  <c r="A38" i="25"/>
  <c r="C37" i="25"/>
  <c r="B37" i="25"/>
  <c r="A37" i="25"/>
  <c r="C36" i="25"/>
  <c r="B36" i="25"/>
  <c r="A36" i="25"/>
  <c r="C35" i="25"/>
  <c r="B35" i="25"/>
  <c r="A35" i="25"/>
  <c r="C34" i="25"/>
  <c r="B34" i="25"/>
  <c r="A34" i="25"/>
  <c r="F33" i="25"/>
  <c r="C33" i="25"/>
  <c r="B33" i="25"/>
  <c r="A33" i="25"/>
  <c r="F32" i="25"/>
  <c r="C32" i="25"/>
  <c r="B32" i="25"/>
  <c r="A32" i="25"/>
  <c r="F31" i="25"/>
  <c r="C31" i="25"/>
  <c r="B31" i="25"/>
  <c r="A31" i="25"/>
  <c r="C30" i="25"/>
  <c r="B30" i="25"/>
  <c r="A30" i="25"/>
  <c r="C29" i="25"/>
  <c r="B29" i="25"/>
  <c r="A29" i="25"/>
  <c r="C28" i="25"/>
  <c r="B28" i="25"/>
  <c r="A28" i="25"/>
  <c r="C27" i="25"/>
  <c r="B27" i="25"/>
  <c r="A27" i="25"/>
  <c r="C26" i="25"/>
  <c r="B26" i="25"/>
  <c r="A26" i="25"/>
  <c r="C25" i="25"/>
  <c r="B25" i="25"/>
  <c r="A25" i="25"/>
  <c r="B24" i="25"/>
  <c r="A24" i="25"/>
  <c r="C19" i="25"/>
  <c r="B19" i="25"/>
  <c r="A19" i="25"/>
  <c r="C18" i="25"/>
  <c r="B18" i="25"/>
  <c r="A18" i="25"/>
  <c r="C17" i="25"/>
  <c r="B17" i="25"/>
  <c r="A17" i="25"/>
  <c r="C16" i="25"/>
  <c r="B16" i="25"/>
  <c r="A16" i="25"/>
  <c r="C15" i="25"/>
  <c r="B15" i="25"/>
  <c r="A15" i="25"/>
  <c r="B14" i="25"/>
  <c r="A14" i="25"/>
  <c r="F13" i="25"/>
  <c r="E13" i="25" s="1"/>
  <c r="C13" i="25"/>
  <c r="B13" i="25"/>
  <c r="A13" i="25"/>
  <c r="F12" i="25"/>
  <c r="E12" i="25" s="1"/>
  <c r="C12" i="25"/>
  <c r="B12" i="25"/>
  <c r="A12" i="25"/>
  <c r="F11" i="25"/>
  <c r="E11" i="25"/>
  <c r="C11" i="25"/>
  <c r="B11" i="25"/>
  <c r="A11" i="25"/>
  <c r="B10" i="25"/>
  <c r="A10" i="25"/>
  <c r="C9" i="25"/>
  <c r="B9" i="25"/>
  <c r="A9" i="25"/>
  <c r="C8" i="25"/>
  <c r="B8" i="25"/>
  <c r="A8" i="25"/>
  <c r="C7" i="25"/>
  <c r="B7" i="25"/>
  <c r="A7" i="25"/>
  <c r="C6" i="25"/>
  <c r="B6" i="25"/>
  <c r="A6" i="25"/>
  <c r="C5" i="25"/>
  <c r="B5" i="25"/>
  <c r="A5" i="25"/>
  <c r="B4" i="25"/>
  <c r="A4" i="25"/>
  <c r="H369" i="24"/>
  <c r="F369" i="24"/>
  <c r="H368" i="24"/>
  <c r="F368" i="24"/>
  <c r="H367" i="24"/>
  <c r="F367" i="24"/>
  <c r="H366" i="24"/>
  <c r="F366" i="24"/>
  <c r="I366" i="24" s="1"/>
  <c r="H365" i="24"/>
  <c r="F365" i="24"/>
  <c r="H364" i="24"/>
  <c r="F364" i="24"/>
  <c r="H363" i="24"/>
  <c r="F363" i="24"/>
  <c r="H362" i="24"/>
  <c r="F362" i="24"/>
  <c r="I362" i="24" s="1"/>
  <c r="H361" i="24"/>
  <c r="F361" i="24"/>
  <c r="H360" i="24"/>
  <c r="F360" i="24"/>
  <c r="I360" i="24" s="1"/>
  <c r="H359" i="24"/>
  <c r="F359" i="24"/>
  <c r="H358" i="24"/>
  <c r="F358" i="24"/>
  <c r="H357" i="24"/>
  <c r="F357" i="24"/>
  <c r="H356" i="24"/>
  <c r="F356" i="24"/>
  <c r="H355" i="24"/>
  <c r="F355" i="24"/>
  <c r="H354" i="24"/>
  <c r="F354" i="24"/>
  <c r="G354" i="24" s="1"/>
  <c r="J354" i="24" s="1"/>
  <c r="H353" i="24"/>
  <c r="F353" i="24"/>
  <c r="F351" i="24"/>
  <c r="G351" i="24" s="1"/>
  <c r="E351" i="24"/>
  <c r="D351" i="24"/>
  <c r="C351" i="24"/>
  <c r="B351" i="24"/>
  <c r="A351" i="24"/>
  <c r="F350" i="24"/>
  <c r="G350" i="24" s="1"/>
  <c r="E350" i="24"/>
  <c r="D350" i="24"/>
  <c r="C350" i="24"/>
  <c r="B350" i="24"/>
  <c r="A350" i="24"/>
  <c r="F349" i="24"/>
  <c r="E349" i="24"/>
  <c r="D349" i="24"/>
  <c r="C349" i="24"/>
  <c r="B349" i="24"/>
  <c r="A349" i="24"/>
  <c r="F348" i="24"/>
  <c r="G348" i="24" s="1"/>
  <c r="E348" i="24"/>
  <c r="D348" i="24"/>
  <c r="C348" i="24"/>
  <c r="B348" i="24"/>
  <c r="A348" i="24"/>
  <c r="F347" i="24"/>
  <c r="G347" i="24" s="1"/>
  <c r="E347" i="24"/>
  <c r="D347" i="24"/>
  <c r="C347" i="24"/>
  <c r="B347" i="24"/>
  <c r="A347" i="24"/>
  <c r="F346" i="24"/>
  <c r="G346" i="24" s="1"/>
  <c r="E346" i="24"/>
  <c r="D346" i="24"/>
  <c r="C346" i="24"/>
  <c r="B346" i="24"/>
  <c r="A346" i="24"/>
  <c r="F345" i="24"/>
  <c r="E345" i="24"/>
  <c r="D345" i="24"/>
  <c r="C345" i="24"/>
  <c r="B345" i="24"/>
  <c r="A345" i="24"/>
  <c r="F344" i="24"/>
  <c r="G344" i="24" s="1"/>
  <c r="E344" i="24"/>
  <c r="D344" i="24"/>
  <c r="C344" i="24"/>
  <c r="B344" i="24"/>
  <c r="A344" i="24"/>
  <c r="F343" i="24"/>
  <c r="G343" i="24" s="1"/>
  <c r="E343" i="24"/>
  <c r="D343" i="24"/>
  <c r="C343" i="24"/>
  <c r="B343" i="24"/>
  <c r="A343" i="24"/>
  <c r="F342" i="24"/>
  <c r="G342" i="24" s="1"/>
  <c r="J342" i="24" s="1"/>
  <c r="E342" i="24"/>
  <c r="D342" i="24"/>
  <c r="C342" i="24"/>
  <c r="B342" i="24"/>
  <c r="A342" i="24"/>
  <c r="F341" i="24"/>
  <c r="E341" i="24"/>
  <c r="D341" i="24"/>
  <c r="C341" i="24"/>
  <c r="B341" i="24"/>
  <c r="A341" i="24"/>
  <c r="F340" i="24"/>
  <c r="G340" i="24" s="1"/>
  <c r="E340" i="24"/>
  <c r="D340" i="24"/>
  <c r="C340" i="24"/>
  <c r="B340" i="24"/>
  <c r="A340" i="24"/>
  <c r="B339" i="24"/>
  <c r="A339" i="24"/>
  <c r="F338" i="24"/>
  <c r="G338" i="24" s="1"/>
  <c r="J338" i="24" s="1"/>
  <c r="E338" i="24"/>
  <c r="D338" i="24"/>
  <c r="C338" i="24"/>
  <c r="B338" i="24"/>
  <c r="A338" i="24"/>
  <c r="F337" i="24"/>
  <c r="G337" i="24" s="1"/>
  <c r="E337" i="24"/>
  <c r="D337" i="24"/>
  <c r="C337" i="24"/>
  <c r="B337" i="24"/>
  <c r="A337" i="24"/>
  <c r="F336" i="24"/>
  <c r="G336" i="24" s="1"/>
  <c r="E336" i="24"/>
  <c r="D336" i="24"/>
  <c r="C336" i="24"/>
  <c r="B336" i="24"/>
  <c r="A336" i="24"/>
  <c r="F335" i="24"/>
  <c r="G335" i="24" s="1"/>
  <c r="E335" i="24"/>
  <c r="D335" i="24"/>
  <c r="C335" i="24"/>
  <c r="B335" i="24"/>
  <c r="A335" i="24"/>
  <c r="F334" i="24"/>
  <c r="E334" i="24"/>
  <c r="D334" i="24"/>
  <c r="C334" i="24"/>
  <c r="B334" i="24"/>
  <c r="A334" i="24"/>
  <c r="F333" i="24"/>
  <c r="G333" i="24" s="1"/>
  <c r="E333" i="24"/>
  <c r="D333" i="24"/>
  <c r="C333" i="24"/>
  <c r="B333" i="24"/>
  <c r="A333" i="24"/>
  <c r="F332" i="24"/>
  <c r="G332" i="24" s="1"/>
  <c r="E332" i="24"/>
  <c r="D332" i="24"/>
  <c r="C332" i="24"/>
  <c r="B332" i="24"/>
  <c r="A332" i="24"/>
  <c r="F331" i="24"/>
  <c r="G331" i="24" s="1"/>
  <c r="E331" i="24"/>
  <c r="D331" i="24"/>
  <c r="C331" i="24"/>
  <c r="B331" i="24"/>
  <c r="A331" i="24"/>
  <c r="F330" i="24"/>
  <c r="G330" i="24" s="1"/>
  <c r="E330" i="24"/>
  <c r="D330" i="24"/>
  <c r="C330" i="24"/>
  <c r="B330" i="24"/>
  <c r="A330" i="24"/>
  <c r="F329" i="24"/>
  <c r="G329" i="24" s="1"/>
  <c r="E329" i="24"/>
  <c r="D329" i="24"/>
  <c r="C329" i="24"/>
  <c r="B329" i="24"/>
  <c r="A329" i="24"/>
  <c r="F328" i="24"/>
  <c r="G328" i="24" s="1"/>
  <c r="E328" i="24"/>
  <c r="D328" i="24"/>
  <c r="C328" i="24"/>
  <c r="B328" i="24"/>
  <c r="A328" i="24"/>
  <c r="F327" i="24"/>
  <c r="E327" i="24"/>
  <c r="D327" i="24"/>
  <c r="C327" i="24"/>
  <c r="B327" i="24"/>
  <c r="A327" i="24"/>
  <c r="F326" i="24"/>
  <c r="G326" i="24" s="1"/>
  <c r="E326" i="24"/>
  <c r="D326" i="24"/>
  <c r="C326" i="24"/>
  <c r="B326" i="24"/>
  <c r="A326" i="24"/>
  <c r="F325" i="24"/>
  <c r="G325" i="24" s="1"/>
  <c r="E325" i="24"/>
  <c r="D325" i="24"/>
  <c r="C325" i="24"/>
  <c r="B325" i="24"/>
  <c r="A325" i="24"/>
  <c r="F324" i="24"/>
  <c r="G324" i="24" s="1"/>
  <c r="E324" i="24"/>
  <c r="D324" i="24"/>
  <c r="C324" i="24"/>
  <c r="B324" i="24"/>
  <c r="A324" i="24"/>
  <c r="F323" i="24"/>
  <c r="E323" i="24"/>
  <c r="D323" i="24"/>
  <c r="C323" i="24"/>
  <c r="B323" i="24"/>
  <c r="A323" i="24"/>
  <c r="F322" i="24"/>
  <c r="E322" i="24"/>
  <c r="D322" i="24"/>
  <c r="C322" i="24"/>
  <c r="B322" i="24"/>
  <c r="A322" i="24"/>
  <c r="F321" i="24"/>
  <c r="G321" i="24" s="1"/>
  <c r="E321" i="24"/>
  <c r="D321" i="24"/>
  <c r="C321" i="24"/>
  <c r="B321" i="24"/>
  <c r="A321" i="24"/>
  <c r="F320" i="24"/>
  <c r="G320" i="24" s="1"/>
  <c r="E320" i="24"/>
  <c r="D320" i="24"/>
  <c r="C320" i="24"/>
  <c r="B320" i="24"/>
  <c r="A320" i="24"/>
  <c r="B319" i="24"/>
  <c r="A319" i="24"/>
  <c r="F318" i="24"/>
  <c r="G318" i="24" s="1"/>
  <c r="E318" i="24"/>
  <c r="D318" i="24"/>
  <c r="C318" i="24"/>
  <c r="B318" i="24"/>
  <c r="A318" i="24"/>
  <c r="F317" i="24"/>
  <c r="G317" i="24" s="1"/>
  <c r="E317" i="24"/>
  <c r="D317" i="24"/>
  <c r="C317" i="24"/>
  <c r="B317" i="24"/>
  <c r="A317" i="24"/>
  <c r="F316" i="24"/>
  <c r="E316" i="24"/>
  <c r="D316" i="24"/>
  <c r="C316" i="24"/>
  <c r="B316" i="24"/>
  <c r="A316" i="24"/>
  <c r="F315" i="24"/>
  <c r="E315" i="24"/>
  <c r="D315" i="24"/>
  <c r="C315" i="24"/>
  <c r="B315" i="24"/>
  <c r="A315" i="24"/>
  <c r="F314" i="24"/>
  <c r="G314" i="24" s="1"/>
  <c r="E314" i="24"/>
  <c r="D314" i="24"/>
  <c r="C314" i="24"/>
  <c r="B314" i="24"/>
  <c r="A314" i="24"/>
  <c r="F313" i="24"/>
  <c r="G313" i="24" s="1"/>
  <c r="E313" i="24"/>
  <c r="D313" i="24"/>
  <c r="C313" i="24"/>
  <c r="B313" i="24"/>
  <c r="A313" i="24"/>
  <c r="F312" i="24"/>
  <c r="E312" i="24"/>
  <c r="D312" i="24"/>
  <c r="C312" i="24"/>
  <c r="B312" i="24"/>
  <c r="A312" i="24"/>
  <c r="F311" i="24"/>
  <c r="G311" i="24" s="1"/>
  <c r="E311" i="24"/>
  <c r="D311" i="24"/>
  <c r="C311" i="24"/>
  <c r="B311" i="24"/>
  <c r="A311" i="24"/>
  <c r="F310" i="24"/>
  <c r="G310" i="24" s="1"/>
  <c r="E310" i="24"/>
  <c r="D310" i="24"/>
  <c r="C310" i="24"/>
  <c r="B310" i="24"/>
  <c r="A310" i="24"/>
  <c r="F309" i="24"/>
  <c r="G309" i="24" s="1"/>
  <c r="E309" i="24"/>
  <c r="D309" i="24"/>
  <c r="C309" i="24"/>
  <c r="B309" i="24"/>
  <c r="A309" i="24"/>
  <c r="F308" i="24"/>
  <c r="E308" i="24"/>
  <c r="D308" i="24"/>
  <c r="C308" i="24"/>
  <c r="B308" i="24"/>
  <c r="A308" i="24"/>
  <c r="F307" i="24"/>
  <c r="G307" i="24" s="1"/>
  <c r="E307" i="24"/>
  <c r="D307" i="24"/>
  <c r="C307" i="24"/>
  <c r="B307" i="24"/>
  <c r="A307" i="24"/>
  <c r="F306" i="24"/>
  <c r="G306" i="24" s="1"/>
  <c r="E306" i="24"/>
  <c r="D306" i="24"/>
  <c r="C306" i="24"/>
  <c r="B306" i="24"/>
  <c r="A306" i="24"/>
  <c r="F305" i="24"/>
  <c r="G305" i="24" s="1"/>
  <c r="E305" i="24"/>
  <c r="D305" i="24"/>
  <c r="C305" i="24"/>
  <c r="B305" i="24"/>
  <c r="A305" i="24"/>
  <c r="F304" i="24"/>
  <c r="E304" i="24"/>
  <c r="D304" i="24"/>
  <c r="C304" i="24"/>
  <c r="B304" i="24"/>
  <c r="A304" i="24"/>
  <c r="F303" i="24"/>
  <c r="E303" i="24"/>
  <c r="D303" i="24"/>
  <c r="C303" i="24"/>
  <c r="B303" i="24"/>
  <c r="A303" i="24"/>
  <c r="F302" i="24"/>
  <c r="G302" i="24" s="1"/>
  <c r="E302" i="24"/>
  <c r="D302" i="24"/>
  <c r="C302" i="24"/>
  <c r="B302" i="24"/>
  <c r="A302" i="24"/>
  <c r="F301" i="24"/>
  <c r="G301" i="24" s="1"/>
  <c r="E301" i="24"/>
  <c r="D301" i="24"/>
  <c r="C301" i="24"/>
  <c r="B301" i="24"/>
  <c r="A301" i="24"/>
  <c r="F300" i="24"/>
  <c r="E300" i="24"/>
  <c r="D300" i="24"/>
  <c r="C300" i="24"/>
  <c r="B300" i="24"/>
  <c r="A300" i="24"/>
  <c r="B299" i="24"/>
  <c r="A299" i="24"/>
  <c r="F298" i="24"/>
  <c r="G298" i="24" s="1"/>
  <c r="E298" i="24"/>
  <c r="D298" i="24"/>
  <c r="C298" i="24"/>
  <c r="B298" i="24"/>
  <c r="A298" i="24"/>
  <c r="F297" i="24"/>
  <c r="E297" i="24"/>
  <c r="D297" i="24"/>
  <c r="C297" i="24"/>
  <c r="B297" i="24"/>
  <c r="A297" i="24"/>
  <c r="F296" i="24"/>
  <c r="E296" i="24"/>
  <c r="D296" i="24"/>
  <c r="C296" i="24"/>
  <c r="B296" i="24"/>
  <c r="A296" i="24"/>
  <c r="F295" i="24"/>
  <c r="G295" i="24" s="1"/>
  <c r="E295" i="24"/>
  <c r="D295" i="24"/>
  <c r="C295" i="24"/>
  <c r="B295" i="24"/>
  <c r="A295" i="24"/>
  <c r="F294" i="24"/>
  <c r="G294" i="24" s="1"/>
  <c r="E294" i="24"/>
  <c r="D294" i="24"/>
  <c r="C294" i="24"/>
  <c r="B294" i="24"/>
  <c r="A294" i="24"/>
  <c r="F293" i="24"/>
  <c r="G293" i="24" s="1"/>
  <c r="E293" i="24"/>
  <c r="D293" i="24"/>
  <c r="C293" i="24"/>
  <c r="B293" i="24"/>
  <c r="A293" i="24"/>
  <c r="B292" i="24"/>
  <c r="A292" i="24"/>
  <c r="F291" i="24"/>
  <c r="G291" i="24" s="1"/>
  <c r="E291" i="24"/>
  <c r="D291" i="24"/>
  <c r="C291" i="24"/>
  <c r="B291" i="24"/>
  <c r="A291" i="24"/>
  <c r="F290" i="24"/>
  <c r="G290" i="24" s="1"/>
  <c r="E290" i="24"/>
  <c r="D290" i="24"/>
  <c r="C290" i="24"/>
  <c r="B290" i="24"/>
  <c r="A290" i="24"/>
  <c r="F289" i="24"/>
  <c r="E289" i="24"/>
  <c r="D289" i="24"/>
  <c r="C289" i="24"/>
  <c r="B289" i="24"/>
  <c r="A289" i="24"/>
  <c r="F288" i="24"/>
  <c r="G288" i="24" s="1"/>
  <c r="E288" i="24"/>
  <c r="D288" i="24"/>
  <c r="C288" i="24"/>
  <c r="B288" i="24"/>
  <c r="A288" i="24"/>
  <c r="F287" i="24"/>
  <c r="G287" i="24" s="1"/>
  <c r="E287" i="24"/>
  <c r="D287" i="24"/>
  <c r="C287" i="24"/>
  <c r="B287" i="24"/>
  <c r="A287" i="24"/>
  <c r="F286" i="24"/>
  <c r="G286" i="24" s="1"/>
  <c r="E286" i="24"/>
  <c r="D286" i="24"/>
  <c r="C286" i="24"/>
  <c r="B286" i="24"/>
  <c r="A286" i="24"/>
  <c r="F285" i="24"/>
  <c r="G285" i="24" s="1"/>
  <c r="E285" i="24"/>
  <c r="D285" i="24"/>
  <c r="C285" i="24"/>
  <c r="B285" i="24"/>
  <c r="A285" i="24"/>
  <c r="F284" i="24"/>
  <c r="G284" i="24" s="1"/>
  <c r="E284" i="24"/>
  <c r="D284" i="24"/>
  <c r="C284" i="24"/>
  <c r="B284" i="24"/>
  <c r="A284" i="24"/>
  <c r="F283" i="24"/>
  <c r="G283" i="24" s="1"/>
  <c r="E283" i="24"/>
  <c r="D283" i="24"/>
  <c r="C283" i="24"/>
  <c r="B283" i="24"/>
  <c r="A283" i="24"/>
  <c r="F282" i="24"/>
  <c r="G282" i="24" s="1"/>
  <c r="E282" i="24"/>
  <c r="D282" i="24"/>
  <c r="C282" i="24"/>
  <c r="B282" i="24"/>
  <c r="A282" i="24"/>
  <c r="F281" i="24"/>
  <c r="G281" i="24" s="1"/>
  <c r="E281" i="24"/>
  <c r="D281" i="24"/>
  <c r="C281" i="24"/>
  <c r="B281" i="24"/>
  <c r="A281" i="24"/>
  <c r="F280" i="24"/>
  <c r="G280" i="24" s="1"/>
  <c r="E280" i="24"/>
  <c r="D280" i="24"/>
  <c r="C280" i="24"/>
  <c r="B280" i="24"/>
  <c r="A280" i="24"/>
  <c r="B279" i="24"/>
  <c r="A279" i="24"/>
  <c r="F278" i="24"/>
  <c r="G278" i="24" s="1"/>
  <c r="E278" i="24"/>
  <c r="D278" i="24"/>
  <c r="C278" i="24"/>
  <c r="B278" i="24"/>
  <c r="A278" i="24"/>
  <c r="F277" i="24"/>
  <c r="G277" i="24" s="1"/>
  <c r="E277" i="24"/>
  <c r="D277" i="24"/>
  <c r="C277" i="24"/>
  <c r="B277" i="24"/>
  <c r="A277" i="24"/>
  <c r="F276" i="24"/>
  <c r="G276" i="24" s="1"/>
  <c r="E276" i="24"/>
  <c r="D276" i="24"/>
  <c r="C276" i="24"/>
  <c r="B276" i="24"/>
  <c r="A276" i="24"/>
  <c r="F275" i="24"/>
  <c r="G275" i="24" s="1"/>
  <c r="E275" i="24"/>
  <c r="D275" i="24"/>
  <c r="C275" i="24"/>
  <c r="B275" i="24"/>
  <c r="A275" i="24"/>
  <c r="F274" i="24"/>
  <c r="G274" i="24" s="1"/>
  <c r="E274" i="24"/>
  <c r="D274" i="24"/>
  <c r="C274" i="24"/>
  <c r="B274" i="24"/>
  <c r="A274" i="24"/>
  <c r="F273" i="24"/>
  <c r="E273" i="24"/>
  <c r="D273" i="24"/>
  <c r="C273" i="24"/>
  <c r="B273" i="24"/>
  <c r="A273" i="24"/>
  <c r="F272" i="24"/>
  <c r="G272" i="24" s="1"/>
  <c r="E272" i="24"/>
  <c r="D272" i="24"/>
  <c r="C272" i="24"/>
  <c r="B272" i="24"/>
  <c r="A272" i="24"/>
  <c r="F271" i="24"/>
  <c r="G271" i="24" s="1"/>
  <c r="E271" i="24"/>
  <c r="D271" i="24"/>
  <c r="C271" i="24"/>
  <c r="B271" i="24"/>
  <c r="A271" i="24"/>
  <c r="F270" i="24"/>
  <c r="E270" i="24"/>
  <c r="D270" i="24"/>
  <c r="C270" i="24"/>
  <c r="B270" i="24"/>
  <c r="A270" i="24"/>
  <c r="F269" i="24"/>
  <c r="G269" i="24" s="1"/>
  <c r="E269" i="24"/>
  <c r="D269" i="24"/>
  <c r="C269" i="24"/>
  <c r="B269" i="24"/>
  <c r="A269" i="24"/>
  <c r="F268" i="24"/>
  <c r="G268" i="24" s="1"/>
  <c r="E268" i="24"/>
  <c r="D268" i="24"/>
  <c r="C268" i="24"/>
  <c r="B268" i="24"/>
  <c r="A268" i="24"/>
  <c r="F267" i="24"/>
  <c r="G267" i="24" s="1"/>
  <c r="E267" i="24"/>
  <c r="D267" i="24"/>
  <c r="C267" i="24"/>
  <c r="B267" i="24"/>
  <c r="A267" i="24"/>
  <c r="F266" i="24"/>
  <c r="E266" i="24"/>
  <c r="D266" i="24"/>
  <c r="C266" i="24"/>
  <c r="B266" i="24"/>
  <c r="A266" i="24"/>
  <c r="F265" i="24"/>
  <c r="G265" i="24" s="1"/>
  <c r="E265" i="24"/>
  <c r="D265" i="24"/>
  <c r="C265" i="24"/>
  <c r="B265" i="24"/>
  <c r="A265" i="24"/>
  <c r="F264" i="24"/>
  <c r="G264" i="24" s="1"/>
  <c r="E264" i="24"/>
  <c r="D264" i="24"/>
  <c r="C264" i="24"/>
  <c r="B264" i="24"/>
  <c r="A264" i="24"/>
  <c r="F263" i="24"/>
  <c r="G263" i="24" s="1"/>
  <c r="E263" i="24"/>
  <c r="D263" i="24"/>
  <c r="C263" i="24"/>
  <c r="B263" i="24"/>
  <c r="A263" i="24"/>
  <c r="F262" i="24"/>
  <c r="E262" i="24"/>
  <c r="D262" i="24"/>
  <c r="C262" i="24"/>
  <c r="B262" i="24"/>
  <c r="A262" i="24"/>
  <c r="F261" i="24"/>
  <c r="G261" i="24" s="1"/>
  <c r="E261" i="24"/>
  <c r="D261" i="24"/>
  <c r="C261" i="24"/>
  <c r="B261" i="24"/>
  <c r="A261" i="24"/>
  <c r="F260" i="24"/>
  <c r="G260" i="24" s="1"/>
  <c r="E260" i="24"/>
  <c r="D260" i="24"/>
  <c r="C260" i="24"/>
  <c r="B260" i="24"/>
  <c r="A260" i="24"/>
  <c r="F259" i="24"/>
  <c r="G259" i="24" s="1"/>
  <c r="E259" i="24"/>
  <c r="D259" i="24"/>
  <c r="C259" i="24"/>
  <c r="B259" i="24"/>
  <c r="A259" i="24"/>
  <c r="B258" i="24"/>
  <c r="A258" i="24"/>
  <c r="F257" i="24"/>
  <c r="G257" i="24" s="1"/>
  <c r="E257" i="24"/>
  <c r="D257" i="24"/>
  <c r="C257" i="24"/>
  <c r="B257" i="24"/>
  <c r="A257" i="24"/>
  <c r="F256" i="24"/>
  <c r="E256" i="24"/>
  <c r="D256" i="24"/>
  <c r="C256" i="24"/>
  <c r="B256" i="24"/>
  <c r="A256" i="24"/>
  <c r="F255" i="24"/>
  <c r="G255" i="24" s="1"/>
  <c r="E255" i="24"/>
  <c r="D255" i="24"/>
  <c r="C255" i="24"/>
  <c r="B255" i="24"/>
  <c r="A255" i="24"/>
  <c r="F254" i="24"/>
  <c r="G254" i="24" s="1"/>
  <c r="E254" i="24"/>
  <c r="D254" i="24"/>
  <c r="C254" i="24"/>
  <c r="B254" i="24"/>
  <c r="A254" i="24"/>
  <c r="F253" i="24"/>
  <c r="G253" i="24" s="1"/>
  <c r="E253" i="24"/>
  <c r="D253" i="24"/>
  <c r="C253" i="24"/>
  <c r="B253" i="24"/>
  <c r="A253" i="24"/>
  <c r="F252" i="24"/>
  <c r="E252" i="24"/>
  <c r="D252" i="24"/>
  <c r="C252" i="24"/>
  <c r="B252" i="24"/>
  <c r="A252" i="24"/>
  <c r="F251" i="24"/>
  <c r="G251" i="24" s="1"/>
  <c r="E251" i="24"/>
  <c r="D251" i="24"/>
  <c r="C251" i="24"/>
  <c r="B251" i="24"/>
  <c r="A251" i="24"/>
  <c r="F250" i="24"/>
  <c r="G250" i="24" s="1"/>
  <c r="E250" i="24"/>
  <c r="D250" i="24"/>
  <c r="C250" i="24"/>
  <c r="B250" i="24"/>
  <c r="A250" i="24"/>
  <c r="F249" i="24"/>
  <c r="G249" i="24" s="1"/>
  <c r="E249" i="24"/>
  <c r="D249" i="24"/>
  <c r="C249" i="24"/>
  <c r="B249" i="24"/>
  <c r="A249" i="24"/>
  <c r="F248" i="24"/>
  <c r="G248" i="24" s="1"/>
  <c r="E248" i="24"/>
  <c r="D248" i="24"/>
  <c r="C248" i="24"/>
  <c r="B248" i="24"/>
  <c r="A248" i="24"/>
  <c r="F247" i="24"/>
  <c r="G247" i="24" s="1"/>
  <c r="E247" i="24"/>
  <c r="D247" i="24"/>
  <c r="C247" i="24"/>
  <c r="B247" i="24"/>
  <c r="A247" i="24"/>
  <c r="F246" i="24"/>
  <c r="G246" i="24" s="1"/>
  <c r="E246" i="24"/>
  <c r="D246" i="24"/>
  <c r="C246" i="24"/>
  <c r="B246" i="24"/>
  <c r="A246" i="24"/>
  <c r="F245" i="24"/>
  <c r="G245" i="24" s="1"/>
  <c r="E245" i="24"/>
  <c r="D245" i="24"/>
  <c r="C245" i="24"/>
  <c r="B245" i="24"/>
  <c r="A245" i="24"/>
  <c r="F244" i="24"/>
  <c r="G244" i="24" s="1"/>
  <c r="E244" i="24"/>
  <c r="D244" i="24"/>
  <c r="C244" i="24"/>
  <c r="B244" i="24"/>
  <c r="A244" i="24"/>
  <c r="F243" i="24"/>
  <c r="G243" i="24" s="1"/>
  <c r="E243" i="24"/>
  <c r="D243" i="24"/>
  <c r="C243" i="24"/>
  <c r="B243" i="24"/>
  <c r="A243" i="24"/>
  <c r="F242" i="24"/>
  <c r="G242" i="24" s="1"/>
  <c r="E242" i="24"/>
  <c r="D242" i="24"/>
  <c r="C242" i="24"/>
  <c r="B242" i="24"/>
  <c r="A242" i="24"/>
  <c r="F241" i="24"/>
  <c r="G241" i="24" s="1"/>
  <c r="E241" i="24"/>
  <c r="D241" i="24"/>
  <c r="C241" i="24"/>
  <c r="B241" i="24"/>
  <c r="A241" i="24"/>
  <c r="F240" i="24"/>
  <c r="E240" i="24"/>
  <c r="D240" i="24"/>
  <c r="C240" i="24"/>
  <c r="B240" i="24"/>
  <c r="A240" i="24"/>
  <c r="F239" i="24"/>
  <c r="G239" i="24" s="1"/>
  <c r="E239" i="24"/>
  <c r="D239" i="24"/>
  <c r="C239" i="24"/>
  <c r="B239" i="24"/>
  <c r="A239" i="24"/>
  <c r="F238" i="24"/>
  <c r="G238" i="24" s="1"/>
  <c r="E238" i="24"/>
  <c r="D238" i="24"/>
  <c r="C238" i="24"/>
  <c r="B238" i="24"/>
  <c r="A238" i="24"/>
  <c r="F237" i="24"/>
  <c r="G237" i="24" s="1"/>
  <c r="E237" i="24"/>
  <c r="D237" i="24"/>
  <c r="C237" i="24"/>
  <c r="B237" i="24"/>
  <c r="A237" i="24"/>
  <c r="F236" i="24"/>
  <c r="E236" i="24"/>
  <c r="D236" i="24"/>
  <c r="C236" i="24"/>
  <c r="B236" i="24"/>
  <c r="A236" i="24"/>
  <c r="F235" i="24"/>
  <c r="G235" i="24" s="1"/>
  <c r="E235" i="24"/>
  <c r="D235" i="24"/>
  <c r="C235" i="24"/>
  <c r="B235" i="24"/>
  <c r="A235" i="24"/>
  <c r="F234" i="24"/>
  <c r="E234" i="24"/>
  <c r="D234" i="24"/>
  <c r="C234" i="24"/>
  <c r="B234" i="24"/>
  <c r="A234" i="24"/>
  <c r="F233" i="24"/>
  <c r="G233" i="24" s="1"/>
  <c r="E233" i="24"/>
  <c r="D233" i="24"/>
  <c r="C233" i="24"/>
  <c r="B233" i="24"/>
  <c r="A233" i="24"/>
  <c r="F232" i="24"/>
  <c r="G232" i="24" s="1"/>
  <c r="E232" i="24"/>
  <c r="D232" i="24"/>
  <c r="C232" i="24"/>
  <c r="B232" i="24"/>
  <c r="A232" i="24"/>
  <c r="F231" i="24"/>
  <c r="G231" i="24" s="1"/>
  <c r="E231" i="24"/>
  <c r="D231" i="24"/>
  <c r="C231" i="24"/>
  <c r="B231" i="24"/>
  <c r="A231" i="24"/>
  <c r="F230" i="24"/>
  <c r="G230" i="24" s="1"/>
  <c r="E230" i="24"/>
  <c r="D230" i="24"/>
  <c r="C230" i="24"/>
  <c r="B230" i="24"/>
  <c r="A230" i="24"/>
  <c r="F229" i="24"/>
  <c r="G229" i="24" s="1"/>
  <c r="E229" i="24"/>
  <c r="D229" i="24"/>
  <c r="C229" i="24"/>
  <c r="B229" i="24"/>
  <c r="A229" i="24"/>
  <c r="F228" i="24"/>
  <c r="G228" i="24" s="1"/>
  <c r="E228" i="24"/>
  <c r="D228" i="24"/>
  <c r="C228" i="24"/>
  <c r="B228" i="24"/>
  <c r="A228" i="24"/>
  <c r="F227" i="24"/>
  <c r="E227" i="24"/>
  <c r="D227" i="24"/>
  <c r="C227" i="24"/>
  <c r="B227" i="24"/>
  <c r="A227" i="24"/>
  <c r="F226" i="24"/>
  <c r="G226" i="24" s="1"/>
  <c r="E226" i="24"/>
  <c r="D226" i="24"/>
  <c r="C226" i="24"/>
  <c r="B226" i="24"/>
  <c r="A226" i="24"/>
  <c r="F225" i="24"/>
  <c r="G225" i="24" s="1"/>
  <c r="E225" i="24"/>
  <c r="D225" i="24"/>
  <c r="C225" i="24"/>
  <c r="B225" i="24"/>
  <c r="A225" i="24"/>
  <c r="F224" i="24"/>
  <c r="G224" i="24" s="1"/>
  <c r="E224" i="24"/>
  <c r="D224" i="24"/>
  <c r="C224" i="24"/>
  <c r="B224" i="24"/>
  <c r="A224" i="24"/>
  <c r="F223" i="24"/>
  <c r="G223" i="24" s="1"/>
  <c r="E223" i="24"/>
  <c r="D223" i="24"/>
  <c r="C223" i="24"/>
  <c r="B223" i="24"/>
  <c r="A223" i="24"/>
  <c r="F222" i="24"/>
  <c r="G222" i="24" s="1"/>
  <c r="E222" i="24"/>
  <c r="D222" i="24"/>
  <c r="C222" i="24"/>
  <c r="B222" i="24"/>
  <c r="A222" i="24"/>
  <c r="F221" i="24"/>
  <c r="G221" i="24" s="1"/>
  <c r="E221" i="24"/>
  <c r="D221" i="24"/>
  <c r="C221" i="24"/>
  <c r="B221" i="24"/>
  <c r="A221" i="24"/>
  <c r="F220" i="24"/>
  <c r="E220" i="24"/>
  <c r="D220" i="24"/>
  <c r="C220" i="24"/>
  <c r="B220" i="24"/>
  <c r="A220" i="24"/>
  <c r="F219" i="24"/>
  <c r="G219" i="24" s="1"/>
  <c r="E219" i="24"/>
  <c r="D219" i="24"/>
  <c r="C219" i="24"/>
  <c r="B219" i="24"/>
  <c r="A219" i="24"/>
  <c r="F218" i="24"/>
  <c r="G218" i="24" s="1"/>
  <c r="E218" i="24"/>
  <c r="D218" i="24"/>
  <c r="C218" i="24"/>
  <c r="B218" i="24"/>
  <c r="A218" i="24"/>
  <c r="F217" i="24"/>
  <c r="G217" i="24" s="1"/>
  <c r="E217" i="24"/>
  <c r="D217" i="24"/>
  <c r="C217" i="24"/>
  <c r="B217" i="24"/>
  <c r="A217" i="24"/>
  <c r="F216" i="24"/>
  <c r="G216" i="24" s="1"/>
  <c r="E216" i="24"/>
  <c r="D216" i="24"/>
  <c r="C216" i="24"/>
  <c r="B216" i="24"/>
  <c r="A216" i="24"/>
  <c r="F215" i="24"/>
  <c r="G215" i="24" s="1"/>
  <c r="E215" i="24"/>
  <c r="D215" i="24"/>
  <c r="C215" i="24"/>
  <c r="B215" i="24"/>
  <c r="A215" i="24"/>
  <c r="F214" i="24"/>
  <c r="G214" i="24" s="1"/>
  <c r="E214" i="24"/>
  <c r="D214" i="24"/>
  <c r="C214" i="24"/>
  <c r="B214" i="24"/>
  <c r="A214" i="24"/>
  <c r="F213" i="24"/>
  <c r="G213" i="24" s="1"/>
  <c r="E213" i="24"/>
  <c r="D213" i="24"/>
  <c r="C213" i="24"/>
  <c r="B213" i="24"/>
  <c r="A213" i="24"/>
  <c r="F212" i="24"/>
  <c r="G212" i="24" s="1"/>
  <c r="E212" i="24"/>
  <c r="D212" i="24"/>
  <c r="C212" i="24"/>
  <c r="B212" i="24"/>
  <c r="A212" i="24"/>
  <c r="F211" i="24"/>
  <c r="G211" i="24" s="1"/>
  <c r="E211" i="24"/>
  <c r="D211" i="24"/>
  <c r="C211" i="24"/>
  <c r="B211" i="24"/>
  <c r="A211" i="24"/>
  <c r="F210" i="24"/>
  <c r="G210" i="24" s="1"/>
  <c r="E210" i="24"/>
  <c r="D210" i="24"/>
  <c r="C210" i="24"/>
  <c r="B210" i="24"/>
  <c r="A210" i="24"/>
  <c r="F209" i="24"/>
  <c r="G209" i="24" s="1"/>
  <c r="E209" i="24"/>
  <c r="D209" i="24"/>
  <c r="C209" i="24"/>
  <c r="B209" i="24"/>
  <c r="A209" i="24"/>
  <c r="F208" i="24"/>
  <c r="E208" i="24"/>
  <c r="D208" i="24"/>
  <c r="C208" i="24"/>
  <c r="B208" i="24"/>
  <c r="A208" i="24"/>
  <c r="F207" i="24"/>
  <c r="G207" i="24" s="1"/>
  <c r="E207" i="24"/>
  <c r="D207" i="24"/>
  <c r="C207" i="24"/>
  <c r="B207" i="24"/>
  <c r="A207" i="24"/>
  <c r="B206" i="24"/>
  <c r="A206" i="24"/>
  <c r="F205" i="24"/>
  <c r="G205" i="24" s="1"/>
  <c r="E205" i="24"/>
  <c r="D205" i="24"/>
  <c r="C205" i="24"/>
  <c r="B205" i="24"/>
  <c r="A205" i="24"/>
  <c r="F204" i="24"/>
  <c r="G204" i="24" s="1"/>
  <c r="E204" i="24"/>
  <c r="D204" i="24"/>
  <c r="C204" i="24"/>
  <c r="B204" i="24"/>
  <c r="A204" i="24"/>
  <c r="F203" i="24"/>
  <c r="G203" i="24" s="1"/>
  <c r="E203" i="24"/>
  <c r="D203" i="24"/>
  <c r="C203" i="24"/>
  <c r="B203" i="24"/>
  <c r="A203" i="24"/>
  <c r="F202" i="24"/>
  <c r="G202" i="24" s="1"/>
  <c r="E202" i="24"/>
  <c r="D202" i="24"/>
  <c r="C202" i="24"/>
  <c r="B202" i="24"/>
  <c r="A202" i="24"/>
  <c r="F201" i="24"/>
  <c r="E201" i="24"/>
  <c r="D201" i="24"/>
  <c r="C201" i="24"/>
  <c r="B201" i="24"/>
  <c r="A201" i="24"/>
  <c r="B200" i="24"/>
  <c r="A200" i="24"/>
  <c r="F199" i="24"/>
  <c r="G199" i="24" s="1"/>
  <c r="E199" i="24"/>
  <c r="D199" i="24"/>
  <c r="C199" i="24"/>
  <c r="B199" i="24"/>
  <c r="A199" i="24"/>
  <c r="F198" i="24"/>
  <c r="G198" i="24" s="1"/>
  <c r="E198" i="24"/>
  <c r="D198" i="24"/>
  <c r="C198" i="24"/>
  <c r="B198" i="24"/>
  <c r="A198" i="24"/>
  <c r="F197" i="24"/>
  <c r="G197" i="24" s="1"/>
  <c r="E197" i="24"/>
  <c r="D197" i="24"/>
  <c r="C197" i="24"/>
  <c r="B197" i="24"/>
  <c r="A197" i="24"/>
  <c r="F196" i="24"/>
  <c r="G196" i="24" s="1"/>
  <c r="E196" i="24"/>
  <c r="D196" i="24"/>
  <c r="C196" i="24"/>
  <c r="B196" i="24"/>
  <c r="A196" i="24"/>
  <c r="F195" i="24"/>
  <c r="G195" i="24" s="1"/>
  <c r="E195" i="24"/>
  <c r="D195" i="24"/>
  <c r="C195" i="24"/>
  <c r="B195" i="24"/>
  <c r="A195" i="24"/>
  <c r="F194" i="24"/>
  <c r="G194" i="24" s="1"/>
  <c r="E194" i="24"/>
  <c r="D194" i="24"/>
  <c r="C194" i="24"/>
  <c r="B194" i="24"/>
  <c r="A194" i="24"/>
  <c r="F193" i="24"/>
  <c r="G193" i="24" s="1"/>
  <c r="E193" i="24"/>
  <c r="D193" i="24"/>
  <c r="C193" i="24"/>
  <c r="B193" i="24"/>
  <c r="A193" i="24"/>
  <c r="F192" i="24"/>
  <c r="G192" i="24" s="1"/>
  <c r="E192" i="24"/>
  <c r="D192" i="24"/>
  <c r="C192" i="24"/>
  <c r="B192" i="24"/>
  <c r="A192" i="24"/>
  <c r="F191" i="24"/>
  <c r="G191" i="24" s="1"/>
  <c r="E191" i="24"/>
  <c r="D191" i="24"/>
  <c r="C191" i="24"/>
  <c r="B191" i="24"/>
  <c r="A191" i="24"/>
  <c r="B190" i="24"/>
  <c r="A190" i="24"/>
  <c r="F189" i="24"/>
  <c r="G189" i="24" s="1"/>
  <c r="E189" i="24"/>
  <c r="D189" i="24"/>
  <c r="C189" i="24"/>
  <c r="B189" i="24"/>
  <c r="A189" i="24"/>
  <c r="F188" i="24"/>
  <c r="G188" i="24" s="1"/>
  <c r="E188" i="24"/>
  <c r="D188" i="24"/>
  <c r="C188" i="24"/>
  <c r="B188" i="24"/>
  <c r="A188" i="24"/>
  <c r="F187" i="24"/>
  <c r="G187" i="24" s="1"/>
  <c r="E187" i="24"/>
  <c r="D187" i="24"/>
  <c r="C187" i="24"/>
  <c r="B187" i="24"/>
  <c r="A187" i="24"/>
  <c r="F186" i="24"/>
  <c r="G186" i="24" s="1"/>
  <c r="E186" i="24"/>
  <c r="D186" i="24"/>
  <c r="C186" i="24"/>
  <c r="B186" i="24"/>
  <c r="A186" i="24"/>
  <c r="F185" i="24"/>
  <c r="G185" i="24" s="1"/>
  <c r="E185" i="24"/>
  <c r="D185" i="24"/>
  <c r="C185" i="24"/>
  <c r="B185" i="24"/>
  <c r="A185" i="24"/>
  <c r="F184" i="24"/>
  <c r="G184" i="24" s="1"/>
  <c r="E184" i="24"/>
  <c r="D184" i="24"/>
  <c r="C184" i="24"/>
  <c r="B184" i="24"/>
  <c r="A184" i="24"/>
  <c r="F183" i="24"/>
  <c r="G183" i="24" s="1"/>
  <c r="E183" i="24"/>
  <c r="D183" i="24"/>
  <c r="C183" i="24"/>
  <c r="B183" i="24"/>
  <c r="A183" i="24"/>
  <c r="F182" i="24"/>
  <c r="G182" i="24" s="1"/>
  <c r="E182" i="24"/>
  <c r="D182" i="24"/>
  <c r="C182" i="24"/>
  <c r="B182" i="24"/>
  <c r="A182" i="24"/>
  <c r="F181" i="24"/>
  <c r="E181" i="24"/>
  <c r="D181" i="24"/>
  <c r="C181" i="24"/>
  <c r="B181" i="24"/>
  <c r="A181" i="24"/>
  <c r="F180" i="24"/>
  <c r="G180" i="24" s="1"/>
  <c r="E180" i="24"/>
  <c r="D180" i="24"/>
  <c r="C180" i="24"/>
  <c r="B180" i="24"/>
  <c r="A180" i="24"/>
  <c r="F179" i="24"/>
  <c r="E179" i="24"/>
  <c r="D179" i="24"/>
  <c r="C179" i="24"/>
  <c r="B179" i="24"/>
  <c r="A179" i="24"/>
  <c r="F178" i="24"/>
  <c r="G178" i="24" s="1"/>
  <c r="E178" i="24"/>
  <c r="D178" i="24"/>
  <c r="C178" i="24"/>
  <c r="B178" i="24"/>
  <c r="A178" i="24"/>
  <c r="F177" i="24"/>
  <c r="G177" i="24" s="1"/>
  <c r="E177" i="24"/>
  <c r="D177" i="24"/>
  <c r="C177" i="24"/>
  <c r="B177" i="24"/>
  <c r="A177" i="24"/>
  <c r="F176" i="24"/>
  <c r="G176" i="24" s="1"/>
  <c r="E176" i="24"/>
  <c r="D176" i="24"/>
  <c r="C176" i="24"/>
  <c r="B176" i="24"/>
  <c r="A176" i="24"/>
  <c r="F175" i="24"/>
  <c r="G175" i="24" s="1"/>
  <c r="E175" i="24"/>
  <c r="D175" i="24"/>
  <c r="C175" i="24"/>
  <c r="B175" i="24"/>
  <c r="A175" i="24"/>
  <c r="F174" i="24"/>
  <c r="E174" i="24"/>
  <c r="D174" i="24"/>
  <c r="C174" i="24"/>
  <c r="B174" i="24"/>
  <c r="A174" i="24"/>
  <c r="F173" i="24"/>
  <c r="E173" i="24"/>
  <c r="D173" i="24"/>
  <c r="C173" i="24"/>
  <c r="B173" i="24"/>
  <c r="A173" i="24"/>
  <c r="F172" i="24"/>
  <c r="G172" i="24" s="1"/>
  <c r="E172" i="24"/>
  <c r="D172" i="24"/>
  <c r="C172" i="24"/>
  <c r="B172" i="24"/>
  <c r="A172" i="24"/>
  <c r="B171" i="24"/>
  <c r="A171" i="24"/>
  <c r="F170" i="24"/>
  <c r="G170" i="24" s="1"/>
  <c r="E170" i="24"/>
  <c r="D170" i="24"/>
  <c r="C170" i="24"/>
  <c r="B170" i="24"/>
  <c r="A170" i="24"/>
  <c r="F169" i="24"/>
  <c r="G169" i="24" s="1"/>
  <c r="E169" i="24"/>
  <c r="D169" i="24"/>
  <c r="C169" i="24"/>
  <c r="B169" i="24"/>
  <c r="A169" i="24"/>
  <c r="F168" i="24"/>
  <c r="G168" i="24" s="1"/>
  <c r="E168" i="24"/>
  <c r="D168" i="24"/>
  <c r="C168" i="24"/>
  <c r="B168" i="24"/>
  <c r="A168" i="24"/>
  <c r="F167" i="24"/>
  <c r="E167" i="24"/>
  <c r="D167" i="24"/>
  <c r="C167" i="24"/>
  <c r="B167" i="24"/>
  <c r="A167" i="24"/>
  <c r="F166" i="24"/>
  <c r="G166" i="24" s="1"/>
  <c r="E166" i="24"/>
  <c r="D166" i="24"/>
  <c r="C166" i="24"/>
  <c r="B166" i="24"/>
  <c r="A166" i="24"/>
  <c r="F165" i="24"/>
  <c r="G165" i="24" s="1"/>
  <c r="E165" i="24"/>
  <c r="D165" i="24"/>
  <c r="C165" i="24"/>
  <c r="B165" i="24"/>
  <c r="A165" i="24"/>
  <c r="F164" i="24"/>
  <c r="G164" i="24" s="1"/>
  <c r="E164" i="24"/>
  <c r="D164" i="24"/>
  <c r="C164" i="24"/>
  <c r="B164" i="24"/>
  <c r="A164" i="24"/>
  <c r="F163" i="24"/>
  <c r="E163" i="24"/>
  <c r="D163" i="24"/>
  <c r="C163" i="24"/>
  <c r="B163" i="24"/>
  <c r="A163" i="24"/>
  <c r="F162" i="24"/>
  <c r="G162" i="24" s="1"/>
  <c r="E162" i="24"/>
  <c r="D162" i="24"/>
  <c r="C162" i="24"/>
  <c r="B162" i="24"/>
  <c r="A162" i="24"/>
  <c r="F161" i="24"/>
  <c r="G161" i="24" s="1"/>
  <c r="E161" i="24"/>
  <c r="D161" i="24"/>
  <c r="C161" i="24"/>
  <c r="B161" i="24"/>
  <c r="A161" i="24"/>
  <c r="F160" i="24"/>
  <c r="G160" i="24" s="1"/>
  <c r="E160" i="24"/>
  <c r="D160" i="24"/>
  <c r="C160" i="24"/>
  <c r="B160" i="24"/>
  <c r="A160" i="24"/>
  <c r="F159" i="24"/>
  <c r="E159" i="24"/>
  <c r="D159" i="24"/>
  <c r="C159" i="24"/>
  <c r="B159" i="24"/>
  <c r="A159" i="24"/>
  <c r="F158" i="24"/>
  <c r="E158" i="24"/>
  <c r="D158" i="24"/>
  <c r="C158" i="24"/>
  <c r="B158" i="24"/>
  <c r="A158" i="24"/>
  <c r="F157" i="24"/>
  <c r="G157" i="24" s="1"/>
  <c r="E157" i="24"/>
  <c r="D157" i="24"/>
  <c r="C157" i="24"/>
  <c r="B157" i="24"/>
  <c r="A157" i="24"/>
  <c r="F156" i="24"/>
  <c r="G156" i="24" s="1"/>
  <c r="E156" i="24"/>
  <c r="D156" i="24"/>
  <c r="C156" i="24"/>
  <c r="B156" i="24"/>
  <c r="A156" i="24"/>
  <c r="F155" i="24"/>
  <c r="E155" i="24"/>
  <c r="D155" i="24"/>
  <c r="C155" i="24"/>
  <c r="B155" i="24"/>
  <c r="A155" i="24"/>
  <c r="F154" i="24"/>
  <c r="G154" i="24" s="1"/>
  <c r="E154" i="24"/>
  <c r="D154" i="24"/>
  <c r="C154" i="24"/>
  <c r="B154" i="24"/>
  <c r="A154" i="24"/>
  <c r="B153" i="24"/>
  <c r="A153" i="24"/>
  <c r="F152" i="24"/>
  <c r="E152" i="24"/>
  <c r="D152" i="24"/>
  <c r="C152" i="24"/>
  <c r="B152" i="24"/>
  <c r="A152" i="24"/>
  <c r="F151" i="24"/>
  <c r="G151" i="24" s="1"/>
  <c r="E151" i="24"/>
  <c r="D151" i="24"/>
  <c r="C151" i="24"/>
  <c r="B151" i="24"/>
  <c r="A151" i="24"/>
  <c r="F150" i="24"/>
  <c r="G150" i="24" s="1"/>
  <c r="E150" i="24"/>
  <c r="D150" i="24"/>
  <c r="C150" i="24"/>
  <c r="B150" i="24"/>
  <c r="A150" i="24"/>
  <c r="F149" i="24"/>
  <c r="G149" i="24" s="1"/>
  <c r="E149" i="24"/>
  <c r="D149" i="24"/>
  <c r="C149" i="24"/>
  <c r="B149" i="24"/>
  <c r="A149" i="24"/>
  <c r="F148" i="24"/>
  <c r="E148" i="24"/>
  <c r="D148" i="24"/>
  <c r="C148" i="24"/>
  <c r="B148" i="24"/>
  <c r="A148" i="24"/>
  <c r="F147" i="24"/>
  <c r="E147" i="24"/>
  <c r="D147" i="24"/>
  <c r="C147" i="24"/>
  <c r="B147" i="24"/>
  <c r="A147" i="24"/>
  <c r="F146" i="24"/>
  <c r="G146" i="24" s="1"/>
  <c r="E146" i="24"/>
  <c r="D146" i="24"/>
  <c r="C146" i="24"/>
  <c r="B146" i="24"/>
  <c r="A146" i="24"/>
  <c r="F145" i="24"/>
  <c r="G145" i="24" s="1"/>
  <c r="E145" i="24"/>
  <c r="D145" i="24"/>
  <c r="C145" i="24"/>
  <c r="B145" i="24"/>
  <c r="A145" i="24"/>
  <c r="F144" i="24"/>
  <c r="E144" i="24"/>
  <c r="D144" i="24"/>
  <c r="C144" i="24"/>
  <c r="B144" i="24"/>
  <c r="A144" i="24"/>
  <c r="F143" i="24"/>
  <c r="E143" i="24"/>
  <c r="D143" i="24"/>
  <c r="C143" i="24"/>
  <c r="B143" i="24"/>
  <c r="A143" i="24"/>
  <c r="F142" i="24"/>
  <c r="G142" i="24" s="1"/>
  <c r="E142" i="24"/>
  <c r="D142" i="24"/>
  <c r="C142" i="24"/>
  <c r="B142" i="24"/>
  <c r="A142" i="24"/>
  <c r="F141" i="24"/>
  <c r="G141" i="24" s="1"/>
  <c r="E141" i="24"/>
  <c r="D141" i="24"/>
  <c r="C141" i="24"/>
  <c r="B141" i="24"/>
  <c r="A141" i="24"/>
  <c r="F140" i="24"/>
  <c r="E140" i="24"/>
  <c r="D140" i="24"/>
  <c r="C140" i="24"/>
  <c r="B140" i="24"/>
  <c r="A140" i="24"/>
  <c r="F139" i="24"/>
  <c r="G139" i="24" s="1"/>
  <c r="E139" i="24"/>
  <c r="D139" i="24"/>
  <c r="C139" i="24"/>
  <c r="B139" i="24"/>
  <c r="A139" i="24"/>
  <c r="F138" i="24"/>
  <c r="G138" i="24" s="1"/>
  <c r="E138" i="24"/>
  <c r="D138" i="24"/>
  <c r="C138" i="24"/>
  <c r="B138" i="24"/>
  <c r="A138" i="24"/>
  <c r="F137" i="24"/>
  <c r="G137" i="24" s="1"/>
  <c r="E137" i="24"/>
  <c r="D137" i="24"/>
  <c r="C137" i="24"/>
  <c r="B137" i="24"/>
  <c r="A137" i="24"/>
  <c r="F136" i="24"/>
  <c r="G136" i="24" s="1"/>
  <c r="E136" i="24"/>
  <c r="D136" i="24"/>
  <c r="C136" i="24"/>
  <c r="B136" i="24"/>
  <c r="A136" i="24"/>
  <c r="F135" i="24"/>
  <c r="G135" i="24" s="1"/>
  <c r="E135" i="24"/>
  <c r="D135" i="24"/>
  <c r="C135" i="24"/>
  <c r="B135" i="24"/>
  <c r="A135" i="24"/>
  <c r="F134" i="24"/>
  <c r="G134" i="24" s="1"/>
  <c r="E134" i="24"/>
  <c r="D134" i="24"/>
  <c r="C134" i="24"/>
  <c r="B134" i="24"/>
  <c r="A134" i="24"/>
  <c r="F133" i="24"/>
  <c r="E133" i="24"/>
  <c r="D133" i="24"/>
  <c r="C133" i="24"/>
  <c r="B133" i="24"/>
  <c r="A133" i="24"/>
  <c r="F132" i="24"/>
  <c r="G132" i="24" s="1"/>
  <c r="E132" i="24"/>
  <c r="D132" i="24"/>
  <c r="C132" i="24"/>
  <c r="B132" i="24"/>
  <c r="A132" i="24"/>
  <c r="F131" i="24"/>
  <c r="G131" i="24" s="1"/>
  <c r="E131" i="24"/>
  <c r="D131" i="24"/>
  <c r="C131" i="24"/>
  <c r="B131" i="24"/>
  <c r="A131" i="24"/>
  <c r="F130" i="24"/>
  <c r="G130" i="24" s="1"/>
  <c r="E130" i="24"/>
  <c r="D130" i="24"/>
  <c r="C130" i="24"/>
  <c r="B130" i="24"/>
  <c r="A130" i="24"/>
  <c r="B129" i="24"/>
  <c r="A129" i="24"/>
  <c r="F128" i="24"/>
  <c r="G128" i="24" s="1"/>
  <c r="E128" i="24"/>
  <c r="D128" i="24"/>
  <c r="C128" i="24"/>
  <c r="B128" i="24"/>
  <c r="A128" i="24"/>
  <c r="F127" i="24"/>
  <c r="G127" i="24" s="1"/>
  <c r="E127" i="24"/>
  <c r="D127" i="24"/>
  <c r="C127" i="24"/>
  <c r="B127" i="24"/>
  <c r="A127" i="24"/>
  <c r="F126" i="24"/>
  <c r="G126" i="24" s="1"/>
  <c r="E126" i="24"/>
  <c r="D126" i="24"/>
  <c r="C126" i="24"/>
  <c r="B126" i="24"/>
  <c r="A126" i="24"/>
  <c r="F125" i="24"/>
  <c r="G125" i="24" s="1"/>
  <c r="E125" i="24"/>
  <c r="D125" i="24"/>
  <c r="C125" i="24"/>
  <c r="B125" i="24"/>
  <c r="A125" i="24"/>
  <c r="F124" i="24"/>
  <c r="G124" i="24" s="1"/>
  <c r="E124" i="24"/>
  <c r="D124" i="24"/>
  <c r="C124" i="24"/>
  <c r="B124" i="24"/>
  <c r="A124" i="24"/>
  <c r="F123" i="24"/>
  <c r="G123" i="24" s="1"/>
  <c r="E123" i="24"/>
  <c r="D123" i="24"/>
  <c r="C123" i="24"/>
  <c r="B123" i="24"/>
  <c r="A123" i="24"/>
  <c r="F122" i="24"/>
  <c r="E122" i="24"/>
  <c r="D122" i="24"/>
  <c r="C122" i="24"/>
  <c r="B122" i="24"/>
  <c r="A122" i="24"/>
  <c r="F121" i="24"/>
  <c r="G121" i="24" s="1"/>
  <c r="E121" i="24"/>
  <c r="D121" i="24"/>
  <c r="C121" i="24"/>
  <c r="B121" i="24"/>
  <c r="A121" i="24"/>
  <c r="B120" i="24"/>
  <c r="A120" i="24"/>
  <c r="F119" i="24"/>
  <c r="E119" i="24"/>
  <c r="D119" i="24"/>
  <c r="C119" i="24"/>
  <c r="B119" i="24"/>
  <c r="A119" i="24"/>
  <c r="F118" i="24"/>
  <c r="G118" i="24" s="1"/>
  <c r="E118" i="24"/>
  <c r="D118" i="24"/>
  <c r="C118" i="24"/>
  <c r="B118" i="24"/>
  <c r="A118" i="24"/>
  <c r="F117" i="24"/>
  <c r="G117" i="24" s="1"/>
  <c r="E117" i="24"/>
  <c r="D117" i="24"/>
  <c r="C117" i="24"/>
  <c r="B117" i="24"/>
  <c r="A117" i="24"/>
  <c r="F116" i="24"/>
  <c r="E116" i="24"/>
  <c r="D116" i="24"/>
  <c r="C116" i="24"/>
  <c r="B116" i="24"/>
  <c r="A116" i="24"/>
  <c r="B115" i="24"/>
  <c r="A115" i="24"/>
  <c r="F114" i="24"/>
  <c r="G114" i="24" s="1"/>
  <c r="E114" i="24"/>
  <c r="D114" i="24"/>
  <c r="C114" i="24"/>
  <c r="B114" i="24"/>
  <c r="A114" i="24"/>
  <c r="F113" i="24"/>
  <c r="E113" i="24"/>
  <c r="D113" i="24"/>
  <c r="C113" i="24"/>
  <c r="B113" i="24"/>
  <c r="A113" i="24"/>
  <c r="F112" i="24"/>
  <c r="G112" i="24" s="1"/>
  <c r="E112" i="24"/>
  <c r="D112" i="24"/>
  <c r="C112" i="24"/>
  <c r="B112" i="24"/>
  <c r="A112" i="24"/>
  <c r="F111" i="24"/>
  <c r="G111" i="24" s="1"/>
  <c r="E111" i="24"/>
  <c r="D111" i="24"/>
  <c r="C111" i="24"/>
  <c r="B111" i="24"/>
  <c r="A111" i="24"/>
  <c r="F110" i="24"/>
  <c r="G110" i="24" s="1"/>
  <c r="E110" i="24"/>
  <c r="D110" i="24"/>
  <c r="C110" i="24"/>
  <c r="B110" i="24"/>
  <c r="A110" i="24"/>
  <c r="B109" i="24"/>
  <c r="A109" i="24"/>
  <c r="F108" i="24"/>
  <c r="G108" i="24" s="1"/>
  <c r="E108" i="24"/>
  <c r="D108" i="24"/>
  <c r="C108" i="24"/>
  <c r="B108" i="24"/>
  <c r="A108" i="24"/>
  <c r="F107" i="24"/>
  <c r="G107" i="24" s="1"/>
  <c r="E107" i="24"/>
  <c r="D107" i="24"/>
  <c r="C107" i="24"/>
  <c r="B107" i="24"/>
  <c r="A107" i="24"/>
  <c r="F106" i="24"/>
  <c r="E106" i="24"/>
  <c r="D106" i="24"/>
  <c r="C106" i="24"/>
  <c r="B106" i="24"/>
  <c r="A106" i="24"/>
  <c r="F105" i="24"/>
  <c r="G105" i="24" s="1"/>
  <c r="E105" i="24"/>
  <c r="D105" i="24"/>
  <c r="C105" i="24"/>
  <c r="B105" i="24"/>
  <c r="A105" i="24"/>
  <c r="B104" i="24"/>
  <c r="A104" i="24"/>
  <c r="F103" i="24"/>
  <c r="E103" i="24"/>
  <c r="D103" i="24"/>
  <c r="C103" i="24"/>
  <c r="B103" i="24"/>
  <c r="A103" i="24"/>
  <c r="F102" i="24"/>
  <c r="G102" i="24" s="1"/>
  <c r="E102" i="24"/>
  <c r="D102" i="24"/>
  <c r="C102" i="24"/>
  <c r="B102" i="24"/>
  <c r="A102" i="24"/>
  <c r="F101" i="24"/>
  <c r="G101" i="24" s="1"/>
  <c r="E101" i="24"/>
  <c r="D101" i="24"/>
  <c r="C101" i="24"/>
  <c r="B101" i="24"/>
  <c r="A101" i="24"/>
  <c r="F100" i="24"/>
  <c r="G100" i="24" s="1"/>
  <c r="E100" i="24"/>
  <c r="D100" i="24"/>
  <c r="C100" i="24"/>
  <c r="B100" i="24"/>
  <c r="A100" i="24"/>
  <c r="B99" i="24"/>
  <c r="A99" i="24"/>
  <c r="F98" i="24"/>
  <c r="G98" i="24" s="1"/>
  <c r="E98" i="24"/>
  <c r="D98" i="24"/>
  <c r="C98" i="24"/>
  <c r="B98" i="24"/>
  <c r="A98" i="24"/>
  <c r="F97" i="24"/>
  <c r="G97" i="24" s="1"/>
  <c r="E97" i="24"/>
  <c r="D97" i="24"/>
  <c r="C97" i="24"/>
  <c r="B97" i="24"/>
  <c r="A97" i="24"/>
  <c r="F96" i="24"/>
  <c r="E96" i="24"/>
  <c r="D96" i="24"/>
  <c r="C96" i="24"/>
  <c r="B96" i="24"/>
  <c r="A96" i="24"/>
  <c r="F95" i="24"/>
  <c r="G95" i="24" s="1"/>
  <c r="E95" i="24"/>
  <c r="D95" i="24"/>
  <c r="C95" i="24"/>
  <c r="B95" i="24"/>
  <c r="A95" i="24"/>
  <c r="B94" i="24"/>
  <c r="A94" i="24"/>
  <c r="F93" i="24"/>
  <c r="E93" i="24"/>
  <c r="D93" i="24"/>
  <c r="C93" i="24"/>
  <c r="B93" i="24"/>
  <c r="A93" i="24"/>
  <c r="F92" i="24"/>
  <c r="G92" i="24" s="1"/>
  <c r="E92" i="24"/>
  <c r="D92" i="24"/>
  <c r="C92" i="24"/>
  <c r="B92" i="24"/>
  <c r="A92" i="24"/>
  <c r="F91" i="24"/>
  <c r="G91" i="24" s="1"/>
  <c r="E91" i="24"/>
  <c r="D91" i="24"/>
  <c r="C91" i="24"/>
  <c r="B91" i="24"/>
  <c r="A91" i="24"/>
  <c r="F90" i="24"/>
  <c r="G90" i="24" s="1"/>
  <c r="E90" i="24"/>
  <c r="D90" i="24"/>
  <c r="C90" i="24"/>
  <c r="B90" i="24"/>
  <c r="A90" i="24"/>
  <c r="F89" i="24"/>
  <c r="E89" i="24"/>
  <c r="D89" i="24"/>
  <c r="C89" i="24"/>
  <c r="B89" i="24"/>
  <c r="A89" i="24"/>
  <c r="F88" i="24"/>
  <c r="G88" i="24" s="1"/>
  <c r="E88" i="24"/>
  <c r="D88" i="24"/>
  <c r="C88" i="24"/>
  <c r="B88" i="24"/>
  <c r="A88" i="24"/>
  <c r="F87" i="24"/>
  <c r="G87" i="24" s="1"/>
  <c r="E87" i="24"/>
  <c r="D87" i="24"/>
  <c r="C87" i="24"/>
  <c r="B87" i="24"/>
  <c r="A87" i="24"/>
  <c r="F86" i="24"/>
  <c r="G86" i="24" s="1"/>
  <c r="E86" i="24"/>
  <c r="D86" i="24"/>
  <c r="C86" i="24"/>
  <c r="B86" i="24"/>
  <c r="A86" i="24"/>
  <c r="F85" i="24"/>
  <c r="E85" i="24"/>
  <c r="D85" i="24"/>
  <c r="C85" i="24"/>
  <c r="B85" i="24"/>
  <c r="A85" i="24"/>
  <c r="F84" i="24"/>
  <c r="G84" i="24" s="1"/>
  <c r="E84" i="24"/>
  <c r="D84" i="24"/>
  <c r="C84" i="24"/>
  <c r="B84" i="24"/>
  <c r="A84" i="24"/>
  <c r="F83" i="24"/>
  <c r="G83" i="24" s="1"/>
  <c r="E83" i="24"/>
  <c r="D83" i="24"/>
  <c r="C83" i="24"/>
  <c r="B83" i="24"/>
  <c r="A83" i="24"/>
  <c r="F82" i="24"/>
  <c r="G82" i="24" s="1"/>
  <c r="E82" i="24"/>
  <c r="D82" i="24"/>
  <c r="C82" i="24"/>
  <c r="B82" i="24"/>
  <c r="A82" i="24"/>
  <c r="F81" i="24"/>
  <c r="E81" i="24"/>
  <c r="D81" i="24"/>
  <c r="C81" i="24"/>
  <c r="B81" i="24"/>
  <c r="A81" i="24"/>
  <c r="B80" i="24"/>
  <c r="A80" i="24"/>
  <c r="F79" i="24"/>
  <c r="G79" i="24" s="1"/>
  <c r="E79" i="24"/>
  <c r="D79" i="24"/>
  <c r="C79" i="24"/>
  <c r="B79" i="24"/>
  <c r="A79" i="24"/>
  <c r="F78" i="24"/>
  <c r="E78" i="24"/>
  <c r="D78" i="24"/>
  <c r="C78" i="24"/>
  <c r="B78" i="24"/>
  <c r="A78" i="24"/>
  <c r="F77" i="24"/>
  <c r="G77" i="24" s="1"/>
  <c r="E77" i="24"/>
  <c r="D77" i="24"/>
  <c r="C77" i="24"/>
  <c r="B77" i="24"/>
  <c r="A77" i="24"/>
  <c r="F76" i="24"/>
  <c r="G76" i="24" s="1"/>
  <c r="E76" i="24"/>
  <c r="D76" i="24"/>
  <c r="C76" i="24"/>
  <c r="B76" i="24"/>
  <c r="A76" i="24"/>
  <c r="F75" i="24"/>
  <c r="G75" i="24" s="1"/>
  <c r="E75" i="24"/>
  <c r="D75" i="24"/>
  <c r="C75" i="24"/>
  <c r="B75" i="24"/>
  <c r="A75" i="24"/>
  <c r="F74" i="24"/>
  <c r="E74" i="24"/>
  <c r="D74" i="24"/>
  <c r="C74" i="24"/>
  <c r="B74" i="24"/>
  <c r="A74" i="24"/>
  <c r="F73" i="24"/>
  <c r="G73" i="24" s="1"/>
  <c r="E73" i="24"/>
  <c r="D73" i="24"/>
  <c r="C73" i="24"/>
  <c r="B73" i="24"/>
  <c r="A73" i="24"/>
  <c r="F72" i="24"/>
  <c r="G72" i="24" s="1"/>
  <c r="E72" i="24"/>
  <c r="D72" i="24"/>
  <c r="C72" i="24"/>
  <c r="B72" i="24"/>
  <c r="A72" i="24"/>
  <c r="F71" i="24"/>
  <c r="G71" i="24" s="1"/>
  <c r="E71" i="24"/>
  <c r="D71" i="24"/>
  <c r="C71" i="24"/>
  <c r="B71" i="24"/>
  <c r="A71" i="24"/>
  <c r="F70" i="24"/>
  <c r="E70" i="24"/>
  <c r="D70" i="24"/>
  <c r="C70" i="24"/>
  <c r="B70" i="24"/>
  <c r="A70" i="24"/>
  <c r="F69" i="24"/>
  <c r="E69" i="24"/>
  <c r="D69" i="24"/>
  <c r="C69" i="24"/>
  <c r="B69" i="24"/>
  <c r="A69" i="24"/>
  <c r="F68" i="24"/>
  <c r="G68" i="24" s="1"/>
  <c r="E68" i="24"/>
  <c r="D68" i="24"/>
  <c r="C68" i="24"/>
  <c r="B68" i="24"/>
  <c r="A68" i="24"/>
  <c r="B67" i="24"/>
  <c r="A67" i="24"/>
  <c r="F66" i="24"/>
  <c r="G66" i="24" s="1"/>
  <c r="E66" i="24"/>
  <c r="D66" i="24"/>
  <c r="C66" i="24"/>
  <c r="B66" i="24"/>
  <c r="A66" i="24"/>
  <c r="F65" i="24"/>
  <c r="G65" i="24" s="1"/>
  <c r="E65" i="24"/>
  <c r="D65" i="24"/>
  <c r="C65" i="24"/>
  <c r="B65" i="24"/>
  <c r="A65" i="24"/>
  <c r="F64" i="24"/>
  <c r="G64" i="24" s="1"/>
  <c r="E64" i="24"/>
  <c r="D64" i="24"/>
  <c r="C64" i="24"/>
  <c r="B64" i="24"/>
  <c r="A64" i="24"/>
  <c r="F63" i="24"/>
  <c r="E63" i="24"/>
  <c r="D63" i="24"/>
  <c r="C63" i="24"/>
  <c r="B63" i="24"/>
  <c r="A63" i="24"/>
  <c r="F62" i="24"/>
  <c r="G62" i="24" s="1"/>
  <c r="E62" i="24"/>
  <c r="D62" i="24"/>
  <c r="C62" i="24"/>
  <c r="B62" i="24"/>
  <c r="A62" i="24"/>
  <c r="F61" i="24"/>
  <c r="G61" i="24" s="1"/>
  <c r="E61" i="24"/>
  <c r="D61" i="24"/>
  <c r="C61" i="24"/>
  <c r="B61" i="24"/>
  <c r="A61" i="24"/>
  <c r="F60" i="24"/>
  <c r="G60" i="24" s="1"/>
  <c r="E60" i="24"/>
  <c r="D60" i="24"/>
  <c r="C60" i="24"/>
  <c r="B60" i="24"/>
  <c r="A60" i="24"/>
  <c r="F59" i="24"/>
  <c r="E59" i="24"/>
  <c r="D59" i="24"/>
  <c r="C59" i="24"/>
  <c r="B59" i="24"/>
  <c r="A59" i="24"/>
  <c r="F58" i="24"/>
  <c r="E58" i="24"/>
  <c r="D58" i="24"/>
  <c r="C58" i="24"/>
  <c r="B58" i="24"/>
  <c r="A58" i="24"/>
  <c r="F57" i="24"/>
  <c r="G57" i="24" s="1"/>
  <c r="E57" i="24"/>
  <c r="D57" i="24"/>
  <c r="C57" i="24"/>
  <c r="B57" i="24"/>
  <c r="A57" i="24"/>
  <c r="F56" i="24"/>
  <c r="G56" i="24" s="1"/>
  <c r="E56" i="24"/>
  <c r="D56" i="24"/>
  <c r="C56" i="24"/>
  <c r="B56" i="24"/>
  <c r="A56" i="24"/>
  <c r="F55" i="24"/>
  <c r="G55" i="24" s="1"/>
  <c r="E55" i="24"/>
  <c r="D55" i="24"/>
  <c r="C55" i="24"/>
  <c r="B55" i="24"/>
  <c r="A55" i="24"/>
  <c r="F54" i="24"/>
  <c r="G54" i="24" s="1"/>
  <c r="E54" i="24"/>
  <c r="D54" i="24"/>
  <c r="C54" i="24"/>
  <c r="B54" i="24"/>
  <c r="A54" i="24"/>
  <c r="F53" i="24"/>
  <c r="G53" i="24" s="1"/>
  <c r="E53" i="24"/>
  <c r="D53" i="24"/>
  <c r="C53" i="24"/>
  <c r="B53" i="24"/>
  <c r="A53" i="24"/>
  <c r="F52" i="24"/>
  <c r="G52" i="24" s="1"/>
  <c r="E52" i="24"/>
  <c r="D52" i="24"/>
  <c r="C52" i="24"/>
  <c r="B52" i="24"/>
  <c r="A52" i="24"/>
  <c r="B51" i="24"/>
  <c r="A51" i="24"/>
  <c r="F50" i="24"/>
  <c r="G50" i="24" s="1"/>
  <c r="E50" i="24"/>
  <c r="D50" i="24"/>
  <c r="C50" i="24"/>
  <c r="B50" i="24"/>
  <c r="A50" i="24"/>
  <c r="F49" i="24"/>
  <c r="G49" i="24" s="1"/>
  <c r="E49" i="24"/>
  <c r="D49" i="24"/>
  <c r="C49" i="24"/>
  <c r="B49" i="24"/>
  <c r="A49" i="24"/>
  <c r="F48" i="24"/>
  <c r="E48" i="24"/>
  <c r="D48" i="24"/>
  <c r="C48" i="24"/>
  <c r="B48" i="24"/>
  <c r="A48" i="24"/>
  <c r="F47" i="24"/>
  <c r="G47" i="24" s="1"/>
  <c r="E47" i="24"/>
  <c r="D47" i="24"/>
  <c r="C47" i="24"/>
  <c r="B47" i="24"/>
  <c r="A47" i="24"/>
  <c r="F46" i="24"/>
  <c r="G46" i="24" s="1"/>
  <c r="E46" i="24"/>
  <c r="D46" i="24"/>
  <c r="C46" i="24"/>
  <c r="B46" i="24"/>
  <c r="A46" i="24"/>
  <c r="F45" i="24"/>
  <c r="G45" i="24" s="1"/>
  <c r="E45" i="24"/>
  <c r="D45" i="24"/>
  <c r="C45" i="24"/>
  <c r="B45" i="24"/>
  <c r="A45" i="24"/>
  <c r="F44" i="24"/>
  <c r="E44" i="24"/>
  <c r="D44" i="24"/>
  <c r="C44" i="24"/>
  <c r="B44" i="24"/>
  <c r="A44" i="24"/>
  <c r="F43" i="24"/>
  <c r="G43" i="24" s="1"/>
  <c r="E43" i="24"/>
  <c r="D43" i="24"/>
  <c r="C43" i="24"/>
  <c r="B43" i="24"/>
  <c r="A43" i="24"/>
  <c r="F42" i="24"/>
  <c r="G42" i="24" s="1"/>
  <c r="E42" i="24"/>
  <c r="D42" i="24"/>
  <c r="C42" i="24"/>
  <c r="B42" i="24"/>
  <c r="A42" i="24"/>
  <c r="F41" i="24"/>
  <c r="G41" i="24" s="1"/>
  <c r="E41" i="24"/>
  <c r="D41" i="24"/>
  <c r="C41" i="24"/>
  <c r="B41" i="24"/>
  <c r="A41" i="24"/>
  <c r="F40" i="24"/>
  <c r="E40" i="24"/>
  <c r="D40" i="24"/>
  <c r="C40" i="24"/>
  <c r="B40" i="24"/>
  <c r="A40" i="24"/>
  <c r="F39" i="24"/>
  <c r="E39" i="24"/>
  <c r="D39" i="24"/>
  <c r="C39" i="24"/>
  <c r="B39" i="24"/>
  <c r="A39" i="24"/>
  <c r="F38" i="24"/>
  <c r="G38" i="24" s="1"/>
  <c r="E38" i="24"/>
  <c r="D38" i="24"/>
  <c r="C38" i="24"/>
  <c r="B38" i="24"/>
  <c r="A38" i="24"/>
  <c r="F37" i="24"/>
  <c r="G37" i="24" s="1"/>
  <c r="E37" i="24"/>
  <c r="D37" i="24"/>
  <c r="C37" i="24"/>
  <c r="B37" i="24"/>
  <c r="A37" i="24"/>
  <c r="B36" i="24"/>
  <c r="A36" i="24"/>
  <c r="F35" i="24"/>
  <c r="G35" i="24" s="1"/>
  <c r="H34" i="24"/>
  <c r="F34" i="24"/>
  <c r="I34" i="24" s="1"/>
  <c r="H33" i="24"/>
  <c r="F33" i="24"/>
  <c r="I33" i="24" s="1"/>
  <c r="H32" i="24"/>
  <c r="F32" i="24"/>
  <c r="I32" i="24" s="1"/>
  <c r="F31" i="24"/>
  <c r="G31" i="24" s="1"/>
  <c r="D31" i="24"/>
  <c r="C31" i="24"/>
  <c r="B31" i="24"/>
  <c r="A31" i="24"/>
  <c r="F30" i="24"/>
  <c r="G30" i="24" s="1"/>
  <c r="D30" i="24"/>
  <c r="C30" i="24"/>
  <c r="B30" i="24"/>
  <c r="A30" i="24"/>
  <c r="F29" i="24"/>
  <c r="G29" i="24" s="1"/>
  <c r="D29" i="24"/>
  <c r="C29" i="24"/>
  <c r="B29" i="24"/>
  <c r="A29" i="24"/>
  <c r="F28" i="24"/>
  <c r="E28" i="24"/>
  <c r="D28" i="24"/>
  <c r="C28" i="24"/>
  <c r="B28" i="24"/>
  <c r="A28" i="24"/>
  <c r="F27" i="24"/>
  <c r="G27" i="24" s="1"/>
  <c r="E27" i="24"/>
  <c r="D27" i="24"/>
  <c r="C27" i="24"/>
  <c r="B27" i="24"/>
  <c r="A27" i="24"/>
  <c r="B26" i="24"/>
  <c r="A26" i="24"/>
  <c r="F25" i="24"/>
  <c r="E25" i="24"/>
  <c r="D25" i="24"/>
  <c r="C25" i="24"/>
  <c r="B25" i="24"/>
  <c r="A25" i="24"/>
  <c r="F24" i="24"/>
  <c r="G24" i="24" s="1"/>
  <c r="E24" i="24"/>
  <c r="D24" i="24"/>
  <c r="C24" i="24"/>
  <c r="B24" i="24"/>
  <c r="A24" i="24"/>
  <c r="F23" i="24"/>
  <c r="G23" i="24" s="1"/>
  <c r="E23" i="24"/>
  <c r="D23" i="24"/>
  <c r="C23" i="24"/>
  <c r="B23" i="24"/>
  <c r="A23" i="24"/>
  <c r="B22" i="24"/>
  <c r="A22" i="24"/>
  <c r="F21" i="24"/>
  <c r="G21" i="24" s="1"/>
  <c r="E21" i="24"/>
  <c r="D21" i="24"/>
  <c r="C21" i="24"/>
  <c r="B21" i="24"/>
  <c r="A21" i="24"/>
  <c r="F20" i="24"/>
  <c r="E20" i="24"/>
  <c r="D20" i="24"/>
  <c r="C20" i="24"/>
  <c r="B20" i="24"/>
  <c r="A20" i="24"/>
  <c r="F19" i="24"/>
  <c r="G19" i="24" s="1"/>
  <c r="E19" i="24"/>
  <c r="D19" i="24"/>
  <c r="C19" i="24"/>
  <c r="B19" i="24"/>
  <c r="A19" i="24"/>
  <c r="F18" i="24"/>
  <c r="G18" i="24" s="1"/>
  <c r="E18" i="24"/>
  <c r="D18" i="24"/>
  <c r="C18" i="24"/>
  <c r="B18" i="24"/>
  <c r="A18" i="24"/>
  <c r="F17" i="24"/>
  <c r="E17" i="24"/>
  <c r="D17" i="24"/>
  <c r="C17" i="24"/>
  <c r="B17" i="24"/>
  <c r="A17" i="24"/>
  <c r="B16" i="24"/>
  <c r="A16" i="24"/>
  <c r="C339" i="23"/>
  <c r="B339" i="23"/>
  <c r="A339" i="23"/>
  <c r="C338" i="23"/>
  <c r="B338" i="23"/>
  <c r="A338" i="23"/>
  <c r="C337" i="23"/>
  <c r="B337" i="23"/>
  <c r="A337" i="23"/>
  <c r="C336" i="23"/>
  <c r="B336" i="23"/>
  <c r="A336" i="23"/>
  <c r="C335" i="23"/>
  <c r="B335" i="23"/>
  <c r="A335" i="23"/>
  <c r="C334" i="23"/>
  <c r="B334" i="23"/>
  <c r="A334" i="23"/>
  <c r="C333" i="23"/>
  <c r="B333" i="23"/>
  <c r="A333" i="23"/>
  <c r="C332" i="23"/>
  <c r="B332" i="23"/>
  <c r="A332" i="23"/>
  <c r="C331" i="23"/>
  <c r="B331" i="23"/>
  <c r="A331" i="23"/>
  <c r="C330" i="23"/>
  <c r="B330" i="23"/>
  <c r="A330" i="23"/>
  <c r="C329" i="23"/>
  <c r="B329" i="23"/>
  <c r="A329" i="23"/>
  <c r="C328" i="23"/>
  <c r="B328" i="23"/>
  <c r="A328" i="23"/>
  <c r="B327" i="23"/>
  <c r="A327" i="23"/>
  <c r="C326" i="23"/>
  <c r="B326" i="23"/>
  <c r="A326" i="23"/>
  <c r="C325" i="23"/>
  <c r="B325" i="23"/>
  <c r="A325" i="23"/>
  <c r="C324" i="23"/>
  <c r="B324" i="23"/>
  <c r="A324" i="23"/>
  <c r="C323" i="23"/>
  <c r="B323" i="23"/>
  <c r="A323" i="23"/>
  <c r="C322" i="23"/>
  <c r="B322" i="23"/>
  <c r="A322" i="23"/>
  <c r="C321" i="23"/>
  <c r="B321" i="23"/>
  <c r="A321" i="23"/>
  <c r="C320" i="23"/>
  <c r="B320" i="23"/>
  <c r="A320" i="23"/>
  <c r="C319" i="23"/>
  <c r="B319" i="23"/>
  <c r="A319" i="23"/>
  <c r="C318" i="23"/>
  <c r="B318" i="23"/>
  <c r="A318" i="23"/>
  <c r="C317" i="23"/>
  <c r="B317" i="23"/>
  <c r="A317" i="23"/>
  <c r="C316" i="23"/>
  <c r="B316" i="23"/>
  <c r="A316" i="23"/>
  <c r="C315" i="23"/>
  <c r="B315" i="23"/>
  <c r="A315" i="23"/>
  <c r="C314" i="23"/>
  <c r="B314" i="23"/>
  <c r="A314" i="23"/>
  <c r="C313" i="23"/>
  <c r="B313" i="23"/>
  <c r="A313" i="23"/>
  <c r="C312" i="23"/>
  <c r="B312" i="23"/>
  <c r="A312" i="23"/>
  <c r="C311" i="23"/>
  <c r="B311" i="23"/>
  <c r="A311" i="23"/>
  <c r="C310" i="23"/>
  <c r="B310" i="23"/>
  <c r="A310" i="23"/>
  <c r="C309" i="23"/>
  <c r="B309" i="23"/>
  <c r="A309" i="23"/>
  <c r="C308" i="23"/>
  <c r="B308" i="23"/>
  <c r="A308" i="23"/>
  <c r="B307" i="23"/>
  <c r="A307" i="23"/>
  <c r="C306" i="23"/>
  <c r="B306" i="23"/>
  <c r="A306" i="23"/>
  <c r="C305" i="23"/>
  <c r="B305" i="23"/>
  <c r="A305" i="23"/>
  <c r="C304" i="23"/>
  <c r="B304" i="23"/>
  <c r="A304" i="23"/>
  <c r="C303" i="23"/>
  <c r="B303" i="23"/>
  <c r="A303" i="23"/>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B287" i="23"/>
  <c r="A287" i="23"/>
  <c r="C286" i="23"/>
  <c r="B286" i="23"/>
  <c r="A286" i="23"/>
  <c r="C285" i="23"/>
  <c r="B285" i="23"/>
  <c r="A285" i="23"/>
  <c r="C284" i="23"/>
  <c r="B284" i="23"/>
  <c r="A284" i="23"/>
  <c r="C283" i="23"/>
  <c r="B283" i="23"/>
  <c r="A283" i="23"/>
  <c r="C282" i="23"/>
  <c r="B282" i="23"/>
  <c r="A282" i="23"/>
  <c r="C281" i="23"/>
  <c r="B281" i="23"/>
  <c r="A281"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B194" i="23"/>
  <c r="A194" i="23"/>
  <c r="C193" i="23"/>
  <c r="B193" i="23"/>
  <c r="A193" i="23"/>
  <c r="C192" i="23"/>
  <c r="B192" i="23"/>
  <c r="A192" i="23"/>
  <c r="C191" i="23"/>
  <c r="B191" i="23"/>
  <c r="A191" i="23"/>
  <c r="C190" i="23"/>
  <c r="B190" i="23"/>
  <c r="A190" i="23"/>
  <c r="C189" i="23"/>
  <c r="B189" i="23"/>
  <c r="A189"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B108" i="23"/>
  <c r="A108" i="23"/>
  <c r="C107" i="23"/>
  <c r="B107" i="23"/>
  <c r="A107" i="23"/>
  <c r="C106" i="23"/>
  <c r="B106" i="23"/>
  <c r="A106" i="23"/>
  <c r="C105" i="23"/>
  <c r="B105" i="23"/>
  <c r="A105" i="23"/>
  <c r="C104" i="23"/>
  <c r="B104" i="23"/>
  <c r="A104" i="23"/>
  <c r="B103" i="23"/>
  <c r="A103" i="23"/>
  <c r="C102" i="23"/>
  <c r="B102" i="23"/>
  <c r="A102" i="23"/>
  <c r="C101" i="23"/>
  <c r="B101" i="23"/>
  <c r="A101" i="23"/>
  <c r="C100" i="23"/>
  <c r="B100" i="23"/>
  <c r="A100" i="23"/>
  <c r="C99" i="23"/>
  <c r="B99" i="23"/>
  <c r="A99" i="23"/>
  <c r="C98" i="23"/>
  <c r="B98" i="23"/>
  <c r="A98" i="23"/>
  <c r="B97" i="23"/>
  <c r="A97" i="23"/>
  <c r="C96" i="23"/>
  <c r="B96" i="23"/>
  <c r="A96" i="23"/>
  <c r="C95" i="23"/>
  <c r="B95" i="23"/>
  <c r="A95" i="23"/>
  <c r="C94" i="23"/>
  <c r="B94" i="23"/>
  <c r="A94" i="23"/>
  <c r="C93" i="23"/>
  <c r="B93" i="23"/>
  <c r="A93" i="23"/>
  <c r="B92" i="23"/>
  <c r="A92" i="23"/>
  <c r="C91" i="23"/>
  <c r="B91" i="23"/>
  <c r="A91" i="23"/>
  <c r="C90" i="23"/>
  <c r="B90" i="23"/>
  <c r="A90" i="23"/>
  <c r="C89" i="23"/>
  <c r="B89" i="23"/>
  <c r="A89" i="23"/>
  <c r="C88" i="23"/>
  <c r="B88" i="23"/>
  <c r="A88" i="23"/>
  <c r="B87" i="23"/>
  <c r="A87" i="23"/>
  <c r="C86" i="23"/>
  <c r="B86" i="23"/>
  <c r="A86" i="23"/>
  <c r="C85" i="23"/>
  <c r="B85" i="23"/>
  <c r="A85" i="23"/>
  <c r="C84" i="23"/>
  <c r="B84" i="23"/>
  <c r="A84" i="23"/>
  <c r="C83" i="23"/>
  <c r="B83" i="23"/>
  <c r="A83"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H56" i="23"/>
  <c r="G56" i="23"/>
  <c r="F56" i="23"/>
  <c r="E56" i="23"/>
  <c r="C56" i="23"/>
  <c r="B56" i="23"/>
  <c r="A56"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E46" i="23"/>
  <c r="C46" i="23"/>
  <c r="B46" i="23"/>
  <c r="A46" i="23"/>
  <c r="G45" i="23"/>
  <c r="F45" i="23"/>
  <c r="E45" i="23"/>
  <c r="C45" i="23"/>
  <c r="B45" i="23"/>
  <c r="A45" i="23"/>
  <c r="E44" i="23"/>
  <c r="C44" i="23"/>
  <c r="B44" i="23"/>
  <c r="A44" i="23"/>
  <c r="E43" i="23"/>
  <c r="C43" i="23"/>
  <c r="B43" i="23"/>
  <c r="A43" i="23"/>
  <c r="G42" i="23"/>
  <c r="F42" i="23"/>
  <c r="H42" i="23" s="1"/>
  <c r="E42" i="23"/>
  <c r="C42" i="23"/>
  <c r="B42" i="23"/>
  <c r="A42" i="23"/>
  <c r="E41" i="23"/>
  <c r="D41" i="23"/>
  <c r="C41" i="23"/>
  <c r="B41" i="23"/>
  <c r="A41" i="23"/>
  <c r="C40" i="23"/>
  <c r="B40" i="23"/>
  <c r="A40" i="23"/>
  <c r="B39" i="23"/>
  <c r="A39" i="23"/>
  <c r="C38" i="23"/>
  <c r="B38" i="23"/>
  <c r="A38" i="23"/>
  <c r="C37" i="23"/>
  <c r="B37" i="23"/>
  <c r="A37" i="23"/>
  <c r="C36" i="23"/>
  <c r="B36" i="23"/>
  <c r="A36" i="23"/>
  <c r="C35" i="23"/>
  <c r="B35" i="23"/>
  <c r="A35" i="23"/>
  <c r="C34" i="23"/>
  <c r="B34" i="23"/>
  <c r="A34" i="23"/>
  <c r="F33" i="23"/>
  <c r="C33" i="23"/>
  <c r="B33" i="23"/>
  <c r="A33" i="23"/>
  <c r="F32" i="23"/>
  <c r="C32" i="23"/>
  <c r="B32" i="23"/>
  <c r="A32" i="23"/>
  <c r="F31" i="23"/>
  <c r="C31" i="23"/>
  <c r="B31" i="23"/>
  <c r="A31" i="23"/>
  <c r="C30" i="23"/>
  <c r="B30" i="23"/>
  <c r="A30" i="23"/>
  <c r="C29" i="23"/>
  <c r="B29" i="23"/>
  <c r="A29" i="23"/>
  <c r="C28" i="23"/>
  <c r="B28" i="23"/>
  <c r="A28" i="23"/>
  <c r="C27" i="23"/>
  <c r="B27" i="23"/>
  <c r="A27" i="23"/>
  <c r="C26" i="23"/>
  <c r="B26" i="23"/>
  <c r="A26" i="23"/>
  <c r="C25" i="23"/>
  <c r="B25" i="23"/>
  <c r="A25" i="23"/>
  <c r="B24" i="23"/>
  <c r="A24" i="23"/>
  <c r="E22" i="23"/>
  <c r="D22" i="23"/>
  <c r="C19" i="23"/>
  <c r="B19" i="23"/>
  <c r="A19" i="23"/>
  <c r="C18" i="23"/>
  <c r="B18" i="23"/>
  <c r="A18" i="23"/>
  <c r="C17" i="23"/>
  <c r="B17" i="23"/>
  <c r="A17" i="23"/>
  <c r="C16" i="23"/>
  <c r="B16" i="23"/>
  <c r="A16" i="23"/>
  <c r="C15" i="23"/>
  <c r="B15" i="23"/>
  <c r="A15" i="23"/>
  <c r="B14" i="23"/>
  <c r="A14" i="23"/>
  <c r="F13" i="23"/>
  <c r="C13" i="23"/>
  <c r="B13" i="23"/>
  <c r="A13" i="23"/>
  <c r="F12" i="23"/>
  <c r="C12" i="23"/>
  <c r="B12" i="23"/>
  <c r="A12" i="23"/>
  <c r="F11" i="23"/>
  <c r="C11" i="23"/>
  <c r="B11" i="23"/>
  <c r="A11" i="23"/>
  <c r="B10" i="23"/>
  <c r="A10" i="23"/>
  <c r="C9" i="23"/>
  <c r="B9" i="23"/>
  <c r="A9" i="23"/>
  <c r="C8" i="23"/>
  <c r="B8" i="23"/>
  <c r="A8" i="23"/>
  <c r="C7" i="23"/>
  <c r="B7" i="23"/>
  <c r="A7" i="23"/>
  <c r="C6" i="23"/>
  <c r="B6" i="23"/>
  <c r="A6" i="23"/>
  <c r="C5" i="23"/>
  <c r="B5" i="23"/>
  <c r="A5" i="23"/>
  <c r="B4" i="23"/>
  <c r="A4" i="23"/>
  <c r="H369" i="22"/>
  <c r="F369" i="22"/>
  <c r="G369" i="22" s="1"/>
  <c r="J369" i="22" s="1"/>
  <c r="K369" i="22" s="1"/>
  <c r="H368" i="22"/>
  <c r="F368" i="22"/>
  <c r="H367" i="22"/>
  <c r="F367" i="22"/>
  <c r="H366" i="22"/>
  <c r="F366" i="22"/>
  <c r="H365" i="22"/>
  <c r="F365" i="22"/>
  <c r="H364" i="22"/>
  <c r="F364" i="22"/>
  <c r="I364" i="22" s="1"/>
  <c r="H363" i="22"/>
  <c r="F363" i="22"/>
  <c r="H362" i="22"/>
  <c r="F362" i="22"/>
  <c r="I362" i="22" s="1"/>
  <c r="H361" i="22"/>
  <c r="F361" i="22"/>
  <c r="H360" i="22"/>
  <c r="F360" i="22"/>
  <c r="I360" i="22" s="1"/>
  <c r="H359" i="22"/>
  <c r="F359" i="22"/>
  <c r="H358" i="22"/>
  <c r="F358" i="22"/>
  <c r="I358" i="22" s="1"/>
  <c r="H357" i="22"/>
  <c r="F357" i="22"/>
  <c r="I357" i="22" s="1"/>
  <c r="H356" i="22"/>
  <c r="F356" i="22"/>
  <c r="I356" i="22" s="1"/>
  <c r="H355" i="22"/>
  <c r="F355" i="22"/>
  <c r="I355" i="22" s="1"/>
  <c r="H354" i="22"/>
  <c r="F354" i="22"/>
  <c r="I354" i="22" s="1"/>
  <c r="H353" i="22"/>
  <c r="F353" i="22"/>
  <c r="I353" i="22" s="1"/>
  <c r="F351" i="22"/>
  <c r="G351" i="22" s="1"/>
  <c r="E351" i="22"/>
  <c r="D351" i="22"/>
  <c r="C351" i="22"/>
  <c r="B351" i="22"/>
  <c r="A351" i="22"/>
  <c r="F350" i="22"/>
  <c r="G350" i="22" s="1"/>
  <c r="E350" i="22"/>
  <c r="D350" i="22"/>
  <c r="C350" i="22"/>
  <c r="B350" i="22"/>
  <c r="A350" i="22"/>
  <c r="F349" i="22"/>
  <c r="G349" i="22" s="1"/>
  <c r="E349" i="22"/>
  <c r="D349" i="22"/>
  <c r="C349" i="22"/>
  <c r="B349" i="22"/>
  <c r="A349" i="22"/>
  <c r="F348" i="22"/>
  <c r="G348" i="22" s="1"/>
  <c r="E348" i="22"/>
  <c r="D348" i="22"/>
  <c r="C348" i="22"/>
  <c r="B348" i="22"/>
  <c r="A348" i="22"/>
  <c r="F347" i="22"/>
  <c r="G347" i="22" s="1"/>
  <c r="E347" i="22"/>
  <c r="D347" i="22"/>
  <c r="C347" i="22"/>
  <c r="B347" i="22"/>
  <c r="A347" i="22"/>
  <c r="F346" i="22"/>
  <c r="G346" i="22" s="1"/>
  <c r="E346" i="22"/>
  <c r="D346" i="22"/>
  <c r="C346" i="22"/>
  <c r="B346" i="22"/>
  <c r="A346" i="22"/>
  <c r="F345" i="22"/>
  <c r="G345" i="22" s="1"/>
  <c r="E345" i="22"/>
  <c r="D345" i="22"/>
  <c r="C345" i="22"/>
  <c r="B345" i="22"/>
  <c r="A345" i="22"/>
  <c r="F344" i="22"/>
  <c r="G344" i="22" s="1"/>
  <c r="E344" i="22"/>
  <c r="D344" i="22"/>
  <c r="C344" i="22"/>
  <c r="B344" i="22"/>
  <c r="A344" i="22"/>
  <c r="F343" i="22"/>
  <c r="G343" i="22" s="1"/>
  <c r="E343" i="22"/>
  <c r="D343" i="22"/>
  <c r="C343" i="22"/>
  <c r="B343" i="22"/>
  <c r="A343" i="22"/>
  <c r="F342" i="22"/>
  <c r="G342" i="22" s="1"/>
  <c r="E342" i="22"/>
  <c r="D342" i="22"/>
  <c r="C342" i="22"/>
  <c r="B342" i="22"/>
  <c r="A342" i="22"/>
  <c r="F341" i="22"/>
  <c r="G341" i="22" s="1"/>
  <c r="E341" i="22"/>
  <c r="D341" i="22"/>
  <c r="C341" i="22"/>
  <c r="B341" i="22"/>
  <c r="A341" i="22"/>
  <c r="F340" i="22"/>
  <c r="G340" i="22" s="1"/>
  <c r="E340" i="22"/>
  <c r="D340" i="22"/>
  <c r="C340" i="22"/>
  <c r="B340" i="22"/>
  <c r="A340" i="22"/>
  <c r="B339" i="22"/>
  <c r="A339" i="22"/>
  <c r="F338" i="22"/>
  <c r="G338" i="22" s="1"/>
  <c r="E338" i="22"/>
  <c r="D338" i="22"/>
  <c r="C338" i="22"/>
  <c r="B338" i="22"/>
  <c r="A338" i="22"/>
  <c r="F337" i="22"/>
  <c r="G337" i="22" s="1"/>
  <c r="E337" i="22"/>
  <c r="D337" i="22"/>
  <c r="C337" i="22"/>
  <c r="B337" i="22"/>
  <c r="A337" i="22"/>
  <c r="F336" i="22"/>
  <c r="G336" i="22" s="1"/>
  <c r="E336" i="22"/>
  <c r="D336" i="22"/>
  <c r="C336" i="22"/>
  <c r="B336" i="22"/>
  <c r="A336" i="22"/>
  <c r="F335" i="22"/>
  <c r="G335" i="22" s="1"/>
  <c r="E335" i="22"/>
  <c r="D335" i="22"/>
  <c r="C335" i="22"/>
  <c r="B335" i="22"/>
  <c r="A335" i="22"/>
  <c r="F334" i="22"/>
  <c r="G334" i="22" s="1"/>
  <c r="E334" i="22"/>
  <c r="D334" i="22"/>
  <c r="C334" i="22"/>
  <c r="B334" i="22"/>
  <c r="A334" i="22"/>
  <c r="F333" i="22"/>
  <c r="G333" i="22" s="1"/>
  <c r="E333" i="22"/>
  <c r="D333" i="22"/>
  <c r="C333" i="22"/>
  <c r="B333" i="22"/>
  <c r="A333" i="22"/>
  <c r="F332" i="22"/>
  <c r="G332" i="22" s="1"/>
  <c r="E332" i="22"/>
  <c r="D332" i="22"/>
  <c r="C332" i="22"/>
  <c r="B332" i="22"/>
  <c r="A332" i="22"/>
  <c r="F331" i="22"/>
  <c r="G331" i="22" s="1"/>
  <c r="E331" i="22"/>
  <c r="D331" i="22"/>
  <c r="C331" i="22"/>
  <c r="B331" i="22"/>
  <c r="A331" i="22"/>
  <c r="F330" i="22"/>
  <c r="G330" i="22" s="1"/>
  <c r="E330" i="22"/>
  <c r="D330" i="22"/>
  <c r="C330" i="22"/>
  <c r="B330" i="22"/>
  <c r="A330" i="22"/>
  <c r="F329" i="22"/>
  <c r="G329" i="22" s="1"/>
  <c r="E329" i="22"/>
  <c r="D329" i="22"/>
  <c r="C329" i="22"/>
  <c r="B329" i="22"/>
  <c r="A329" i="22"/>
  <c r="F328" i="22"/>
  <c r="G328" i="22" s="1"/>
  <c r="E328" i="22"/>
  <c r="D328" i="22"/>
  <c r="C328" i="22"/>
  <c r="B328" i="22"/>
  <c r="A328" i="22"/>
  <c r="F327" i="22"/>
  <c r="G327" i="22" s="1"/>
  <c r="E327" i="22"/>
  <c r="D327" i="22"/>
  <c r="C327" i="22"/>
  <c r="B327" i="22"/>
  <c r="A327" i="22"/>
  <c r="F326" i="22"/>
  <c r="G326" i="22" s="1"/>
  <c r="E326" i="22"/>
  <c r="D326" i="22"/>
  <c r="C326" i="22"/>
  <c r="B326" i="22"/>
  <c r="A326" i="22"/>
  <c r="F325" i="22"/>
  <c r="G325" i="22" s="1"/>
  <c r="E325" i="22"/>
  <c r="D325" i="22"/>
  <c r="C325" i="22"/>
  <c r="B325" i="22"/>
  <c r="A325" i="22"/>
  <c r="F324" i="22"/>
  <c r="G324" i="22" s="1"/>
  <c r="E324" i="22"/>
  <c r="D324" i="22"/>
  <c r="C324" i="22"/>
  <c r="B324" i="22"/>
  <c r="A324" i="22"/>
  <c r="F323" i="22"/>
  <c r="G323" i="22" s="1"/>
  <c r="E323" i="22"/>
  <c r="D323" i="22"/>
  <c r="C323" i="22"/>
  <c r="B323" i="22"/>
  <c r="A323" i="22"/>
  <c r="F322" i="22"/>
  <c r="G322" i="22" s="1"/>
  <c r="E322" i="22"/>
  <c r="D322" i="22"/>
  <c r="C322" i="22"/>
  <c r="B322" i="22"/>
  <c r="A322" i="22"/>
  <c r="F321" i="22"/>
  <c r="G321" i="22" s="1"/>
  <c r="E321" i="22"/>
  <c r="D321" i="22"/>
  <c r="C321" i="22"/>
  <c r="B321" i="22"/>
  <c r="A321" i="22"/>
  <c r="F320" i="22"/>
  <c r="G320" i="22" s="1"/>
  <c r="E320" i="22"/>
  <c r="D320" i="22"/>
  <c r="C320" i="22"/>
  <c r="B320" i="22"/>
  <c r="A320" i="22"/>
  <c r="B319" i="22"/>
  <c r="A319" i="22"/>
  <c r="F318" i="22"/>
  <c r="G318" i="22" s="1"/>
  <c r="E318" i="22"/>
  <c r="D318" i="22"/>
  <c r="C318" i="22"/>
  <c r="B318" i="22"/>
  <c r="A318" i="22"/>
  <c r="F317" i="22"/>
  <c r="G317" i="22" s="1"/>
  <c r="E317" i="22"/>
  <c r="D317" i="22"/>
  <c r="C317" i="22"/>
  <c r="B317" i="22"/>
  <c r="A317" i="22"/>
  <c r="F316" i="22"/>
  <c r="G316" i="22" s="1"/>
  <c r="E316" i="22"/>
  <c r="D316" i="22"/>
  <c r="C316" i="22"/>
  <c r="B316" i="22"/>
  <c r="A316" i="22"/>
  <c r="F315" i="22"/>
  <c r="G315" i="22" s="1"/>
  <c r="E315" i="22"/>
  <c r="D315" i="22"/>
  <c r="C315" i="22"/>
  <c r="B315" i="22"/>
  <c r="A315" i="22"/>
  <c r="F314" i="22"/>
  <c r="G314" i="22" s="1"/>
  <c r="E314" i="22"/>
  <c r="D314" i="22"/>
  <c r="C314" i="22"/>
  <c r="B314" i="22"/>
  <c r="A314" i="22"/>
  <c r="F313" i="22"/>
  <c r="G313" i="22" s="1"/>
  <c r="E313" i="22"/>
  <c r="D313" i="22"/>
  <c r="C313" i="22"/>
  <c r="B313" i="22"/>
  <c r="A313" i="22"/>
  <c r="F312" i="22"/>
  <c r="G312" i="22" s="1"/>
  <c r="E312" i="22"/>
  <c r="D312" i="22"/>
  <c r="C312" i="22"/>
  <c r="B312" i="22"/>
  <c r="A312" i="22"/>
  <c r="F311" i="22"/>
  <c r="G311" i="22" s="1"/>
  <c r="E311" i="22"/>
  <c r="D311" i="22"/>
  <c r="C311" i="22"/>
  <c r="B311" i="22"/>
  <c r="A311" i="22"/>
  <c r="F310" i="22"/>
  <c r="G310" i="22" s="1"/>
  <c r="E310" i="22"/>
  <c r="D310" i="22"/>
  <c r="C310" i="22"/>
  <c r="B310" i="22"/>
  <c r="A310" i="22"/>
  <c r="F309" i="22"/>
  <c r="G309" i="22" s="1"/>
  <c r="E309" i="22"/>
  <c r="D309" i="22"/>
  <c r="C309" i="22"/>
  <c r="B309" i="22"/>
  <c r="A309" i="22"/>
  <c r="F308" i="22"/>
  <c r="G308" i="22" s="1"/>
  <c r="E308" i="22"/>
  <c r="D308" i="22"/>
  <c r="C308" i="22"/>
  <c r="B308" i="22"/>
  <c r="A308" i="22"/>
  <c r="F307" i="22"/>
  <c r="G307" i="22" s="1"/>
  <c r="E307" i="22"/>
  <c r="D307" i="22"/>
  <c r="C307" i="22"/>
  <c r="B307" i="22"/>
  <c r="A307" i="22"/>
  <c r="F306" i="22"/>
  <c r="G306" i="22" s="1"/>
  <c r="E306" i="22"/>
  <c r="D306" i="22"/>
  <c r="C306" i="22"/>
  <c r="B306" i="22"/>
  <c r="A306" i="22"/>
  <c r="F305" i="22"/>
  <c r="G305" i="22" s="1"/>
  <c r="E305" i="22"/>
  <c r="D305" i="22"/>
  <c r="C305" i="22"/>
  <c r="B305" i="22"/>
  <c r="A305" i="22"/>
  <c r="F304" i="22"/>
  <c r="G304" i="22" s="1"/>
  <c r="E304" i="22"/>
  <c r="D304" i="22"/>
  <c r="C304" i="22"/>
  <c r="B304" i="22"/>
  <c r="A304" i="22"/>
  <c r="F303" i="22"/>
  <c r="G303" i="22" s="1"/>
  <c r="E303" i="22"/>
  <c r="D303" i="22"/>
  <c r="C303" i="22"/>
  <c r="B303" i="22"/>
  <c r="A303" i="22"/>
  <c r="F302" i="22"/>
  <c r="G302" i="22" s="1"/>
  <c r="E302" i="22"/>
  <c r="D302" i="22"/>
  <c r="C302" i="22"/>
  <c r="B302" i="22"/>
  <c r="A302" i="22"/>
  <c r="F301" i="22"/>
  <c r="G301" i="22" s="1"/>
  <c r="E301" i="22"/>
  <c r="D301" i="22"/>
  <c r="C301" i="22"/>
  <c r="B301" i="22"/>
  <c r="A301" i="22"/>
  <c r="F300" i="22"/>
  <c r="G300" i="22" s="1"/>
  <c r="E300" i="22"/>
  <c r="D300" i="22"/>
  <c r="C300" i="22"/>
  <c r="B300" i="22"/>
  <c r="A300" i="22"/>
  <c r="B299" i="22"/>
  <c r="A299" i="22"/>
  <c r="F298" i="22"/>
  <c r="G298" i="22" s="1"/>
  <c r="E298" i="22"/>
  <c r="D298" i="22"/>
  <c r="C298" i="22"/>
  <c r="B298" i="22"/>
  <c r="A298" i="22"/>
  <c r="F297" i="22"/>
  <c r="G297" i="22" s="1"/>
  <c r="E297" i="22"/>
  <c r="D297" i="22"/>
  <c r="C297" i="22"/>
  <c r="B297" i="22"/>
  <c r="A297" i="22"/>
  <c r="F296" i="22"/>
  <c r="G296" i="22" s="1"/>
  <c r="E296" i="22"/>
  <c r="D296" i="22"/>
  <c r="C296" i="22"/>
  <c r="B296" i="22"/>
  <c r="A296" i="22"/>
  <c r="F295" i="22"/>
  <c r="G295" i="22" s="1"/>
  <c r="E295" i="22"/>
  <c r="D295" i="22"/>
  <c r="C295" i="22"/>
  <c r="B295" i="22"/>
  <c r="A295" i="22"/>
  <c r="F294" i="22"/>
  <c r="G294" i="22" s="1"/>
  <c r="E294" i="22"/>
  <c r="D294" i="22"/>
  <c r="C294" i="22"/>
  <c r="B294" i="22"/>
  <c r="A294" i="22"/>
  <c r="F293" i="22"/>
  <c r="G293" i="22" s="1"/>
  <c r="E293" i="22"/>
  <c r="D293" i="22"/>
  <c r="C293" i="22"/>
  <c r="B293" i="22"/>
  <c r="A293" i="22"/>
  <c r="B292" i="22"/>
  <c r="A292" i="22"/>
  <c r="F291" i="22"/>
  <c r="G291" i="22" s="1"/>
  <c r="E291" i="22"/>
  <c r="D291" i="22"/>
  <c r="C291" i="22"/>
  <c r="B291" i="22"/>
  <c r="A291" i="22"/>
  <c r="F290" i="22"/>
  <c r="G290" i="22" s="1"/>
  <c r="E290" i="22"/>
  <c r="D290" i="22"/>
  <c r="C290" i="22"/>
  <c r="B290" i="22"/>
  <c r="A290" i="22"/>
  <c r="F289" i="22"/>
  <c r="E289" i="22"/>
  <c r="D289" i="22"/>
  <c r="C289" i="22"/>
  <c r="B289" i="22"/>
  <c r="A289" i="22"/>
  <c r="F288" i="22"/>
  <c r="G288" i="22" s="1"/>
  <c r="E288" i="22"/>
  <c r="D288" i="22"/>
  <c r="C288" i="22"/>
  <c r="B288" i="22"/>
  <c r="A288" i="22"/>
  <c r="F287" i="22"/>
  <c r="G287" i="22" s="1"/>
  <c r="E287" i="22"/>
  <c r="D287" i="22"/>
  <c r="C287" i="22"/>
  <c r="B287" i="22"/>
  <c r="A287" i="22"/>
  <c r="F286" i="22"/>
  <c r="G286" i="22" s="1"/>
  <c r="E286" i="22"/>
  <c r="D286" i="22"/>
  <c r="C286" i="22"/>
  <c r="B286" i="22"/>
  <c r="A286" i="22"/>
  <c r="F285" i="22"/>
  <c r="E285" i="22"/>
  <c r="D285" i="22"/>
  <c r="C285" i="22"/>
  <c r="B285" i="22"/>
  <c r="A285" i="22"/>
  <c r="F284" i="22"/>
  <c r="G284" i="22" s="1"/>
  <c r="E284" i="22"/>
  <c r="D284" i="22"/>
  <c r="C284" i="22"/>
  <c r="B284" i="22"/>
  <c r="A284" i="22"/>
  <c r="F283" i="22"/>
  <c r="G283" i="22" s="1"/>
  <c r="E283" i="22"/>
  <c r="D283" i="22"/>
  <c r="C283" i="22"/>
  <c r="B283" i="22"/>
  <c r="A283" i="22"/>
  <c r="F282" i="22"/>
  <c r="G282" i="22" s="1"/>
  <c r="E282" i="22"/>
  <c r="D282" i="22"/>
  <c r="C282" i="22"/>
  <c r="B282" i="22"/>
  <c r="A282" i="22"/>
  <c r="F281" i="22"/>
  <c r="E281" i="22"/>
  <c r="D281" i="22"/>
  <c r="C281" i="22"/>
  <c r="B281" i="22"/>
  <c r="A281" i="22"/>
  <c r="F280" i="22"/>
  <c r="G280" i="22" s="1"/>
  <c r="E280" i="22"/>
  <c r="D280" i="22"/>
  <c r="C280" i="22"/>
  <c r="B280" i="22"/>
  <c r="A280" i="22"/>
  <c r="B279" i="22"/>
  <c r="A279" i="22"/>
  <c r="F278" i="22"/>
  <c r="E278" i="22"/>
  <c r="D278" i="22"/>
  <c r="C278" i="22"/>
  <c r="B278" i="22"/>
  <c r="A278" i="22"/>
  <c r="F277" i="22"/>
  <c r="G277" i="22" s="1"/>
  <c r="E277" i="22"/>
  <c r="D277" i="22"/>
  <c r="C277" i="22"/>
  <c r="B277" i="22"/>
  <c r="A277" i="22"/>
  <c r="F276" i="22"/>
  <c r="G276" i="22" s="1"/>
  <c r="E276" i="22"/>
  <c r="D276" i="22"/>
  <c r="C276" i="22"/>
  <c r="B276" i="22"/>
  <c r="A276" i="22"/>
  <c r="F275" i="22"/>
  <c r="G275" i="22" s="1"/>
  <c r="E275" i="22"/>
  <c r="D275" i="22"/>
  <c r="C275" i="22"/>
  <c r="B275" i="22"/>
  <c r="A275" i="22"/>
  <c r="F274" i="22"/>
  <c r="G274" i="22" s="1"/>
  <c r="E274" i="22"/>
  <c r="D274" i="22"/>
  <c r="C274" i="22"/>
  <c r="B274" i="22"/>
  <c r="A274" i="22"/>
  <c r="F273" i="22"/>
  <c r="G273" i="22" s="1"/>
  <c r="E273" i="22"/>
  <c r="D273" i="22"/>
  <c r="C273" i="22"/>
  <c r="B273" i="22"/>
  <c r="A273" i="22"/>
  <c r="F272" i="22"/>
  <c r="G272" i="22" s="1"/>
  <c r="E272" i="22"/>
  <c r="D272" i="22"/>
  <c r="C272" i="22"/>
  <c r="B272" i="22"/>
  <c r="A272" i="22"/>
  <c r="F271" i="22"/>
  <c r="G271" i="22" s="1"/>
  <c r="E271" i="22"/>
  <c r="D271" i="22"/>
  <c r="C271" i="22"/>
  <c r="B271" i="22"/>
  <c r="A271" i="22"/>
  <c r="F270" i="22"/>
  <c r="G270" i="22" s="1"/>
  <c r="E270" i="22"/>
  <c r="D270" i="22"/>
  <c r="C270" i="22"/>
  <c r="B270" i="22"/>
  <c r="A270" i="22"/>
  <c r="F269" i="22"/>
  <c r="G269" i="22" s="1"/>
  <c r="E269" i="22"/>
  <c r="D269" i="22"/>
  <c r="C269" i="22"/>
  <c r="B269" i="22"/>
  <c r="A269" i="22"/>
  <c r="F268" i="22"/>
  <c r="G268" i="22" s="1"/>
  <c r="E268" i="22"/>
  <c r="D268" i="22"/>
  <c r="C268" i="22"/>
  <c r="B268" i="22"/>
  <c r="A268" i="22"/>
  <c r="F267" i="22"/>
  <c r="G267" i="22" s="1"/>
  <c r="E267" i="22"/>
  <c r="D267" i="22"/>
  <c r="C267" i="22"/>
  <c r="B267" i="22"/>
  <c r="A267" i="22"/>
  <c r="F266" i="22"/>
  <c r="G266" i="22" s="1"/>
  <c r="E266" i="22"/>
  <c r="D266" i="22"/>
  <c r="C266" i="22"/>
  <c r="B266" i="22"/>
  <c r="A266" i="22"/>
  <c r="F265" i="22"/>
  <c r="G265" i="22" s="1"/>
  <c r="E265" i="22"/>
  <c r="D265" i="22"/>
  <c r="C265" i="22"/>
  <c r="B265" i="22"/>
  <c r="A265" i="22"/>
  <c r="F264" i="22"/>
  <c r="G264" i="22" s="1"/>
  <c r="E264" i="22"/>
  <c r="D264" i="22"/>
  <c r="C264" i="22"/>
  <c r="B264" i="22"/>
  <c r="A264" i="22"/>
  <c r="F263" i="22"/>
  <c r="G263" i="22" s="1"/>
  <c r="E263" i="22"/>
  <c r="D263" i="22"/>
  <c r="C263" i="22"/>
  <c r="B263" i="22"/>
  <c r="A263" i="22"/>
  <c r="F262" i="22"/>
  <c r="G262" i="22" s="1"/>
  <c r="E262" i="22"/>
  <c r="D262" i="22"/>
  <c r="C262" i="22"/>
  <c r="B262" i="22"/>
  <c r="A262" i="22"/>
  <c r="F261" i="22"/>
  <c r="G261" i="22" s="1"/>
  <c r="E261" i="22"/>
  <c r="D261" i="22"/>
  <c r="C261" i="22"/>
  <c r="B261" i="22"/>
  <c r="A261" i="22"/>
  <c r="F260" i="22"/>
  <c r="G260" i="22" s="1"/>
  <c r="E260" i="22"/>
  <c r="D260" i="22"/>
  <c r="C260" i="22"/>
  <c r="B260" i="22"/>
  <c r="A260" i="22"/>
  <c r="F259" i="22"/>
  <c r="G259" i="22" s="1"/>
  <c r="E259" i="22"/>
  <c r="D259" i="22"/>
  <c r="C259" i="22"/>
  <c r="B259" i="22"/>
  <c r="A259" i="22"/>
  <c r="B258" i="22"/>
  <c r="A258" i="22"/>
  <c r="F257" i="22"/>
  <c r="G257" i="22" s="1"/>
  <c r="E257" i="22"/>
  <c r="D257" i="22"/>
  <c r="C257" i="22"/>
  <c r="B257" i="22"/>
  <c r="A257" i="22"/>
  <c r="F256" i="22"/>
  <c r="G256" i="22" s="1"/>
  <c r="E256" i="22"/>
  <c r="D256" i="22"/>
  <c r="C256" i="22"/>
  <c r="B256" i="22"/>
  <c r="A256" i="22"/>
  <c r="F255" i="22"/>
  <c r="G255" i="22" s="1"/>
  <c r="E255" i="22"/>
  <c r="D255" i="22"/>
  <c r="C255" i="22"/>
  <c r="B255" i="22"/>
  <c r="A255" i="22"/>
  <c r="F254" i="22"/>
  <c r="G254" i="22" s="1"/>
  <c r="E254" i="22"/>
  <c r="D254" i="22"/>
  <c r="C254" i="22"/>
  <c r="B254" i="22"/>
  <c r="A254" i="22"/>
  <c r="F253" i="22"/>
  <c r="G253" i="22" s="1"/>
  <c r="E253" i="22"/>
  <c r="D253" i="22"/>
  <c r="C253" i="22"/>
  <c r="B253" i="22"/>
  <c r="A253" i="22"/>
  <c r="F252" i="22"/>
  <c r="G252" i="22" s="1"/>
  <c r="E252" i="22"/>
  <c r="D252" i="22"/>
  <c r="C252" i="22"/>
  <c r="B252" i="22"/>
  <c r="A252" i="22"/>
  <c r="F251" i="22"/>
  <c r="G251" i="22" s="1"/>
  <c r="E251" i="22"/>
  <c r="D251" i="22"/>
  <c r="C251" i="22"/>
  <c r="B251" i="22"/>
  <c r="A251" i="22"/>
  <c r="F250" i="22"/>
  <c r="G250" i="22" s="1"/>
  <c r="E250" i="22"/>
  <c r="D250" i="22"/>
  <c r="C250" i="22"/>
  <c r="B250" i="22"/>
  <c r="A250" i="22"/>
  <c r="F249" i="22"/>
  <c r="G249" i="22" s="1"/>
  <c r="E249" i="22"/>
  <c r="D249" i="22"/>
  <c r="C249" i="22"/>
  <c r="B249" i="22"/>
  <c r="A249" i="22"/>
  <c r="F248" i="22"/>
  <c r="G248" i="22" s="1"/>
  <c r="E248" i="22"/>
  <c r="D248" i="22"/>
  <c r="C248" i="22"/>
  <c r="B248" i="22"/>
  <c r="A248" i="22"/>
  <c r="F247" i="22"/>
  <c r="G247" i="22" s="1"/>
  <c r="E247" i="22"/>
  <c r="D247" i="22"/>
  <c r="C247" i="22"/>
  <c r="B247" i="22"/>
  <c r="A247" i="22"/>
  <c r="F246" i="22"/>
  <c r="G246" i="22" s="1"/>
  <c r="E246" i="22"/>
  <c r="D246" i="22"/>
  <c r="C246" i="22"/>
  <c r="B246" i="22"/>
  <c r="A246" i="22"/>
  <c r="F245" i="22"/>
  <c r="G245" i="22" s="1"/>
  <c r="E245" i="22"/>
  <c r="D245" i="22"/>
  <c r="C245" i="22"/>
  <c r="B245" i="22"/>
  <c r="A245" i="22"/>
  <c r="F244" i="22"/>
  <c r="G244" i="22" s="1"/>
  <c r="E244" i="22"/>
  <c r="D244" i="22"/>
  <c r="C244" i="22"/>
  <c r="B244" i="22"/>
  <c r="A244" i="22"/>
  <c r="F243" i="22"/>
  <c r="G243" i="22" s="1"/>
  <c r="E243" i="22"/>
  <c r="D243" i="22"/>
  <c r="C243" i="22"/>
  <c r="B243" i="22"/>
  <c r="A243" i="22"/>
  <c r="F242" i="22"/>
  <c r="G242" i="22" s="1"/>
  <c r="E242" i="22"/>
  <c r="D242" i="22"/>
  <c r="C242" i="22"/>
  <c r="B242" i="22"/>
  <c r="A242" i="22"/>
  <c r="F241" i="22"/>
  <c r="G241" i="22" s="1"/>
  <c r="E241" i="22"/>
  <c r="D241" i="22"/>
  <c r="C241" i="22"/>
  <c r="B241" i="22"/>
  <c r="A241" i="22"/>
  <c r="F240" i="22"/>
  <c r="G240" i="22" s="1"/>
  <c r="E240" i="22"/>
  <c r="D240" i="22"/>
  <c r="C240" i="22"/>
  <c r="B240" i="22"/>
  <c r="A240" i="22"/>
  <c r="F239" i="22"/>
  <c r="G239" i="22" s="1"/>
  <c r="E239" i="22"/>
  <c r="D239" i="22"/>
  <c r="C239" i="22"/>
  <c r="B239" i="22"/>
  <c r="A239" i="22"/>
  <c r="F238" i="22"/>
  <c r="G238" i="22" s="1"/>
  <c r="E238" i="22"/>
  <c r="D238" i="22"/>
  <c r="C238" i="22"/>
  <c r="B238" i="22"/>
  <c r="A238" i="22"/>
  <c r="F237" i="22"/>
  <c r="G237" i="22" s="1"/>
  <c r="E237" i="22"/>
  <c r="D237" i="22"/>
  <c r="C237" i="22"/>
  <c r="B237" i="22"/>
  <c r="A237" i="22"/>
  <c r="F236" i="22"/>
  <c r="G236" i="22" s="1"/>
  <c r="E236" i="22"/>
  <c r="D236" i="22"/>
  <c r="C236" i="22"/>
  <c r="B236" i="22"/>
  <c r="A236" i="22"/>
  <c r="F235" i="22"/>
  <c r="G235" i="22" s="1"/>
  <c r="E235" i="22"/>
  <c r="D235" i="22"/>
  <c r="C235" i="22"/>
  <c r="B235" i="22"/>
  <c r="A235" i="22"/>
  <c r="F234" i="22"/>
  <c r="G234" i="22" s="1"/>
  <c r="E234" i="22"/>
  <c r="D234" i="22"/>
  <c r="C234" i="22"/>
  <c r="B234" i="22"/>
  <c r="A234" i="22"/>
  <c r="F233" i="22"/>
  <c r="G233" i="22" s="1"/>
  <c r="E233" i="22"/>
  <c r="D233" i="22"/>
  <c r="C233" i="22"/>
  <c r="B233" i="22"/>
  <c r="A233" i="22"/>
  <c r="F232" i="22"/>
  <c r="G232" i="22" s="1"/>
  <c r="E232" i="22"/>
  <c r="D232" i="22"/>
  <c r="C232" i="22"/>
  <c r="B232" i="22"/>
  <c r="A232" i="22"/>
  <c r="F231" i="22"/>
  <c r="G231" i="22" s="1"/>
  <c r="E231" i="22"/>
  <c r="D231" i="22"/>
  <c r="C231" i="22"/>
  <c r="B231" i="22"/>
  <c r="A231" i="22"/>
  <c r="F230" i="22"/>
  <c r="G230" i="22" s="1"/>
  <c r="E230" i="22"/>
  <c r="D230" i="22"/>
  <c r="C230" i="22"/>
  <c r="B230" i="22"/>
  <c r="A230" i="22"/>
  <c r="F229" i="22"/>
  <c r="G229" i="22" s="1"/>
  <c r="E229" i="22"/>
  <c r="D229" i="22"/>
  <c r="C229" i="22"/>
  <c r="B229" i="22"/>
  <c r="A229" i="22"/>
  <c r="F228" i="22"/>
  <c r="G228" i="22" s="1"/>
  <c r="E228" i="22"/>
  <c r="D228" i="22"/>
  <c r="C228" i="22"/>
  <c r="B228" i="22"/>
  <c r="A228" i="22"/>
  <c r="F227" i="22"/>
  <c r="G227" i="22" s="1"/>
  <c r="E227" i="22"/>
  <c r="D227" i="22"/>
  <c r="C227" i="22"/>
  <c r="B227" i="22"/>
  <c r="A227" i="22"/>
  <c r="F226" i="22"/>
  <c r="G226" i="22" s="1"/>
  <c r="E226" i="22"/>
  <c r="D226" i="22"/>
  <c r="C226" i="22"/>
  <c r="B226" i="22"/>
  <c r="A226" i="22"/>
  <c r="F225" i="22"/>
  <c r="G225" i="22" s="1"/>
  <c r="E225" i="22"/>
  <c r="D225" i="22"/>
  <c r="C225" i="22"/>
  <c r="B225" i="22"/>
  <c r="A225" i="22"/>
  <c r="F224" i="22"/>
  <c r="G224" i="22" s="1"/>
  <c r="E224" i="22"/>
  <c r="D224" i="22"/>
  <c r="C224" i="22"/>
  <c r="B224" i="22"/>
  <c r="A224" i="22"/>
  <c r="F223" i="22"/>
  <c r="G223" i="22" s="1"/>
  <c r="E223" i="22"/>
  <c r="D223" i="22"/>
  <c r="C223" i="22"/>
  <c r="B223" i="22"/>
  <c r="A223" i="22"/>
  <c r="F222" i="22"/>
  <c r="G222" i="22" s="1"/>
  <c r="E222" i="22"/>
  <c r="D222" i="22"/>
  <c r="C222" i="22"/>
  <c r="B222" i="22"/>
  <c r="A222" i="22"/>
  <c r="F221" i="22"/>
  <c r="G221" i="22" s="1"/>
  <c r="E221" i="22"/>
  <c r="D221" i="22"/>
  <c r="C221" i="22"/>
  <c r="B221" i="22"/>
  <c r="A221" i="22"/>
  <c r="F220" i="22"/>
  <c r="G220" i="22" s="1"/>
  <c r="E220" i="22"/>
  <c r="H220" i="22" s="1"/>
  <c r="D220" i="22"/>
  <c r="C220" i="22"/>
  <c r="B220" i="22"/>
  <c r="A220" i="22"/>
  <c r="F219" i="22"/>
  <c r="G219" i="22" s="1"/>
  <c r="E219" i="22"/>
  <c r="D219" i="22"/>
  <c r="C219" i="22"/>
  <c r="B219" i="22"/>
  <c r="A219" i="22"/>
  <c r="F218" i="22"/>
  <c r="G218" i="22" s="1"/>
  <c r="E218" i="22"/>
  <c r="D218" i="22"/>
  <c r="C218" i="22"/>
  <c r="B218" i="22"/>
  <c r="A218" i="22"/>
  <c r="F217" i="22"/>
  <c r="G217" i="22" s="1"/>
  <c r="E217" i="22"/>
  <c r="D217" i="22"/>
  <c r="C217" i="22"/>
  <c r="B217" i="22"/>
  <c r="A217" i="22"/>
  <c r="F216" i="22"/>
  <c r="G216" i="22" s="1"/>
  <c r="E216" i="22"/>
  <c r="D216" i="22"/>
  <c r="C216" i="22"/>
  <c r="B216" i="22"/>
  <c r="A216" i="22"/>
  <c r="F215" i="22"/>
  <c r="G215" i="22" s="1"/>
  <c r="E215" i="22"/>
  <c r="D215" i="22"/>
  <c r="C215" i="22"/>
  <c r="B215" i="22"/>
  <c r="A215" i="22"/>
  <c r="F214" i="22"/>
  <c r="G214" i="22" s="1"/>
  <c r="E214" i="22"/>
  <c r="D214" i="22"/>
  <c r="C214" i="22"/>
  <c r="B214" i="22"/>
  <c r="A214" i="22"/>
  <c r="F213" i="22"/>
  <c r="G213" i="22" s="1"/>
  <c r="E213" i="22"/>
  <c r="D213" i="22"/>
  <c r="C213" i="22"/>
  <c r="B213" i="22"/>
  <c r="A213" i="22"/>
  <c r="F212" i="22"/>
  <c r="G212" i="22" s="1"/>
  <c r="E212" i="22"/>
  <c r="D212" i="22"/>
  <c r="C212" i="22"/>
  <c r="B212" i="22"/>
  <c r="A212" i="22"/>
  <c r="F211" i="22"/>
  <c r="G211" i="22" s="1"/>
  <c r="E211" i="22"/>
  <c r="D211" i="22"/>
  <c r="C211" i="22"/>
  <c r="B211" i="22"/>
  <c r="A211" i="22"/>
  <c r="F210" i="22"/>
  <c r="G210" i="22" s="1"/>
  <c r="E210" i="22"/>
  <c r="D210" i="22"/>
  <c r="C210" i="22"/>
  <c r="B210" i="22"/>
  <c r="A210" i="22"/>
  <c r="F209" i="22"/>
  <c r="G209" i="22" s="1"/>
  <c r="E209" i="22"/>
  <c r="D209" i="22"/>
  <c r="C209" i="22"/>
  <c r="B209" i="22"/>
  <c r="A209" i="22"/>
  <c r="F208" i="22"/>
  <c r="G208" i="22" s="1"/>
  <c r="E208" i="22"/>
  <c r="D208" i="22"/>
  <c r="C208" i="22"/>
  <c r="B208" i="22"/>
  <c r="A208" i="22"/>
  <c r="F207" i="22"/>
  <c r="G207" i="22" s="1"/>
  <c r="E207" i="22"/>
  <c r="D207" i="22"/>
  <c r="C207" i="22"/>
  <c r="B207" i="22"/>
  <c r="A207" i="22"/>
  <c r="B206" i="22"/>
  <c r="A206" i="22"/>
  <c r="F205" i="22"/>
  <c r="G205" i="22" s="1"/>
  <c r="E205" i="22"/>
  <c r="D205" i="22"/>
  <c r="C205" i="22"/>
  <c r="B205" i="22"/>
  <c r="A205" i="22"/>
  <c r="F204" i="22"/>
  <c r="G204" i="22" s="1"/>
  <c r="E204" i="22"/>
  <c r="D204" i="22"/>
  <c r="C204" i="22"/>
  <c r="B204" i="22"/>
  <c r="A204" i="22"/>
  <c r="F203" i="22"/>
  <c r="E203" i="22"/>
  <c r="D203" i="22"/>
  <c r="C203" i="22"/>
  <c r="B203" i="22"/>
  <c r="A203" i="22"/>
  <c r="F202" i="22"/>
  <c r="E202" i="22"/>
  <c r="D202" i="22"/>
  <c r="C202" i="22"/>
  <c r="B202" i="22"/>
  <c r="A202" i="22"/>
  <c r="F201" i="22"/>
  <c r="G201" i="22" s="1"/>
  <c r="E201" i="22"/>
  <c r="D201" i="22"/>
  <c r="C201" i="22"/>
  <c r="B201" i="22"/>
  <c r="A201" i="22"/>
  <c r="B200" i="22"/>
  <c r="A200" i="22"/>
  <c r="F199" i="22"/>
  <c r="E199" i="22"/>
  <c r="D199" i="22"/>
  <c r="C199" i="22"/>
  <c r="B199" i="22"/>
  <c r="A199" i="22"/>
  <c r="F198" i="22"/>
  <c r="G198" i="22" s="1"/>
  <c r="E198" i="22"/>
  <c r="D198" i="22"/>
  <c r="C198" i="22"/>
  <c r="B198" i="22"/>
  <c r="A198" i="22"/>
  <c r="F197" i="22"/>
  <c r="G197" i="22" s="1"/>
  <c r="E197" i="22"/>
  <c r="D197" i="22"/>
  <c r="C197" i="22"/>
  <c r="B197" i="22"/>
  <c r="A197" i="22"/>
  <c r="F196" i="22"/>
  <c r="E196" i="22"/>
  <c r="D196" i="22"/>
  <c r="C196" i="22"/>
  <c r="B196" i="22"/>
  <c r="A196" i="22"/>
  <c r="F195" i="22"/>
  <c r="G195" i="22" s="1"/>
  <c r="E195" i="22"/>
  <c r="D195" i="22"/>
  <c r="C195" i="22"/>
  <c r="B195" i="22"/>
  <c r="A195" i="22"/>
  <c r="F194" i="22"/>
  <c r="G194" i="22" s="1"/>
  <c r="E194" i="22"/>
  <c r="D194" i="22"/>
  <c r="C194" i="22"/>
  <c r="B194" i="22"/>
  <c r="A194" i="22"/>
  <c r="F193" i="22"/>
  <c r="G193" i="22" s="1"/>
  <c r="E193" i="22"/>
  <c r="D193" i="22"/>
  <c r="C193" i="22"/>
  <c r="B193" i="22"/>
  <c r="A193" i="22"/>
  <c r="F192" i="22"/>
  <c r="E192" i="22"/>
  <c r="D192" i="22"/>
  <c r="C192" i="22"/>
  <c r="B192" i="22"/>
  <c r="A192" i="22"/>
  <c r="F191" i="22"/>
  <c r="G191" i="22" s="1"/>
  <c r="E191" i="22"/>
  <c r="D191" i="22"/>
  <c r="C191" i="22"/>
  <c r="B191" i="22"/>
  <c r="A191" i="22"/>
  <c r="B190" i="22"/>
  <c r="A190" i="22"/>
  <c r="F189" i="22"/>
  <c r="E189" i="22"/>
  <c r="D189" i="22"/>
  <c r="C189" i="22"/>
  <c r="B189" i="22"/>
  <c r="A189" i="22"/>
  <c r="F188" i="22"/>
  <c r="G188" i="22" s="1"/>
  <c r="E188" i="22"/>
  <c r="D188" i="22"/>
  <c r="C188" i="22"/>
  <c r="B188" i="22"/>
  <c r="A188" i="22"/>
  <c r="F187" i="22"/>
  <c r="G187" i="22" s="1"/>
  <c r="E187" i="22"/>
  <c r="D187" i="22"/>
  <c r="C187" i="22"/>
  <c r="B187" i="22"/>
  <c r="A187" i="22"/>
  <c r="F186" i="22"/>
  <c r="G186" i="22" s="1"/>
  <c r="E186" i="22"/>
  <c r="D186" i="22"/>
  <c r="C186" i="22"/>
  <c r="B186" i="22"/>
  <c r="A186" i="22"/>
  <c r="F185" i="22"/>
  <c r="E185" i="22"/>
  <c r="D185" i="22"/>
  <c r="C185" i="22"/>
  <c r="B185" i="22"/>
  <c r="A185" i="22"/>
  <c r="F184" i="22"/>
  <c r="G184" i="22" s="1"/>
  <c r="E184" i="22"/>
  <c r="D184" i="22"/>
  <c r="C184" i="22"/>
  <c r="B184" i="22"/>
  <c r="A184" i="22"/>
  <c r="F183" i="22"/>
  <c r="G183" i="22" s="1"/>
  <c r="E183" i="22"/>
  <c r="D183" i="22"/>
  <c r="C183" i="22"/>
  <c r="B183" i="22"/>
  <c r="A183" i="22"/>
  <c r="F182" i="22"/>
  <c r="G182" i="22" s="1"/>
  <c r="E182" i="22"/>
  <c r="D182" i="22"/>
  <c r="C182" i="22"/>
  <c r="B182" i="22"/>
  <c r="A182" i="22"/>
  <c r="F181" i="22"/>
  <c r="E181" i="22"/>
  <c r="D181" i="22"/>
  <c r="C181" i="22"/>
  <c r="B181" i="22"/>
  <c r="A181" i="22"/>
  <c r="F180" i="22"/>
  <c r="G180" i="22" s="1"/>
  <c r="E180" i="22"/>
  <c r="D180" i="22"/>
  <c r="C180" i="22"/>
  <c r="B180" i="22"/>
  <c r="A180" i="22"/>
  <c r="F179" i="22"/>
  <c r="G179" i="22" s="1"/>
  <c r="E179" i="22"/>
  <c r="D179" i="22"/>
  <c r="C179" i="22"/>
  <c r="B179" i="22"/>
  <c r="A179" i="22"/>
  <c r="F178" i="22"/>
  <c r="G178" i="22" s="1"/>
  <c r="E178" i="22"/>
  <c r="D178" i="22"/>
  <c r="C178" i="22"/>
  <c r="B178" i="22"/>
  <c r="A178" i="22"/>
  <c r="F177" i="22"/>
  <c r="G177" i="22" s="1"/>
  <c r="E177" i="22"/>
  <c r="D177" i="22"/>
  <c r="C177" i="22"/>
  <c r="B177" i="22"/>
  <c r="A177" i="22"/>
  <c r="F176" i="22"/>
  <c r="G176" i="22" s="1"/>
  <c r="E176" i="22"/>
  <c r="D176" i="22"/>
  <c r="C176" i="22"/>
  <c r="B176" i="22"/>
  <c r="A176" i="22"/>
  <c r="F175" i="22"/>
  <c r="G175" i="22" s="1"/>
  <c r="E175" i="22"/>
  <c r="D175" i="22"/>
  <c r="C175" i="22"/>
  <c r="B175" i="22"/>
  <c r="A175" i="22"/>
  <c r="F174" i="22"/>
  <c r="G174" i="22" s="1"/>
  <c r="E174" i="22"/>
  <c r="D174" i="22"/>
  <c r="C174" i="22"/>
  <c r="B174" i="22"/>
  <c r="A174" i="22"/>
  <c r="F173" i="22"/>
  <c r="G173" i="22" s="1"/>
  <c r="E173" i="22"/>
  <c r="D173" i="22"/>
  <c r="C173" i="22"/>
  <c r="B173" i="22"/>
  <c r="A173" i="22"/>
  <c r="F172" i="22"/>
  <c r="G172" i="22" s="1"/>
  <c r="E172" i="22"/>
  <c r="D172" i="22"/>
  <c r="C172" i="22"/>
  <c r="B172" i="22"/>
  <c r="A172" i="22"/>
  <c r="B171" i="22"/>
  <c r="A171" i="22"/>
  <c r="F170" i="22"/>
  <c r="G170" i="22" s="1"/>
  <c r="E170" i="22"/>
  <c r="D170" i="22"/>
  <c r="C170" i="22"/>
  <c r="B170" i="22"/>
  <c r="A170" i="22"/>
  <c r="F169" i="22"/>
  <c r="G169" i="22" s="1"/>
  <c r="E169" i="22"/>
  <c r="D169" i="22"/>
  <c r="C169" i="22"/>
  <c r="B169" i="22"/>
  <c r="A169" i="22"/>
  <c r="F168" i="22"/>
  <c r="G168" i="22" s="1"/>
  <c r="E168" i="22"/>
  <c r="D168" i="22"/>
  <c r="C168" i="22"/>
  <c r="B168" i="22"/>
  <c r="A168" i="22"/>
  <c r="F167" i="22"/>
  <c r="G167" i="22" s="1"/>
  <c r="E167" i="22"/>
  <c r="D167" i="22"/>
  <c r="C167" i="22"/>
  <c r="B167" i="22"/>
  <c r="A167" i="22"/>
  <c r="F166" i="22"/>
  <c r="G166" i="22" s="1"/>
  <c r="E166" i="22"/>
  <c r="D166" i="22"/>
  <c r="C166" i="22"/>
  <c r="B166" i="22"/>
  <c r="A166" i="22"/>
  <c r="F165" i="22"/>
  <c r="G165" i="22" s="1"/>
  <c r="E165" i="22"/>
  <c r="D165" i="22"/>
  <c r="C165" i="22"/>
  <c r="B165" i="22"/>
  <c r="A165" i="22"/>
  <c r="F164" i="22"/>
  <c r="G164" i="22" s="1"/>
  <c r="E164" i="22"/>
  <c r="D164" i="22"/>
  <c r="C164" i="22"/>
  <c r="B164" i="22"/>
  <c r="A164" i="22"/>
  <c r="F163" i="22"/>
  <c r="G163" i="22" s="1"/>
  <c r="E163" i="22"/>
  <c r="D163" i="22"/>
  <c r="C163" i="22"/>
  <c r="B163" i="22"/>
  <c r="A163" i="22"/>
  <c r="F162" i="22"/>
  <c r="G162" i="22" s="1"/>
  <c r="E162" i="22"/>
  <c r="D162" i="22"/>
  <c r="C162" i="22"/>
  <c r="B162" i="22"/>
  <c r="A162" i="22"/>
  <c r="F161" i="22"/>
  <c r="G161" i="22" s="1"/>
  <c r="E161" i="22"/>
  <c r="D161" i="22"/>
  <c r="C161" i="22"/>
  <c r="B161" i="22"/>
  <c r="A161" i="22"/>
  <c r="F160" i="22"/>
  <c r="G160" i="22" s="1"/>
  <c r="E160" i="22"/>
  <c r="D160" i="22"/>
  <c r="C160" i="22"/>
  <c r="B160" i="22"/>
  <c r="A160" i="22"/>
  <c r="F159" i="22"/>
  <c r="G159" i="22" s="1"/>
  <c r="E159" i="22"/>
  <c r="D159" i="22"/>
  <c r="C159" i="22"/>
  <c r="B159" i="22"/>
  <c r="A159" i="22"/>
  <c r="F158" i="22"/>
  <c r="G158" i="22" s="1"/>
  <c r="E158" i="22"/>
  <c r="D158" i="22"/>
  <c r="C158" i="22"/>
  <c r="B158" i="22"/>
  <c r="A158" i="22"/>
  <c r="F157" i="22"/>
  <c r="G157" i="22" s="1"/>
  <c r="E157" i="22"/>
  <c r="D157" i="22"/>
  <c r="C157" i="22"/>
  <c r="B157" i="22"/>
  <c r="A157" i="22"/>
  <c r="F156" i="22"/>
  <c r="G156" i="22" s="1"/>
  <c r="E156" i="22"/>
  <c r="D156" i="22"/>
  <c r="C156" i="22"/>
  <c r="B156" i="22"/>
  <c r="A156" i="22"/>
  <c r="F155" i="22"/>
  <c r="G155" i="22" s="1"/>
  <c r="E155" i="22"/>
  <c r="D155" i="22"/>
  <c r="C155" i="22"/>
  <c r="B155" i="22"/>
  <c r="A155" i="22"/>
  <c r="F154" i="22"/>
  <c r="G154" i="22" s="1"/>
  <c r="E154" i="22"/>
  <c r="D154" i="22"/>
  <c r="C154" i="22"/>
  <c r="B154" i="22"/>
  <c r="A154" i="22"/>
  <c r="B153" i="22"/>
  <c r="A153" i="22"/>
  <c r="F152" i="22"/>
  <c r="G152" i="22" s="1"/>
  <c r="E152" i="22"/>
  <c r="D152" i="22"/>
  <c r="C152" i="22"/>
  <c r="B152" i="22"/>
  <c r="A152" i="22"/>
  <c r="F151" i="22"/>
  <c r="G151" i="22" s="1"/>
  <c r="E151" i="22"/>
  <c r="D151" i="22"/>
  <c r="C151" i="22"/>
  <c r="B151" i="22"/>
  <c r="A151" i="22"/>
  <c r="F150" i="22"/>
  <c r="G150" i="22" s="1"/>
  <c r="E150" i="22"/>
  <c r="D150" i="22"/>
  <c r="C150" i="22"/>
  <c r="B150" i="22"/>
  <c r="A150" i="22"/>
  <c r="F149" i="22"/>
  <c r="G149" i="22" s="1"/>
  <c r="E149" i="22"/>
  <c r="D149" i="22"/>
  <c r="C149" i="22"/>
  <c r="B149" i="22"/>
  <c r="A149" i="22"/>
  <c r="F148" i="22"/>
  <c r="G148" i="22" s="1"/>
  <c r="E148" i="22"/>
  <c r="D148" i="22"/>
  <c r="C148" i="22"/>
  <c r="B148" i="22"/>
  <c r="A148" i="22"/>
  <c r="F147" i="22"/>
  <c r="G147" i="22" s="1"/>
  <c r="E147" i="22"/>
  <c r="D147" i="22"/>
  <c r="C147" i="22"/>
  <c r="B147" i="22"/>
  <c r="A147" i="22"/>
  <c r="F146" i="22"/>
  <c r="G146" i="22" s="1"/>
  <c r="E146" i="22"/>
  <c r="D146" i="22"/>
  <c r="C146" i="22"/>
  <c r="B146" i="22"/>
  <c r="A146" i="22"/>
  <c r="F145" i="22"/>
  <c r="G145" i="22" s="1"/>
  <c r="E145" i="22"/>
  <c r="D145" i="22"/>
  <c r="C145" i="22"/>
  <c r="B145" i="22"/>
  <c r="A145" i="22"/>
  <c r="F144" i="22"/>
  <c r="G144" i="22" s="1"/>
  <c r="E144" i="22"/>
  <c r="D144" i="22"/>
  <c r="C144" i="22"/>
  <c r="B144" i="22"/>
  <c r="A144" i="22"/>
  <c r="F143" i="22"/>
  <c r="G143" i="22" s="1"/>
  <c r="E143" i="22"/>
  <c r="D143" i="22"/>
  <c r="C143" i="22"/>
  <c r="B143" i="22"/>
  <c r="A143" i="22"/>
  <c r="F142" i="22"/>
  <c r="G142" i="22" s="1"/>
  <c r="E142" i="22"/>
  <c r="D142" i="22"/>
  <c r="C142" i="22"/>
  <c r="B142" i="22"/>
  <c r="A142" i="22"/>
  <c r="F141" i="22"/>
  <c r="G141" i="22" s="1"/>
  <c r="E141" i="22"/>
  <c r="D141" i="22"/>
  <c r="C141" i="22"/>
  <c r="B141" i="22"/>
  <c r="A141" i="22"/>
  <c r="F140" i="22"/>
  <c r="G140" i="22" s="1"/>
  <c r="E140" i="22"/>
  <c r="D140" i="22"/>
  <c r="C140" i="22"/>
  <c r="B140" i="22"/>
  <c r="A140" i="22"/>
  <c r="F139" i="22"/>
  <c r="G139" i="22" s="1"/>
  <c r="E139" i="22"/>
  <c r="D139" i="22"/>
  <c r="C139" i="22"/>
  <c r="B139" i="22"/>
  <c r="A139" i="22"/>
  <c r="F138" i="22"/>
  <c r="G138" i="22" s="1"/>
  <c r="E138" i="22"/>
  <c r="D138" i="22"/>
  <c r="C138" i="22"/>
  <c r="B138" i="22"/>
  <c r="A138" i="22"/>
  <c r="F137" i="22"/>
  <c r="G137" i="22" s="1"/>
  <c r="E137" i="22"/>
  <c r="D137" i="22"/>
  <c r="C137" i="22"/>
  <c r="B137" i="22"/>
  <c r="A137" i="22"/>
  <c r="F136" i="22"/>
  <c r="G136" i="22" s="1"/>
  <c r="E136" i="22"/>
  <c r="D136" i="22"/>
  <c r="C136" i="22"/>
  <c r="B136" i="22"/>
  <c r="A136" i="22"/>
  <c r="F135" i="22"/>
  <c r="G135" i="22" s="1"/>
  <c r="E135" i="22"/>
  <c r="D135" i="22"/>
  <c r="C135" i="22"/>
  <c r="B135" i="22"/>
  <c r="A135" i="22"/>
  <c r="F134" i="22"/>
  <c r="G134" i="22" s="1"/>
  <c r="E134" i="22"/>
  <c r="D134" i="22"/>
  <c r="C134" i="22"/>
  <c r="B134" i="22"/>
  <c r="A134" i="22"/>
  <c r="F133" i="22"/>
  <c r="G133" i="22" s="1"/>
  <c r="E133" i="22"/>
  <c r="D133" i="22"/>
  <c r="C133" i="22"/>
  <c r="B133" i="22"/>
  <c r="A133" i="22"/>
  <c r="F132" i="22"/>
  <c r="G132" i="22" s="1"/>
  <c r="E132" i="22"/>
  <c r="D132" i="22"/>
  <c r="C132" i="22"/>
  <c r="B132" i="22"/>
  <c r="A132" i="22"/>
  <c r="F131" i="22"/>
  <c r="E131" i="22"/>
  <c r="D131" i="22"/>
  <c r="C131" i="22"/>
  <c r="B131" i="22"/>
  <c r="A131" i="22"/>
  <c r="F130" i="22"/>
  <c r="G130" i="22" s="1"/>
  <c r="E130" i="22"/>
  <c r="D130" i="22"/>
  <c r="C130" i="22"/>
  <c r="B130" i="22"/>
  <c r="A130" i="22"/>
  <c r="B129" i="22"/>
  <c r="A129" i="22"/>
  <c r="F128" i="22"/>
  <c r="G128" i="22" s="1"/>
  <c r="E128" i="22"/>
  <c r="D128" i="22"/>
  <c r="C128" i="22"/>
  <c r="B128" i="22"/>
  <c r="A128" i="22"/>
  <c r="F127" i="22"/>
  <c r="G127" i="22" s="1"/>
  <c r="E127" i="22"/>
  <c r="D127" i="22"/>
  <c r="C127" i="22"/>
  <c r="B127" i="22"/>
  <c r="A127" i="22"/>
  <c r="F126" i="22"/>
  <c r="G126" i="22" s="1"/>
  <c r="E126" i="22"/>
  <c r="D126" i="22"/>
  <c r="C126" i="22"/>
  <c r="B126" i="22"/>
  <c r="A126" i="22"/>
  <c r="F125" i="22"/>
  <c r="G125" i="22" s="1"/>
  <c r="E125" i="22"/>
  <c r="D125" i="22"/>
  <c r="C125" i="22"/>
  <c r="B125" i="22"/>
  <c r="A125" i="22"/>
  <c r="F124" i="22"/>
  <c r="G124" i="22" s="1"/>
  <c r="E124" i="22"/>
  <c r="D124" i="22"/>
  <c r="C124" i="22"/>
  <c r="B124" i="22"/>
  <c r="A124" i="22"/>
  <c r="F123" i="22"/>
  <c r="G123" i="22" s="1"/>
  <c r="E123" i="22"/>
  <c r="D123" i="22"/>
  <c r="C123" i="22"/>
  <c r="B123" i="22"/>
  <c r="A123" i="22"/>
  <c r="F122" i="22"/>
  <c r="G122" i="22" s="1"/>
  <c r="E122" i="22"/>
  <c r="D122" i="22"/>
  <c r="C122" i="22"/>
  <c r="B122" i="22"/>
  <c r="A122" i="22"/>
  <c r="F121" i="22"/>
  <c r="G121" i="22" s="1"/>
  <c r="E121" i="22"/>
  <c r="D121" i="22"/>
  <c r="C121" i="22"/>
  <c r="B121" i="22"/>
  <c r="A121" i="22"/>
  <c r="B120" i="22"/>
  <c r="A120" i="22"/>
  <c r="F119" i="22"/>
  <c r="G119" i="22" s="1"/>
  <c r="E119" i="22"/>
  <c r="D119" i="22"/>
  <c r="C119" i="22"/>
  <c r="B119" i="22"/>
  <c r="A119" i="22"/>
  <c r="F118" i="22"/>
  <c r="G118" i="22" s="1"/>
  <c r="E118" i="22"/>
  <c r="D118" i="22"/>
  <c r="C118" i="22"/>
  <c r="B118" i="22"/>
  <c r="A118" i="22"/>
  <c r="F117" i="22"/>
  <c r="E117" i="22"/>
  <c r="D117" i="22"/>
  <c r="C117" i="22"/>
  <c r="B117" i="22"/>
  <c r="A117" i="22"/>
  <c r="F116" i="22"/>
  <c r="G116" i="22" s="1"/>
  <c r="E116" i="22"/>
  <c r="D116" i="22"/>
  <c r="C116" i="22"/>
  <c r="B116" i="22"/>
  <c r="A116" i="22"/>
  <c r="B115" i="22"/>
  <c r="A115" i="22"/>
  <c r="F114" i="22"/>
  <c r="G114" i="22" s="1"/>
  <c r="E114" i="22"/>
  <c r="D114" i="22"/>
  <c r="C114" i="22"/>
  <c r="B114" i="22"/>
  <c r="A114" i="22"/>
  <c r="F113" i="22"/>
  <c r="G113" i="22" s="1"/>
  <c r="E113" i="22"/>
  <c r="D113" i="22"/>
  <c r="C113" i="22"/>
  <c r="B113" i="22"/>
  <c r="A113" i="22"/>
  <c r="F112" i="22"/>
  <c r="G112" i="22" s="1"/>
  <c r="E112" i="22"/>
  <c r="D112" i="22"/>
  <c r="C112" i="22"/>
  <c r="B112" i="22"/>
  <c r="A112" i="22"/>
  <c r="F111" i="22"/>
  <c r="G111" i="22" s="1"/>
  <c r="E111" i="22"/>
  <c r="D111" i="22"/>
  <c r="C111" i="22"/>
  <c r="B111" i="22"/>
  <c r="A111" i="22"/>
  <c r="F110" i="22"/>
  <c r="G110" i="22" s="1"/>
  <c r="E110" i="22"/>
  <c r="D110" i="22"/>
  <c r="C110" i="22"/>
  <c r="B110" i="22"/>
  <c r="A110" i="22"/>
  <c r="B109" i="22"/>
  <c r="A109" i="22"/>
  <c r="F108" i="22"/>
  <c r="G108" i="22" s="1"/>
  <c r="E108" i="22"/>
  <c r="D108" i="22"/>
  <c r="C108" i="22"/>
  <c r="B108" i="22"/>
  <c r="A108" i="22"/>
  <c r="F107" i="22"/>
  <c r="G107" i="22" s="1"/>
  <c r="E107" i="22"/>
  <c r="D107" i="22"/>
  <c r="C107" i="22"/>
  <c r="B107" i="22"/>
  <c r="A107" i="22"/>
  <c r="F106" i="22"/>
  <c r="G106" i="22" s="1"/>
  <c r="E106" i="22"/>
  <c r="D106" i="22"/>
  <c r="C106" i="22"/>
  <c r="B106" i="22"/>
  <c r="A106" i="22"/>
  <c r="F105" i="22"/>
  <c r="G105" i="22" s="1"/>
  <c r="E105" i="22"/>
  <c r="D105" i="22"/>
  <c r="C105" i="22"/>
  <c r="B105" i="22"/>
  <c r="A105" i="22"/>
  <c r="B104" i="22"/>
  <c r="A104" i="22"/>
  <c r="F103" i="22"/>
  <c r="G103" i="22" s="1"/>
  <c r="E103" i="22"/>
  <c r="D103" i="22"/>
  <c r="C103" i="22"/>
  <c r="B103" i="22"/>
  <c r="A103" i="22"/>
  <c r="F102" i="22"/>
  <c r="G102" i="22" s="1"/>
  <c r="E102" i="22"/>
  <c r="D102" i="22"/>
  <c r="C102" i="22"/>
  <c r="B102" i="22"/>
  <c r="A102" i="22"/>
  <c r="F101" i="22"/>
  <c r="G101" i="22" s="1"/>
  <c r="E101" i="22"/>
  <c r="D101" i="22"/>
  <c r="C101" i="22"/>
  <c r="B101" i="22"/>
  <c r="A101" i="22"/>
  <c r="F100" i="22"/>
  <c r="G100" i="22" s="1"/>
  <c r="E100" i="22"/>
  <c r="D100" i="22"/>
  <c r="C100" i="22"/>
  <c r="B100" i="22"/>
  <c r="A100" i="22"/>
  <c r="B99" i="22"/>
  <c r="A99" i="22"/>
  <c r="F98" i="22"/>
  <c r="G98" i="22" s="1"/>
  <c r="E98" i="22"/>
  <c r="D98" i="22"/>
  <c r="C98" i="22"/>
  <c r="B98" i="22"/>
  <c r="A98" i="22"/>
  <c r="F97" i="22"/>
  <c r="G97" i="22" s="1"/>
  <c r="E97" i="22"/>
  <c r="D97" i="22"/>
  <c r="C97" i="22"/>
  <c r="B97" i="22"/>
  <c r="A97" i="22"/>
  <c r="F96" i="22"/>
  <c r="G96" i="22" s="1"/>
  <c r="E96" i="22"/>
  <c r="D96" i="22"/>
  <c r="C96" i="22"/>
  <c r="B96" i="22"/>
  <c r="A96" i="22"/>
  <c r="F95" i="22"/>
  <c r="G95" i="22" s="1"/>
  <c r="E95" i="22"/>
  <c r="D95" i="22"/>
  <c r="C95" i="22"/>
  <c r="B95" i="22"/>
  <c r="A95" i="22"/>
  <c r="B94" i="22"/>
  <c r="A94" i="22"/>
  <c r="F93" i="22"/>
  <c r="G93" i="22" s="1"/>
  <c r="E93" i="22"/>
  <c r="D93" i="22"/>
  <c r="C93" i="22"/>
  <c r="B93" i="22"/>
  <c r="A93" i="22"/>
  <c r="F92" i="22"/>
  <c r="G92" i="22" s="1"/>
  <c r="E92" i="22"/>
  <c r="D92" i="22"/>
  <c r="C92" i="22"/>
  <c r="B92" i="22"/>
  <c r="A92" i="22"/>
  <c r="F91" i="22"/>
  <c r="G91" i="22" s="1"/>
  <c r="E91" i="22"/>
  <c r="D91" i="22"/>
  <c r="C91" i="22"/>
  <c r="B91" i="22"/>
  <c r="A91" i="22"/>
  <c r="F90" i="22"/>
  <c r="G90" i="22" s="1"/>
  <c r="E90" i="22"/>
  <c r="D90" i="22"/>
  <c r="C90" i="22"/>
  <c r="B90" i="22"/>
  <c r="A90" i="22"/>
  <c r="F89" i="22"/>
  <c r="G89" i="22" s="1"/>
  <c r="E89" i="22"/>
  <c r="D89" i="22"/>
  <c r="C89" i="22"/>
  <c r="B89" i="22"/>
  <c r="A89" i="22"/>
  <c r="F88" i="22"/>
  <c r="G88" i="22" s="1"/>
  <c r="E88" i="22"/>
  <c r="D88" i="22"/>
  <c r="C88" i="22"/>
  <c r="B88" i="22"/>
  <c r="A88" i="22"/>
  <c r="F87" i="22"/>
  <c r="G87" i="22" s="1"/>
  <c r="E87" i="22"/>
  <c r="D87" i="22"/>
  <c r="C87" i="22"/>
  <c r="B87" i="22"/>
  <c r="A87" i="22"/>
  <c r="F86" i="22"/>
  <c r="G86" i="22" s="1"/>
  <c r="E86" i="22"/>
  <c r="D86" i="22"/>
  <c r="C86" i="22"/>
  <c r="B86" i="22"/>
  <c r="A86" i="22"/>
  <c r="F85" i="22"/>
  <c r="G85" i="22" s="1"/>
  <c r="E85" i="22"/>
  <c r="D85" i="22"/>
  <c r="C85" i="22"/>
  <c r="B85" i="22"/>
  <c r="A85" i="22"/>
  <c r="F84" i="22"/>
  <c r="G84" i="22" s="1"/>
  <c r="E84" i="22"/>
  <c r="D84" i="22"/>
  <c r="C84" i="22"/>
  <c r="B84" i="22"/>
  <c r="A84" i="22"/>
  <c r="F83" i="22"/>
  <c r="G83" i="22" s="1"/>
  <c r="E83" i="22"/>
  <c r="D83" i="22"/>
  <c r="C83" i="22"/>
  <c r="B83" i="22"/>
  <c r="A83" i="22"/>
  <c r="F82" i="22"/>
  <c r="G82" i="22" s="1"/>
  <c r="E82" i="22"/>
  <c r="D82" i="22"/>
  <c r="C82" i="22"/>
  <c r="B82" i="22"/>
  <c r="A82" i="22"/>
  <c r="F81" i="22"/>
  <c r="G81" i="22" s="1"/>
  <c r="E81" i="22"/>
  <c r="D81" i="22"/>
  <c r="C81" i="22"/>
  <c r="B81" i="22"/>
  <c r="A81" i="22"/>
  <c r="B80" i="22"/>
  <c r="A80" i="22"/>
  <c r="F79" i="22"/>
  <c r="G79" i="22" s="1"/>
  <c r="E79" i="22"/>
  <c r="D79" i="22"/>
  <c r="C79" i="22"/>
  <c r="B79" i="22"/>
  <c r="A79" i="22"/>
  <c r="F78" i="22"/>
  <c r="G78" i="22" s="1"/>
  <c r="E78" i="22"/>
  <c r="D78" i="22"/>
  <c r="C78" i="22"/>
  <c r="B78" i="22"/>
  <c r="A78" i="22"/>
  <c r="F77" i="22"/>
  <c r="G77" i="22" s="1"/>
  <c r="E77" i="22"/>
  <c r="D77" i="22"/>
  <c r="H77" i="22" s="1"/>
  <c r="C77" i="22"/>
  <c r="B77" i="22"/>
  <c r="A77" i="22"/>
  <c r="F76" i="22"/>
  <c r="G76" i="22" s="1"/>
  <c r="E76" i="22"/>
  <c r="D76" i="22"/>
  <c r="C76" i="22"/>
  <c r="B76" i="22"/>
  <c r="A76" i="22"/>
  <c r="F75" i="22"/>
  <c r="G75" i="22" s="1"/>
  <c r="E75" i="22"/>
  <c r="D75" i="22"/>
  <c r="C75" i="22"/>
  <c r="B75" i="22"/>
  <c r="A75" i="22"/>
  <c r="F74" i="22"/>
  <c r="G74" i="22" s="1"/>
  <c r="E74" i="22"/>
  <c r="D74" i="22"/>
  <c r="C74" i="22"/>
  <c r="B74" i="22"/>
  <c r="A74" i="22"/>
  <c r="F73" i="22"/>
  <c r="G73" i="22" s="1"/>
  <c r="E73" i="22"/>
  <c r="D73" i="22"/>
  <c r="C73" i="22"/>
  <c r="B73" i="22"/>
  <c r="A73" i="22"/>
  <c r="F72" i="22"/>
  <c r="G72" i="22" s="1"/>
  <c r="E72" i="22"/>
  <c r="D72" i="22"/>
  <c r="C72" i="22"/>
  <c r="B72" i="22"/>
  <c r="A72" i="22"/>
  <c r="F71" i="22"/>
  <c r="G71" i="22" s="1"/>
  <c r="E71" i="22"/>
  <c r="D71" i="22"/>
  <c r="C71" i="22"/>
  <c r="B71" i="22"/>
  <c r="A71" i="22"/>
  <c r="F70" i="22"/>
  <c r="G70" i="22" s="1"/>
  <c r="E70" i="22"/>
  <c r="D70" i="22"/>
  <c r="C70" i="22"/>
  <c r="B70" i="22"/>
  <c r="A70" i="22"/>
  <c r="F69" i="22"/>
  <c r="G69" i="22" s="1"/>
  <c r="E69" i="22"/>
  <c r="D69" i="22"/>
  <c r="C69" i="22"/>
  <c r="B69" i="22"/>
  <c r="A69" i="22"/>
  <c r="F68" i="22"/>
  <c r="G68" i="22" s="1"/>
  <c r="E68" i="22"/>
  <c r="D68" i="22"/>
  <c r="C68" i="22"/>
  <c r="B68" i="22"/>
  <c r="A68" i="22"/>
  <c r="B67" i="22"/>
  <c r="A67" i="22"/>
  <c r="F66" i="22"/>
  <c r="G66" i="22" s="1"/>
  <c r="E66" i="22"/>
  <c r="D66" i="22"/>
  <c r="C66" i="22"/>
  <c r="B66" i="22"/>
  <c r="A66" i="22"/>
  <c r="F65" i="22"/>
  <c r="G65" i="22" s="1"/>
  <c r="E65" i="22"/>
  <c r="D65" i="22"/>
  <c r="C65" i="22"/>
  <c r="B65" i="22"/>
  <c r="A65" i="22"/>
  <c r="F64" i="22"/>
  <c r="E64" i="22"/>
  <c r="D64" i="22"/>
  <c r="C64" i="22"/>
  <c r="B64" i="22"/>
  <c r="A64" i="22"/>
  <c r="F63" i="22"/>
  <c r="G63" i="22" s="1"/>
  <c r="E63" i="22"/>
  <c r="D63" i="22"/>
  <c r="C63" i="22"/>
  <c r="B63" i="22"/>
  <c r="A63" i="22"/>
  <c r="F62" i="22"/>
  <c r="G62" i="22" s="1"/>
  <c r="E62" i="22"/>
  <c r="D62" i="22"/>
  <c r="C62" i="22"/>
  <c r="B62" i="22"/>
  <c r="A62" i="22"/>
  <c r="F61" i="22"/>
  <c r="G61" i="22" s="1"/>
  <c r="E61" i="22"/>
  <c r="D61" i="22"/>
  <c r="C61" i="22"/>
  <c r="B61" i="22"/>
  <c r="A61" i="22"/>
  <c r="F60" i="22"/>
  <c r="G60" i="22" s="1"/>
  <c r="E60" i="22"/>
  <c r="D60" i="22"/>
  <c r="C60" i="22"/>
  <c r="B60" i="22"/>
  <c r="A60" i="22"/>
  <c r="F59" i="22"/>
  <c r="G59" i="22" s="1"/>
  <c r="E59" i="22"/>
  <c r="D59" i="22"/>
  <c r="C59" i="22"/>
  <c r="B59" i="22"/>
  <c r="A59" i="22"/>
  <c r="F58" i="22"/>
  <c r="G58" i="22" s="1"/>
  <c r="E58" i="22"/>
  <c r="D58" i="22"/>
  <c r="C58" i="22"/>
  <c r="B58" i="22"/>
  <c r="A58" i="22"/>
  <c r="F57" i="22"/>
  <c r="G57" i="22" s="1"/>
  <c r="E57" i="22"/>
  <c r="D57" i="22"/>
  <c r="C57" i="22"/>
  <c r="B57" i="22"/>
  <c r="A57" i="22"/>
  <c r="F56" i="22"/>
  <c r="G56" i="22" s="1"/>
  <c r="E56" i="22"/>
  <c r="D56" i="22"/>
  <c r="C56" i="22"/>
  <c r="B56" i="22"/>
  <c r="A56" i="22"/>
  <c r="F55" i="22"/>
  <c r="G55" i="22" s="1"/>
  <c r="E55" i="22"/>
  <c r="D55" i="22"/>
  <c r="C55" i="22"/>
  <c r="B55" i="22"/>
  <c r="A55" i="22"/>
  <c r="F54" i="22"/>
  <c r="G54" i="22" s="1"/>
  <c r="E54" i="22"/>
  <c r="D54" i="22"/>
  <c r="C54" i="22"/>
  <c r="B54" i="22"/>
  <c r="A54" i="22"/>
  <c r="F53" i="22"/>
  <c r="G53" i="22" s="1"/>
  <c r="E53" i="22"/>
  <c r="D53" i="22"/>
  <c r="C53" i="22"/>
  <c r="B53" i="22"/>
  <c r="A53" i="22"/>
  <c r="F52" i="22"/>
  <c r="G52" i="22" s="1"/>
  <c r="E52" i="22"/>
  <c r="D52" i="22"/>
  <c r="C52" i="22"/>
  <c r="B52" i="22"/>
  <c r="A52" i="22"/>
  <c r="B51" i="22"/>
  <c r="A51" i="22"/>
  <c r="F50" i="22"/>
  <c r="G50" i="22" s="1"/>
  <c r="E50" i="22"/>
  <c r="D50" i="22"/>
  <c r="C50" i="22"/>
  <c r="B50" i="22"/>
  <c r="A50" i="22"/>
  <c r="F49" i="22"/>
  <c r="G49" i="22" s="1"/>
  <c r="E49" i="22"/>
  <c r="D49" i="22"/>
  <c r="C49" i="22"/>
  <c r="B49" i="22"/>
  <c r="A49" i="22"/>
  <c r="F48" i="22"/>
  <c r="G48" i="22" s="1"/>
  <c r="E48" i="22"/>
  <c r="D48" i="22"/>
  <c r="C48" i="22"/>
  <c r="B48" i="22"/>
  <c r="A48" i="22"/>
  <c r="F47" i="22"/>
  <c r="E47" i="22"/>
  <c r="D47" i="22"/>
  <c r="C47" i="22"/>
  <c r="B47" i="22"/>
  <c r="A47" i="22"/>
  <c r="F46" i="22"/>
  <c r="G46" i="22" s="1"/>
  <c r="E46" i="22"/>
  <c r="D46" i="22"/>
  <c r="C46" i="22"/>
  <c r="B46" i="22"/>
  <c r="A46" i="22"/>
  <c r="F45" i="22"/>
  <c r="G45" i="22" s="1"/>
  <c r="E45" i="22"/>
  <c r="D45" i="22"/>
  <c r="C45" i="22"/>
  <c r="B45" i="22"/>
  <c r="A45" i="22"/>
  <c r="F44" i="22"/>
  <c r="G44" i="22" s="1"/>
  <c r="E44" i="22"/>
  <c r="D44" i="22"/>
  <c r="C44" i="22"/>
  <c r="B44" i="22"/>
  <c r="A44" i="22"/>
  <c r="F43" i="22"/>
  <c r="E43" i="22"/>
  <c r="D43" i="22"/>
  <c r="C43" i="22"/>
  <c r="B43" i="22"/>
  <c r="A43" i="22"/>
  <c r="F42" i="22"/>
  <c r="G42" i="22" s="1"/>
  <c r="E42" i="22"/>
  <c r="D42" i="22"/>
  <c r="C42" i="22"/>
  <c r="B42" i="22"/>
  <c r="A42" i="22"/>
  <c r="F41" i="22"/>
  <c r="G41" i="22" s="1"/>
  <c r="E41" i="22"/>
  <c r="D41" i="22"/>
  <c r="H41" i="22" s="1"/>
  <c r="C41" i="22"/>
  <c r="B41" i="22"/>
  <c r="A41" i="22"/>
  <c r="F40" i="22"/>
  <c r="G40" i="22" s="1"/>
  <c r="E40" i="22"/>
  <c r="D40" i="22"/>
  <c r="C40" i="22"/>
  <c r="B40" i="22"/>
  <c r="A40" i="22"/>
  <c r="F39" i="22"/>
  <c r="E39" i="22"/>
  <c r="D39" i="22"/>
  <c r="C39" i="22"/>
  <c r="B39" i="22"/>
  <c r="A39" i="22"/>
  <c r="F38" i="22"/>
  <c r="G38" i="22" s="1"/>
  <c r="E38" i="22"/>
  <c r="D38" i="22"/>
  <c r="C38" i="22"/>
  <c r="B38" i="22"/>
  <c r="A38" i="22"/>
  <c r="F37" i="22"/>
  <c r="G37" i="22" s="1"/>
  <c r="E37" i="22"/>
  <c r="D37" i="22"/>
  <c r="C37" i="22"/>
  <c r="B37" i="22"/>
  <c r="A37" i="22"/>
  <c r="B36" i="22"/>
  <c r="A36" i="22"/>
  <c r="F35" i="22"/>
  <c r="G35" i="22" s="1"/>
  <c r="H34" i="22"/>
  <c r="F34" i="22"/>
  <c r="H33" i="22"/>
  <c r="F33" i="22"/>
  <c r="H32" i="22"/>
  <c r="F32" i="22"/>
  <c r="I32" i="22" s="1"/>
  <c r="F31" i="22"/>
  <c r="G31" i="22" s="1"/>
  <c r="D31" i="22"/>
  <c r="C31" i="22"/>
  <c r="B31" i="22"/>
  <c r="A31" i="22"/>
  <c r="F30" i="22"/>
  <c r="G30" i="22" s="1"/>
  <c r="D30" i="22"/>
  <c r="H30" i="22" s="1"/>
  <c r="C30" i="22"/>
  <c r="B30" i="22"/>
  <c r="A30" i="22"/>
  <c r="F29" i="22"/>
  <c r="G29" i="22" s="1"/>
  <c r="D29" i="22"/>
  <c r="C29" i="22"/>
  <c r="B29" i="22"/>
  <c r="A29" i="22"/>
  <c r="F28" i="22"/>
  <c r="G28" i="22" s="1"/>
  <c r="E28" i="22"/>
  <c r="D28" i="22"/>
  <c r="C28" i="22"/>
  <c r="B28" i="22"/>
  <c r="A28" i="22"/>
  <c r="F27" i="22"/>
  <c r="E27" i="22"/>
  <c r="D27" i="22"/>
  <c r="C27" i="22"/>
  <c r="B27" i="22"/>
  <c r="A27" i="22"/>
  <c r="B26" i="22"/>
  <c r="A26" i="22"/>
  <c r="F25" i="22"/>
  <c r="G25" i="22" s="1"/>
  <c r="E25" i="22"/>
  <c r="D25" i="22"/>
  <c r="C25" i="22"/>
  <c r="B25" i="22"/>
  <c r="A25" i="22"/>
  <c r="F24" i="22"/>
  <c r="E24" i="22"/>
  <c r="D24" i="22"/>
  <c r="C24" i="22"/>
  <c r="B24" i="22"/>
  <c r="A24" i="22"/>
  <c r="F23" i="22"/>
  <c r="G23" i="22" s="1"/>
  <c r="E23" i="22"/>
  <c r="D23" i="22"/>
  <c r="C23" i="22"/>
  <c r="B23" i="22"/>
  <c r="A23" i="22"/>
  <c r="B22" i="22"/>
  <c r="A22" i="22"/>
  <c r="F21" i="22"/>
  <c r="E21" i="22"/>
  <c r="D21" i="22"/>
  <c r="C21" i="22"/>
  <c r="B21" i="22"/>
  <c r="A21" i="22"/>
  <c r="F20" i="22"/>
  <c r="E20" i="22"/>
  <c r="D20" i="22"/>
  <c r="C20" i="22"/>
  <c r="B20" i="22"/>
  <c r="A20" i="22"/>
  <c r="F19" i="22"/>
  <c r="G19" i="22" s="1"/>
  <c r="E19" i="22"/>
  <c r="D19" i="22"/>
  <c r="C19" i="22"/>
  <c r="B19" i="22"/>
  <c r="A19" i="22"/>
  <c r="F18" i="22"/>
  <c r="G18" i="22" s="1"/>
  <c r="E18" i="22"/>
  <c r="D18" i="22"/>
  <c r="C18" i="22"/>
  <c r="B18" i="22"/>
  <c r="A18" i="22"/>
  <c r="F17" i="22"/>
  <c r="G17" i="22" s="1"/>
  <c r="E17" i="22"/>
  <c r="D17" i="22"/>
  <c r="C17" i="22"/>
  <c r="B17" i="22"/>
  <c r="A17" i="22"/>
  <c r="B16" i="22"/>
  <c r="A16" i="22"/>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B287" i="21"/>
  <c r="A287" i="21"/>
  <c r="C286" i="21"/>
  <c r="B286" i="21"/>
  <c r="A286" i="21"/>
  <c r="C285" i="21"/>
  <c r="B285" i="21"/>
  <c r="A285" i="21"/>
  <c r="C284" i="21"/>
  <c r="B284" i="21"/>
  <c r="A284" i="21"/>
  <c r="C283" i="21"/>
  <c r="B283" i="21"/>
  <c r="A283" i="21"/>
  <c r="C282" i="21"/>
  <c r="B282" i="21"/>
  <c r="A282" i="21"/>
  <c r="C281" i="21"/>
  <c r="B281" i="21"/>
  <c r="A281"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B194" i="21"/>
  <c r="A194" i="21"/>
  <c r="C193" i="21"/>
  <c r="B193" i="21"/>
  <c r="A193" i="21"/>
  <c r="C192" i="21"/>
  <c r="B192" i="21"/>
  <c r="A192" i="21"/>
  <c r="C191" i="21"/>
  <c r="B191" i="21"/>
  <c r="A191" i="21"/>
  <c r="C190" i="21"/>
  <c r="B190" i="21"/>
  <c r="A190" i="21"/>
  <c r="C189" i="21"/>
  <c r="B189" i="21"/>
  <c r="A189" i="21"/>
  <c r="B188" i="21"/>
  <c r="A188" i="21"/>
  <c r="E187"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B108" i="21"/>
  <c r="A108" i="21"/>
  <c r="C107" i="21"/>
  <c r="B107" i="21"/>
  <c r="A107" i="21"/>
  <c r="C106" i="21"/>
  <c r="B106" i="21"/>
  <c r="A106" i="21"/>
  <c r="C105" i="21"/>
  <c r="B105" i="21"/>
  <c r="A105" i="21"/>
  <c r="C104" i="21"/>
  <c r="B104" i="21"/>
  <c r="A104" i="21"/>
  <c r="B103" i="21"/>
  <c r="A103" i="21"/>
  <c r="C102" i="21"/>
  <c r="B102" i="21"/>
  <c r="A102" i="21"/>
  <c r="C101" i="21"/>
  <c r="B101" i="21"/>
  <c r="A101" i="21"/>
  <c r="C100" i="21"/>
  <c r="B100" i="21"/>
  <c r="A100" i="21"/>
  <c r="C99" i="21"/>
  <c r="B99" i="21"/>
  <c r="A99" i="21"/>
  <c r="C98" i="21"/>
  <c r="B98" i="21"/>
  <c r="A98" i="21"/>
  <c r="B97" i="21"/>
  <c r="A97" i="21"/>
  <c r="C96" i="21"/>
  <c r="B96" i="21"/>
  <c r="A96" i="21"/>
  <c r="C95" i="21"/>
  <c r="B95" i="21"/>
  <c r="A95" i="21"/>
  <c r="C94" i="21"/>
  <c r="B94" i="21"/>
  <c r="A94" i="21"/>
  <c r="E93" i="21"/>
  <c r="C93" i="21"/>
  <c r="B93" i="21"/>
  <c r="A93" i="21"/>
  <c r="B92" i="21"/>
  <c r="A92" i="21"/>
  <c r="C91" i="21"/>
  <c r="B91" i="21"/>
  <c r="A91" i="21"/>
  <c r="C90" i="21"/>
  <c r="B90" i="21"/>
  <c r="A90" i="21"/>
  <c r="C89" i="21"/>
  <c r="B89" i="21"/>
  <c r="A89" i="21"/>
  <c r="C88" i="21"/>
  <c r="B88" i="21"/>
  <c r="A88" i="21"/>
  <c r="B87" i="21"/>
  <c r="A87" i="21"/>
  <c r="C86" i="21"/>
  <c r="B86" i="21"/>
  <c r="A86" i="21"/>
  <c r="C85" i="21"/>
  <c r="B85" i="21"/>
  <c r="A85" i="21"/>
  <c r="C84" i="21"/>
  <c r="B84" i="21"/>
  <c r="A84" i="21"/>
  <c r="C83" i="21"/>
  <c r="B83" i="21"/>
  <c r="A83"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B68" i="21"/>
  <c r="A68" i="21"/>
  <c r="C67" i="21"/>
  <c r="B67" i="21"/>
  <c r="A67" i="21"/>
  <c r="C66" i="21"/>
  <c r="B66" i="21"/>
  <c r="A66" i="21"/>
  <c r="C65" i="21"/>
  <c r="B65" i="21"/>
  <c r="A65" i="21"/>
  <c r="E64" i="21"/>
  <c r="C64" i="21"/>
  <c r="B64" i="21"/>
  <c r="A64" i="21"/>
  <c r="D63" i="21"/>
  <c r="C63" i="21"/>
  <c r="B63" i="21"/>
  <c r="A63" i="21"/>
  <c r="E62" i="21"/>
  <c r="E63" i="21" s="1"/>
  <c r="C62" i="21"/>
  <c r="B62" i="21"/>
  <c r="A62" i="21"/>
  <c r="C61" i="21"/>
  <c r="B61" i="21"/>
  <c r="A61" i="21"/>
  <c r="C60" i="21"/>
  <c r="B60" i="21"/>
  <c r="A60" i="21"/>
  <c r="C59" i="21"/>
  <c r="B59" i="21"/>
  <c r="A59" i="21"/>
  <c r="C58" i="21"/>
  <c r="B58" i="21"/>
  <c r="A58" i="21"/>
  <c r="C57" i="21"/>
  <c r="B57" i="21"/>
  <c r="A57" i="21"/>
  <c r="H56" i="21"/>
  <c r="G56" i="21"/>
  <c r="F56" i="21"/>
  <c r="C56" i="21"/>
  <c r="B56" i="21"/>
  <c r="A56" i="21"/>
  <c r="B55" i="21"/>
  <c r="A55" i="21"/>
  <c r="C54" i="21"/>
  <c r="B54" i="21"/>
  <c r="A54" i="21"/>
  <c r="C53" i="21"/>
  <c r="B53" i="21"/>
  <c r="A53" i="21"/>
  <c r="E52" i="21"/>
  <c r="C52" i="21"/>
  <c r="B52" i="21"/>
  <c r="A52" i="21"/>
  <c r="C51" i="21"/>
  <c r="B51" i="21"/>
  <c r="A51" i="21"/>
  <c r="E50" i="21"/>
  <c r="C50" i="21"/>
  <c r="B50" i="21"/>
  <c r="A50" i="21"/>
  <c r="C49" i="21"/>
  <c r="B49" i="21"/>
  <c r="A49" i="21"/>
  <c r="E48" i="21"/>
  <c r="C48" i="21"/>
  <c r="B48" i="21"/>
  <c r="A48" i="21"/>
  <c r="E47" i="21"/>
  <c r="C47" i="21"/>
  <c r="B47" i="21"/>
  <c r="A47" i="21"/>
  <c r="E46" i="21"/>
  <c r="C46" i="21"/>
  <c r="B46" i="21"/>
  <c r="A46" i="21"/>
  <c r="G45" i="21"/>
  <c r="F45" i="21"/>
  <c r="E45" i="21"/>
  <c r="C45" i="21"/>
  <c r="B45" i="21"/>
  <c r="A45" i="21"/>
  <c r="E44" i="21"/>
  <c r="C44" i="21"/>
  <c r="B44" i="21"/>
  <c r="A44" i="21"/>
  <c r="E43" i="21"/>
  <c r="C43" i="21"/>
  <c r="B43" i="21"/>
  <c r="A43" i="21"/>
  <c r="G42" i="21"/>
  <c r="F42" i="21"/>
  <c r="H42" i="21" s="1"/>
  <c r="E42" i="21"/>
  <c r="C42" i="21"/>
  <c r="B42" i="21"/>
  <c r="A42" i="21"/>
  <c r="D41" i="21"/>
  <c r="C41" i="21"/>
  <c r="B41" i="21"/>
  <c r="A41" i="21"/>
  <c r="E40" i="21"/>
  <c r="E41" i="21" s="1"/>
  <c r="C40" i="21"/>
  <c r="B40" i="21"/>
  <c r="A40" i="21"/>
  <c r="B39" i="21"/>
  <c r="A39" i="21"/>
  <c r="C38" i="21"/>
  <c r="B38" i="21"/>
  <c r="A38" i="21"/>
  <c r="C37" i="21"/>
  <c r="B37" i="21"/>
  <c r="A37" i="21"/>
  <c r="C36" i="21"/>
  <c r="B36" i="21"/>
  <c r="A36" i="21"/>
  <c r="C35" i="21"/>
  <c r="B35" i="21"/>
  <c r="A35" i="21"/>
  <c r="C34" i="21"/>
  <c r="B34" i="21"/>
  <c r="A34" i="21"/>
  <c r="F33" i="21"/>
  <c r="C33" i="21"/>
  <c r="B33" i="21"/>
  <c r="A33" i="21"/>
  <c r="F32" i="21"/>
  <c r="C32" i="21"/>
  <c r="B32" i="21"/>
  <c r="A32" i="21"/>
  <c r="F31" i="21"/>
  <c r="C31" i="21"/>
  <c r="B31" i="21"/>
  <c r="A31" i="21"/>
  <c r="C30" i="21"/>
  <c r="B30" i="21"/>
  <c r="A30" i="21"/>
  <c r="C29" i="21"/>
  <c r="B29" i="21"/>
  <c r="A29" i="21"/>
  <c r="C28" i="21"/>
  <c r="B28" i="21"/>
  <c r="A28" i="21"/>
  <c r="C27" i="21"/>
  <c r="B27" i="21"/>
  <c r="A27" i="21"/>
  <c r="C26" i="21"/>
  <c r="B26" i="21"/>
  <c r="A26" i="21"/>
  <c r="C25" i="21"/>
  <c r="B25" i="21"/>
  <c r="A25" i="21"/>
  <c r="B24" i="21"/>
  <c r="A24" i="21"/>
  <c r="C19" i="21"/>
  <c r="B19" i="21"/>
  <c r="A19" i="21"/>
  <c r="C18" i="21"/>
  <c r="B18" i="21"/>
  <c r="A18" i="21"/>
  <c r="C17" i="21"/>
  <c r="B17" i="21"/>
  <c r="A17" i="21"/>
  <c r="C16" i="21"/>
  <c r="B16" i="21"/>
  <c r="A16" i="21"/>
  <c r="C15" i="21"/>
  <c r="B15" i="21"/>
  <c r="A15" i="21"/>
  <c r="B14" i="21"/>
  <c r="A14" i="21"/>
  <c r="F13" i="21"/>
  <c r="C13" i="21"/>
  <c r="B13" i="21"/>
  <c r="A13" i="21"/>
  <c r="F12" i="21"/>
  <c r="C12" i="21"/>
  <c r="B12" i="21"/>
  <c r="A12" i="21"/>
  <c r="F11" i="21"/>
  <c r="C11" i="21"/>
  <c r="B11" i="21"/>
  <c r="A11" i="21"/>
  <c r="B10" i="21"/>
  <c r="A10" i="21"/>
  <c r="C9" i="21"/>
  <c r="B9" i="21"/>
  <c r="A9" i="21"/>
  <c r="C8" i="21"/>
  <c r="B8" i="21"/>
  <c r="A8" i="21"/>
  <c r="C7" i="21"/>
  <c r="B7" i="21"/>
  <c r="A7" i="21"/>
  <c r="C6" i="21"/>
  <c r="B6" i="21"/>
  <c r="A6" i="21"/>
  <c r="C5" i="21"/>
  <c r="B5" i="21"/>
  <c r="A5" i="21"/>
  <c r="B4" i="21"/>
  <c r="A4" i="21"/>
  <c r="H369" i="20"/>
  <c r="F369" i="20"/>
  <c r="G369" i="20" s="1"/>
  <c r="J369" i="20" s="1"/>
  <c r="H368" i="20"/>
  <c r="F368" i="20"/>
  <c r="H367" i="20"/>
  <c r="F367" i="20"/>
  <c r="H366" i="20"/>
  <c r="F366" i="20"/>
  <c r="I366" i="20" s="1"/>
  <c r="H365" i="20"/>
  <c r="F365" i="20"/>
  <c r="H364" i="20"/>
  <c r="F364" i="20"/>
  <c r="H363" i="20"/>
  <c r="F363" i="20"/>
  <c r="H362" i="20"/>
  <c r="F362" i="20"/>
  <c r="I362" i="20" s="1"/>
  <c r="H361" i="20"/>
  <c r="F361" i="20"/>
  <c r="G361" i="20" s="1"/>
  <c r="J361" i="20" s="1"/>
  <c r="K361" i="20" s="1"/>
  <c r="H360" i="20"/>
  <c r="F360" i="20"/>
  <c r="G360" i="20" s="1"/>
  <c r="J360" i="20" s="1"/>
  <c r="H359" i="20"/>
  <c r="F359" i="20"/>
  <c r="G359" i="20" s="1"/>
  <c r="J359" i="20" s="1"/>
  <c r="K359" i="20" s="1"/>
  <c r="H358" i="20"/>
  <c r="F358" i="20"/>
  <c r="H357" i="20"/>
  <c r="F357" i="20"/>
  <c r="H356" i="20"/>
  <c r="F356" i="20"/>
  <c r="G356" i="20" s="1"/>
  <c r="J356" i="20" s="1"/>
  <c r="H355" i="20"/>
  <c r="F355" i="20"/>
  <c r="H354" i="20"/>
  <c r="F354" i="20"/>
  <c r="G354" i="20" s="1"/>
  <c r="J354" i="20" s="1"/>
  <c r="H353" i="20"/>
  <c r="F353" i="20"/>
  <c r="F351" i="20"/>
  <c r="G351" i="20" s="1"/>
  <c r="E351" i="20"/>
  <c r="D351" i="20"/>
  <c r="C351" i="20"/>
  <c r="B351" i="20"/>
  <c r="A351" i="20"/>
  <c r="F350" i="20"/>
  <c r="G350" i="20" s="1"/>
  <c r="E350" i="20"/>
  <c r="D350" i="20"/>
  <c r="C350" i="20"/>
  <c r="B350" i="20"/>
  <c r="A350" i="20"/>
  <c r="F349" i="20"/>
  <c r="E349" i="20"/>
  <c r="D349" i="20"/>
  <c r="C349" i="20"/>
  <c r="B349" i="20"/>
  <c r="A349" i="20"/>
  <c r="F348" i="20"/>
  <c r="G348" i="20" s="1"/>
  <c r="E348" i="20"/>
  <c r="D348" i="20"/>
  <c r="C348" i="20"/>
  <c r="B348" i="20"/>
  <c r="A348" i="20"/>
  <c r="F347" i="20"/>
  <c r="G347" i="20" s="1"/>
  <c r="E347" i="20"/>
  <c r="D347" i="20"/>
  <c r="C347" i="20"/>
  <c r="B347" i="20"/>
  <c r="A347" i="20"/>
  <c r="F346" i="20"/>
  <c r="G346" i="20" s="1"/>
  <c r="E346" i="20"/>
  <c r="D346" i="20"/>
  <c r="C346" i="20"/>
  <c r="B346" i="20"/>
  <c r="A346" i="20"/>
  <c r="F345" i="20"/>
  <c r="E345" i="20"/>
  <c r="D345" i="20"/>
  <c r="C345" i="20"/>
  <c r="B345" i="20"/>
  <c r="A345" i="20"/>
  <c r="F344" i="20"/>
  <c r="G344" i="20" s="1"/>
  <c r="E344" i="20"/>
  <c r="D344" i="20"/>
  <c r="H344" i="20" s="1"/>
  <c r="C344" i="20"/>
  <c r="B344" i="20"/>
  <c r="A344" i="20"/>
  <c r="F343" i="20"/>
  <c r="G343" i="20" s="1"/>
  <c r="E343" i="20"/>
  <c r="D343" i="20"/>
  <c r="C343" i="20"/>
  <c r="B343" i="20"/>
  <c r="A343" i="20"/>
  <c r="F342" i="20"/>
  <c r="G342" i="20" s="1"/>
  <c r="E342" i="20"/>
  <c r="D342" i="20"/>
  <c r="C342" i="20"/>
  <c r="B342" i="20"/>
  <c r="A342" i="20"/>
  <c r="F341" i="20"/>
  <c r="E341" i="20"/>
  <c r="D341" i="20"/>
  <c r="C341" i="20"/>
  <c r="B341" i="20"/>
  <c r="A341" i="20"/>
  <c r="F340" i="20"/>
  <c r="G340" i="20" s="1"/>
  <c r="E340" i="20"/>
  <c r="D340" i="20"/>
  <c r="C340" i="20"/>
  <c r="B340" i="20"/>
  <c r="A340" i="20"/>
  <c r="B339" i="20"/>
  <c r="A339" i="20"/>
  <c r="F338" i="20"/>
  <c r="G338" i="20" s="1"/>
  <c r="E338" i="20"/>
  <c r="D338" i="20"/>
  <c r="C338" i="20"/>
  <c r="B338" i="20"/>
  <c r="A338" i="20"/>
  <c r="F337" i="20"/>
  <c r="G337" i="20" s="1"/>
  <c r="E337" i="20"/>
  <c r="D337" i="20"/>
  <c r="C337" i="20"/>
  <c r="B337" i="20"/>
  <c r="A337" i="20"/>
  <c r="F336" i="20"/>
  <c r="G336" i="20" s="1"/>
  <c r="E336" i="20"/>
  <c r="D336" i="20"/>
  <c r="C336" i="20"/>
  <c r="B336" i="20"/>
  <c r="A336" i="20"/>
  <c r="F335" i="20"/>
  <c r="G335" i="20" s="1"/>
  <c r="E335" i="20"/>
  <c r="D335" i="20"/>
  <c r="C335" i="20"/>
  <c r="B335" i="20"/>
  <c r="A335" i="20"/>
  <c r="F334" i="20"/>
  <c r="E334" i="20"/>
  <c r="D334" i="20"/>
  <c r="C334" i="20"/>
  <c r="B334" i="20"/>
  <c r="A334" i="20"/>
  <c r="F333" i="20"/>
  <c r="G333" i="20" s="1"/>
  <c r="E333" i="20"/>
  <c r="D333" i="20"/>
  <c r="C333" i="20"/>
  <c r="B333" i="20"/>
  <c r="A333" i="20"/>
  <c r="F332" i="20"/>
  <c r="G332" i="20" s="1"/>
  <c r="E332" i="20"/>
  <c r="D332" i="20"/>
  <c r="C332" i="20"/>
  <c r="B332" i="20"/>
  <c r="A332" i="20"/>
  <c r="F331" i="20"/>
  <c r="G331" i="20" s="1"/>
  <c r="E331" i="20"/>
  <c r="D331" i="20"/>
  <c r="C331" i="20"/>
  <c r="B331" i="20"/>
  <c r="A331" i="20"/>
  <c r="F330" i="20"/>
  <c r="E330" i="20"/>
  <c r="D330" i="20"/>
  <c r="C330" i="20"/>
  <c r="B330" i="20"/>
  <c r="A330" i="20"/>
  <c r="F329" i="20"/>
  <c r="G329" i="20" s="1"/>
  <c r="E329" i="20"/>
  <c r="D329" i="20"/>
  <c r="C329" i="20"/>
  <c r="B329" i="20"/>
  <c r="A329" i="20"/>
  <c r="F328" i="20"/>
  <c r="G328" i="20" s="1"/>
  <c r="E328" i="20"/>
  <c r="D328" i="20"/>
  <c r="C328" i="20"/>
  <c r="B328" i="20"/>
  <c r="A328" i="20"/>
  <c r="F327" i="20"/>
  <c r="G327" i="20" s="1"/>
  <c r="E327" i="20"/>
  <c r="D327" i="20"/>
  <c r="C327" i="20"/>
  <c r="B327" i="20"/>
  <c r="A327" i="20"/>
  <c r="F326" i="20"/>
  <c r="E326" i="20"/>
  <c r="D326" i="20"/>
  <c r="C326" i="20"/>
  <c r="B326" i="20"/>
  <c r="A326" i="20"/>
  <c r="F325" i="20"/>
  <c r="G325" i="20" s="1"/>
  <c r="E325" i="20"/>
  <c r="D325" i="20"/>
  <c r="C325" i="20"/>
  <c r="B325" i="20"/>
  <c r="A325" i="20"/>
  <c r="F324" i="20"/>
  <c r="G324" i="20" s="1"/>
  <c r="E324" i="20"/>
  <c r="D324" i="20"/>
  <c r="C324" i="20"/>
  <c r="B324" i="20"/>
  <c r="A324" i="20"/>
  <c r="F323" i="20"/>
  <c r="G323" i="20" s="1"/>
  <c r="E323" i="20"/>
  <c r="D323" i="20"/>
  <c r="C323" i="20"/>
  <c r="B323" i="20"/>
  <c r="A323" i="20"/>
  <c r="F322" i="20"/>
  <c r="G322" i="20" s="1"/>
  <c r="E322" i="20"/>
  <c r="D322" i="20"/>
  <c r="C322" i="20"/>
  <c r="B322" i="20"/>
  <c r="A322" i="20"/>
  <c r="F321" i="20"/>
  <c r="G321" i="20" s="1"/>
  <c r="E321" i="20"/>
  <c r="D321" i="20"/>
  <c r="C321" i="20"/>
  <c r="B321" i="20"/>
  <c r="A321" i="20"/>
  <c r="F320" i="20"/>
  <c r="G320" i="20" s="1"/>
  <c r="E320" i="20"/>
  <c r="D320" i="20"/>
  <c r="C320" i="20"/>
  <c r="B320" i="20"/>
  <c r="A320" i="20"/>
  <c r="B319" i="20"/>
  <c r="A319" i="20"/>
  <c r="F318" i="20"/>
  <c r="G318" i="20" s="1"/>
  <c r="E318" i="20"/>
  <c r="D318" i="20"/>
  <c r="C318" i="20"/>
  <c r="B318" i="20"/>
  <c r="A318" i="20"/>
  <c r="F317" i="20"/>
  <c r="G317" i="20" s="1"/>
  <c r="E317" i="20"/>
  <c r="D317" i="20"/>
  <c r="C317" i="20"/>
  <c r="B317" i="20"/>
  <c r="A317" i="20"/>
  <c r="F316" i="20"/>
  <c r="E316" i="20"/>
  <c r="D316" i="20"/>
  <c r="C316" i="20"/>
  <c r="B316" i="20"/>
  <c r="A316" i="20"/>
  <c r="F315" i="20"/>
  <c r="E315" i="20"/>
  <c r="D315" i="20"/>
  <c r="C315" i="20"/>
  <c r="B315" i="20"/>
  <c r="A315" i="20"/>
  <c r="F314" i="20"/>
  <c r="G314" i="20" s="1"/>
  <c r="E314" i="20"/>
  <c r="D314" i="20"/>
  <c r="C314" i="20"/>
  <c r="B314" i="20"/>
  <c r="A314" i="20"/>
  <c r="F313" i="20"/>
  <c r="G313" i="20" s="1"/>
  <c r="E313" i="20"/>
  <c r="D313" i="20"/>
  <c r="C313" i="20"/>
  <c r="B313" i="20"/>
  <c r="A313" i="20"/>
  <c r="F312" i="20"/>
  <c r="E312" i="20"/>
  <c r="D312" i="20"/>
  <c r="C312" i="20"/>
  <c r="B312" i="20"/>
  <c r="A312" i="20"/>
  <c r="F311" i="20"/>
  <c r="E311" i="20"/>
  <c r="D311" i="20"/>
  <c r="C311" i="20"/>
  <c r="B311" i="20"/>
  <c r="A311" i="20"/>
  <c r="F310" i="20"/>
  <c r="G310" i="20" s="1"/>
  <c r="E310" i="20"/>
  <c r="D310" i="20"/>
  <c r="C310" i="20"/>
  <c r="B310" i="20"/>
  <c r="A310" i="20"/>
  <c r="F309" i="20"/>
  <c r="G309" i="20" s="1"/>
  <c r="E309" i="20"/>
  <c r="D309" i="20"/>
  <c r="C309" i="20"/>
  <c r="B309" i="20"/>
  <c r="A309" i="20"/>
  <c r="F308" i="20"/>
  <c r="E308" i="20"/>
  <c r="D308" i="20"/>
  <c r="C308" i="20"/>
  <c r="B308" i="20"/>
  <c r="A308" i="20"/>
  <c r="F307" i="20"/>
  <c r="G307" i="20" s="1"/>
  <c r="E307" i="20"/>
  <c r="D307" i="20"/>
  <c r="C307" i="20"/>
  <c r="B307" i="20"/>
  <c r="A307" i="20"/>
  <c r="F306" i="20"/>
  <c r="G306" i="20" s="1"/>
  <c r="E306" i="20"/>
  <c r="D306" i="20"/>
  <c r="C306" i="20"/>
  <c r="B306" i="20"/>
  <c r="A306" i="20"/>
  <c r="F305" i="20"/>
  <c r="G305" i="20" s="1"/>
  <c r="E305" i="20"/>
  <c r="D305" i="20"/>
  <c r="C305" i="20"/>
  <c r="B305" i="20"/>
  <c r="A305" i="20"/>
  <c r="F304" i="20"/>
  <c r="G304" i="20" s="1"/>
  <c r="E304" i="20"/>
  <c r="D304" i="20"/>
  <c r="C304" i="20"/>
  <c r="B304" i="20"/>
  <c r="A304" i="20"/>
  <c r="F303" i="20"/>
  <c r="G303" i="20" s="1"/>
  <c r="E303" i="20"/>
  <c r="D303" i="20"/>
  <c r="C303" i="20"/>
  <c r="B303" i="20"/>
  <c r="A303" i="20"/>
  <c r="F302" i="20"/>
  <c r="G302" i="20" s="1"/>
  <c r="E302" i="20"/>
  <c r="D302" i="20"/>
  <c r="C302" i="20"/>
  <c r="B302" i="20"/>
  <c r="A302" i="20"/>
  <c r="F301" i="20"/>
  <c r="G301" i="20" s="1"/>
  <c r="E301" i="20"/>
  <c r="D301" i="20"/>
  <c r="C301" i="20"/>
  <c r="B301" i="20"/>
  <c r="A301" i="20"/>
  <c r="F300" i="20"/>
  <c r="E300" i="20"/>
  <c r="D300" i="20"/>
  <c r="C300" i="20"/>
  <c r="B300" i="20"/>
  <c r="A300" i="20"/>
  <c r="B299" i="20"/>
  <c r="A299" i="20"/>
  <c r="F298" i="20"/>
  <c r="G298" i="20" s="1"/>
  <c r="E298" i="20"/>
  <c r="D298" i="20"/>
  <c r="C298" i="20"/>
  <c r="B298" i="20"/>
  <c r="A298" i="20"/>
  <c r="F297" i="20"/>
  <c r="G297" i="20" s="1"/>
  <c r="E297" i="20"/>
  <c r="D297" i="20"/>
  <c r="C297" i="20"/>
  <c r="B297" i="20"/>
  <c r="A297" i="20"/>
  <c r="F296" i="20"/>
  <c r="E296" i="20"/>
  <c r="D296" i="20"/>
  <c r="C296" i="20"/>
  <c r="B296" i="20"/>
  <c r="A296" i="20"/>
  <c r="F295" i="20"/>
  <c r="G295" i="20" s="1"/>
  <c r="E295" i="20"/>
  <c r="D295" i="20"/>
  <c r="C295" i="20"/>
  <c r="B295" i="20"/>
  <c r="A295" i="20"/>
  <c r="F294" i="20"/>
  <c r="G294" i="20" s="1"/>
  <c r="E294" i="20"/>
  <c r="D294" i="20"/>
  <c r="C294" i="20"/>
  <c r="B294" i="20"/>
  <c r="A294" i="20"/>
  <c r="F293" i="20"/>
  <c r="G293" i="20" s="1"/>
  <c r="E293" i="20"/>
  <c r="D293" i="20"/>
  <c r="C293" i="20"/>
  <c r="B293" i="20"/>
  <c r="A293" i="20"/>
  <c r="B292" i="20"/>
  <c r="A292" i="20"/>
  <c r="F291" i="20"/>
  <c r="E291" i="20"/>
  <c r="D291" i="20"/>
  <c r="C291" i="20"/>
  <c r="B291" i="20"/>
  <c r="A291" i="20"/>
  <c r="F290" i="20"/>
  <c r="G290" i="20" s="1"/>
  <c r="E290" i="20"/>
  <c r="D290" i="20"/>
  <c r="C290" i="20"/>
  <c r="B290" i="20"/>
  <c r="A290" i="20"/>
  <c r="F289" i="20"/>
  <c r="G289" i="20" s="1"/>
  <c r="E289" i="20"/>
  <c r="D289" i="20"/>
  <c r="C289" i="20"/>
  <c r="B289" i="20"/>
  <c r="A289" i="20"/>
  <c r="F288" i="20"/>
  <c r="G288" i="20" s="1"/>
  <c r="E288" i="20"/>
  <c r="D288" i="20"/>
  <c r="C288" i="20"/>
  <c r="B288" i="20"/>
  <c r="A288" i="20"/>
  <c r="F287" i="20"/>
  <c r="G287" i="20" s="1"/>
  <c r="E287" i="20"/>
  <c r="D287" i="20"/>
  <c r="C287" i="20"/>
  <c r="B287" i="20"/>
  <c r="A287" i="20"/>
  <c r="F286" i="20"/>
  <c r="G286" i="20" s="1"/>
  <c r="E286" i="20"/>
  <c r="D286" i="20"/>
  <c r="C286" i="20"/>
  <c r="B286" i="20"/>
  <c r="A286" i="20"/>
  <c r="F285" i="20"/>
  <c r="G285" i="20" s="1"/>
  <c r="E285" i="20"/>
  <c r="D285" i="20"/>
  <c r="C285" i="20"/>
  <c r="B285" i="20"/>
  <c r="A285" i="20"/>
  <c r="F284" i="20"/>
  <c r="G284" i="20" s="1"/>
  <c r="E284" i="20"/>
  <c r="D284" i="20"/>
  <c r="C284" i="20"/>
  <c r="B284" i="20"/>
  <c r="A284" i="20"/>
  <c r="F283" i="20"/>
  <c r="G283" i="20" s="1"/>
  <c r="E283" i="20"/>
  <c r="D283" i="20"/>
  <c r="C283" i="20"/>
  <c r="B283" i="20"/>
  <c r="A283" i="20"/>
  <c r="F282" i="20"/>
  <c r="G282" i="20" s="1"/>
  <c r="E282" i="20"/>
  <c r="D282" i="20"/>
  <c r="C282" i="20"/>
  <c r="B282" i="20"/>
  <c r="A282" i="20"/>
  <c r="F281" i="20"/>
  <c r="G281" i="20" s="1"/>
  <c r="E281" i="20"/>
  <c r="D281" i="20"/>
  <c r="C281" i="20"/>
  <c r="B281" i="20"/>
  <c r="A281" i="20"/>
  <c r="F280" i="20"/>
  <c r="G280" i="20" s="1"/>
  <c r="E280" i="20"/>
  <c r="D280" i="20"/>
  <c r="C280" i="20"/>
  <c r="B280" i="20"/>
  <c r="A280" i="20"/>
  <c r="B279" i="20"/>
  <c r="A279" i="20"/>
  <c r="F278" i="20"/>
  <c r="G278" i="20" s="1"/>
  <c r="E278" i="20"/>
  <c r="D278" i="20"/>
  <c r="C278" i="20"/>
  <c r="B278" i="20"/>
  <c r="A278" i="20"/>
  <c r="F277" i="20"/>
  <c r="G277" i="20" s="1"/>
  <c r="E277" i="20"/>
  <c r="D277" i="20"/>
  <c r="C277" i="20"/>
  <c r="B277" i="20"/>
  <c r="A277" i="20"/>
  <c r="F276" i="20"/>
  <c r="E276" i="20"/>
  <c r="D276" i="20"/>
  <c r="C276" i="20"/>
  <c r="B276" i="20"/>
  <c r="A276" i="20"/>
  <c r="F275" i="20"/>
  <c r="G275" i="20" s="1"/>
  <c r="E275" i="20"/>
  <c r="D275" i="20"/>
  <c r="C275" i="20"/>
  <c r="B275" i="20"/>
  <c r="A275" i="20"/>
  <c r="F274" i="20"/>
  <c r="G274" i="20" s="1"/>
  <c r="E274" i="20"/>
  <c r="D274" i="20"/>
  <c r="C274" i="20"/>
  <c r="B274" i="20"/>
  <c r="A274" i="20"/>
  <c r="F273" i="20"/>
  <c r="G273" i="20" s="1"/>
  <c r="E273" i="20"/>
  <c r="D273" i="20"/>
  <c r="C273" i="20"/>
  <c r="B273" i="20"/>
  <c r="A273" i="20"/>
  <c r="F272" i="20"/>
  <c r="G272" i="20" s="1"/>
  <c r="E272" i="20"/>
  <c r="D272" i="20"/>
  <c r="C272" i="20"/>
  <c r="B272" i="20"/>
  <c r="A272" i="20"/>
  <c r="F271" i="20"/>
  <c r="G271" i="20" s="1"/>
  <c r="E271" i="20"/>
  <c r="D271" i="20"/>
  <c r="C271" i="20"/>
  <c r="B271" i="20"/>
  <c r="A271" i="20"/>
  <c r="F270" i="20"/>
  <c r="G270" i="20" s="1"/>
  <c r="E270" i="20"/>
  <c r="D270" i="20"/>
  <c r="C270" i="20"/>
  <c r="B270" i="20"/>
  <c r="A270" i="20"/>
  <c r="F269" i="20"/>
  <c r="G269" i="20" s="1"/>
  <c r="E269" i="20"/>
  <c r="D269" i="20"/>
  <c r="C269" i="20"/>
  <c r="B269" i="20"/>
  <c r="A269" i="20"/>
  <c r="F268" i="20"/>
  <c r="E268" i="20"/>
  <c r="D268" i="20"/>
  <c r="C268" i="20"/>
  <c r="B268" i="20"/>
  <c r="A268" i="20"/>
  <c r="F267" i="20"/>
  <c r="G267" i="20" s="1"/>
  <c r="E267" i="20"/>
  <c r="D267" i="20"/>
  <c r="C267" i="20"/>
  <c r="B267" i="20"/>
  <c r="A267" i="20"/>
  <c r="F266" i="20"/>
  <c r="G266" i="20" s="1"/>
  <c r="E266" i="20"/>
  <c r="D266" i="20"/>
  <c r="C266" i="20"/>
  <c r="B266" i="20"/>
  <c r="A266" i="20"/>
  <c r="F265" i="20"/>
  <c r="G265" i="20" s="1"/>
  <c r="E265" i="20"/>
  <c r="D265" i="20"/>
  <c r="C265" i="20"/>
  <c r="B265" i="20"/>
  <c r="A265" i="20"/>
  <c r="F264" i="20"/>
  <c r="E264" i="20"/>
  <c r="D264" i="20"/>
  <c r="C264" i="20"/>
  <c r="B264" i="20"/>
  <c r="A264" i="20"/>
  <c r="F263" i="20"/>
  <c r="G263" i="20" s="1"/>
  <c r="E263" i="20"/>
  <c r="D263" i="20"/>
  <c r="C263" i="20"/>
  <c r="B263" i="20"/>
  <c r="A263" i="20"/>
  <c r="F262" i="20"/>
  <c r="G262" i="20" s="1"/>
  <c r="E262" i="20"/>
  <c r="D262" i="20"/>
  <c r="C262" i="20"/>
  <c r="B262" i="20"/>
  <c r="A262" i="20"/>
  <c r="F261" i="20"/>
  <c r="G261" i="20" s="1"/>
  <c r="E261" i="20"/>
  <c r="D261" i="20"/>
  <c r="C261" i="20"/>
  <c r="B261" i="20"/>
  <c r="A261" i="20"/>
  <c r="F260" i="20"/>
  <c r="G260" i="20" s="1"/>
  <c r="E260" i="20"/>
  <c r="D260" i="20"/>
  <c r="C260" i="20"/>
  <c r="B260" i="20"/>
  <c r="A260" i="20"/>
  <c r="F259" i="20"/>
  <c r="G259" i="20" s="1"/>
  <c r="E259" i="20"/>
  <c r="D259" i="20"/>
  <c r="C259" i="20"/>
  <c r="B259" i="20"/>
  <c r="A259" i="20"/>
  <c r="B258" i="20"/>
  <c r="A258" i="20"/>
  <c r="F257" i="20"/>
  <c r="G257" i="20" s="1"/>
  <c r="E257" i="20"/>
  <c r="D257" i="20"/>
  <c r="C257" i="20"/>
  <c r="B257" i="20"/>
  <c r="A257" i="20"/>
  <c r="F256" i="20"/>
  <c r="G256" i="20" s="1"/>
  <c r="E256" i="20"/>
  <c r="D256" i="20"/>
  <c r="C256" i="20"/>
  <c r="B256" i="20"/>
  <c r="A256" i="20"/>
  <c r="F255" i="20"/>
  <c r="G255" i="20" s="1"/>
  <c r="E255" i="20"/>
  <c r="D255" i="20"/>
  <c r="C255" i="20"/>
  <c r="B255" i="20"/>
  <c r="A255" i="20"/>
  <c r="F254" i="20"/>
  <c r="G254" i="20" s="1"/>
  <c r="E254" i="20"/>
  <c r="D254" i="20"/>
  <c r="C254" i="20"/>
  <c r="B254" i="20"/>
  <c r="A254" i="20"/>
  <c r="F253" i="20"/>
  <c r="G253" i="20" s="1"/>
  <c r="E253" i="20"/>
  <c r="D253" i="20"/>
  <c r="C253" i="20"/>
  <c r="B253" i="20"/>
  <c r="A253" i="20"/>
  <c r="F252" i="20"/>
  <c r="G252" i="20" s="1"/>
  <c r="E252" i="20"/>
  <c r="D252" i="20"/>
  <c r="C252" i="20"/>
  <c r="B252" i="20"/>
  <c r="A252" i="20"/>
  <c r="F251" i="20"/>
  <c r="G251" i="20" s="1"/>
  <c r="E251" i="20"/>
  <c r="D251" i="20"/>
  <c r="C251" i="20"/>
  <c r="B251" i="20"/>
  <c r="A251" i="20"/>
  <c r="F250" i="20"/>
  <c r="G250" i="20" s="1"/>
  <c r="E250" i="20"/>
  <c r="D250" i="20"/>
  <c r="C250" i="20"/>
  <c r="B250" i="20"/>
  <c r="A250" i="20"/>
  <c r="F249" i="20"/>
  <c r="G249" i="20" s="1"/>
  <c r="E249" i="20"/>
  <c r="D249" i="20"/>
  <c r="C249" i="20"/>
  <c r="B249" i="20"/>
  <c r="A249" i="20"/>
  <c r="F248" i="20"/>
  <c r="G248" i="20" s="1"/>
  <c r="E248" i="20"/>
  <c r="D248" i="20"/>
  <c r="C248" i="20"/>
  <c r="B248" i="20"/>
  <c r="A248" i="20"/>
  <c r="F247" i="20"/>
  <c r="G247" i="20" s="1"/>
  <c r="E247" i="20"/>
  <c r="D247" i="20"/>
  <c r="C247" i="20"/>
  <c r="B247" i="20"/>
  <c r="A247" i="20"/>
  <c r="F246" i="20"/>
  <c r="E246" i="20"/>
  <c r="D246" i="20"/>
  <c r="C246" i="20"/>
  <c r="B246" i="20"/>
  <c r="A246" i="20"/>
  <c r="F245" i="20"/>
  <c r="G245" i="20" s="1"/>
  <c r="E245" i="20"/>
  <c r="D245" i="20"/>
  <c r="C245" i="20"/>
  <c r="B245" i="20"/>
  <c r="A245" i="20"/>
  <c r="F244" i="20"/>
  <c r="G244" i="20" s="1"/>
  <c r="E244" i="20"/>
  <c r="D244" i="20"/>
  <c r="C244" i="20"/>
  <c r="B244" i="20"/>
  <c r="A244" i="20"/>
  <c r="F243" i="20"/>
  <c r="G243" i="20" s="1"/>
  <c r="E243" i="20"/>
  <c r="D243" i="20"/>
  <c r="C243" i="20"/>
  <c r="B243" i="20"/>
  <c r="A243" i="20"/>
  <c r="F242" i="20"/>
  <c r="E242" i="20"/>
  <c r="D242" i="20"/>
  <c r="C242" i="20"/>
  <c r="B242" i="20"/>
  <c r="A242" i="20"/>
  <c r="F241" i="20"/>
  <c r="G241" i="20" s="1"/>
  <c r="E241" i="20"/>
  <c r="D241" i="20"/>
  <c r="C241" i="20"/>
  <c r="B241" i="20"/>
  <c r="A241" i="20"/>
  <c r="F240" i="20"/>
  <c r="G240" i="20" s="1"/>
  <c r="E240" i="20"/>
  <c r="D240" i="20"/>
  <c r="C240" i="20"/>
  <c r="B240" i="20"/>
  <c r="A240" i="20"/>
  <c r="F239" i="20"/>
  <c r="G239" i="20" s="1"/>
  <c r="E239" i="20"/>
  <c r="D239" i="20"/>
  <c r="C239" i="20"/>
  <c r="B239" i="20"/>
  <c r="A239" i="20"/>
  <c r="F238" i="20"/>
  <c r="G238" i="20" s="1"/>
  <c r="E238" i="20"/>
  <c r="D238" i="20"/>
  <c r="C238" i="20"/>
  <c r="B238" i="20"/>
  <c r="A238" i="20"/>
  <c r="F237" i="20"/>
  <c r="G237" i="20" s="1"/>
  <c r="E237" i="20"/>
  <c r="D237" i="20"/>
  <c r="C237" i="20"/>
  <c r="B237" i="20"/>
  <c r="A237" i="20"/>
  <c r="F236" i="20"/>
  <c r="G236" i="20" s="1"/>
  <c r="E236" i="20"/>
  <c r="D236" i="20"/>
  <c r="C236" i="20"/>
  <c r="B236" i="20"/>
  <c r="A236" i="20"/>
  <c r="F235" i="20"/>
  <c r="G235" i="20" s="1"/>
  <c r="E235" i="20"/>
  <c r="D235" i="20"/>
  <c r="C235" i="20"/>
  <c r="B235" i="20"/>
  <c r="A235" i="20"/>
  <c r="F234" i="20"/>
  <c r="G234" i="20" s="1"/>
  <c r="E234" i="20"/>
  <c r="D234" i="20"/>
  <c r="C234" i="20"/>
  <c r="B234" i="20"/>
  <c r="A234" i="20"/>
  <c r="F233" i="20"/>
  <c r="G233" i="20" s="1"/>
  <c r="E233" i="20"/>
  <c r="D233" i="20"/>
  <c r="C233" i="20"/>
  <c r="B233" i="20"/>
  <c r="A233" i="20"/>
  <c r="F232" i="20"/>
  <c r="G232" i="20" s="1"/>
  <c r="E232" i="20"/>
  <c r="D232" i="20"/>
  <c r="C232" i="20"/>
  <c r="B232" i="20"/>
  <c r="A232" i="20"/>
  <c r="F231" i="20"/>
  <c r="G231" i="20" s="1"/>
  <c r="E231" i="20"/>
  <c r="D231" i="20"/>
  <c r="C231" i="20"/>
  <c r="B231" i="20"/>
  <c r="A231" i="20"/>
  <c r="F230" i="20"/>
  <c r="E230" i="20"/>
  <c r="D230" i="20"/>
  <c r="C230" i="20"/>
  <c r="B230" i="20"/>
  <c r="A230" i="20"/>
  <c r="F229" i="20"/>
  <c r="G229" i="20" s="1"/>
  <c r="E229" i="20"/>
  <c r="D229" i="20"/>
  <c r="C229" i="20"/>
  <c r="B229" i="20"/>
  <c r="A229" i="20"/>
  <c r="F228" i="20"/>
  <c r="G228" i="20" s="1"/>
  <c r="E228" i="20"/>
  <c r="D228" i="20"/>
  <c r="C228" i="20"/>
  <c r="B228" i="20"/>
  <c r="A228" i="20"/>
  <c r="F227" i="20"/>
  <c r="G227" i="20" s="1"/>
  <c r="E227" i="20"/>
  <c r="D227" i="20"/>
  <c r="C227" i="20"/>
  <c r="B227" i="20"/>
  <c r="A227" i="20"/>
  <c r="F226" i="20"/>
  <c r="E226" i="20"/>
  <c r="D226" i="20"/>
  <c r="C226" i="20"/>
  <c r="B226" i="20"/>
  <c r="A226" i="20"/>
  <c r="F225" i="20"/>
  <c r="G225" i="20" s="1"/>
  <c r="E225" i="20"/>
  <c r="D225" i="20"/>
  <c r="C225" i="20"/>
  <c r="B225" i="20"/>
  <c r="A225" i="20"/>
  <c r="F224" i="20"/>
  <c r="G224" i="20" s="1"/>
  <c r="E224" i="20"/>
  <c r="D224" i="20"/>
  <c r="C224" i="20"/>
  <c r="B224" i="20"/>
  <c r="A224" i="20"/>
  <c r="F223" i="20"/>
  <c r="G223" i="20" s="1"/>
  <c r="E223" i="20"/>
  <c r="D223" i="20"/>
  <c r="C223" i="20"/>
  <c r="B223" i="20"/>
  <c r="A223" i="20"/>
  <c r="F222" i="20"/>
  <c r="E222" i="20"/>
  <c r="D222" i="20"/>
  <c r="C222" i="20"/>
  <c r="B222" i="20"/>
  <c r="A222" i="20"/>
  <c r="F221" i="20"/>
  <c r="G221" i="20" s="1"/>
  <c r="E221" i="20"/>
  <c r="D221" i="20"/>
  <c r="C221" i="20"/>
  <c r="B221" i="20"/>
  <c r="A221" i="20"/>
  <c r="F220" i="20"/>
  <c r="G220" i="20" s="1"/>
  <c r="E220" i="20"/>
  <c r="D220" i="20"/>
  <c r="C220" i="20"/>
  <c r="B220" i="20"/>
  <c r="A220" i="20"/>
  <c r="F219" i="20"/>
  <c r="G219" i="20" s="1"/>
  <c r="E219" i="20"/>
  <c r="D219" i="20"/>
  <c r="C219" i="20"/>
  <c r="B219" i="20"/>
  <c r="A219" i="20"/>
  <c r="F218" i="20"/>
  <c r="G218" i="20" s="1"/>
  <c r="E218" i="20"/>
  <c r="D218" i="20"/>
  <c r="C218" i="20"/>
  <c r="B218" i="20"/>
  <c r="A218" i="20"/>
  <c r="F217" i="20"/>
  <c r="G217" i="20" s="1"/>
  <c r="E217" i="20"/>
  <c r="D217" i="20"/>
  <c r="C217" i="20"/>
  <c r="B217" i="20"/>
  <c r="A217" i="20"/>
  <c r="F216" i="20"/>
  <c r="G216" i="20" s="1"/>
  <c r="E216" i="20"/>
  <c r="D216" i="20"/>
  <c r="C216" i="20"/>
  <c r="B216" i="20"/>
  <c r="A216" i="20"/>
  <c r="F215" i="20"/>
  <c r="G215" i="20" s="1"/>
  <c r="E215" i="20"/>
  <c r="D215" i="20"/>
  <c r="C215" i="20"/>
  <c r="B215" i="20"/>
  <c r="A215" i="20"/>
  <c r="F214" i="20"/>
  <c r="E214" i="20"/>
  <c r="D214" i="20"/>
  <c r="C214" i="20"/>
  <c r="B214" i="20"/>
  <c r="A214" i="20"/>
  <c r="F213" i="20"/>
  <c r="G213" i="20" s="1"/>
  <c r="E213" i="20"/>
  <c r="D213" i="20"/>
  <c r="C213" i="20"/>
  <c r="B213" i="20"/>
  <c r="A213" i="20"/>
  <c r="F212" i="20"/>
  <c r="G212" i="20" s="1"/>
  <c r="E212" i="20"/>
  <c r="D212" i="20"/>
  <c r="C212" i="20"/>
  <c r="B212" i="20"/>
  <c r="A212" i="20"/>
  <c r="F211" i="20"/>
  <c r="G211" i="20" s="1"/>
  <c r="E211" i="20"/>
  <c r="D211" i="20"/>
  <c r="C211" i="20"/>
  <c r="B211" i="20"/>
  <c r="A211" i="20"/>
  <c r="F210" i="20"/>
  <c r="E210" i="20"/>
  <c r="D210" i="20"/>
  <c r="C210" i="20"/>
  <c r="B210" i="20"/>
  <c r="A210" i="20"/>
  <c r="F209" i="20"/>
  <c r="G209" i="20" s="1"/>
  <c r="E209" i="20"/>
  <c r="D209" i="20"/>
  <c r="C209" i="20"/>
  <c r="B209" i="20"/>
  <c r="A209" i="20"/>
  <c r="F208" i="20"/>
  <c r="G208" i="20" s="1"/>
  <c r="E208" i="20"/>
  <c r="D208" i="20"/>
  <c r="C208" i="20"/>
  <c r="B208" i="20"/>
  <c r="A208" i="20"/>
  <c r="F207" i="20"/>
  <c r="G207" i="20" s="1"/>
  <c r="E207" i="20"/>
  <c r="D207" i="20"/>
  <c r="C207" i="20"/>
  <c r="B207" i="20"/>
  <c r="A207" i="20"/>
  <c r="B206" i="20"/>
  <c r="A206" i="20"/>
  <c r="F205" i="20"/>
  <c r="G205" i="20" s="1"/>
  <c r="E205" i="20"/>
  <c r="D205" i="20"/>
  <c r="C205" i="20"/>
  <c r="B205" i="20"/>
  <c r="A205" i="20"/>
  <c r="F204" i="20"/>
  <c r="G204" i="20" s="1"/>
  <c r="E204" i="20"/>
  <c r="D204" i="20"/>
  <c r="C204" i="20"/>
  <c r="B204" i="20"/>
  <c r="A204" i="20"/>
  <c r="F203" i="20"/>
  <c r="E203" i="20"/>
  <c r="D203" i="20"/>
  <c r="C203" i="20"/>
  <c r="B203" i="20"/>
  <c r="A203" i="20"/>
  <c r="F202" i="20"/>
  <c r="G202" i="20" s="1"/>
  <c r="E202" i="20"/>
  <c r="D202" i="20"/>
  <c r="C202" i="20"/>
  <c r="B202" i="20"/>
  <c r="A202" i="20"/>
  <c r="F201" i="20"/>
  <c r="E201" i="20"/>
  <c r="D201" i="20"/>
  <c r="C201" i="20"/>
  <c r="B201" i="20"/>
  <c r="A201" i="20"/>
  <c r="B200" i="20"/>
  <c r="A200" i="20"/>
  <c r="F199" i="20"/>
  <c r="G199" i="20" s="1"/>
  <c r="E199" i="20"/>
  <c r="D199" i="20"/>
  <c r="C199" i="20"/>
  <c r="B199" i="20"/>
  <c r="A199" i="20"/>
  <c r="F198" i="20"/>
  <c r="G198" i="20" s="1"/>
  <c r="E198" i="20"/>
  <c r="D198" i="20"/>
  <c r="C198" i="20"/>
  <c r="B198" i="20"/>
  <c r="A198" i="20"/>
  <c r="F197" i="20"/>
  <c r="G197" i="20" s="1"/>
  <c r="E197" i="20"/>
  <c r="D197" i="20"/>
  <c r="C197" i="20"/>
  <c r="B197" i="20"/>
  <c r="A197" i="20"/>
  <c r="F196" i="20"/>
  <c r="E196" i="20"/>
  <c r="D196" i="20"/>
  <c r="C196" i="20"/>
  <c r="B196" i="20"/>
  <c r="A196" i="20"/>
  <c r="F195" i="20"/>
  <c r="G195" i="20" s="1"/>
  <c r="E195" i="20"/>
  <c r="D195" i="20"/>
  <c r="C195" i="20"/>
  <c r="B195" i="20"/>
  <c r="A195" i="20"/>
  <c r="F194" i="20"/>
  <c r="G194" i="20" s="1"/>
  <c r="E194" i="20"/>
  <c r="D194" i="20"/>
  <c r="C194" i="20"/>
  <c r="B194" i="20"/>
  <c r="A194" i="20"/>
  <c r="F193" i="20"/>
  <c r="G193" i="20" s="1"/>
  <c r="E193" i="20"/>
  <c r="D193" i="20"/>
  <c r="C193" i="20"/>
  <c r="B193" i="20"/>
  <c r="A193" i="20"/>
  <c r="F192" i="20"/>
  <c r="E192" i="20"/>
  <c r="D192" i="20"/>
  <c r="C192" i="20"/>
  <c r="B192" i="20"/>
  <c r="A192" i="20"/>
  <c r="F191" i="20"/>
  <c r="G191" i="20" s="1"/>
  <c r="E191" i="20"/>
  <c r="D191" i="20"/>
  <c r="C191" i="20"/>
  <c r="B191" i="20"/>
  <c r="A191" i="20"/>
  <c r="B190" i="20"/>
  <c r="A190" i="20"/>
  <c r="F189" i="20"/>
  <c r="E189" i="20"/>
  <c r="D189" i="20"/>
  <c r="C189" i="20"/>
  <c r="B189" i="20"/>
  <c r="A189" i="20"/>
  <c r="F188" i="20"/>
  <c r="G188" i="20" s="1"/>
  <c r="E188" i="20"/>
  <c r="D188" i="20"/>
  <c r="C188" i="20"/>
  <c r="B188" i="20"/>
  <c r="A188" i="20"/>
  <c r="F187" i="20"/>
  <c r="G187" i="20" s="1"/>
  <c r="E187" i="20"/>
  <c r="D187" i="20"/>
  <c r="C187" i="20"/>
  <c r="B187" i="20"/>
  <c r="A187" i="20"/>
  <c r="F186" i="20"/>
  <c r="G186" i="20" s="1"/>
  <c r="E186" i="20"/>
  <c r="D186" i="20"/>
  <c r="C186" i="20"/>
  <c r="B186" i="20"/>
  <c r="A186" i="20"/>
  <c r="F185" i="20"/>
  <c r="E185" i="20"/>
  <c r="D185" i="20"/>
  <c r="C185" i="20"/>
  <c r="B185" i="20"/>
  <c r="A185" i="20"/>
  <c r="F184" i="20"/>
  <c r="G184" i="20" s="1"/>
  <c r="E184" i="20"/>
  <c r="D184" i="20"/>
  <c r="C184" i="20"/>
  <c r="B184" i="20"/>
  <c r="A184" i="20"/>
  <c r="F183" i="20"/>
  <c r="G183" i="20" s="1"/>
  <c r="E183" i="20"/>
  <c r="D183" i="20"/>
  <c r="C183" i="20"/>
  <c r="B183" i="20"/>
  <c r="A183" i="20"/>
  <c r="F182" i="20"/>
  <c r="G182" i="20" s="1"/>
  <c r="E182" i="20"/>
  <c r="D182" i="20"/>
  <c r="C182" i="20"/>
  <c r="B182" i="20"/>
  <c r="A182" i="20"/>
  <c r="F181" i="20"/>
  <c r="G181" i="20" s="1"/>
  <c r="E181" i="20"/>
  <c r="D181" i="20"/>
  <c r="C181" i="20"/>
  <c r="B181" i="20"/>
  <c r="A181" i="20"/>
  <c r="F180" i="20"/>
  <c r="G180" i="20" s="1"/>
  <c r="E180" i="20"/>
  <c r="D180" i="20"/>
  <c r="C180" i="20"/>
  <c r="B180" i="20"/>
  <c r="A180" i="20"/>
  <c r="F179" i="20"/>
  <c r="G179" i="20" s="1"/>
  <c r="E179" i="20"/>
  <c r="D179" i="20"/>
  <c r="C179" i="20"/>
  <c r="B179" i="20"/>
  <c r="A179" i="20"/>
  <c r="F178" i="20"/>
  <c r="G178" i="20" s="1"/>
  <c r="E178" i="20"/>
  <c r="D178" i="20"/>
  <c r="C178" i="20"/>
  <c r="B178" i="20"/>
  <c r="A178" i="20"/>
  <c r="F177" i="20"/>
  <c r="E177" i="20"/>
  <c r="D177" i="20"/>
  <c r="C177" i="20"/>
  <c r="B177" i="20"/>
  <c r="A177" i="20"/>
  <c r="F176" i="20"/>
  <c r="G176" i="20" s="1"/>
  <c r="E176" i="20"/>
  <c r="D176" i="20"/>
  <c r="C176" i="20"/>
  <c r="B176" i="20"/>
  <c r="A176" i="20"/>
  <c r="F175" i="20"/>
  <c r="G175" i="20" s="1"/>
  <c r="E175" i="20"/>
  <c r="D175" i="20"/>
  <c r="C175" i="20"/>
  <c r="B175" i="20"/>
  <c r="A175" i="20"/>
  <c r="F174" i="20"/>
  <c r="G174" i="20" s="1"/>
  <c r="E174" i="20"/>
  <c r="D174" i="20"/>
  <c r="C174" i="20"/>
  <c r="B174" i="20"/>
  <c r="A174" i="20"/>
  <c r="F173" i="20"/>
  <c r="E173" i="20"/>
  <c r="D173" i="20"/>
  <c r="C173" i="20"/>
  <c r="B173" i="20"/>
  <c r="A173" i="20"/>
  <c r="F172" i="20"/>
  <c r="G172" i="20" s="1"/>
  <c r="E172" i="20"/>
  <c r="D172" i="20"/>
  <c r="C172" i="20"/>
  <c r="B172" i="20"/>
  <c r="A172" i="20"/>
  <c r="B171" i="20"/>
  <c r="A171" i="20"/>
  <c r="F170" i="20"/>
  <c r="E170" i="20"/>
  <c r="D170" i="20"/>
  <c r="C170" i="20"/>
  <c r="B170" i="20"/>
  <c r="A170" i="20"/>
  <c r="F169" i="20"/>
  <c r="G169" i="20" s="1"/>
  <c r="E169" i="20"/>
  <c r="D169" i="20"/>
  <c r="C169" i="20"/>
  <c r="B169" i="20"/>
  <c r="A169" i="20"/>
  <c r="F168" i="20"/>
  <c r="G168" i="20" s="1"/>
  <c r="E168" i="20"/>
  <c r="D168" i="20"/>
  <c r="C168" i="20"/>
  <c r="B168" i="20"/>
  <c r="A168" i="20"/>
  <c r="F167" i="20"/>
  <c r="G167" i="20" s="1"/>
  <c r="E167" i="20"/>
  <c r="D167" i="20"/>
  <c r="C167" i="20"/>
  <c r="B167" i="20"/>
  <c r="A167" i="20"/>
  <c r="F166" i="20"/>
  <c r="G166" i="20" s="1"/>
  <c r="E166" i="20"/>
  <c r="D166" i="20"/>
  <c r="C166" i="20"/>
  <c r="B166" i="20"/>
  <c r="A166" i="20"/>
  <c r="F165" i="20"/>
  <c r="E165" i="20"/>
  <c r="D165" i="20"/>
  <c r="C165" i="20"/>
  <c r="B165" i="20"/>
  <c r="A165" i="20"/>
  <c r="F164" i="20"/>
  <c r="G164" i="20" s="1"/>
  <c r="E164" i="20"/>
  <c r="D164" i="20"/>
  <c r="C164" i="20"/>
  <c r="B164" i="20"/>
  <c r="A164" i="20"/>
  <c r="F163" i="20"/>
  <c r="G163" i="20" s="1"/>
  <c r="E163" i="20"/>
  <c r="D163" i="20"/>
  <c r="C163" i="20"/>
  <c r="B163" i="20"/>
  <c r="A163" i="20"/>
  <c r="F162" i="20"/>
  <c r="G162" i="20" s="1"/>
  <c r="E162" i="20"/>
  <c r="D162" i="20"/>
  <c r="C162" i="20"/>
  <c r="B162" i="20"/>
  <c r="A162" i="20"/>
  <c r="F161" i="20"/>
  <c r="G161" i="20" s="1"/>
  <c r="E161" i="20"/>
  <c r="D161" i="20"/>
  <c r="C161" i="20"/>
  <c r="B161" i="20"/>
  <c r="A161" i="20"/>
  <c r="F160" i="20"/>
  <c r="G160" i="20" s="1"/>
  <c r="E160" i="20"/>
  <c r="D160" i="20"/>
  <c r="C160" i="20"/>
  <c r="B160" i="20"/>
  <c r="A160" i="20"/>
  <c r="F159" i="20"/>
  <c r="G159" i="20" s="1"/>
  <c r="E159" i="20"/>
  <c r="D159" i="20"/>
  <c r="C159" i="20"/>
  <c r="B159" i="20"/>
  <c r="A159" i="20"/>
  <c r="F158" i="20"/>
  <c r="E158" i="20"/>
  <c r="D158" i="20"/>
  <c r="C158" i="20"/>
  <c r="B158" i="20"/>
  <c r="A158" i="20"/>
  <c r="F157" i="20"/>
  <c r="G157" i="20" s="1"/>
  <c r="E157" i="20"/>
  <c r="D157" i="20"/>
  <c r="C157" i="20"/>
  <c r="B157" i="20"/>
  <c r="A157" i="20"/>
  <c r="F156" i="20"/>
  <c r="G156" i="20" s="1"/>
  <c r="E156" i="20"/>
  <c r="D156" i="20"/>
  <c r="C156" i="20"/>
  <c r="B156" i="20"/>
  <c r="A156" i="20"/>
  <c r="F155" i="20"/>
  <c r="G155" i="20" s="1"/>
  <c r="E155" i="20"/>
  <c r="D155" i="20"/>
  <c r="C155" i="20"/>
  <c r="B155" i="20"/>
  <c r="A155" i="20"/>
  <c r="F154" i="20"/>
  <c r="E154" i="20"/>
  <c r="D154" i="20"/>
  <c r="C154" i="20"/>
  <c r="B154" i="20"/>
  <c r="A154" i="20"/>
  <c r="B153" i="20"/>
  <c r="A153" i="20"/>
  <c r="F152" i="20"/>
  <c r="G152" i="20" s="1"/>
  <c r="E152" i="20"/>
  <c r="D152" i="20"/>
  <c r="C152" i="20"/>
  <c r="B152" i="20"/>
  <c r="A152" i="20"/>
  <c r="F151" i="20"/>
  <c r="E151" i="20"/>
  <c r="D151" i="20"/>
  <c r="C151" i="20"/>
  <c r="B151" i="20"/>
  <c r="A151" i="20"/>
  <c r="F150" i="20"/>
  <c r="E150" i="20"/>
  <c r="D150" i="20"/>
  <c r="C150" i="20"/>
  <c r="B150" i="20"/>
  <c r="A150" i="20"/>
  <c r="F149" i="20"/>
  <c r="G149" i="20" s="1"/>
  <c r="E149" i="20"/>
  <c r="D149" i="20"/>
  <c r="C149" i="20"/>
  <c r="B149" i="20"/>
  <c r="A149" i="20"/>
  <c r="F148" i="20"/>
  <c r="G148" i="20" s="1"/>
  <c r="E148" i="20"/>
  <c r="D148" i="20"/>
  <c r="C148" i="20"/>
  <c r="B148" i="20"/>
  <c r="A148" i="20"/>
  <c r="F147" i="20"/>
  <c r="E147" i="20"/>
  <c r="D147" i="20"/>
  <c r="C147" i="20"/>
  <c r="B147" i="20"/>
  <c r="A147" i="20"/>
  <c r="F146" i="20"/>
  <c r="G146" i="20" s="1"/>
  <c r="E146" i="20"/>
  <c r="D146" i="20"/>
  <c r="C146" i="20"/>
  <c r="B146" i="20"/>
  <c r="A146" i="20"/>
  <c r="F145" i="20"/>
  <c r="G145" i="20" s="1"/>
  <c r="E145" i="20"/>
  <c r="D145" i="20"/>
  <c r="C145" i="20"/>
  <c r="B145" i="20"/>
  <c r="A145" i="20"/>
  <c r="F144" i="20"/>
  <c r="G144" i="20" s="1"/>
  <c r="E144" i="20"/>
  <c r="D144" i="20"/>
  <c r="C144" i="20"/>
  <c r="B144" i="20"/>
  <c r="A144" i="20"/>
  <c r="F143" i="20"/>
  <c r="G143" i="20" s="1"/>
  <c r="E143" i="20"/>
  <c r="D143" i="20"/>
  <c r="C143" i="20"/>
  <c r="B143" i="20"/>
  <c r="A143" i="20"/>
  <c r="F142" i="20"/>
  <c r="G142" i="20" s="1"/>
  <c r="E142" i="20"/>
  <c r="D142" i="20"/>
  <c r="C142" i="20"/>
  <c r="B142" i="20"/>
  <c r="A142" i="20"/>
  <c r="F141" i="20"/>
  <c r="E141" i="20"/>
  <c r="D141" i="20"/>
  <c r="C141" i="20"/>
  <c r="B141" i="20"/>
  <c r="A141" i="20"/>
  <c r="F140" i="20"/>
  <c r="G140" i="20" s="1"/>
  <c r="E140" i="20"/>
  <c r="D140" i="20"/>
  <c r="C140" i="20"/>
  <c r="B140" i="20"/>
  <c r="A140" i="20"/>
  <c r="F139" i="20"/>
  <c r="E139" i="20"/>
  <c r="D139" i="20"/>
  <c r="C139" i="20"/>
  <c r="B139" i="20"/>
  <c r="A139" i="20"/>
  <c r="F138" i="20"/>
  <c r="E138" i="20"/>
  <c r="D138" i="20"/>
  <c r="C138" i="20"/>
  <c r="B138" i="20"/>
  <c r="A138" i="20"/>
  <c r="F137" i="20"/>
  <c r="G137" i="20" s="1"/>
  <c r="E137" i="20"/>
  <c r="D137" i="20"/>
  <c r="C137" i="20"/>
  <c r="B137" i="20"/>
  <c r="A137" i="20"/>
  <c r="F136" i="20"/>
  <c r="G136" i="20" s="1"/>
  <c r="E136" i="20"/>
  <c r="D136" i="20"/>
  <c r="C136" i="20"/>
  <c r="B136" i="20"/>
  <c r="A136" i="20"/>
  <c r="F135" i="20"/>
  <c r="E135" i="20"/>
  <c r="D135" i="20"/>
  <c r="C135" i="20"/>
  <c r="B135" i="20"/>
  <c r="A135" i="20"/>
  <c r="F134" i="20"/>
  <c r="G134" i="20" s="1"/>
  <c r="E134" i="20"/>
  <c r="D134" i="20"/>
  <c r="C134" i="20"/>
  <c r="B134" i="20"/>
  <c r="A134" i="20"/>
  <c r="F133" i="20"/>
  <c r="G133" i="20" s="1"/>
  <c r="E133" i="20"/>
  <c r="D133" i="20"/>
  <c r="C133" i="20"/>
  <c r="B133" i="20"/>
  <c r="A133" i="20"/>
  <c r="F132" i="20"/>
  <c r="G132" i="20" s="1"/>
  <c r="E132" i="20"/>
  <c r="D132" i="20"/>
  <c r="C132" i="20"/>
  <c r="B132" i="20"/>
  <c r="A132" i="20"/>
  <c r="F131" i="20"/>
  <c r="G131" i="20" s="1"/>
  <c r="E131" i="20"/>
  <c r="D131" i="20"/>
  <c r="C131" i="20"/>
  <c r="B131" i="20"/>
  <c r="A131" i="20"/>
  <c r="F130" i="20"/>
  <c r="G130" i="20" s="1"/>
  <c r="E130" i="20"/>
  <c r="D130" i="20"/>
  <c r="C130" i="20"/>
  <c r="B130" i="20"/>
  <c r="A130" i="20"/>
  <c r="B129" i="20"/>
  <c r="A129" i="20"/>
  <c r="F128" i="20"/>
  <c r="G128" i="20" s="1"/>
  <c r="E128" i="20"/>
  <c r="D128" i="20"/>
  <c r="C128" i="20"/>
  <c r="B128" i="20"/>
  <c r="A128" i="20"/>
  <c r="F127" i="20"/>
  <c r="G127" i="20" s="1"/>
  <c r="E127" i="20"/>
  <c r="D127" i="20"/>
  <c r="C127" i="20"/>
  <c r="B127" i="20"/>
  <c r="A127" i="20"/>
  <c r="F126" i="20"/>
  <c r="G126" i="20" s="1"/>
  <c r="E126" i="20"/>
  <c r="D126" i="20"/>
  <c r="C126" i="20"/>
  <c r="B126" i="20"/>
  <c r="A126" i="20"/>
  <c r="F125" i="20"/>
  <c r="G125" i="20" s="1"/>
  <c r="E125" i="20"/>
  <c r="D125" i="20"/>
  <c r="C125" i="20"/>
  <c r="B125" i="20"/>
  <c r="A125" i="20"/>
  <c r="F124" i="20"/>
  <c r="G124" i="20" s="1"/>
  <c r="E124" i="20"/>
  <c r="D124" i="20"/>
  <c r="C124" i="20"/>
  <c r="B124" i="20"/>
  <c r="A124" i="20"/>
  <c r="F123" i="20"/>
  <c r="G123" i="20" s="1"/>
  <c r="E123" i="20"/>
  <c r="D123" i="20"/>
  <c r="C123" i="20"/>
  <c r="B123" i="20"/>
  <c r="A123" i="20"/>
  <c r="F122" i="20"/>
  <c r="G122" i="20" s="1"/>
  <c r="E122" i="20"/>
  <c r="D122" i="20"/>
  <c r="C122" i="20"/>
  <c r="B122" i="20"/>
  <c r="A122" i="20"/>
  <c r="F121" i="20"/>
  <c r="G121" i="20" s="1"/>
  <c r="E121" i="20"/>
  <c r="D121" i="20"/>
  <c r="C121" i="20"/>
  <c r="B121" i="20"/>
  <c r="A121" i="20"/>
  <c r="B120" i="20"/>
  <c r="A120" i="20"/>
  <c r="F119" i="20"/>
  <c r="G119" i="20" s="1"/>
  <c r="E119" i="20"/>
  <c r="D119" i="20"/>
  <c r="C119" i="20"/>
  <c r="B119" i="20"/>
  <c r="A119" i="20"/>
  <c r="F118" i="20"/>
  <c r="G118" i="20" s="1"/>
  <c r="E118" i="20"/>
  <c r="D118" i="20"/>
  <c r="C118" i="20"/>
  <c r="B118" i="20"/>
  <c r="A118" i="20"/>
  <c r="F117" i="20"/>
  <c r="G117" i="20" s="1"/>
  <c r="E117" i="20"/>
  <c r="D117" i="20"/>
  <c r="C117" i="20"/>
  <c r="B117" i="20"/>
  <c r="A117" i="20"/>
  <c r="F116" i="20"/>
  <c r="G116" i="20" s="1"/>
  <c r="E116" i="20"/>
  <c r="D116" i="20"/>
  <c r="C116" i="20"/>
  <c r="B116" i="20"/>
  <c r="A116" i="20"/>
  <c r="B115" i="20"/>
  <c r="A115" i="20"/>
  <c r="F114" i="20"/>
  <c r="G114" i="20" s="1"/>
  <c r="E114" i="20"/>
  <c r="D114" i="20"/>
  <c r="C114" i="20"/>
  <c r="B114" i="20"/>
  <c r="A114" i="20"/>
  <c r="F113" i="20"/>
  <c r="G113" i="20" s="1"/>
  <c r="E113" i="20"/>
  <c r="D113" i="20"/>
  <c r="C113" i="20"/>
  <c r="B113" i="20"/>
  <c r="A113" i="20"/>
  <c r="F112" i="20"/>
  <c r="G112" i="20" s="1"/>
  <c r="E112" i="20"/>
  <c r="D112" i="20"/>
  <c r="C112" i="20"/>
  <c r="B112" i="20"/>
  <c r="A112" i="20"/>
  <c r="F111" i="20"/>
  <c r="G111" i="20" s="1"/>
  <c r="E111" i="20"/>
  <c r="D111" i="20"/>
  <c r="C111" i="20"/>
  <c r="B111" i="20"/>
  <c r="A111" i="20"/>
  <c r="F110" i="20"/>
  <c r="G110" i="20" s="1"/>
  <c r="E110" i="20"/>
  <c r="D110" i="20"/>
  <c r="C110" i="20"/>
  <c r="B110" i="20"/>
  <c r="A110" i="20"/>
  <c r="B109" i="20"/>
  <c r="A109" i="20"/>
  <c r="F108" i="20"/>
  <c r="G108" i="20" s="1"/>
  <c r="E108" i="20"/>
  <c r="D108" i="20"/>
  <c r="C108" i="20"/>
  <c r="B108" i="20"/>
  <c r="A108" i="20"/>
  <c r="F107" i="20"/>
  <c r="G107" i="20" s="1"/>
  <c r="E107" i="20"/>
  <c r="D107" i="20"/>
  <c r="C107" i="20"/>
  <c r="B107" i="20"/>
  <c r="A107" i="20"/>
  <c r="F106" i="20"/>
  <c r="G106" i="20" s="1"/>
  <c r="E106" i="20"/>
  <c r="D106" i="20"/>
  <c r="C106" i="20"/>
  <c r="B106" i="20"/>
  <c r="A106" i="20"/>
  <c r="F105" i="20"/>
  <c r="G105" i="20" s="1"/>
  <c r="E105" i="20"/>
  <c r="D105" i="20"/>
  <c r="C105" i="20"/>
  <c r="B105" i="20"/>
  <c r="A105" i="20"/>
  <c r="B104" i="20"/>
  <c r="A104" i="20"/>
  <c r="F103" i="20"/>
  <c r="G103" i="20" s="1"/>
  <c r="E103" i="20"/>
  <c r="D103" i="20"/>
  <c r="C103" i="20"/>
  <c r="B103" i="20"/>
  <c r="A103" i="20"/>
  <c r="F102" i="20"/>
  <c r="G102" i="20" s="1"/>
  <c r="E102" i="20"/>
  <c r="D102" i="20"/>
  <c r="C102" i="20"/>
  <c r="B102" i="20"/>
  <c r="A102" i="20"/>
  <c r="F101" i="20"/>
  <c r="E101" i="20"/>
  <c r="D101" i="20"/>
  <c r="C101" i="20"/>
  <c r="B101" i="20"/>
  <c r="A101" i="20"/>
  <c r="F100" i="20"/>
  <c r="G100" i="20" s="1"/>
  <c r="E100" i="20"/>
  <c r="D100" i="20"/>
  <c r="C100" i="20"/>
  <c r="B100" i="20"/>
  <c r="A100" i="20"/>
  <c r="B99" i="20"/>
  <c r="A99" i="20"/>
  <c r="F98" i="20"/>
  <c r="G98" i="20" s="1"/>
  <c r="E98" i="20"/>
  <c r="D98" i="20"/>
  <c r="C98" i="20"/>
  <c r="B98" i="20"/>
  <c r="A98" i="20"/>
  <c r="F97" i="20"/>
  <c r="G97" i="20" s="1"/>
  <c r="E97" i="20"/>
  <c r="D97" i="20"/>
  <c r="C97" i="20"/>
  <c r="B97" i="20"/>
  <c r="A97" i="20"/>
  <c r="F96" i="20"/>
  <c r="G96" i="20" s="1"/>
  <c r="E96" i="20"/>
  <c r="D96" i="20"/>
  <c r="C96" i="20"/>
  <c r="B96" i="20"/>
  <c r="A96" i="20"/>
  <c r="F95" i="20"/>
  <c r="G95" i="20" s="1"/>
  <c r="E95" i="20"/>
  <c r="D95" i="20"/>
  <c r="C95" i="20"/>
  <c r="B95" i="20"/>
  <c r="A95" i="20"/>
  <c r="B94" i="20"/>
  <c r="A94" i="20"/>
  <c r="F93" i="20"/>
  <c r="G93" i="20" s="1"/>
  <c r="E93" i="20"/>
  <c r="D93" i="20"/>
  <c r="C93" i="20"/>
  <c r="B93" i="20"/>
  <c r="A93" i="20"/>
  <c r="F92" i="20"/>
  <c r="G92" i="20" s="1"/>
  <c r="E92" i="20"/>
  <c r="D92" i="20"/>
  <c r="C92" i="20"/>
  <c r="B92" i="20"/>
  <c r="A92" i="20"/>
  <c r="F91" i="20"/>
  <c r="G91" i="20" s="1"/>
  <c r="E91" i="20"/>
  <c r="D91" i="20"/>
  <c r="C91" i="20"/>
  <c r="B91" i="20"/>
  <c r="A91" i="20"/>
  <c r="F90" i="20"/>
  <c r="G90" i="20" s="1"/>
  <c r="E90" i="20"/>
  <c r="D90" i="20"/>
  <c r="C90" i="20"/>
  <c r="B90" i="20"/>
  <c r="A90" i="20"/>
  <c r="F89" i="20"/>
  <c r="G89" i="20" s="1"/>
  <c r="E89" i="20"/>
  <c r="D89" i="20"/>
  <c r="C89" i="20"/>
  <c r="B89" i="20"/>
  <c r="A89" i="20"/>
  <c r="F88" i="20"/>
  <c r="G88" i="20" s="1"/>
  <c r="E88" i="20"/>
  <c r="D88" i="20"/>
  <c r="C88" i="20"/>
  <c r="B88" i="20"/>
  <c r="A88" i="20"/>
  <c r="F87" i="20"/>
  <c r="G87" i="20" s="1"/>
  <c r="E87" i="20"/>
  <c r="D87" i="20"/>
  <c r="C87" i="20"/>
  <c r="B87" i="20"/>
  <c r="A87" i="20"/>
  <c r="F86" i="20"/>
  <c r="G86" i="20" s="1"/>
  <c r="E86" i="20"/>
  <c r="D86" i="20"/>
  <c r="C86" i="20"/>
  <c r="B86" i="20"/>
  <c r="A86" i="20"/>
  <c r="F85" i="20"/>
  <c r="G85" i="20" s="1"/>
  <c r="E85" i="20"/>
  <c r="D85" i="20"/>
  <c r="C85" i="20"/>
  <c r="B85" i="20"/>
  <c r="A85" i="20"/>
  <c r="F84" i="20"/>
  <c r="G84" i="20" s="1"/>
  <c r="E84" i="20"/>
  <c r="D84" i="20"/>
  <c r="C84" i="20"/>
  <c r="B84" i="20"/>
  <c r="A84" i="20"/>
  <c r="F83" i="20"/>
  <c r="E83" i="20"/>
  <c r="D83" i="20"/>
  <c r="C83" i="20"/>
  <c r="B83" i="20"/>
  <c r="A83" i="20"/>
  <c r="F82" i="20"/>
  <c r="G82" i="20" s="1"/>
  <c r="E82" i="20"/>
  <c r="D82" i="20"/>
  <c r="C82" i="20"/>
  <c r="B82" i="20"/>
  <c r="A82" i="20"/>
  <c r="F81" i="20"/>
  <c r="G81" i="20" s="1"/>
  <c r="E81" i="20"/>
  <c r="D81" i="20"/>
  <c r="C81" i="20"/>
  <c r="B81" i="20"/>
  <c r="A81" i="20"/>
  <c r="B80" i="20"/>
  <c r="A80" i="20"/>
  <c r="F79" i="20"/>
  <c r="G79" i="20" s="1"/>
  <c r="E79" i="20"/>
  <c r="D79" i="20"/>
  <c r="C79" i="20"/>
  <c r="B79" i="20"/>
  <c r="A79" i="20"/>
  <c r="F78" i="20"/>
  <c r="G78" i="20" s="1"/>
  <c r="E78" i="20"/>
  <c r="D78" i="20"/>
  <c r="C78" i="20"/>
  <c r="B78" i="20"/>
  <c r="A78" i="20"/>
  <c r="F77" i="20"/>
  <c r="G77" i="20" s="1"/>
  <c r="E77" i="20"/>
  <c r="D77" i="20"/>
  <c r="C77" i="20"/>
  <c r="B77" i="20"/>
  <c r="A77" i="20"/>
  <c r="F76" i="20"/>
  <c r="E76" i="20"/>
  <c r="D76" i="20"/>
  <c r="C76" i="20"/>
  <c r="B76" i="20"/>
  <c r="A76" i="20"/>
  <c r="F75" i="20"/>
  <c r="G75" i="20" s="1"/>
  <c r="E75" i="20"/>
  <c r="D75" i="20"/>
  <c r="C75" i="20"/>
  <c r="B75" i="20"/>
  <c r="A75" i="20"/>
  <c r="F74" i="20"/>
  <c r="G74" i="20" s="1"/>
  <c r="E74" i="20"/>
  <c r="D74" i="20"/>
  <c r="C74" i="20"/>
  <c r="B74" i="20"/>
  <c r="A74" i="20"/>
  <c r="F73" i="20"/>
  <c r="G73" i="20" s="1"/>
  <c r="E73" i="20"/>
  <c r="D73" i="20"/>
  <c r="C73" i="20"/>
  <c r="B73" i="20"/>
  <c r="A73" i="20"/>
  <c r="F72" i="20"/>
  <c r="G72" i="20" s="1"/>
  <c r="E72" i="20"/>
  <c r="D72" i="20"/>
  <c r="C72" i="20"/>
  <c r="B72" i="20"/>
  <c r="A72" i="20"/>
  <c r="F71" i="20"/>
  <c r="G71" i="20" s="1"/>
  <c r="E71" i="20"/>
  <c r="D71" i="20"/>
  <c r="C71" i="20"/>
  <c r="B71" i="20"/>
  <c r="A71" i="20"/>
  <c r="F70" i="20"/>
  <c r="G70" i="20" s="1"/>
  <c r="E70" i="20"/>
  <c r="D70" i="20"/>
  <c r="C70" i="20"/>
  <c r="B70" i="20"/>
  <c r="A70" i="20"/>
  <c r="F69" i="20"/>
  <c r="G69" i="20" s="1"/>
  <c r="E69" i="20"/>
  <c r="D69" i="20"/>
  <c r="C69" i="20"/>
  <c r="B69" i="20"/>
  <c r="A69" i="20"/>
  <c r="F68" i="20"/>
  <c r="G68" i="20" s="1"/>
  <c r="E68" i="20"/>
  <c r="D68" i="20"/>
  <c r="C68" i="20"/>
  <c r="B68" i="20"/>
  <c r="A68" i="20"/>
  <c r="B67" i="20"/>
  <c r="A67" i="20"/>
  <c r="F66" i="20"/>
  <c r="G66" i="20" s="1"/>
  <c r="E66" i="20"/>
  <c r="D66" i="20"/>
  <c r="C66" i="20"/>
  <c r="B66" i="20"/>
  <c r="A66" i="20"/>
  <c r="F65" i="20"/>
  <c r="E65" i="20"/>
  <c r="D65" i="20"/>
  <c r="C65" i="20"/>
  <c r="B65" i="20"/>
  <c r="A65" i="20"/>
  <c r="F64" i="20"/>
  <c r="G64" i="20" s="1"/>
  <c r="E64" i="20"/>
  <c r="D64" i="20"/>
  <c r="C64" i="20"/>
  <c r="B64" i="20"/>
  <c r="A64" i="20"/>
  <c r="F63" i="20"/>
  <c r="G63" i="20" s="1"/>
  <c r="E63" i="20"/>
  <c r="D63" i="20"/>
  <c r="C63" i="20"/>
  <c r="B63" i="20"/>
  <c r="A63" i="20"/>
  <c r="F62" i="20"/>
  <c r="G62" i="20" s="1"/>
  <c r="E62" i="20"/>
  <c r="D62" i="20"/>
  <c r="C62" i="20"/>
  <c r="B62" i="20"/>
  <c r="A62" i="20"/>
  <c r="F61" i="20"/>
  <c r="G61" i="20" s="1"/>
  <c r="E61" i="20"/>
  <c r="D61" i="20"/>
  <c r="C61" i="20"/>
  <c r="B61" i="20"/>
  <c r="A61" i="20"/>
  <c r="F60" i="20"/>
  <c r="G60" i="20" s="1"/>
  <c r="E60" i="20"/>
  <c r="D60" i="20"/>
  <c r="C60" i="20"/>
  <c r="B60" i="20"/>
  <c r="A60" i="20"/>
  <c r="F59" i="20"/>
  <c r="G59" i="20" s="1"/>
  <c r="E59" i="20"/>
  <c r="D59" i="20"/>
  <c r="C59" i="20"/>
  <c r="B59" i="20"/>
  <c r="A59" i="20"/>
  <c r="F58" i="20"/>
  <c r="G58" i="20" s="1"/>
  <c r="E58" i="20"/>
  <c r="D58" i="20"/>
  <c r="C58" i="20"/>
  <c r="B58" i="20"/>
  <c r="A58" i="20"/>
  <c r="F57" i="20"/>
  <c r="G57" i="20" s="1"/>
  <c r="E57" i="20"/>
  <c r="D57" i="20"/>
  <c r="C57" i="20"/>
  <c r="B57" i="20"/>
  <c r="A57" i="20"/>
  <c r="F56" i="20"/>
  <c r="G56" i="20" s="1"/>
  <c r="E56" i="20"/>
  <c r="D56" i="20"/>
  <c r="C56" i="20"/>
  <c r="B56" i="20"/>
  <c r="A56" i="20"/>
  <c r="F55" i="20"/>
  <c r="G55" i="20" s="1"/>
  <c r="E55" i="20"/>
  <c r="D55" i="20"/>
  <c r="C55" i="20"/>
  <c r="B55" i="20"/>
  <c r="A55" i="20"/>
  <c r="F54" i="20"/>
  <c r="G54" i="20" s="1"/>
  <c r="E54" i="20"/>
  <c r="D54" i="20"/>
  <c r="C54" i="20"/>
  <c r="B54" i="20"/>
  <c r="A54" i="20"/>
  <c r="F53" i="20"/>
  <c r="G53" i="20" s="1"/>
  <c r="E53" i="20"/>
  <c r="D53" i="20"/>
  <c r="C53" i="20"/>
  <c r="B53" i="20"/>
  <c r="A53" i="20"/>
  <c r="F52" i="20"/>
  <c r="G52" i="20" s="1"/>
  <c r="E52" i="20"/>
  <c r="D52" i="20"/>
  <c r="C52" i="20"/>
  <c r="B52" i="20"/>
  <c r="A52" i="20"/>
  <c r="B51" i="20"/>
  <c r="A51" i="20"/>
  <c r="F50" i="20"/>
  <c r="G50" i="20" s="1"/>
  <c r="E50" i="20"/>
  <c r="D50" i="20"/>
  <c r="C50" i="20"/>
  <c r="B50" i="20"/>
  <c r="A50" i="20"/>
  <c r="F49" i="20"/>
  <c r="G49" i="20" s="1"/>
  <c r="E49" i="20"/>
  <c r="D49" i="20"/>
  <c r="C49" i="20"/>
  <c r="B49" i="20"/>
  <c r="A49" i="20"/>
  <c r="F48" i="20"/>
  <c r="G48" i="20" s="1"/>
  <c r="E48" i="20"/>
  <c r="D48" i="20"/>
  <c r="C48" i="20"/>
  <c r="B48" i="20"/>
  <c r="A48" i="20"/>
  <c r="F47" i="20"/>
  <c r="G47" i="20" s="1"/>
  <c r="E47" i="20"/>
  <c r="D47" i="20"/>
  <c r="C47" i="20"/>
  <c r="B47" i="20"/>
  <c r="A47" i="20"/>
  <c r="F46" i="20"/>
  <c r="G46" i="20" s="1"/>
  <c r="E46" i="20"/>
  <c r="D46" i="20"/>
  <c r="C46" i="20"/>
  <c r="B46" i="20"/>
  <c r="A46" i="20"/>
  <c r="F45" i="20"/>
  <c r="G45" i="20" s="1"/>
  <c r="E45" i="20"/>
  <c r="D45" i="20"/>
  <c r="C45" i="20"/>
  <c r="B45" i="20"/>
  <c r="A45" i="20"/>
  <c r="F44" i="20"/>
  <c r="G44" i="20" s="1"/>
  <c r="E44" i="20"/>
  <c r="D44" i="20"/>
  <c r="C44" i="20"/>
  <c r="B44" i="20"/>
  <c r="A44" i="20"/>
  <c r="F43" i="20"/>
  <c r="G43" i="20" s="1"/>
  <c r="E43" i="20"/>
  <c r="D43" i="20"/>
  <c r="C43" i="20"/>
  <c r="B43" i="20"/>
  <c r="A43" i="20"/>
  <c r="F42" i="20"/>
  <c r="G42" i="20" s="1"/>
  <c r="E42" i="20"/>
  <c r="D42" i="20"/>
  <c r="C42" i="20"/>
  <c r="B42" i="20"/>
  <c r="A42" i="20"/>
  <c r="F41" i="20"/>
  <c r="G41" i="20" s="1"/>
  <c r="E41" i="20"/>
  <c r="D41" i="20"/>
  <c r="C41" i="20"/>
  <c r="B41" i="20"/>
  <c r="A41" i="20"/>
  <c r="F40" i="20"/>
  <c r="G40" i="20" s="1"/>
  <c r="E40" i="20"/>
  <c r="D40" i="20"/>
  <c r="C40" i="20"/>
  <c r="B40" i="20"/>
  <c r="A40" i="20"/>
  <c r="F39" i="20"/>
  <c r="G39" i="20" s="1"/>
  <c r="E39" i="20"/>
  <c r="D39" i="20"/>
  <c r="C39" i="20"/>
  <c r="B39" i="20"/>
  <c r="A39" i="20"/>
  <c r="F38" i="20"/>
  <c r="G38" i="20" s="1"/>
  <c r="E38" i="20"/>
  <c r="D38" i="20"/>
  <c r="C38" i="20"/>
  <c r="B38" i="20"/>
  <c r="A38" i="20"/>
  <c r="F37" i="20"/>
  <c r="G37" i="20" s="1"/>
  <c r="E37" i="20"/>
  <c r="D37" i="20"/>
  <c r="C37" i="20"/>
  <c r="B37" i="20"/>
  <c r="A37" i="20"/>
  <c r="B36" i="20"/>
  <c r="A36" i="20"/>
  <c r="H34" i="20"/>
  <c r="F34" i="20"/>
  <c r="H33" i="20"/>
  <c r="F33" i="20"/>
  <c r="H32" i="20"/>
  <c r="F32" i="20"/>
  <c r="F31" i="20"/>
  <c r="G31" i="20" s="1"/>
  <c r="D31" i="20"/>
  <c r="C31" i="20"/>
  <c r="B31" i="20"/>
  <c r="A31" i="20"/>
  <c r="F30" i="20"/>
  <c r="G30" i="20" s="1"/>
  <c r="D30" i="20"/>
  <c r="C30" i="20"/>
  <c r="B30" i="20"/>
  <c r="A30" i="20"/>
  <c r="F29" i="20"/>
  <c r="G29" i="20" s="1"/>
  <c r="D29" i="20"/>
  <c r="H29" i="20" s="1"/>
  <c r="C29" i="20"/>
  <c r="B29" i="20"/>
  <c r="A29" i="20"/>
  <c r="F28" i="20"/>
  <c r="G28" i="20" s="1"/>
  <c r="E28" i="20"/>
  <c r="D28" i="20"/>
  <c r="C28" i="20"/>
  <c r="B28" i="20"/>
  <c r="A28" i="20"/>
  <c r="F27" i="20"/>
  <c r="G27" i="20" s="1"/>
  <c r="E27" i="20"/>
  <c r="D27" i="20"/>
  <c r="C27" i="20"/>
  <c r="B27" i="20"/>
  <c r="A27" i="20"/>
  <c r="B26" i="20"/>
  <c r="A26" i="20"/>
  <c r="F25" i="20"/>
  <c r="E25" i="20"/>
  <c r="D25" i="20"/>
  <c r="C25" i="20"/>
  <c r="B25" i="20"/>
  <c r="A25" i="20"/>
  <c r="F24" i="20"/>
  <c r="G24" i="20" s="1"/>
  <c r="E24" i="20"/>
  <c r="D24" i="20"/>
  <c r="C24" i="20"/>
  <c r="B24" i="20"/>
  <c r="A24" i="20"/>
  <c r="F23" i="20"/>
  <c r="G23" i="20" s="1"/>
  <c r="E23" i="20"/>
  <c r="D23" i="20"/>
  <c r="C23" i="20"/>
  <c r="B23" i="20"/>
  <c r="A23" i="20"/>
  <c r="B22" i="20"/>
  <c r="A22" i="20"/>
  <c r="F21" i="20"/>
  <c r="E21" i="20"/>
  <c r="D21" i="20"/>
  <c r="C21" i="20"/>
  <c r="B21" i="20"/>
  <c r="A21" i="20"/>
  <c r="F20" i="20"/>
  <c r="E20" i="20"/>
  <c r="D20" i="20"/>
  <c r="C20" i="20"/>
  <c r="B20" i="20"/>
  <c r="A20" i="20"/>
  <c r="F19" i="20"/>
  <c r="G19" i="20" s="1"/>
  <c r="E19" i="20"/>
  <c r="D19" i="20"/>
  <c r="C19" i="20"/>
  <c r="B19" i="20"/>
  <c r="A19" i="20"/>
  <c r="F18" i="20"/>
  <c r="G18" i="20" s="1"/>
  <c r="E18" i="20"/>
  <c r="D18" i="20"/>
  <c r="C18" i="20"/>
  <c r="B18" i="20"/>
  <c r="A18" i="20"/>
  <c r="F17" i="20"/>
  <c r="G17" i="20" s="1"/>
  <c r="E17" i="20"/>
  <c r="D17" i="20"/>
  <c r="C17" i="20"/>
  <c r="B17" i="20"/>
  <c r="A17" i="20"/>
  <c r="B16" i="20"/>
  <c r="A16" i="20"/>
  <c r="C339" i="19"/>
  <c r="B339" i="19"/>
  <c r="A339" i="19"/>
  <c r="C338" i="19"/>
  <c r="B338" i="19"/>
  <c r="A338" i="19"/>
  <c r="C337" i="19"/>
  <c r="B337" i="19"/>
  <c r="A337" i="19"/>
  <c r="C336" i="19"/>
  <c r="B336" i="19"/>
  <c r="A336" i="19"/>
  <c r="C335" i="19"/>
  <c r="B335" i="19"/>
  <c r="A335" i="19"/>
  <c r="C334" i="19"/>
  <c r="B334" i="19"/>
  <c r="A334" i="19"/>
  <c r="C333" i="19"/>
  <c r="B333" i="19"/>
  <c r="A333" i="19"/>
  <c r="C332" i="19"/>
  <c r="B332" i="19"/>
  <c r="A332" i="19"/>
  <c r="C331" i="19"/>
  <c r="B331" i="19"/>
  <c r="A331" i="19"/>
  <c r="C330" i="19"/>
  <c r="B330" i="19"/>
  <c r="A330" i="19"/>
  <c r="C329" i="19"/>
  <c r="B329" i="19"/>
  <c r="A329" i="19"/>
  <c r="C328" i="19"/>
  <c r="B328" i="19"/>
  <c r="A328" i="19"/>
  <c r="B327" i="19"/>
  <c r="A327" i="19"/>
  <c r="C326" i="19"/>
  <c r="B326" i="19"/>
  <c r="A326" i="19"/>
  <c r="C325" i="19"/>
  <c r="B325" i="19"/>
  <c r="A325" i="19"/>
  <c r="C324" i="19"/>
  <c r="B324" i="19"/>
  <c r="A324" i="19"/>
  <c r="C323" i="19"/>
  <c r="B323" i="19"/>
  <c r="A323" i="19"/>
  <c r="C322" i="19"/>
  <c r="B322" i="19"/>
  <c r="A322" i="19"/>
  <c r="C321" i="19"/>
  <c r="B321" i="19"/>
  <c r="A321" i="19"/>
  <c r="C320" i="19"/>
  <c r="B320" i="19"/>
  <c r="A320" i="19"/>
  <c r="C319" i="19"/>
  <c r="B319" i="19"/>
  <c r="A319" i="19"/>
  <c r="C318" i="19"/>
  <c r="B318" i="19"/>
  <c r="A318" i="19"/>
  <c r="C317" i="19"/>
  <c r="B317" i="19"/>
  <c r="A317" i="19"/>
  <c r="C316" i="19"/>
  <c r="B316" i="19"/>
  <c r="A316" i="19"/>
  <c r="C315" i="19"/>
  <c r="B315" i="19"/>
  <c r="A315" i="19"/>
  <c r="C314" i="19"/>
  <c r="B314" i="19"/>
  <c r="A314" i="19"/>
  <c r="C313" i="19"/>
  <c r="B313" i="19"/>
  <c r="A313" i="19"/>
  <c r="C312" i="19"/>
  <c r="B312" i="19"/>
  <c r="A312" i="19"/>
  <c r="C311" i="19"/>
  <c r="B311" i="19"/>
  <c r="A311" i="19"/>
  <c r="C310" i="19"/>
  <c r="B310" i="19"/>
  <c r="A310" i="19"/>
  <c r="C309" i="19"/>
  <c r="B309" i="19"/>
  <c r="A309" i="19"/>
  <c r="C308" i="19"/>
  <c r="B308" i="19"/>
  <c r="A308" i="19"/>
  <c r="B307" i="19"/>
  <c r="A307" i="19"/>
  <c r="C306" i="19"/>
  <c r="B306" i="19"/>
  <c r="A306" i="19"/>
  <c r="C305" i="19"/>
  <c r="B305" i="19"/>
  <c r="A305" i="19"/>
  <c r="C304" i="19"/>
  <c r="B304" i="19"/>
  <c r="A304"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B287" i="19"/>
  <c r="A287" i="19"/>
  <c r="C286" i="19"/>
  <c r="B286" i="19"/>
  <c r="A286" i="19"/>
  <c r="C285" i="19"/>
  <c r="B285" i="19"/>
  <c r="A285" i="19"/>
  <c r="C284" i="19"/>
  <c r="B284" i="19"/>
  <c r="A284" i="19"/>
  <c r="C283" i="19"/>
  <c r="B283" i="19"/>
  <c r="A283" i="19"/>
  <c r="C282" i="19"/>
  <c r="B282" i="19"/>
  <c r="A282" i="19"/>
  <c r="C281" i="19"/>
  <c r="B281" i="19"/>
  <c r="A281"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B194" i="19"/>
  <c r="A194" i="19"/>
  <c r="C193" i="19"/>
  <c r="B193" i="19"/>
  <c r="A193" i="19"/>
  <c r="C192" i="19"/>
  <c r="B192" i="19"/>
  <c r="A192" i="19"/>
  <c r="C191" i="19"/>
  <c r="B191" i="19"/>
  <c r="A191" i="19"/>
  <c r="C190" i="19"/>
  <c r="B190" i="19"/>
  <c r="A190" i="19"/>
  <c r="C189" i="19"/>
  <c r="B189" i="19"/>
  <c r="A189"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B108" i="19"/>
  <c r="A108" i="19"/>
  <c r="C107" i="19"/>
  <c r="B107" i="19"/>
  <c r="A107" i="19"/>
  <c r="C106" i="19"/>
  <c r="B106" i="19"/>
  <c r="A106" i="19"/>
  <c r="C105" i="19"/>
  <c r="B105" i="19"/>
  <c r="A105" i="19"/>
  <c r="C104" i="19"/>
  <c r="B104" i="19"/>
  <c r="A104" i="19"/>
  <c r="B103" i="19"/>
  <c r="A103" i="19"/>
  <c r="C102" i="19"/>
  <c r="B102" i="19"/>
  <c r="A102" i="19"/>
  <c r="C101" i="19"/>
  <c r="B101" i="19"/>
  <c r="A101" i="19"/>
  <c r="C100" i="19"/>
  <c r="B100" i="19"/>
  <c r="A100" i="19"/>
  <c r="C99" i="19"/>
  <c r="B99" i="19"/>
  <c r="A99" i="19"/>
  <c r="C98" i="19"/>
  <c r="B98" i="19"/>
  <c r="A98" i="19"/>
  <c r="B97" i="19"/>
  <c r="A97" i="19"/>
  <c r="C96" i="19"/>
  <c r="B96" i="19"/>
  <c r="A96" i="19"/>
  <c r="C95" i="19"/>
  <c r="B95" i="19"/>
  <c r="A95" i="19"/>
  <c r="C94" i="19"/>
  <c r="B94" i="19"/>
  <c r="A94" i="19"/>
  <c r="C93" i="19"/>
  <c r="B93" i="19"/>
  <c r="A93" i="19"/>
  <c r="B92" i="19"/>
  <c r="A92" i="19"/>
  <c r="C91" i="19"/>
  <c r="B91" i="19"/>
  <c r="A91" i="19"/>
  <c r="C90" i="19"/>
  <c r="B90" i="19"/>
  <c r="A90" i="19"/>
  <c r="C89" i="19"/>
  <c r="B89" i="19"/>
  <c r="A89" i="19"/>
  <c r="C88" i="19"/>
  <c r="B88" i="19"/>
  <c r="A88" i="19"/>
  <c r="B87" i="19"/>
  <c r="A87" i="19"/>
  <c r="C86" i="19"/>
  <c r="B86" i="19"/>
  <c r="A86" i="19"/>
  <c r="C85" i="19"/>
  <c r="B85" i="19"/>
  <c r="A85" i="19"/>
  <c r="C84" i="19"/>
  <c r="B84" i="19"/>
  <c r="A84" i="19"/>
  <c r="C83" i="19"/>
  <c r="B83" i="19"/>
  <c r="A83"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G56" i="19"/>
  <c r="F56" i="19"/>
  <c r="C56" i="19"/>
  <c r="B56" i="19"/>
  <c r="A56"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G45" i="19"/>
  <c r="F45" i="19"/>
  <c r="C45" i="19"/>
  <c r="B45" i="19"/>
  <c r="A45" i="19"/>
  <c r="C44" i="19"/>
  <c r="B44" i="19"/>
  <c r="A44" i="19"/>
  <c r="C43" i="19"/>
  <c r="B43" i="19"/>
  <c r="A43" i="19"/>
  <c r="H42" i="19"/>
  <c r="G42" i="19"/>
  <c r="F42" i="19"/>
  <c r="C42" i="19"/>
  <c r="B42" i="19"/>
  <c r="A42" i="19"/>
  <c r="C41" i="19"/>
  <c r="B41" i="19"/>
  <c r="A41" i="19"/>
  <c r="C40" i="19"/>
  <c r="B40" i="19"/>
  <c r="A40" i="19"/>
  <c r="B39" i="19"/>
  <c r="A39" i="19"/>
  <c r="C38" i="19"/>
  <c r="B38" i="19"/>
  <c r="A38" i="19"/>
  <c r="C37" i="19"/>
  <c r="B37" i="19"/>
  <c r="A37" i="19"/>
  <c r="C36" i="19"/>
  <c r="B36" i="19"/>
  <c r="A36" i="19"/>
  <c r="C35" i="19"/>
  <c r="B35" i="19"/>
  <c r="A35" i="19"/>
  <c r="C34" i="19"/>
  <c r="B34" i="19"/>
  <c r="A34" i="19"/>
  <c r="F33" i="19"/>
  <c r="C33" i="19"/>
  <c r="B33" i="19"/>
  <c r="A33" i="19"/>
  <c r="F32" i="19"/>
  <c r="C32" i="19"/>
  <c r="B32" i="19"/>
  <c r="A32" i="19"/>
  <c r="F31" i="19"/>
  <c r="C31" i="19"/>
  <c r="B31" i="19"/>
  <c r="A31" i="19"/>
  <c r="C30" i="19"/>
  <c r="B30" i="19"/>
  <c r="A30" i="19"/>
  <c r="C29" i="19"/>
  <c r="B29" i="19"/>
  <c r="A29" i="19"/>
  <c r="C28" i="19"/>
  <c r="B28" i="19"/>
  <c r="A28" i="19"/>
  <c r="C27" i="19"/>
  <c r="B27" i="19"/>
  <c r="A27" i="19"/>
  <c r="C26" i="19"/>
  <c r="B26" i="19"/>
  <c r="A26" i="19"/>
  <c r="C25" i="19"/>
  <c r="B25" i="19"/>
  <c r="A25" i="19"/>
  <c r="B24" i="19"/>
  <c r="A24" i="19"/>
  <c r="E22" i="19"/>
  <c r="C19" i="19"/>
  <c r="B19" i="19"/>
  <c r="A19" i="19"/>
  <c r="C18" i="19"/>
  <c r="B18" i="19"/>
  <c r="A18" i="19"/>
  <c r="C17" i="19"/>
  <c r="B17" i="19"/>
  <c r="A17" i="19"/>
  <c r="C16" i="19"/>
  <c r="B16" i="19"/>
  <c r="A16" i="19"/>
  <c r="C15" i="19"/>
  <c r="B15" i="19"/>
  <c r="A15" i="19"/>
  <c r="B14" i="19"/>
  <c r="A14" i="19"/>
  <c r="F13" i="19"/>
  <c r="E13" i="19"/>
  <c r="C13" i="19"/>
  <c r="B13" i="19"/>
  <c r="A13" i="19"/>
  <c r="F12" i="19"/>
  <c r="E12" i="19" s="1"/>
  <c r="C12" i="19"/>
  <c r="B12" i="19"/>
  <c r="A12" i="19"/>
  <c r="F11" i="19"/>
  <c r="E11" i="19" s="1"/>
  <c r="C11" i="19"/>
  <c r="B11" i="19"/>
  <c r="A11" i="19"/>
  <c r="B10" i="19"/>
  <c r="A10" i="19"/>
  <c r="C9" i="19"/>
  <c r="B9" i="19"/>
  <c r="A9" i="19"/>
  <c r="C8" i="19"/>
  <c r="B8" i="19"/>
  <c r="A8" i="19"/>
  <c r="C7" i="19"/>
  <c r="B7" i="19"/>
  <c r="A7" i="19"/>
  <c r="C6" i="19"/>
  <c r="B6" i="19"/>
  <c r="A6" i="19"/>
  <c r="C5" i="19"/>
  <c r="B5" i="19"/>
  <c r="A5" i="19"/>
  <c r="B4" i="19"/>
  <c r="A4" i="19"/>
  <c r="H369" i="18"/>
  <c r="F369" i="18"/>
  <c r="G369" i="18" s="1"/>
  <c r="J369" i="18" s="1"/>
  <c r="K369" i="18" s="1"/>
  <c r="H368" i="18"/>
  <c r="F368" i="18"/>
  <c r="H367" i="18"/>
  <c r="F367" i="18"/>
  <c r="H366" i="18"/>
  <c r="F366" i="18"/>
  <c r="H365" i="18"/>
  <c r="F365" i="18"/>
  <c r="H364" i="18"/>
  <c r="F364" i="18"/>
  <c r="H363" i="18"/>
  <c r="F363" i="18"/>
  <c r="G363" i="18" s="1"/>
  <c r="J363" i="18" s="1"/>
  <c r="K363" i="18" s="1"/>
  <c r="H362" i="18"/>
  <c r="F362" i="18"/>
  <c r="H361" i="18"/>
  <c r="F361" i="18"/>
  <c r="H360" i="18"/>
  <c r="F360" i="18"/>
  <c r="H359" i="18"/>
  <c r="F359" i="18"/>
  <c r="H358" i="18"/>
  <c r="F358" i="18"/>
  <c r="I358" i="18" s="1"/>
  <c r="H357" i="18"/>
  <c r="F357" i="18"/>
  <c r="H356" i="18"/>
  <c r="F356" i="18"/>
  <c r="I356" i="18" s="1"/>
  <c r="H355" i="18"/>
  <c r="F355" i="18"/>
  <c r="I355" i="18" s="1"/>
  <c r="H354" i="18"/>
  <c r="F354" i="18"/>
  <c r="H353" i="18"/>
  <c r="F353" i="18"/>
  <c r="I353" i="18" s="1"/>
  <c r="F351" i="18"/>
  <c r="G351" i="18" s="1"/>
  <c r="E351" i="18"/>
  <c r="D351" i="18"/>
  <c r="C351" i="18"/>
  <c r="B351" i="18"/>
  <c r="A351" i="18"/>
  <c r="F350" i="18"/>
  <c r="G350" i="18" s="1"/>
  <c r="E350" i="18"/>
  <c r="D350" i="18"/>
  <c r="C350" i="18"/>
  <c r="B350" i="18"/>
  <c r="A350" i="18"/>
  <c r="F349" i="18"/>
  <c r="G349" i="18" s="1"/>
  <c r="E349" i="18"/>
  <c r="D349" i="18"/>
  <c r="C349" i="18"/>
  <c r="B349" i="18"/>
  <c r="A349" i="18"/>
  <c r="F348" i="18"/>
  <c r="G348" i="18" s="1"/>
  <c r="E348" i="18"/>
  <c r="D348" i="18"/>
  <c r="C348" i="18"/>
  <c r="B348" i="18"/>
  <c r="A348" i="18"/>
  <c r="F347" i="18"/>
  <c r="G347" i="18" s="1"/>
  <c r="E347" i="18"/>
  <c r="D347" i="18"/>
  <c r="C347" i="18"/>
  <c r="B347" i="18"/>
  <c r="A347" i="18"/>
  <c r="F346" i="18"/>
  <c r="G346" i="18" s="1"/>
  <c r="E346" i="18"/>
  <c r="D346" i="18"/>
  <c r="C346" i="18"/>
  <c r="B346" i="18"/>
  <c r="A346" i="18"/>
  <c r="F345" i="18"/>
  <c r="G345" i="18" s="1"/>
  <c r="E345" i="18"/>
  <c r="D345" i="18"/>
  <c r="C345" i="18"/>
  <c r="B345" i="18"/>
  <c r="A345" i="18"/>
  <c r="F344" i="18"/>
  <c r="G344" i="18" s="1"/>
  <c r="E344" i="18"/>
  <c r="D344" i="18"/>
  <c r="C344" i="18"/>
  <c r="B344" i="18"/>
  <c r="A344" i="18"/>
  <c r="F343" i="18"/>
  <c r="E343" i="18"/>
  <c r="D343" i="18"/>
  <c r="C343" i="18"/>
  <c r="B343" i="18"/>
  <c r="A343" i="18"/>
  <c r="F342" i="18"/>
  <c r="E342" i="18"/>
  <c r="D342" i="18"/>
  <c r="C342" i="18"/>
  <c r="B342" i="18"/>
  <c r="A342" i="18"/>
  <c r="F341" i="18"/>
  <c r="G341" i="18" s="1"/>
  <c r="E341" i="18"/>
  <c r="D341" i="18"/>
  <c r="C341" i="18"/>
  <c r="B341" i="18"/>
  <c r="A341" i="18"/>
  <c r="F340" i="18"/>
  <c r="G340" i="18" s="1"/>
  <c r="E340" i="18"/>
  <c r="D340" i="18"/>
  <c r="C340" i="18"/>
  <c r="B340" i="18"/>
  <c r="A340" i="18"/>
  <c r="B339" i="18"/>
  <c r="A339" i="18"/>
  <c r="F338" i="18"/>
  <c r="G338" i="18" s="1"/>
  <c r="E338" i="18"/>
  <c r="D338" i="18"/>
  <c r="C338" i="18"/>
  <c r="B338" i="18"/>
  <c r="A338" i="18"/>
  <c r="F337" i="18"/>
  <c r="G337" i="18" s="1"/>
  <c r="E337" i="18"/>
  <c r="D337" i="18"/>
  <c r="C337" i="18"/>
  <c r="B337" i="18"/>
  <c r="A337" i="18"/>
  <c r="F336" i="18"/>
  <c r="G336" i="18" s="1"/>
  <c r="E336" i="18"/>
  <c r="D336" i="18"/>
  <c r="C336" i="18"/>
  <c r="B336" i="18"/>
  <c r="A336" i="18"/>
  <c r="F335" i="18"/>
  <c r="E335" i="18"/>
  <c r="D335" i="18"/>
  <c r="C335" i="18"/>
  <c r="B335" i="18"/>
  <c r="A335" i="18"/>
  <c r="F334" i="18"/>
  <c r="G334" i="18" s="1"/>
  <c r="E334" i="18"/>
  <c r="D334" i="18"/>
  <c r="C334" i="18"/>
  <c r="B334" i="18"/>
  <c r="A334" i="18"/>
  <c r="F333" i="18"/>
  <c r="G333" i="18" s="1"/>
  <c r="E333" i="18"/>
  <c r="D333" i="18"/>
  <c r="C333" i="18"/>
  <c r="B333" i="18"/>
  <c r="A333" i="18"/>
  <c r="F332" i="18"/>
  <c r="E332" i="18"/>
  <c r="D332" i="18"/>
  <c r="C332" i="18"/>
  <c r="B332" i="18"/>
  <c r="A332" i="18"/>
  <c r="F331" i="18"/>
  <c r="E331" i="18"/>
  <c r="D331" i="18"/>
  <c r="C331" i="18"/>
  <c r="B331" i="18"/>
  <c r="A331" i="18"/>
  <c r="F330" i="18"/>
  <c r="G330" i="18" s="1"/>
  <c r="E330" i="18"/>
  <c r="D330" i="18"/>
  <c r="C330" i="18"/>
  <c r="B330" i="18"/>
  <c r="A330" i="18"/>
  <c r="F329" i="18"/>
  <c r="G329" i="18" s="1"/>
  <c r="E329" i="18"/>
  <c r="D329" i="18"/>
  <c r="C329" i="18"/>
  <c r="B329" i="18"/>
  <c r="A329" i="18"/>
  <c r="F328" i="18"/>
  <c r="G328" i="18" s="1"/>
  <c r="E328" i="18"/>
  <c r="D328" i="18"/>
  <c r="C328" i="18"/>
  <c r="B328" i="18"/>
  <c r="A328" i="18"/>
  <c r="F327" i="18"/>
  <c r="E327" i="18"/>
  <c r="D327" i="18"/>
  <c r="C327" i="18"/>
  <c r="B327" i="18"/>
  <c r="A327" i="18"/>
  <c r="F326" i="18"/>
  <c r="E326" i="18"/>
  <c r="D326" i="18"/>
  <c r="C326" i="18"/>
  <c r="B326" i="18"/>
  <c r="A326" i="18"/>
  <c r="F325" i="18"/>
  <c r="G325" i="18" s="1"/>
  <c r="E325" i="18"/>
  <c r="D325" i="18"/>
  <c r="C325" i="18"/>
  <c r="B325" i="18"/>
  <c r="A325" i="18"/>
  <c r="F324" i="18"/>
  <c r="G324" i="18" s="1"/>
  <c r="E324" i="18"/>
  <c r="D324" i="18"/>
  <c r="C324" i="18"/>
  <c r="B324" i="18"/>
  <c r="A324" i="18"/>
  <c r="F323" i="18"/>
  <c r="E323" i="18"/>
  <c r="D323" i="18"/>
  <c r="C323" i="18"/>
  <c r="B323" i="18"/>
  <c r="A323" i="18"/>
  <c r="F322" i="18"/>
  <c r="G322" i="18" s="1"/>
  <c r="E322" i="18"/>
  <c r="D322" i="18"/>
  <c r="C322" i="18"/>
  <c r="B322" i="18"/>
  <c r="A322" i="18"/>
  <c r="F321" i="18"/>
  <c r="G321" i="18" s="1"/>
  <c r="E321" i="18"/>
  <c r="D321" i="18"/>
  <c r="C321" i="18"/>
  <c r="B321" i="18"/>
  <c r="A321" i="18"/>
  <c r="F320" i="18"/>
  <c r="G320" i="18" s="1"/>
  <c r="E320" i="18"/>
  <c r="D320" i="18"/>
  <c r="C320" i="18"/>
  <c r="B320" i="18"/>
  <c r="A320" i="18"/>
  <c r="B319" i="18"/>
  <c r="A319" i="18"/>
  <c r="F318" i="18"/>
  <c r="G318" i="18" s="1"/>
  <c r="E318" i="18"/>
  <c r="D318" i="18"/>
  <c r="C318" i="18"/>
  <c r="B318" i="18"/>
  <c r="A318" i="18"/>
  <c r="F317" i="18"/>
  <c r="G317" i="18" s="1"/>
  <c r="E317" i="18"/>
  <c r="D317" i="18"/>
  <c r="C317" i="18"/>
  <c r="B317" i="18"/>
  <c r="A317" i="18"/>
  <c r="F316" i="18"/>
  <c r="E316" i="18"/>
  <c r="D316" i="18"/>
  <c r="C316" i="18"/>
  <c r="B316" i="18"/>
  <c r="A316" i="18"/>
  <c r="F315" i="18"/>
  <c r="G315" i="18" s="1"/>
  <c r="E315" i="18"/>
  <c r="D315" i="18"/>
  <c r="C315" i="18"/>
  <c r="B315" i="18"/>
  <c r="A315" i="18"/>
  <c r="F314" i="18"/>
  <c r="G314" i="18" s="1"/>
  <c r="E314" i="18"/>
  <c r="D314" i="18"/>
  <c r="C314" i="18"/>
  <c r="B314" i="18"/>
  <c r="A314" i="18"/>
  <c r="F313" i="18"/>
  <c r="G313" i="18" s="1"/>
  <c r="E313" i="18"/>
  <c r="D313" i="18"/>
  <c r="C313" i="18"/>
  <c r="B313" i="18"/>
  <c r="A313" i="18"/>
  <c r="F312" i="18"/>
  <c r="E312" i="18"/>
  <c r="D312" i="18"/>
  <c r="C312" i="18"/>
  <c r="B312" i="18"/>
  <c r="A312" i="18"/>
  <c r="F311" i="18"/>
  <c r="G311" i="18" s="1"/>
  <c r="E311" i="18"/>
  <c r="D311" i="18"/>
  <c r="C311" i="18"/>
  <c r="B311" i="18"/>
  <c r="A311" i="18"/>
  <c r="F310" i="18"/>
  <c r="G310" i="18" s="1"/>
  <c r="E310" i="18"/>
  <c r="D310" i="18"/>
  <c r="C310" i="18"/>
  <c r="B310" i="18"/>
  <c r="A310" i="18"/>
  <c r="F309" i="18"/>
  <c r="E309" i="18"/>
  <c r="D309" i="18"/>
  <c r="C309" i="18"/>
  <c r="B309" i="18"/>
  <c r="A309" i="18"/>
  <c r="F308" i="18"/>
  <c r="E308" i="18"/>
  <c r="D308" i="18"/>
  <c r="C308" i="18"/>
  <c r="B308" i="18"/>
  <c r="A308" i="18"/>
  <c r="F307" i="18"/>
  <c r="G307" i="18" s="1"/>
  <c r="E307" i="18"/>
  <c r="D307" i="18"/>
  <c r="C307" i="18"/>
  <c r="B307" i="18"/>
  <c r="A307" i="18"/>
  <c r="F306" i="18"/>
  <c r="G306" i="18" s="1"/>
  <c r="E306" i="18"/>
  <c r="D306" i="18"/>
  <c r="C306" i="18"/>
  <c r="B306" i="18"/>
  <c r="A306" i="18"/>
  <c r="F305" i="18"/>
  <c r="E305" i="18"/>
  <c r="D305" i="18"/>
  <c r="C305" i="18"/>
  <c r="B305" i="18"/>
  <c r="A305" i="18"/>
  <c r="F304" i="18"/>
  <c r="E304" i="18"/>
  <c r="D304" i="18"/>
  <c r="C304" i="18"/>
  <c r="B304" i="18"/>
  <c r="A304" i="18"/>
  <c r="F303" i="18"/>
  <c r="G303" i="18" s="1"/>
  <c r="E303" i="18"/>
  <c r="D303" i="18"/>
  <c r="C303" i="18"/>
  <c r="B303" i="18"/>
  <c r="A303" i="18"/>
  <c r="F302" i="18"/>
  <c r="G302" i="18" s="1"/>
  <c r="E302" i="18"/>
  <c r="D302" i="18"/>
  <c r="C302" i="18"/>
  <c r="B302" i="18"/>
  <c r="A302" i="18"/>
  <c r="F301" i="18"/>
  <c r="E301" i="18"/>
  <c r="D301" i="18"/>
  <c r="C301" i="18"/>
  <c r="B301" i="18"/>
  <c r="A301" i="18"/>
  <c r="F300" i="18"/>
  <c r="E300" i="18"/>
  <c r="D300" i="18"/>
  <c r="C300" i="18"/>
  <c r="B300" i="18"/>
  <c r="A300" i="18"/>
  <c r="B299" i="18"/>
  <c r="A299" i="18"/>
  <c r="F298" i="18"/>
  <c r="G298" i="18" s="1"/>
  <c r="E298" i="18"/>
  <c r="D298" i="18"/>
  <c r="C298" i="18"/>
  <c r="B298" i="18"/>
  <c r="A298" i="18"/>
  <c r="F297" i="18"/>
  <c r="E297" i="18"/>
  <c r="D297" i="18"/>
  <c r="C297" i="18"/>
  <c r="B297" i="18"/>
  <c r="A297" i="18"/>
  <c r="F296" i="18"/>
  <c r="E296" i="18"/>
  <c r="D296" i="18"/>
  <c r="C296" i="18"/>
  <c r="B296" i="18"/>
  <c r="A296" i="18"/>
  <c r="F295" i="18"/>
  <c r="G295" i="18" s="1"/>
  <c r="E295" i="18"/>
  <c r="D295" i="18"/>
  <c r="C295" i="18"/>
  <c r="B295" i="18"/>
  <c r="A295" i="18"/>
  <c r="F294" i="18"/>
  <c r="G294" i="18" s="1"/>
  <c r="E294" i="18"/>
  <c r="D294" i="18"/>
  <c r="C294" i="18"/>
  <c r="B294" i="18"/>
  <c r="A294" i="18"/>
  <c r="F293" i="18"/>
  <c r="E293" i="18"/>
  <c r="D293" i="18"/>
  <c r="C293" i="18"/>
  <c r="B293" i="18"/>
  <c r="A293" i="18"/>
  <c r="B292" i="18"/>
  <c r="A292" i="18"/>
  <c r="F291" i="18"/>
  <c r="G291" i="18" s="1"/>
  <c r="E291" i="18"/>
  <c r="D291" i="18"/>
  <c r="C291" i="18"/>
  <c r="B291" i="18"/>
  <c r="A291" i="18"/>
  <c r="F290" i="18"/>
  <c r="G290" i="18" s="1"/>
  <c r="E290" i="18"/>
  <c r="D290" i="18"/>
  <c r="C290" i="18"/>
  <c r="B290" i="18"/>
  <c r="A290" i="18"/>
  <c r="F289" i="18"/>
  <c r="G289" i="18" s="1"/>
  <c r="E289" i="18"/>
  <c r="D289" i="18"/>
  <c r="C289" i="18"/>
  <c r="B289" i="18"/>
  <c r="A289" i="18"/>
  <c r="F288" i="18"/>
  <c r="G288" i="18" s="1"/>
  <c r="E288" i="18"/>
  <c r="D288" i="18"/>
  <c r="C288" i="18"/>
  <c r="B288" i="18"/>
  <c r="A288" i="18"/>
  <c r="F287" i="18"/>
  <c r="G287" i="18" s="1"/>
  <c r="E287" i="18"/>
  <c r="D287" i="18"/>
  <c r="C287" i="18"/>
  <c r="B287" i="18"/>
  <c r="A287" i="18"/>
  <c r="F286" i="18"/>
  <c r="G286" i="18" s="1"/>
  <c r="E286" i="18"/>
  <c r="D286" i="18"/>
  <c r="C286" i="18"/>
  <c r="B286" i="18"/>
  <c r="A286" i="18"/>
  <c r="F285" i="18"/>
  <c r="G285" i="18" s="1"/>
  <c r="E285" i="18"/>
  <c r="D285" i="18"/>
  <c r="C285" i="18"/>
  <c r="B285" i="18"/>
  <c r="A285" i="18"/>
  <c r="F284" i="18"/>
  <c r="G284" i="18" s="1"/>
  <c r="E284" i="18"/>
  <c r="D284" i="18"/>
  <c r="C284" i="18"/>
  <c r="B284" i="18"/>
  <c r="A284" i="18"/>
  <c r="F283" i="18"/>
  <c r="G283" i="18" s="1"/>
  <c r="E283" i="18"/>
  <c r="D283" i="18"/>
  <c r="C283" i="18"/>
  <c r="B283" i="18"/>
  <c r="A283" i="18"/>
  <c r="F282" i="18"/>
  <c r="G282" i="18" s="1"/>
  <c r="E282" i="18"/>
  <c r="D282" i="18"/>
  <c r="C282" i="18"/>
  <c r="B282" i="18"/>
  <c r="A282" i="18"/>
  <c r="F281" i="18"/>
  <c r="E281" i="18"/>
  <c r="D281" i="18"/>
  <c r="C281" i="18"/>
  <c r="B281" i="18"/>
  <c r="A281" i="18"/>
  <c r="F280" i="18"/>
  <c r="G280" i="18" s="1"/>
  <c r="E280" i="18"/>
  <c r="D280" i="18"/>
  <c r="C280" i="18"/>
  <c r="B280" i="18"/>
  <c r="A280" i="18"/>
  <c r="B279" i="18"/>
  <c r="A279" i="18"/>
  <c r="F278" i="18"/>
  <c r="E278" i="18"/>
  <c r="D278" i="18"/>
  <c r="C278" i="18"/>
  <c r="B278" i="18"/>
  <c r="A278" i="18"/>
  <c r="F277" i="18"/>
  <c r="G277" i="18" s="1"/>
  <c r="E277" i="18"/>
  <c r="D277" i="18"/>
  <c r="C277" i="18"/>
  <c r="B277" i="18"/>
  <c r="A277" i="18"/>
  <c r="F276" i="18"/>
  <c r="G276" i="18" s="1"/>
  <c r="E276" i="18"/>
  <c r="D276" i="18"/>
  <c r="C276" i="18"/>
  <c r="B276" i="18"/>
  <c r="A276" i="18"/>
  <c r="F275" i="18"/>
  <c r="G275" i="18" s="1"/>
  <c r="E275" i="18"/>
  <c r="D275" i="18"/>
  <c r="C275" i="18"/>
  <c r="B275" i="18"/>
  <c r="A275" i="18"/>
  <c r="F274" i="18"/>
  <c r="E274" i="18"/>
  <c r="D274" i="18"/>
  <c r="C274" i="18"/>
  <c r="B274" i="18"/>
  <c r="A274" i="18"/>
  <c r="F273" i="18"/>
  <c r="G273" i="18" s="1"/>
  <c r="E273" i="18"/>
  <c r="D273" i="18"/>
  <c r="C273" i="18"/>
  <c r="B273" i="18"/>
  <c r="A273" i="18"/>
  <c r="F272" i="18"/>
  <c r="G272" i="18" s="1"/>
  <c r="E272" i="18"/>
  <c r="D272" i="18"/>
  <c r="C272" i="18"/>
  <c r="B272" i="18"/>
  <c r="A272" i="18"/>
  <c r="F271" i="18"/>
  <c r="G271" i="18" s="1"/>
  <c r="E271" i="18"/>
  <c r="D271" i="18"/>
  <c r="C271" i="18"/>
  <c r="B271" i="18"/>
  <c r="A271" i="18"/>
  <c r="F270" i="18"/>
  <c r="G270" i="18" s="1"/>
  <c r="E270" i="18"/>
  <c r="D270" i="18"/>
  <c r="C270" i="18"/>
  <c r="B270" i="18"/>
  <c r="A270" i="18"/>
  <c r="F269" i="18"/>
  <c r="G269" i="18" s="1"/>
  <c r="E269" i="18"/>
  <c r="D269" i="18"/>
  <c r="C269" i="18"/>
  <c r="B269" i="18"/>
  <c r="A269" i="18"/>
  <c r="F268" i="18"/>
  <c r="G268" i="18" s="1"/>
  <c r="E268" i="18"/>
  <c r="D268" i="18"/>
  <c r="C268" i="18"/>
  <c r="B268" i="18"/>
  <c r="A268" i="18"/>
  <c r="F267" i="18"/>
  <c r="G267" i="18" s="1"/>
  <c r="E267" i="18"/>
  <c r="D267" i="18"/>
  <c r="C267" i="18"/>
  <c r="B267" i="18"/>
  <c r="A267" i="18"/>
  <c r="F266" i="18"/>
  <c r="E266" i="18"/>
  <c r="D266" i="18"/>
  <c r="C266" i="18"/>
  <c r="B266" i="18"/>
  <c r="A266" i="18"/>
  <c r="F265" i="18"/>
  <c r="G265" i="18" s="1"/>
  <c r="E265" i="18"/>
  <c r="D265" i="18"/>
  <c r="C265" i="18"/>
  <c r="B265" i="18"/>
  <c r="A265" i="18"/>
  <c r="F264" i="18"/>
  <c r="G264" i="18" s="1"/>
  <c r="E264" i="18"/>
  <c r="D264" i="18"/>
  <c r="C264" i="18"/>
  <c r="B264" i="18"/>
  <c r="A264" i="18"/>
  <c r="F263" i="18"/>
  <c r="G263" i="18" s="1"/>
  <c r="E263" i="18"/>
  <c r="D263" i="18"/>
  <c r="C263" i="18"/>
  <c r="B263" i="18"/>
  <c r="A263" i="18"/>
  <c r="F262" i="18"/>
  <c r="G262" i="18" s="1"/>
  <c r="E262" i="18"/>
  <c r="D262" i="18"/>
  <c r="C262" i="18"/>
  <c r="B262" i="18"/>
  <c r="A262" i="18"/>
  <c r="F261" i="18"/>
  <c r="G261" i="18" s="1"/>
  <c r="E261" i="18"/>
  <c r="D261" i="18"/>
  <c r="C261" i="18"/>
  <c r="B261" i="18"/>
  <c r="A261" i="18"/>
  <c r="F260" i="18"/>
  <c r="G260" i="18" s="1"/>
  <c r="E260" i="18"/>
  <c r="D260" i="18"/>
  <c r="C260" i="18"/>
  <c r="B260" i="18"/>
  <c r="A260" i="18"/>
  <c r="F259" i="18"/>
  <c r="G259" i="18" s="1"/>
  <c r="E259" i="18"/>
  <c r="D259" i="18"/>
  <c r="C259" i="18"/>
  <c r="B259" i="18"/>
  <c r="A259" i="18"/>
  <c r="B258" i="18"/>
  <c r="A258" i="18"/>
  <c r="F257" i="18"/>
  <c r="G257" i="18" s="1"/>
  <c r="E257" i="18"/>
  <c r="D257" i="18"/>
  <c r="C257" i="18"/>
  <c r="B257" i="18"/>
  <c r="A257" i="18"/>
  <c r="F256" i="18"/>
  <c r="G256" i="18" s="1"/>
  <c r="E256" i="18"/>
  <c r="D256" i="18"/>
  <c r="C256" i="18"/>
  <c r="B256" i="18"/>
  <c r="A256" i="18"/>
  <c r="F255" i="18"/>
  <c r="E255" i="18"/>
  <c r="D255" i="18"/>
  <c r="C255" i="18"/>
  <c r="B255" i="18"/>
  <c r="A255" i="18"/>
  <c r="F254" i="18"/>
  <c r="G254" i="18" s="1"/>
  <c r="E254" i="18"/>
  <c r="D254" i="18"/>
  <c r="C254" i="18"/>
  <c r="B254" i="18"/>
  <c r="A254" i="18"/>
  <c r="F253" i="18"/>
  <c r="G253" i="18" s="1"/>
  <c r="E253" i="18"/>
  <c r="D253" i="18"/>
  <c r="C253" i="18"/>
  <c r="B253" i="18"/>
  <c r="A253" i="18"/>
  <c r="F252" i="18"/>
  <c r="G252" i="18" s="1"/>
  <c r="E252" i="18"/>
  <c r="D252" i="18"/>
  <c r="C252" i="18"/>
  <c r="B252" i="18"/>
  <c r="A252" i="18"/>
  <c r="F251" i="18"/>
  <c r="G251" i="18" s="1"/>
  <c r="E251" i="18"/>
  <c r="D251" i="18"/>
  <c r="C251" i="18"/>
  <c r="B251" i="18"/>
  <c r="A251" i="18"/>
  <c r="F250" i="18"/>
  <c r="G250" i="18" s="1"/>
  <c r="E250" i="18"/>
  <c r="D250" i="18"/>
  <c r="C250" i="18"/>
  <c r="B250" i="18"/>
  <c r="A250" i="18"/>
  <c r="F249" i="18"/>
  <c r="G249" i="18" s="1"/>
  <c r="E249" i="18"/>
  <c r="D249" i="18"/>
  <c r="C249" i="18"/>
  <c r="B249" i="18"/>
  <c r="A249" i="18"/>
  <c r="F248" i="18"/>
  <c r="G248" i="18" s="1"/>
  <c r="E248" i="18"/>
  <c r="D248" i="18"/>
  <c r="C248" i="18"/>
  <c r="B248" i="18"/>
  <c r="A248" i="18"/>
  <c r="F247" i="18"/>
  <c r="E247" i="18"/>
  <c r="D247" i="18"/>
  <c r="C247" i="18"/>
  <c r="B247" i="18"/>
  <c r="A247" i="18"/>
  <c r="F246" i="18"/>
  <c r="G246" i="18" s="1"/>
  <c r="E246" i="18"/>
  <c r="D246" i="18"/>
  <c r="C246" i="18"/>
  <c r="B246" i="18"/>
  <c r="A246" i="18"/>
  <c r="F245" i="18"/>
  <c r="G245" i="18" s="1"/>
  <c r="E245" i="18"/>
  <c r="D245" i="18"/>
  <c r="C245" i="18"/>
  <c r="B245" i="18"/>
  <c r="A245" i="18"/>
  <c r="F244" i="18"/>
  <c r="G244" i="18" s="1"/>
  <c r="E244" i="18"/>
  <c r="D244" i="18"/>
  <c r="C244" i="18"/>
  <c r="B244" i="18"/>
  <c r="A244" i="18"/>
  <c r="F243" i="18"/>
  <c r="G243" i="18" s="1"/>
  <c r="E243" i="18"/>
  <c r="D243" i="18"/>
  <c r="C243" i="18"/>
  <c r="B243" i="18"/>
  <c r="A243" i="18"/>
  <c r="F242" i="18"/>
  <c r="G242" i="18" s="1"/>
  <c r="E242" i="18"/>
  <c r="D242" i="18"/>
  <c r="C242" i="18"/>
  <c r="B242" i="18"/>
  <c r="A242" i="18"/>
  <c r="F241" i="18"/>
  <c r="G241" i="18" s="1"/>
  <c r="E241" i="18"/>
  <c r="D241" i="18"/>
  <c r="C241" i="18"/>
  <c r="B241" i="18"/>
  <c r="A241" i="18"/>
  <c r="F240" i="18"/>
  <c r="G240" i="18" s="1"/>
  <c r="E240" i="18"/>
  <c r="D240" i="18"/>
  <c r="C240" i="18"/>
  <c r="B240" i="18"/>
  <c r="A240" i="18"/>
  <c r="F239" i="18"/>
  <c r="G239" i="18" s="1"/>
  <c r="E239" i="18"/>
  <c r="D239" i="18"/>
  <c r="C239" i="18"/>
  <c r="B239" i="18"/>
  <c r="A239" i="18"/>
  <c r="F238" i="18"/>
  <c r="E238" i="18"/>
  <c r="D238" i="18"/>
  <c r="C238" i="18"/>
  <c r="B238" i="18"/>
  <c r="A238" i="18"/>
  <c r="F237" i="18"/>
  <c r="E237" i="18"/>
  <c r="D237" i="18"/>
  <c r="C237" i="18"/>
  <c r="B237" i="18"/>
  <c r="A237" i="18"/>
  <c r="F236" i="18"/>
  <c r="G236" i="18" s="1"/>
  <c r="E236" i="18"/>
  <c r="D236" i="18"/>
  <c r="C236" i="18"/>
  <c r="B236" i="18"/>
  <c r="A236" i="18"/>
  <c r="F235" i="18"/>
  <c r="G235" i="18" s="1"/>
  <c r="E235" i="18"/>
  <c r="D235" i="18"/>
  <c r="C235" i="18"/>
  <c r="B235" i="18"/>
  <c r="A235" i="18"/>
  <c r="F234" i="18"/>
  <c r="E234" i="18"/>
  <c r="D234" i="18"/>
  <c r="C234" i="18"/>
  <c r="B234" i="18"/>
  <c r="A234" i="18"/>
  <c r="F233" i="18"/>
  <c r="G233" i="18" s="1"/>
  <c r="E233" i="18"/>
  <c r="D233" i="18"/>
  <c r="C233" i="18"/>
  <c r="B233" i="18"/>
  <c r="A233" i="18"/>
  <c r="F232" i="18"/>
  <c r="G232" i="18" s="1"/>
  <c r="E232" i="18"/>
  <c r="D232" i="18"/>
  <c r="C232" i="18"/>
  <c r="B232" i="18"/>
  <c r="A232" i="18"/>
  <c r="F231" i="18"/>
  <c r="G231" i="18" s="1"/>
  <c r="E231" i="18"/>
  <c r="D231" i="18"/>
  <c r="C231" i="18"/>
  <c r="B231" i="18"/>
  <c r="A231" i="18"/>
  <c r="F230" i="18"/>
  <c r="E230" i="18"/>
  <c r="D230" i="18"/>
  <c r="C230" i="18"/>
  <c r="B230" i="18"/>
  <c r="A230" i="18"/>
  <c r="F229" i="18"/>
  <c r="G229" i="18" s="1"/>
  <c r="E229" i="18"/>
  <c r="D229" i="18"/>
  <c r="C229" i="18"/>
  <c r="B229" i="18"/>
  <c r="A229" i="18"/>
  <c r="F228" i="18"/>
  <c r="G228" i="18" s="1"/>
  <c r="E228" i="18"/>
  <c r="D228" i="18"/>
  <c r="C228" i="18"/>
  <c r="B228" i="18"/>
  <c r="A228" i="18"/>
  <c r="F227" i="18"/>
  <c r="G227" i="18" s="1"/>
  <c r="E227" i="18"/>
  <c r="D227" i="18"/>
  <c r="C227" i="18"/>
  <c r="B227" i="18"/>
  <c r="A227" i="18"/>
  <c r="F226" i="18"/>
  <c r="E226" i="18"/>
  <c r="D226" i="18"/>
  <c r="C226" i="18"/>
  <c r="B226" i="18"/>
  <c r="A226" i="18"/>
  <c r="F225" i="18"/>
  <c r="G225" i="18" s="1"/>
  <c r="E225" i="18"/>
  <c r="D225" i="18"/>
  <c r="C225" i="18"/>
  <c r="B225" i="18"/>
  <c r="A225" i="18"/>
  <c r="F224" i="18"/>
  <c r="G224" i="18" s="1"/>
  <c r="E224" i="18"/>
  <c r="D224" i="18"/>
  <c r="C224" i="18"/>
  <c r="B224" i="18"/>
  <c r="A224" i="18"/>
  <c r="F223" i="18"/>
  <c r="G223" i="18" s="1"/>
  <c r="E223" i="18"/>
  <c r="D223" i="18"/>
  <c r="C223" i="18"/>
  <c r="B223" i="18"/>
  <c r="A223" i="18"/>
  <c r="F222" i="18"/>
  <c r="E222" i="18"/>
  <c r="D222" i="18"/>
  <c r="C222" i="18"/>
  <c r="B222" i="18"/>
  <c r="A222" i="18"/>
  <c r="F221" i="18"/>
  <c r="E221" i="18"/>
  <c r="D221" i="18"/>
  <c r="C221" i="18"/>
  <c r="B221" i="18"/>
  <c r="A221" i="18"/>
  <c r="F220" i="18"/>
  <c r="G220" i="18" s="1"/>
  <c r="E220" i="18"/>
  <c r="D220" i="18"/>
  <c r="C220" i="18"/>
  <c r="B220" i="18"/>
  <c r="A220" i="18"/>
  <c r="F219" i="18"/>
  <c r="G219" i="18" s="1"/>
  <c r="E219" i="18"/>
  <c r="D219" i="18"/>
  <c r="C219" i="18"/>
  <c r="B219" i="18"/>
  <c r="A219" i="18"/>
  <c r="F218" i="18"/>
  <c r="E218" i="18"/>
  <c r="D218" i="18"/>
  <c r="C218" i="18"/>
  <c r="B218" i="18"/>
  <c r="A218" i="18"/>
  <c r="F217" i="18"/>
  <c r="G217" i="18" s="1"/>
  <c r="E217" i="18"/>
  <c r="D217" i="18"/>
  <c r="C217" i="18"/>
  <c r="B217" i="18"/>
  <c r="A217" i="18"/>
  <c r="F216" i="18"/>
  <c r="G216" i="18" s="1"/>
  <c r="E216" i="18"/>
  <c r="D216" i="18"/>
  <c r="C216" i="18"/>
  <c r="B216" i="18"/>
  <c r="A216" i="18"/>
  <c r="F215" i="18"/>
  <c r="G215" i="18" s="1"/>
  <c r="E215" i="18"/>
  <c r="D215" i="18"/>
  <c r="C215" i="18"/>
  <c r="B215" i="18"/>
  <c r="A215" i="18"/>
  <c r="F214" i="18"/>
  <c r="E214" i="18"/>
  <c r="D214" i="18"/>
  <c r="C214" i="18"/>
  <c r="B214" i="18"/>
  <c r="A214" i="18"/>
  <c r="F213" i="18"/>
  <c r="G213" i="18" s="1"/>
  <c r="E213" i="18"/>
  <c r="D213" i="18"/>
  <c r="C213" i="18"/>
  <c r="B213" i="18"/>
  <c r="A213" i="18"/>
  <c r="F212" i="18"/>
  <c r="G212" i="18" s="1"/>
  <c r="E212" i="18"/>
  <c r="D212" i="18"/>
  <c r="C212" i="18"/>
  <c r="B212" i="18"/>
  <c r="A212" i="18"/>
  <c r="F211" i="18"/>
  <c r="G211" i="18" s="1"/>
  <c r="E211" i="18"/>
  <c r="D211" i="18"/>
  <c r="C211" i="18"/>
  <c r="B211" i="18"/>
  <c r="A211" i="18"/>
  <c r="F210" i="18"/>
  <c r="G210" i="18" s="1"/>
  <c r="E210" i="18"/>
  <c r="D210" i="18"/>
  <c r="C210" i="18"/>
  <c r="B210" i="18"/>
  <c r="A210" i="18"/>
  <c r="F209" i="18"/>
  <c r="E209" i="18"/>
  <c r="D209" i="18"/>
  <c r="C209" i="18"/>
  <c r="B209" i="18"/>
  <c r="A209" i="18"/>
  <c r="F208" i="18"/>
  <c r="G208" i="18" s="1"/>
  <c r="E208" i="18"/>
  <c r="D208" i="18"/>
  <c r="C208" i="18"/>
  <c r="B208" i="18"/>
  <c r="A208" i="18"/>
  <c r="F207" i="18"/>
  <c r="G207" i="18" s="1"/>
  <c r="E207" i="18"/>
  <c r="D207" i="18"/>
  <c r="C207" i="18"/>
  <c r="B207" i="18"/>
  <c r="A207" i="18"/>
  <c r="B206" i="18"/>
  <c r="A206" i="18"/>
  <c r="F205" i="18"/>
  <c r="G205" i="18" s="1"/>
  <c r="E205" i="18"/>
  <c r="D205" i="18"/>
  <c r="C205" i="18"/>
  <c r="B205" i="18"/>
  <c r="A205" i="18"/>
  <c r="F204" i="18"/>
  <c r="G204" i="18" s="1"/>
  <c r="E204" i="18"/>
  <c r="D204" i="18"/>
  <c r="C204" i="18"/>
  <c r="B204" i="18"/>
  <c r="A204" i="18"/>
  <c r="F203" i="18"/>
  <c r="E203" i="18"/>
  <c r="D203" i="18"/>
  <c r="C203" i="18"/>
  <c r="B203" i="18"/>
  <c r="A203" i="18"/>
  <c r="F202" i="18"/>
  <c r="G202" i="18" s="1"/>
  <c r="E202" i="18"/>
  <c r="D202" i="18"/>
  <c r="C202" i="18"/>
  <c r="B202" i="18"/>
  <c r="A202" i="18"/>
  <c r="F201" i="18"/>
  <c r="G201" i="18" s="1"/>
  <c r="E201" i="18"/>
  <c r="D201" i="18"/>
  <c r="C201" i="18"/>
  <c r="B201" i="18"/>
  <c r="A201" i="18"/>
  <c r="B200" i="18"/>
  <c r="A200" i="18"/>
  <c r="F199" i="18"/>
  <c r="G199" i="18" s="1"/>
  <c r="E199" i="18"/>
  <c r="D199" i="18"/>
  <c r="C199" i="18"/>
  <c r="B199" i="18"/>
  <c r="A199" i="18"/>
  <c r="F198" i="18"/>
  <c r="G198" i="18" s="1"/>
  <c r="E198" i="18"/>
  <c r="D198" i="18"/>
  <c r="C198" i="18"/>
  <c r="B198" i="18"/>
  <c r="A198" i="18"/>
  <c r="F197" i="18"/>
  <c r="E197" i="18"/>
  <c r="D197" i="18"/>
  <c r="C197" i="18"/>
  <c r="B197" i="18"/>
  <c r="A197" i="18"/>
  <c r="F196" i="18"/>
  <c r="G196" i="18" s="1"/>
  <c r="E196" i="18"/>
  <c r="D196" i="18"/>
  <c r="C196" i="18"/>
  <c r="B196" i="18"/>
  <c r="A196" i="18"/>
  <c r="F195" i="18"/>
  <c r="G195" i="18" s="1"/>
  <c r="E195" i="18"/>
  <c r="D195" i="18"/>
  <c r="C195" i="18"/>
  <c r="B195" i="18"/>
  <c r="A195" i="18"/>
  <c r="F194" i="18"/>
  <c r="G194" i="18" s="1"/>
  <c r="E194" i="18"/>
  <c r="D194" i="18"/>
  <c r="C194" i="18"/>
  <c r="B194" i="18"/>
  <c r="A194" i="18"/>
  <c r="F193" i="18"/>
  <c r="E193" i="18"/>
  <c r="D193" i="18"/>
  <c r="C193" i="18"/>
  <c r="B193" i="18"/>
  <c r="A193" i="18"/>
  <c r="F192" i="18"/>
  <c r="G192" i="18" s="1"/>
  <c r="E192" i="18"/>
  <c r="D192" i="18"/>
  <c r="C192" i="18"/>
  <c r="B192" i="18"/>
  <c r="A192" i="18"/>
  <c r="F191" i="18"/>
  <c r="G191" i="18" s="1"/>
  <c r="E191" i="18"/>
  <c r="D191" i="18"/>
  <c r="C191" i="18"/>
  <c r="B191" i="18"/>
  <c r="A191" i="18"/>
  <c r="B190" i="18"/>
  <c r="A190" i="18"/>
  <c r="F189" i="18"/>
  <c r="G189" i="18" s="1"/>
  <c r="E189" i="18"/>
  <c r="D189" i="18"/>
  <c r="C189" i="18"/>
  <c r="B189" i="18"/>
  <c r="A189" i="18"/>
  <c r="F188" i="18"/>
  <c r="G188" i="18" s="1"/>
  <c r="E188" i="18"/>
  <c r="D188" i="18"/>
  <c r="C188" i="18"/>
  <c r="B188" i="18"/>
  <c r="A188" i="18"/>
  <c r="F187" i="18"/>
  <c r="G187" i="18" s="1"/>
  <c r="E187" i="18"/>
  <c r="D187" i="18"/>
  <c r="C187" i="18"/>
  <c r="B187" i="18"/>
  <c r="A187" i="18"/>
  <c r="F186" i="18"/>
  <c r="E186" i="18"/>
  <c r="D186" i="18"/>
  <c r="C186" i="18"/>
  <c r="B186" i="18"/>
  <c r="A186" i="18"/>
  <c r="F185" i="18"/>
  <c r="E185" i="18"/>
  <c r="D185" i="18"/>
  <c r="C185" i="18"/>
  <c r="B185" i="18"/>
  <c r="A185" i="18"/>
  <c r="F184" i="18"/>
  <c r="G184" i="18" s="1"/>
  <c r="E184" i="18"/>
  <c r="D184" i="18"/>
  <c r="C184" i="18"/>
  <c r="B184" i="18"/>
  <c r="A184" i="18"/>
  <c r="F183" i="18"/>
  <c r="G183" i="18" s="1"/>
  <c r="E183" i="18"/>
  <c r="D183" i="18"/>
  <c r="C183" i="18"/>
  <c r="B183" i="18"/>
  <c r="A183" i="18"/>
  <c r="F182" i="18"/>
  <c r="E182" i="18"/>
  <c r="D182" i="18"/>
  <c r="C182" i="18"/>
  <c r="B182" i="18"/>
  <c r="A182" i="18"/>
  <c r="F181" i="18"/>
  <c r="G181" i="18" s="1"/>
  <c r="E181" i="18"/>
  <c r="D181" i="18"/>
  <c r="C181" i="18"/>
  <c r="B181" i="18"/>
  <c r="A181" i="18"/>
  <c r="F180" i="18"/>
  <c r="G180" i="18" s="1"/>
  <c r="E180" i="18"/>
  <c r="D180" i="18"/>
  <c r="C180" i="18"/>
  <c r="B180" i="18"/>
  <c r="A180" i="18"/>
  <c r="F179" i="18"/>
  <c r="G179" i="18" s="1"/>
  <c r="E179" i="18"/>
  <c r="D179" i="18"/>
  <c r="C179" i="18"/>
  <c r="B179" i="18"/>
  <c r="A179" i="18"/>
  <c r="F178" i="18"/>
  <c r="E178" i="18"/>
  <c r="D178" i="18"/>
  <c r="C178" i="18"/>
  <c r="B178" i="18"/>
  <c r="A178" i="18"/>
  <c r="F177" i="18"/>
  <c r="G177" i="18" s="1"/>
  <c r="E177" i="18"/>
  <c r="D177" i="18"/>
  <c r="C177" i="18"/>
  <c r="B177" i="18"/>
  <c r="A177" i="18"/>
  <c r="F176" i="18"/>
  <c r="G176" i="18" s="1"/>
  <c r="E176" i="18"/>
  <c r="D176" i="18"/>
  <c r="C176" i="18"/>
  <c r="B176" i="18"/>
  <c r="A176" i="18"/>
  <c r="F175" i="18"/>
  <c r="G175" i="18" s="1"/>
  <c r="E175" i="18"/>
  <c r="D175" i="18"/>
  <c r="C175" i="18"/>
  <c r="B175" i="18"/>
  <c r="A175" i="18"/>
  <c r="F174" i="18"/>
  <c r="E174" i="18"/>
  <c r="D174" i="18"/>
  <c r="C174" i="18"/>
  <c r="B174" i="18"/>
  <c r="A174" i="18"/>
  <c r="F173" i="18"/>
  <c r="E173" i="18"/>
  <c r="D173" i="18"/>
  <c r="C173" i="18"/>
  <c r="B173" i="18"/>
  <c r="A173" i="18"/>
  <c r="F172" i="18"/>
  <c r="G172" i="18" s="1"/>
  <c r="E172" i="18"/>
  <c r="D172" i="18"/>
  <c r="C172" i="18"/>
  <c r="B172" i="18"/>
  <c r="A172" i="18"/>
  <c r="B171" i="18"/>
  <c r="A171" i="18"/>
  <c r="F170" i="18"/>
  <c r="G170" i="18" s="1"/>
  <c r="E170" i="18"/>
  <c r="D170" i="18"/>
  <c r="C170" i="18"/>
  <c r="B170" i="18"/>
  <c r="A170" i="18"/>
  <c r="F169" i="18"/>
  <c r="G169" i="18" s="1"/>
  <c r="E169" i="18"/>
  <c r="D169" i="18"/>
  <c r="C169" i="18"/>
  <c r="B169" i="18"/>
  <c r="A169" i="18"/>
  <c r="F168" i="18"/>
  <c r="G168" i="18" s="1"/>
  <c r="E168" i="18"/>
  <c r="D168" i="18"/>
  <c r="C168" i="18"/>
  <c r="B168" i="18"/>
  <c r="A168" i="18"/>
  <c r="F167" i="18"/>
  <c r="E167" i="18"/>
  <c r="D167" i="18"/>
  <c r="C167" i="18"/>
  <c r="B167" i="18"/>
  <c r="A167" i="18"/>
  <c r="F166" i="18"/>
  <c r="G166" i="18" s="1"/>
  <c r="E166" i="18"/>
  <c r="D166" i="18"/>
  <c r="C166" i="18"/>
  <c r="B166" i="18"/>
  <c r="A166" i="18"/>
  <c r="F165" i="18"/>
  <c r="G165" i="18" s="1"/>
  <c r="E165" i="18"/>
  <c r="D165" i="18"/>
  <c r="C165" i="18"/>
  <c r="B165" i="18"/>
  <c r="A165" i="18"/>
  <c r="F164" i="18"/>
  <c r="G164" i="18" s="1"/>
  <c r="E164" i="18"/>
  <c r="D164" i="18"/>
  <c r="C164" i="18"/>
  <c r="B164" i="18"/>
  <c r="A164" i="18"/>
  <c r="F163" i="18"/>
  <c r="E163" i="18"/>
  <c r="D163" i="18"/>
  <c r="C163" i="18"/>
  <c r="B163" i="18"/>
  <c r="A163" i="18"/>
  <c r="F162" i="18"/>
  <c r="E162" i="18"/>
  <c r="D162" i="18"/>
  <c r="C162" i="18"/>
  <c r="B162" i="18"/>
  <c r="A162" i="18"/>
  <c r="F161" i="18"/>
  <c r="G161" i="18" s="1"/>
  <c r="E161" i="18"/>
  <c r="D161" i="18"/>
  <c r="C161" i="18"/>
  <c r="B161" i="18"/>
  <c r="A161" i="18"/>
  <c r="F160" i="18"/>
  <c r="G160" i="18" s="1"/>
  <c r="E160" i="18"/>
  <c r="D160" i="18"/>
  <c r="C160" i="18"/>
  <c r="B160" i="18"/>
  <c r="A160" i="18"/>
  <c r="F159" i="18"/>
  <c r="E159" i="18"/>
  <c r="D159" i="18"/>
  <c r="C159" i="18"/>
  <c r="B159" i="18"/>
  <c r="A159" i="18"/>
  <c r="F158" i="18"/>
  <c r="G158" i="18" s="1"/>
  <c r="E158" i="18"/>
  <c r="D158" i="18"/>
  <c r="C158" i="18"/>
  <c r="B158" i="18"/>
  <c r="A158" i="18"/>
  <c r="F157" i="18"/>
  <c r="G157" i="18" s="1"/>
  <c r="E157" i="18"/>
  <c r="D157" i="18"/>
  <c r="C157" i="18"/>
  <c r="B157" i="18"/>
  <c r="A157" i="18"/>
  <c r="F156" i="18"/>
  <c r="G156" i="18" s="1"/>
  <c r="E156" i="18"/>
  <c r="D156" i="18"/>
  <c r="C156" i="18"/>
  <c r="B156" i="18"/>
  <c r="A156" i="18"/>
  <c r="F155" i="18"/>
  <c r="E155" i="18"/>
  <c r="D155" i="18"/>
  <c r="C155" i="18"/>
  <c r="B155" i="18"/>
  <c r="A155" i="18"/>
  <c r="F154" i="18"/>
  <c r="G154" i="18" s="1"/>
  <c r="E154" i="18"/>
  <c r="D154" i="18"/>
  <c r="C154" i="18"/>
  <c r="B154" i="18"/>
  <c r="A154" i="18"/>
  <c r="B153" i="18"/>
  <c r="A153" i="18"/>
  <c r="F152" i="18"/>
  <c r="E152" i="18"/>
  <c r="D152" i="18"/>
  <c r="C152" i="18"/>
  <c r="B152" i="18"/>
  <c r="A152" i="18"/>
  <c r="F151" i="18"/>
  <c r="E151" i="18"/>
  <c r="D151" i="18"/>
  <c r="C151" i="18"/>
  <c r="B151" i="18"/>
  <c r="A151" i="18"/>
  <c r="F150" i="18"/>
  <c r="G150" i="18" s="1"/>
  <c r="E150" i="18"/>
  <c r="D150" i="18"/>
  <c r="C150" i="18"/>
  <c r="B150" i="18"/>
  <c r="A150" i="18"/>
  <c r="F149" i="18"/>
  <c r="G149" i="18" s="1"/>
  <c r="E149" i="18"/>
  <c r="D149" i="18"/>
  <c r="C149" i="18"/>
  <c r="B149" i="18"/>
  <c r="A149" i="18"/>
  <c r="F148" i="18"/>
  <c r="G148" i="18" s="1"/>
  <c r="E148" i="18"/>
  <c r="D148" i="18"/>
  <c r="C148" i="18"/>
  <c r="B148" i="18"/>
  <c r="A148" i="18"/>
  <c r="F147" i="18"/>
  <c r="G147" i="18" s="1"/>
  <c r="E147" i="18"/>
  <c r="D147" i="18"/>
  <c r="C147" i="18"/>
  <c r="B147" i="18"/>
  <c r="A147" i="18"/>
  <c r="F146" i="18"/>
  <c r="G146" i="18" s="1"/>
  <c r="E146" i="18"/>
  <c r="D146" i="18"/>
  <c r="C146" i="18"/>
  <c r="B146" i="18"/>
  <c r="A146" i="18"/>
  <c r="F145" i="18"/>
  <c r="G145" i="18" s="1"/>
  <c r="E145" i="18"/>
  <c r="D145" i="18"/>
  <c r="C145" i="18"/>
  <c r="B145" i="18"/>
  <c r="A145" i="18"/>
  <c r="F144" i="18"/>
  <c r="E144" i="18"/>
  <c r="D144" i="18"/>
  <c r="C144" i="18"/>
  <c r="B144" i="18"/>
  <c r="A144" i="18"/>
  <c r="F143" i="18"/>
  <c r="G143" i="18" s="1"/>
  <c r="E143" i="18"/>
  <c r="D143" i="18"/>
  <c r="C143" i="18"/>
  <c r="B143" i="18"/>
  <c r="A143" i="18"/>
  <c r="F142" i="18"/>
  <c r="G142" i="18" s="1"/>
  <c r="E142" i="18"/>
  <c r="D142" i="18"/>
  <c r="C142" i="18"/>
  <c r="B142" i="18"/>
  <c r="A142" i="18"/>
  <c r="F141" i="18"/>
  <c r="G141" i="18" s="1"/>
  <c r="E141" i="18"/>
  <c r="D141" i="18"/>
  <c r="C141" i="18"/>
  <c r="B141" i="18"/>
  <c r="A141" i="18"/>
  <c r="F140" i="18"/>
  <c r="E140" i="18"/>
  <c r="D140" i="18"/>
  <c r="C140" i="18"/>
  <c r="B140" i="18"/>
  <c r="A140" i="18"/>
  <c r="F139" i="18"/>
  <c r="G139" i="18" s="1"/>
  <c r="E139" i="18"/>
  <c r="D139" i="18"/>
  <c r="C139" i="18"/>
  <c r="B139" i="18"/>
  <c r="A139" i="18"/>
  <c r="F138" i="18"/>
  <c r="G138" i="18" s="1"/>
  <c r="E138" i="18"/>
  <c r="D138" i="18"/>
  <c r="C138" i="18"/>
  <c r="B138" i="18"/>
  <c r="A138" i="18"/>
  <c r="F137" i="18"/>
  <c r="G137" i="18" s="1"/>
  <c r="E137" i="18"/>
  <c r="D137" i="18"/>
  <c r="C137" i="18"/>
  <c r="B137" i="18"/>
  <c r="A137" i="18"/>
  <c r="F136" i="18"/>
  <c r="E136" i="18"/>
  <c r="D136" i="18"/>
  <c r="C136" i="18"/>
  <c r="B136" i="18"/>
  <c r="A136" i="18"/>
  <c r="F135" i="18"/>
  <c r="G135" i="18" s="1"/>
  <c r="E135" i="18"/>
  <c r="D135" i="18"/>
  <c r="C135" i="18"/>
  <c r="B135" i="18"/>
  <c r="A135" i="18"/>
  <c r="F134" i="18"/>
  <c r="G134" i="18" s="1"/>
  <c r="E134" i="18"/>
  <c r="D134" i="18"/>
  <c r="C134" i="18"/>
  <c r="B134" i="18"/>
  <c r="A134" i="18"/>
  <c r="F133" i="18"/>
  <c r="G133" i="18" s="1"/>
  <c r="E133" i="18"/>
  <c r="D133" i="18"/>
  <c r="C133" i="18"/>
  <c r="B133" i="18"/>
  <c r="A133" i="18"/>
  <c r="F132" i="18"/>
  <c r="E132" i="18"/>
  <c r="D132" i="18"/>
  <c r="C132" i="18"/>
  <c r="B132" i="18"/>
  <c r="A132" i="18"/>
  <c r="F131" i="18"/>
  <c r="G131" i="18" s="1"/>
  <c r="E131" i="18"/>
  <c r="D131" i="18"/>
  <c r="C131" i="18"/>
  <c r="B131" i="18"/>
  <c r="A131" i="18"/>
  <c r="F130" i="18"/>
  <c r="G130" i="18" s="1"/>
  <c r="E130" i="18"/>
  <c r="D130" i="18"/>
  <c r="C130" i="18"/>
  <c r="B130" i="18"/>
  <c r="A130" i="18"/>
  <c r="B129" i="18"/>
  <c r="A129" i="18"/>
  <c r="F128" i="18"/>
  <c r="G128" i="18" s="1"/>
  <c r="E128" i="18"/>
  <c r="D128" i="18"/>
  <c r="C128" i="18"/>
  <c r="B128" i="18"/>
  <c r="A128" i="18"/>
  <c r="F127" i="18"/>
  <c r="G127" i="18" s="1"/>
  <c r="E127" i="18"/>
  <c r="D127" i="18"/>
  <c r="C127" i="18"/>
  <c r="B127" i="18"/>
  <c r="A127" i="18"/>
  <c r="F126" i="18"/>
  <c r="G126" i="18" s="1"/>
  <c r="E126" i="18"/>
  <c r="D126" i="18"/>
  <c r="C126" i="18"/>
  <c r="B126" i="18"/>
  <c r="A126" i="18"/>
  <c r="F125" i="18"/>
  <c r="E125" i="18"/>
  <c r="D125" i="18"/>
  <c r="C125" i="18"/>
  <c r="B125" i="18"/>
  <c r="A125" i="18"/>
  <c r="F124" i="18"/>
  <c r="G124" i="18" s="1"/>
  <c r="E124" i="18"/>
  <c r="D124" i="18"/>
  <c r="C124" i="18"/>
  <c r="B124" i="18"/>
  <c r="A124" i="18"/>
  <c r="F123" i="18"/>
  <c r="G123" i="18" s="1"/>
  <c r="E123" i="18"/>
  <c r="D123" i="18"/>
  <c r="C123" i="18"/>
  <c r="B123" i="18"/>
  <c r="A123" i="18"/>
  <c r="F122" i="18"/>
  <c r="G122" i="18" s="1"/>
  <c r="E122" i="18"/>
  <c r="D122" i="18"/>
  <c r="C122" i="18"/>
  <c r="B122" i="18"/>
  <c r="A122" i="18"/>
  <c r="F121" i="18"/>
  <c r="E121" i="18"/>
  <c r="D121" i="18"/>
  <c r="C121" i="18"/>
  <c r="B121" i="18"/>
  <c r="A121" i="18"/>
  <c r="B120" i="18"/>
  <c r="A120" i="18"/>
  <c r="F119" i="18"/>
  <c r="G119" i="18" s="1"/>
  <c r="E119" i="18"/>
  <c r="D119" i="18"/>
  <c r="C119" i="18"/>
  <c r="B119" i="18"/>
  <c r="A119" i="18"/>
  <c r="F118" i="18"/>
  <c r="E118" i="18"/>
  <c r="D118" i="18"/>
  <c r="C118" i="18"/>
  <c r="B118" i="18"/>
  <c r="A118" i="18"/>
  <c r="F117" i="18"/>
  <c r="G117" i="18" s="1"/>
  <c r="E117" i="18"/>
  <c r="D117" i="18"/>
  <c r="C117" i="18"/>
  <c r="B117" i="18"/>
  <c r="A117" i="18"/>
  <c r="F116" i="18"/>
  <c r="G116" i="18" s="1"/>
  <c r="E116" i="18"/>
  <c r="D116" i="18"/>
  <c r="C116" i="18"/>
  <c r="B116" i="18"/>
  <c r="A116" i="18"/>
  <c r="B115" i="18"/>
  <c r="A115" i="18"/>
  <c r="F114" i="18"/>
  <c r="G114" i="18" s="1"/>
  <c r="E114" i="18"/>
  <c r="D114" i="18"/>
  <c r="C114" i="18"/>
  <c r="B114" i="18"/>
  <c r="A114" i="18"/>
  <c r="F113" i="18"/>
  <c r="G113" i="18" s="1"/>
  <c r="E113" i="18"/>
  <c r="D113" i="18"/>
  <c r="C113" i="18"/>
  <c r="B113" i="18"/>
  <c r="A113" i="18"/>
  <c r="F112" i="18"/>
  <c r="G112" i="18" s="1"/>
  <c r="E112" i="18"/>
  <c r="D112" i="18"/>
  <c r="C112" i="18"/>
  <c r="B112" i="18"/>
  <c r="A112" i="18"/>
  <c r="F111" i="18"/>
  <c r="E111" i="18"/>
  <c r="D111" i="18"/>
  <c r="C111" i="18"/>
  <c r="B111" i="18"/>
  <c r="A111" i="18"/>
  <c r="F110" i="18"/>
  <c r="G110" i="18" s="1"/>
  <c r="E110" i="18"/>
  <c r="D110" i="18"/>
  <c r="C110" i="18"/>
  <c r="B110" i="18"/>
  <c r="A110" i="18"/>
  <c r="B109" i="18"/>
  <c r="A109" i="18"/>
  <c r="F108" i="18"/>
  <c r="E108" i="18"/>
  <c r="D108" i="18"/>
  <c r="C108" i="18"/>
  <c r="B108" i="18"/>
  <c r="A108" i="18"/>
  <c r="F107" i="18"/>
  <c r="G107" i="18" s="1"/>
  <c r="E107" i="18"/>
  <c r="D107" i="18"/>
  <c r="C107" i="18"/>
  <c r="B107" i="18"/>
  <c r="A107" i="18"/>
  <c r="F106" i="18"/>
  <c r="G106" i="18" s="1"/>
  <c r="E106" i="18"/>
  <c r="D106" i="18"/>
  <c r="C106" i="18"/>
  <c r="B106" i="18"/>
  <c r="A106" i="18"/>
  <c r="F105" i="18"/>
  <c r="G105" i="18" s="1"/>
  <c r="E105" i="18"/>
  <c r="D105" i="18"/>
  <c r="C105" i="18"/>
  <c r="B105" i="18"/>
  <c r="A105" i="18"/>
  <c r="B104" i="18"/>
  <c r="A104" i="18"/>
  <c r="F103" i="18"/>
  <c r="G103" i="18" s="1"/>
  <c r="E103" i="18"/>
  <c r="D103" i="18"/>
  <c r="C103" i="18"/>
  <c r="B103" i="18"/>
  <c r="A103" i="18"/>
  <c r="F102" i="18"/>
  <c r="G102" i="18" s="1"/>
  <c r="E102" i="18"/>
  <c r="D102" i="18"/>
  <c r="C102" i="18"/>
  <c r="B102" i="18"/>
  <c r="A102" i="18"/>
  <c r="F101" i="18"/>
  <c r="E101" i="18"/>
  <c r="D101" i="18"/>
  <c r="C101" i="18"/>
  <c r="B101" i="18"/>
  <c r="A101" i="18"/>
  <c r="F100" i="18"/>
  <c r="G100" i="18" s="1"/>
  <c r="E100" i="18"/>
  <c r="D100" i="18"/>
  <c r="C100" i="18"/>
  <c r="B100" i="18"/>
  <c r="A100" i="18"/>
  <c r="B99" i="18"/>
  <c r="A99" i="18"/>
  <c r="F98" i="18"/>
  <c r="G98" i="18" s="1"/>
  <c r="E98" i="18"/>
  <c r="D98" i="18"/>
  <c r="C98" i="18"/>
  <c r="B98" i="18"/>
  <c r="A98" i="18"/>
  <c r="F97" i="18"/>
  <c r="G97" i="18" s="1"/>
  <c r="E97" i="18"/>
  <c r="D97" i="18"/>
  <c r="C97" i="18"/>
  <c r="B97" i="18"/>
  <c r="A97" i="18"/>
  <c r="F96" i="18"/>
  <c r="G96" i="18" s="1"/>
  <c r="E96" i="18"/>
  <c r="D96" i="18"/>
  <c r="C96" i="18"/>
  <c r="B96" i="18"/>
  <c r="A96" i="18"/>
  <c r="F95" i="18"/>
  <c r="G95" i="18" s="1"/>
  <c r="E95" i="18"/>
  <c r="D95" i="18"/>
  <c r="C95" i="18"/>
  <c r="B95" i="18"/>
  <c r="A95" i="18"/>
  <c r="B94" i="18"/>
  <c r="A94" i="18"/>
  <c r="F93" i="18"/>
  <c r="G93" i="18" s="1"/>
  <c r="E93" i="18"/>
  <c r="D93" i="18"/>
  <c r="C93" i="18"/>
  <c r="B93" i="18"/>
  <c r="A93" i="18"/>
  <c r="F92" i="18"/>
  <c r="E92" i="18"/>
  <c r="D92" i="18"/>
  <c r="C92" i="18"/>
  <c r="B92" i="18"/>
  <c r="A92" i="18"/>
  <c r="F91" i="18"/>
  <c r="G91" i="18" s="1"/>
  <c r="E91" i="18"/>
  <c r="D91" i="18"/>
  <c r="C91" i="18"/>
  <c r="B91" i="18"/>
  <c r="A91" i="18"/>
  <c r="F90" i="18"/>
  <c r="G90" i="18" s="1"/>
  <c r="E90" i="18"/>
  <c r="D90" i="18"/>
  <c r="C90" i="18"/>
  <c r="B90" i="18"/>
  <c r="A90" i="18"/>
  <c r="F89" i="18"/>
  <c r="E89" i="18"/>
  <c r="D89" i="18"/>
  <c r="C89" i="18"/>
  <c r="B89" i="18"/>
  <c r="A89" i="18"/>
  <c r="F88" i="18"/>
  <c r="G88" i="18" s="1"/>
  <c r="E88" i="18"/>
  <c r="D88" i="18"/>
  <c r="C88" i="18"/>
  <c r="B88" i="18"/>
  <c r="A88" i="18"/>
  <c r="F87" i="18"/>
  <c r="G87" i="18" s="1"/>
  <c r="E87" i="18"/>
  <c r="D87" i="18"/>
  <c r="C87" i="18"/>
  <c r="B87" i="18"/>
  <c r="A87" i="18"/>
  <c r="F86" i="18"/>
  <c r="G86" i="18" s="1"/>
  <c r="E86" i="18"/>
  <c r="D86" i="18"/>
  <c r="C86" i="18"/>
  <c r="B86" i="18"/>
  <c r="A86" i="18"/>
  <c r="F85" i="18"/>
  <c r="E85" i="18"/>
  <c r="D85" i="18"/>
  <c r="C85" i="18"/>
  <c r="B85" i="18"/>
  <c r="A85" i="18"/>
  <c r="F84" i="18"/>
  <c r="G84" i="18" s="1"/>
  <c r="E84" i="18"/>
  <c r="D84" i="18"/>
  <c r="C84" i="18"/>
  <c r="B84" i="18"/>
  <c r="A84" i="18"/>
  <c r="F83" i="18"/>
  <c r="G83" i="18" s="1"/>
  <c r="E83" i="18"/>
  <c r="D83" i="18"/>
  <c r="C83" i="18"/>
  <c r="B83" i="18"/>
  <c r="A83" i="18"/>
  <c r="F82" i="18"/>
  <c r="G82" i="18" s="1"/>
  <c r="E82" i="18"/>
  <c r="D82" i="18"/>
  <c r="C82" i="18"/>
  <c r="B82" i="18"/>
  <c r="A82" i="18"/>
  <c r="F81" i="18"/>
  <c r="E81" i="18"/>
  <c r="D81" i="18"/>
  <c r="C81" i="18"/>
  <c r="B81" i="18"/>
  <c r="A81" i="18"/>
  <c r="B80" i="18"/>
  <c r="A80" i="18"/>
  <c r="F79" i="18"/>
  <c r="G79" i="18" s="1"/>
  <c r="E79" i="18"/>
  <c r="D79" i="18"/>
  <c r="C79" i="18"/>
  <c r="B79" i="18"/>
  <c r="A79" i="18"/>
  <c r="F78" i="18"/>
  <c r="E78" i="18"/>
  <c r="D78" i="18"/>
  <c r="C78" i="18"/>
  <c r="B78" i="18"/>
  <c r="A78" i="18"/>
  <c r="F77" i="18"/>
  <c r="G77" i="18" s="1"/>
  <c r="E77" i="18"/>
  <c r="D77" i="18"/>
  <c r="C77" i="18"/>
  <c r="B77" i="18"/>
  <c r="A77" i="18"/>
  <c r="F76" i="18"/>
  <c r="G76" i="18" s="1"/>
  <c r="E76" i="18"/>
  <c r="D76" i="18"/>
  <c r="C76" i="18"/>
  <c r="B76" i="18"/>
  <c r="A76" i="18"/>
  <c r="F75" i="18"/>
  <c r="G75" i="18" s="1"/>
  <c r="E75" i="18"/>
  <c r="D75" i="18"/>
  <c r="C75" i="18"/>
  <c r="B75" i="18"/>
  <c r="A75" i="18"/>
  <c r="F74" i="18"/>
  <c r="G74" i="18" s="1"/>
  <c r="E74" i="18"/>
  <c r="D74" i="18"/>
  <c r="C74" i="18"/>
  <c r="B74" i="18"/>
  <c r="A74" i="18"/>
  <c r="F73" i="18"/>
  <c r="G73" i="18" s="1"/>
  <c r="E73" i="18"/>
  <c r="D73" i="18"/>
  <c r="C73" i="18"/>
  <c r="B73" i="18"/>
  <c r="A73" i="18"/>
  <c r="F72" i="18"/>
  <c r="G72" i="18" s="1"/>
  <c r="E72" i="18"/>
  <c r="D72" i="18"/>
  <c r="C72" i="18"/>
  <c r="B72" i="18"/>
  <c r="A72" i="18"/>
  <c r="F71" i="18"/>
  <c r="G71" i="18" s="1"/>
  <c r="E71" i="18"/>
  <c r="D71" i="18"/>
  <c r="C71" i="18"/>
  <c r="B71" i="18"/>
  <c r="A71" i="18"/>
  <c r="F70" i="18"/>
  <c r="G70" i="18" s="1"/>
  <c r="E70" i="18"/>
  <c r="D70" i="18"/>
  <c r="C70" i="18"/>
  <c r="B70" i="18"/>
  <c r="A70" i="18"/>
  <c r="F69" i="18"/>
  <c r="G69" i="18" s="1"/>
  <c r="E69" i="18"/>
  <c r="D69" i="18"/>
  <c r="C69" i="18"/>
  <c r="B69" i="18"/>
  <c r="A69" i="18"/>
  <c r="F68" i="18"/>
  <c r="G68" i="18" s="1"/>
  <c r="E68" i="18"/>
  <c r="D68" i="18"/>
  <c r="C68" i="18"/>
  <c r="B68" i="18"/>
  <c r="A68" i="18"/>
  <c r="B67" i="18"/>
  <c r="A67" i="18"/>
  <c r="F66" i="18"/>
  <c r="G66" i="18" s="1"/>
  <c r="E66" i="18"/>
  <c r="D66" i="18"/>
  <c r="C66" i="18"/>
  <c r="B66" i="18"/>
  <c r="A66" i="18"/>
  <c r="F65" i="18"/>
  <c r="G65" i="18" s="1"/>
  <c r="E65" i="18"/>
  <c r="D65" i="18"/>
  <c r="C65" i="18"/>
  <c r="B65" i="18"/>
  <c r="A65" i="18"/>
  <c r="F64" i="18"/>
  <c r="G64" i="18" s="1"/>
  <c r="E64" i="18"/>
  <c r="D64" i="18"/>
  <c r="C64" i="18"/>
  <c r="B64" i="18"/>
  <c r="A64" i="18"/>
  <c r="F63" i="18"/>
  <c r="G63" i="18" s="1"/>
  <c r="E63" i="18"/>
  <c r="D63" i="18"/>
  <c r="C63" i="18"/>
  <c r="B63" i="18"/>
  <c r="A63" i="18"/>
  <c r="F62" i="18"/>
  <c r="G62" i="18" s="1"/>
  <c r="E62" i="18"/>
  <c r="D62" i="18"/>
  <c r="C62" i="18"/>
  <c r="B62" i="18"/>
  <c r="A62" i="18"/>
  <c r="F61" i="18"/>
  <c r="G61" i="18" s="1"/>
  <c r="E61" i="18"/>
  <c r="D61" i="18"/>
  <c r="C61" i="18"/>
  <c r="B61" i="18"/>
  <c r="A61" i="18"/>
  <c r="F60" i="18"/>
  <c r="G60" i="18" s="1"/>
  <c r="E60" i="18"/>
  <c r="D60" i="18"/>
  <c r="C60" i="18"/>
  <c r="B60" i="18"/>
  <c r="A60" i="18"/>
  <c r="F59" i="18"/>
  <c r="G59" i="18" s="1"/>
  <c r="E59" i="18"/>
  <c r="D59" i="18"/>
  <c r="C59" i="18"/>
  <c r="B59" i="18"/>
  <c r="A59" i="18"/>
  <c r="F58" i="18"/>
  <c r="G58" i="18" s="1"/>
  <c r="E58" i="18"/>
  <c r="D58" i="18"/>
  <c r="C58" i="18"/>
  <c r="B58" i="18"/>
  <c r="A58" i="18"/>
  <c r="F57" i="18"/>
  <c r="G57" i="18" s="1"/>
  <c r="E57" i="18"/>
  <c r="D57" i="18"/>
  <c r="C57" i="18"/>
  <c r="B57" i="18"/>
  <c r="A57" i="18"/>
  <c r="F56" i="18"/>
  <c r="G56" i="18" s="1"/>
  <c r="E56" i="18"/>
  <c r="D56" i="18"/>
  <c r="C56" i="18"/>
  <c r="B56" i="18"/>
  <c r="A56" i="18"/>
  <c r="F55" i="18"/>
  <c r="G55" i="18" s="1"/>
  <c r="E55" i="18"/>
  <c r="D55" i="18"/>
  <c r="C55" i="18"/>
  <c r="B55" i="18"/>
  <c r="A55" i="18"/>
  <c r="F54" i="18"/>
  <c r="G54" i="18" s="1"/>
  <c r="E54" i="18"/>
  <c r="D54" i="18"/>
  <c r="C54" i="18"/>
  <c r="B54" i="18"/>
  <c r="A54" i="18"/>
  <c r="F53" i="18"/>
  <c r="G53" i="18" s="1"/>
  <c r="E53" i="18"/>
  <c r="D53" i="18"/>
  <c r="C53" i="18"/>
  <c r="B53" i="18"/>
  <c r="A53" i="18"/>
  <c r="F52" i="18"/>
  <c r="G52" i="18" s="1"/>
  <c r="E52" i="18"/>
  <c r="D52" i="18"/>
  <c r="C52" i="18"/>
  <c r="B52" i="18"/>
  <c r="A52" i="18"/>
  <c r="B51" i="18"/>
  <c r="A51" i="18"/>
  <c r="F50" i="18"/>
  <c r="G50" i="18" s="1"/>
  <c r="E50" i="18"/>
  <c r="D50" i="18"/>
  <c r="C50" i="18"/>
  <c r="B50" i="18"/>
  <c r="A50" i="18"/>
  <c r="F49" i="18"/>
  <c r="G49" i="18" s="1"/>
  <c r="E49" i="18"/>
  <c r="D49" i="18"/>
  <c r="C49" i="18"/>
  <c r="B49" i="18"/>
  <c r="A49" i="18"/>
  <c r="F48" i="18"/>
  <c r="G48" i="18" s="1"/>
  <c r="E48" i="18"/>
  <c r="D48" i="18"/>
  <c r="C48" i="18"/>
  <c r="B48" i="18"/>
  <c r="A48" i="18"/>
  <c r="F47" i="18"/>
  <c r="G47" i="18" s="1"/>
  <c r="E47" i="18"/>
  <c r="D47" i="18"/>
  <c r="C47" i="18"/>
  <c r="B47" i="18"/>
  <c r="A47" i="18"/>
  <c r="F46" i="18"/>
  <c r="G46" i="18" s="1"/>
  <c r="E46" i="18"/>
  <c r="D46" i="18"/>
  <c r="C46" i="18"/>
  <c r="B46" i="18"/>
  <c r="A46" i="18"/>
  <c r="F45" i="18"/>
  <c r="G45" i="18" s="1"/>
  <c r="E45" i="18"/>
  <c r="D45" i="18"/>
  <c r="C45" i="18"/>
  <c r="B45" i="18"/>
  <c r="A45" i="18"/>
  <c r="F44" i="18"/>
  <c r="G44" i="18" s="1"/>
  <c r="E44" i="18"/>
  <c r="D44" i="18"/>
  <c r="C44" i="18"/>
  <c r="B44" i="18"/>
  <c r="A44" i="18"/>
  <c r="F43" i="18"/>
  <c r="G43" i="18" s="1"/>
  <c r="E43" i="18"/>
  <c r="D43" i="18"/>
  <c r="C43" i="18"/>
  <c r="B43" i="18"/>
  <c r="A43" i="18"/>
  <c r="F42" i="18"/>
  <c r="G42" i="18" s="1"/>
  <c r="E42" i="18"/>
  <c r="D42" i="18"/>
  <c r="C42" i="18"/>
  <c r="B42" i="18"/>
  <c r="A42" i="18"/>
  <c r="F41" i="18"/>
  <c r="G41" i="18" s="1"/>
  <c r="E41" i="18"/>
  <c r="D41" i="18"/>
  <c r="C41" i="18"/>
  <c r="B41" i="18"/>
  <c r="A41" i="18"/>
  <c r="F40" i="18"/>
  <c r="G40" i="18" s="1"/>
  <c r="E40" i="18"/>
  <c r="D40" i="18"/>
  <c r="C40" i="18"/>
  <c r="B40" i="18"/>
  <c r="A40" i="18"/>
  <c r="F39" i="18"/>
  <c r="G39" i="18" s="1"/>
  <c r="E39" i="18"/>
  <c r="D39" i="18"/>
  <c r="C39" i="18"/>
  <c r="B39" i="18"/>
  <c r="A39" i="18"/>
  <c r="F38" i="18"/>
  <c r="G38" i="18" s="1"/>
  <c r="E38" i="18"/>
  <c r="D38" i="18"/>
  <c r="C38" i="18"/>
  <c r="B38" i="18"/>
  <c r="A38" i="18"/>
  <c r="F37" i="18"/>
  <c r="G37" i="18" s="1"/>
  <c r="E37" i="18"/>
  <c r="D37" i="18"/>
  <c r="C37" i="18"/>
  <c r="B37" i="18"/>
  <c r="A37" i="18"/>
  <c r="B36" i="18"/>
  <c r="A36" i="18"/>
  <c r="F35" i="18"/>
  <c r="I35" i="18" s="1"/>
  <c r="H34" i="18"/>
  <c r="F34" i="18"/>
  <c r="H33" i="18"/>
  <c r="F33" i="18"/>
  <c r="I33" i="18" s="1"/>
  <c r="H32" i="18"/>
  <c r="F32" i="18"/>
  <c r="F31" i="18"/>
  <c r="G31" i="18" s="1"/>
  <c r="D31" i="18"/>
  <c r="C31" i="18"/>
  <c r="B31" i="18"/>
  <c r="A31" i="18"/>
  <c r="F30" i="18"/>
  <c r="G30" i="18" s="1"/>
  <c r="D30" i="18"/>
  <c r="H30" i="18" s="1"/>
  <c r="C30" i="18"/>
  <c r="B30" i="18"/>
  <c r="A30" i="18"/>
  <c r="F29" i="18"/>
  <c r="G29" i="18" s="1"/>
  <c r="D29" i="18"/>
  <c r="C29" i="18"/>
  <c r="B29" i="18"/>
  <c r="A29" i="18"/>
  <c r="F28" i="18"/>
  <c r="G28" i="18" s="1"/>
  <c r="E28" i="18"/>
  <c r="D28" i="18"/>
  <c r="C28" i="18"/>
  <c r="B28" i="18"/>
  <c r="A28" i="18"/>
  <c r="F27" i="18"/>
  <c r="G27" i="18" s="1"/>
  <c r="E27" i="18"/>
  <c r="D27" i="18"/>
  <c r="C27" i="18"/>
  <c r="B27" i="18"/>
  <c r="A27" i="18"/>
  <c r="B26" i="18"/>
  <c r="A26" i="18"/>
  <c r="F25" i="18"/>
  <c r="G25" i="18" s="1"/>
  <c r="E25" i="18"/>
  <c r="D25" i="18"/>
  <c r="C25" i="18"/>
  <c r="B25" i="18"/>
  <c r="A25" i="18"/>
  <c r="F24" i="18"/>
  <c r="G24" i="18" s="1"/>
  <c r="E24" i="18"/>
  <c r="D24" i="18"/>
  <c r="C24" i="18"/>
  <c r="B24" i="18"/>
  <c r="A24" i="18"/>
  <c r="F23" i="18"/>
  <c r="G23" i="18" s="1"/>
  <c r="E23" i="18"/>
  <c r="D23" i="18"/>
  <c r="C23" i="18"/>
  <c r="B23" i="18"/>
  <c r="A23" i="18"/>
  <c r="B22" i="18"/>
  <c r="A22" i="18"/>
  <c r="F21" i="18"/>
  <c r="G21" i="18" s="1"/>
  <c r="E21" i="18"/>
  <c r="D21" i="18"/>
  <c r="C21" i="18"/>
  <c r="B21" i="18"/>
  <c r="A21" i="18"/>
  <c r="F20" i="18"/>
  <c r="G20" i="18" s="1"/>
  <c r="E20" i="18"/>
  <c r="D20" i="18"/>
  <c r="C20" i="18"/>
  <c r="B20" i="18"/>
  <c r="A20" i="18"/>
  <c r="F19" i="18"/>
  <c r="E19" i="18"/>
  <c r="D19" i="18"/>
  <c r="C19" i="18"/>
  <c r="B19" i="18"/>
  <c r="A19" i="18"/>
  <c r="F18" i="18"/>
  <c r="G18" i="18" s="1"/>
  <c r="E18" i="18"/>
  <c r="D18" i="18"/>
  <c r="C18" i="18"/>
  <c r="B18" i="18"/>
  <c r="A18" i="18"/>
  <c r="F17" i="18"/>
  <c r="G17" i="18" s="1"/>
  <c r="E17" i="18"/>
  <c r="D17" i="18"/>
  <c r="C17" i="18"/>
  <c r="B17" i="18"/>
  <c r="A17" i="18"/>
  <c r="B16" i="18"/>
  <c r="A16" i="18"/>
  <c r="C339" i="17"/>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H367" i="16"/>
  <c r="F367" i="16"/>
  <c r="H366" i="16"/>
  <c r="F366" i="16"/>
  <c r="I366" i="16" s="1"/>
  <c r="H365" i="16"/>
  <c r="F365" i="16"/>
  <c r="I365" i="16" s="1"/>
  <c r="H364" i="16"/>
  <c r="F364" i="16"/>
  <c r="H363" i="16"/>
  <c r="F363" i="16"/>
  <c r="H362" i="16"/>
  <c r="F362" i="16"/>
  <c r="H361" i="16"/>
  <c r="F361" i="16"/>
  <c r="H360" i="16"/>
  <c r="F360" i="16"/>
  <c r="H359" i="16"/>
  <c r="F359" i="16"/>
  <c r="G359" i="16" s="1"/>
  <c r="J359" i="16" s="1"/>
  <c r="K359" i="16" s="1"/>
  <c r="H358" i="16"/>
  <c r="F358" i="16"/>
  <c r="H357" i="16"/>
  <c r="F357" i="16"/>
  <c r="H356" i="16"/>
  <c r="F356" i="16"/>
  <c r="H355" i="16"/>
  <c r="F355" i="16"/>
  <c r="H354" i="16"/>
  <c r="F354" i="16"/>
  <c r="H353" i="16"/>
  <c r="F353" i="16"/>
  <c r="G353" i="16" s="1"/>
  <c r="J353" i="16" s="1"/>
  <c r="K353" i="16" s="1"/>
  <c r="F351" i="16"/>
  <c r="G351" i="16" s="1"/>
  <c r="E351" i="16"/>
  <c r="D351" i="16"/>
  <c r="C351" i="16"/>
  <c r="B351" i="16"/>
  <c r="A351" i="16"/>
  <c r="F350" i="16"/>
  <c r="G350" i="16" s="1"/>
  <c r="E350" i="16"/>
  <c r="D350" i="16"/>
  <c r="C350" i="16"/>
  <c r="B350" i="16"/>
  <c r="A350" i="16"/>
  <c r="F349" i="16"/>
  <c r="G349" i="16" s="1"/>
  <c r="E349" i="16"/>
  <c r="D349" i="16"/>
  <c r="C349" i="16"/>
  <c r="B349" i="16"/>
  <c r="A349" i="16"/>
  <c r="F348" i="16"/>
  <c r="G348" i="16" s="1"/>
  <c r="E348" i="16"/>
  <c r="D348" i="16"/>
  <c r="C348" i="16"/>
  <c r="B348" i="16"/>
  <c r="A348" i="16"/>
  <c r="F347" i="16"/>
  <c r="G347" i="16" s="1"/>
  <c r="E347" i="16"/>
  <c r="D347" i="16"/>
  <c r="C347" i="16"/>
  <c r="B347" i="16"/>
  <c r="A347" i="16"/>
  <c r="F346" i="16"/>
  <c r="G346" i="16" s="1"/>
  <c r="E346" i="16"/>
  <c r="D346" i="16"/>
  <c r="C346" i="16"/>
  <c r="B346" i="16"/>
  <c r="A346" i="16"/>
  <c r="F345" i="16"/>
  <c r="G345" i="16" s="1"/>
  <c r="E345" i="16"/>
  <c r="D345" i="16"/>
  <c r="C345" i="16"/>
  <c r="B345" i="16"/>
  <c r="A345" i="16"/>
  <c r="F344" i="16"/>
  <c r="G344" i="16" s="1"/>
  <c r="E344" i="16"/>
  <c r="D344" i="16"/>
  <c r="C344" i="16"/>
  <c r="B344" i="16"/>
  <c r="A344" i="16"/>
  <c r="F343" i="16"/>
  <c r="G343" i="16" s="1"/>
  <c r="E343" i="16"/>
  <c r="D343" i="16"/>
  <c r="C343" i="16"/>
  <c r="B343" i="16"/>
  <c r="A343" i="16"/>
  <c r="F342" i="16"/>
  <c r="G342" i="16" s="1"/>
  <c r="E342" i="16"/>
  <c r="D342" i="16"/>
  <c r="C342" i="16"/>
  <c r="B342" i="16"/>
  <c r="A342" i="16"/>
  <c r="F341" i="16"/>
  <c r="G341" i="16" s="1"/>
  <c r="E341" i="16"/>
  <c r="D341" i="16"/>
  <c r="C341" i="16"/>
  <c r="B341" i="16"/>
  <c r="A341" i="16"/>
  <c r="F340" i="16"/>
  <c r="G340" i="16" s="1"/>
  <c r="E340" i="16"/>
  <c r="D340" i="16"/>
  <c r="C340" i="16"/>
  <c r="B340" i="16"/>
  <c r="A340" i="16"/>
  <c r="B339" i="16"/>
  <c r="A339" i="16"/>
  <c r="F338" i="16"/>
  <c r="G338" i="16" s="1"/>
  <c r="E338" i="16"/>
  <c r="D338" i="16"/>
  <c r="C338" i="16"/>
  <c r="B338" i="16"/>
  <c r="A338" i="16"/>
  <c r="F337" i="16"/>
  <c r="G337" i="16" s="1"/>
  <c r="E337" i="16"/>
  <c r="D337" i="16"/>
  <c r="C337" i="16"/>
  <c r="B337" i="16"/>
  <c r="A337" i="16"/>
  <c r="F336" i="16"/>
  <c r="G336" i="16" s="1"/>
  <c r="E336" i="16"/>
  <c r="D336" i="16"/>
  <c r="C336" i="16"/>
  <c r="B336" i="16"/>
  <c r="A336" i="16"/>
  <c r="F335" i="16"/>
  <c r="G335" i="16" s="1"/>
  <c r="E335" i="16"/>
  <c r="D335" i="16"/>
  <c r="C335" i="16"/>
  <c r="B335" i="16"/>
  <c r="A335" i="16"/>
  <c r="F334" i="16"/>
  <c r="G334" i="16" s="1"/>
  <c r="E334" i="16"/>
  <c r="D334" i="16"/>
  <c r="C334" i="16"/>
  <c r="B334" i="16"/>
  <c r="A334" i="16"/>
  <c r="F333" i="16"/>
  <c r="G333" i="16" s="1"/>
  <c r="E333" i="16"/>
  <c r="D333" i="16"/>
  <c r="C333" i="16"/>
  <c r="B333" i="16"/>
  <c r="A333" i="16"/>
  <c r="F332" i="16"/>
  <c r="E332" i="16"/>
  <c r="D332" i="16"/>
  <c r="C332" i="16"/>
  <c r="B332" i="16"/>
  <c r="A332" i="16"/>
  <c r="F331" i="16"/>
  <c r="G331" i="16" s="1"/>
  <c r="E331" i="16"/>
  <c r="D331" i="16"/>
  <c r="C331" i="16"/>
  <c r="B331" i="16"/>
  <c r="A331" i="16"/>
  <c r="F330" i="16"/>
  <c r="G330" i="16" s="1"/>
  <c r="E330" i="16"/>
  <c r="D330" i="16"/>
  <c r="C330" i="16"/>
  <c r="B330" i="16"/>
  <c r="A330" i="16"/>
  <c r="F329" i="16"/>
  <c r="G329" i="16" s="1"/>
  <c r="E329" i="16"/>
  <c r="D329" i="16"/>
  <c r="C329" i="16"/>
  <c r="B329" i="16"/>
  <c r="A329" i="16"/>
  <c r="F328" i="16"/>
  <c r="G328" i="16" s="1"/>
  <c r="E328" i="16"/>
  <c r="D328" i="16"/>
  <c r="C328" i="16"/>
  <c r="B328" i="16"/>
  <c r="A328" i="16"/>
  <c r="F327" i="16"/>
  <c r="G327" i="16" s="1"/>
  <c r="E327" i="16"/>
  <c r="D327" i="16"/>
  <c r="C327" i="16"/>
  <c r="B327" i="16"/>
  <c r="A327" i="16"/>
  <c r="F326" i="16"/>
  <c r="G326" i="16" s="1"/>
  <c r="E326" i="16"/>
  <c r="D326" i="16"/>
  <c r="C326" i="16"/>
  <c r="B326" i="16"/>
  <c r="A326" i="16"/>
  <c r="F325" i="16"/>
  <c r="G325" i="16" s="1"/>
  <c r="E325" i="16"/>
  <c r="D325" i="16"/>
  <c r="C325" i="16"/>
  <c r="B325" i="16"/>
  <c r="A325" i="16"/>
  <c r="F324" i="16"/>
  <c r="G324" i="16" s="1"/>
  <c r="E324" i="16"/>
  <c r="D324" i="16"/>
  <c r="C324" i="16"/>
  <c r="B324" i="16"/>
  <c r="A324" i="16"/>
  <c r="F323" i="16"/>
  <c r="G323" i="16" s="1"/>
  <c r="E323" i="16"/>
  <c r="D323" i="16"/>
  <c r="C323" i="16"/>
  <c r="B323" i="16"/>
  <c r="A323" i="16"/>
  <c r="F322" i="16"/>
  <c r="G322" i="16" s="1"/>
  <c r="E322" i="16"/>
  <c r="D322" i="16"/>
  <c r="C322" i="16"/>
  <c r="B322" i="16"/>
  <c r="A322" i="16"/>
  <c r="F321" i="16"/>
  <c r="G321" i="16" s="1"/>
  <c r="E321" i="16"/>
  <c r="D321" i="16"/>
  <c r="C321" i="16"/>
  <c r="B321" i="16"/>
  <c r="A321" i="16"/>
  <c r="F320" i="16"/>
  <c r="G320" i="16" s="1"/>
  <c r="E320" i="16"/>
  <c r="D320" i="16"/>
  <c r="C320" i="16"/>
  <c r="B320" i="16"/>
  <c r="A320" i="16"/>
  <c r="B319" i="16"/>
  <c r="A319" i="16"/>
  <c r="F318" i="16"/>
  <c r="G318" i="16" s="1"/>
  <c r="E318" i="16"/>
  <c r="D318" i="16"/>
  <c r="C318" i="16"/>
  <c r="B318" i="16"/>
  <c r="A318" i="16"/>
  <c r="F317" i="16"/>
  <c r="G317" i="16" s="1"/>
  <c r="E317" i="16"/>
  <c r="D317" i="16"/>
  <c r="C317" i="16"/>
  <c r="B317" i="16"/>
  <c r="A317" i="16"/>
  <c r="F316" i="16"/>
  <c r="G316" i="16" s="1"/>
  <c r="E316" i="16"/>
  <c r="D316" i="16"/>
  <c r="C316" i="16"/>
  <c r="B316" i="16"/>
  <c r="A316" i="16"/>
  <c r="F315" i="16"/>
  <c r="G315" i="16" s="1"/>
  <c r="E315" i="16"/>
  <c r="D315" i="16"/>
  <c r="C315" i="16"/>
  <c r="B315" i="16"/>
  <c r="A315" i="16"/>
  <c r="F314" i="16"/>
  <c r="G314" i="16" s="1"/>
  <c r="E314" i="16"/>
  <c r="D314" i="16"/>
  <c r="C314" i="16"/>
  <c r="B314" i="16"/>
  <c r="A314" i="16"/>
  <c r="F313" i="16"/>
  <c r="G313" i="16" s="1"/>
  <c r="E313" i="16"/>
  <c r="D313" i="16"/>
  <c r="C313" i="16"/>
  <c r="B313" i="16"/>
  <c r="A313" i="16"/>
  <c r="F312" i="16"/>
  <c r="G312" i="16" s="1"/>
  <c r="E312" i="16"/>
  <c r="D312" i="16"/>
  <c r="C312" i="16"/>
  <c r="B312" i="16"/>
  <c r="A312" i="16"/>
  <c r="F311" i="16"/>
  <c r="G311" i="16" s="1"/>
  <c r="E311" i="16"/>
  <c r="D311" i="16"/>
  <c r="C311" i="16"/>
  <c r="B311" i="16"/>
  <c r="A311" i="16"/>
  <c r="F310" i="16"/>
  <c r="G310" i="16" s="1"/>
  <c r="E310" i="16"/>
  <c r="D310" i="16"/>
  <c r="C310" i="16"/>
  <c r="B310" i="16"/>
  <c r="A310" i="16"/>
  <c r="F309" i="16"/>
  <c r="G309" i="16" s="1"/>
  <c r="E309" i="16"/>
  <c r="D309" i="16"/>
  <c r="C309" i="16"/>
  <c r="B309" i="16"/>
  <c r="A309" i="16"/>
  <c r="F308" i="16"/>
  <c r="G308" i="16" s="1"/>
  <c r="E308" i="16"/>
  <c r="D308" i="16"/>
  <c r="C308" i="16"/>
  <c r="B308" i="16"/>
  <c r="A308" i="16"/>
  <c r="F307" i="16"/>
  <c r="G307" i="16" s="1"/>
  <c r="E307" i="16"/>
  <c r="D307" i="16"/>
  <c r="C307" i="16"/>
  <c r="B307" i="16"/>
  <c r="A307" i="16"/>
  <c r="F306" i="16"/>
  <c r="G306" i="16" s="1"/>
  <c r="E306" i="16"/>
  <c r="D306" i="16"/>
  <c r="C306" i="16"/>
  <c r="B306" i="16"/>
  <c r="A306" i="16"/>
  <c r="F305" i="16"/>
  <c r="G305" i="16" s="1"/>
  <c r="E305" i="16"/>
  <c r="D305" i="16"/>
  <c r="C305" i="16"/>
  <c r="B305" i="16"/>
  <c r="A305" i="16"/>
  <c r="F304" i="16"/>
  <c r="G304" i="16" s="1"/>
  <c r="E304" i="16"/>
  <c r="D304" i="16"/>
  <c r="C304" i="16"/>
  <c r="B304" i="16"/>
  <c r="A304" i="16"/>
  <c r="F303" i="16"/>
  <c r="G303" i="16" s="1"/>
  <c r="E303" i="16"/>
  <c r="D303" i="16"/>
  <c r="C303" i="16"/>
  <c r="B303" i="16"/>
  <c r="A303" i="16"/>
  <c r="F302" i="16"/>
  <c r="G302" i="16" s="1"/>
  <c r="E302" i="16"/>
  <c r="D302" i="16"/>
  <c r="C302" i="16"/>
  <c r="B302" i="16"/>
  <c r="A302" i="16"/>
  <c r="F301" i="16"/>
  <c r="G301" i="16" s="1"/>
  <c r="E301" i="16"/>
  <c r="D301" i="16"/>
  <c r="C301" i="16"/>
  <c r="B301" i="16"/>
  <c r="A301" i="16"/>
  <c r="F300" i="16"/>
  <c r="G300" i="16" s="1"/>
  <c r="E300" i="16"/>
  <c r="D300" i="16"/>
  <c r="C300" i="16"/>
  <c r="B300" i="16"/>
  <c r="A300" i="16"/>
  <c r="B299" i="16"/>
  <c r="A299" i="16"/>
  <c r="F298" i="16"/>
  <c r="G298" i="16" s="1"/>
  <c r="E298" i="16"/>
  <c r="D298" i="16"/>
  <c r="C298" i="16"/>
  <c r="B298" i="16"/>
  <c r="A298" i="16"/>
  <c r="F297" i="16"/>
  <c r="G297" i="16" s="1"/>
  <c r="E297" i="16"/>
  <c r="D297" i="16"/>
  <c r="C297" i="16"/>
  <c r="B297" i="16"/>
  <c r="A297" i="16"/>
  <c r="F296" i="16"/>
  <c r="G296" i="16" s="1"/>
  <c r="E296" i="16"/>
  <c r="D296" i="16"/>
  <c r="C296" i="16"/>
  <c r="B296" i="16"/>
  <c r="A296" i="16"/>
  <c r="F295" i="16"/>
  <c r="G295" i="16" s="1"/>
  <c r="E295" i="16"/>
  <c r="D295" i="16"/>
  <c r="C295" i="16"/>
  <c r="B295" i="16"/>
  <c r="A295" i="16"/>
  <c r="F294" i="16"/>
  <c r="G294" i="16" s="1"/>
  <c r="E294" i="16"/>
  <c r="D294" i="16"/>
  <c r="C294" i="16"/>
  <c r="B294" i="16"/>
  <c r="A294" i="16"/>
  <c r="F293" i="16"/>
  <c r="G293" i="16" s="1"/>
  <c r="E293" i="16"/>
  <c r="D293" i="16"/>
  <c r="C293" i="16"/>
  <c r="B293" i="16"/>
  <c r="A293" i="16"/>
  <c r="B292" i="16"/>
  <c r="A292" i="16"/>
  <c r="F291" i="16"/>
  <c r="G291" i="16" s="1"/>
  <c r="E291" i="16"/>
  <c r="D291" i="16"/>
  <c r="C291" i="16"/>
  <c r="B291" i="16"/>
  <c r="A291" i="16"/>
  <c r="F290" i="16"/>
  <c r="G290" i="16" s="1"/>
  <c r="E290" i="16"/>
  <c r="D290" i="16"/>
  <c r="C290" i="16"/>
  <c r="B290" i="16"/>
  <c r="A290" i="16"/>
  <c r="F289" i="16"/>
  <c r="E289" i="16"/>
  <c r="D289" i="16"/>
  <c r="C289" i="16"/>
  <c r="B289" i="16"/>
  <c r="A289" i="16"/>
  <c r="F288" i="16"/>
  <c r="E288" i="16"/>
  <c r="D288" i="16"/>
  <c r="C288" i="16"/>
  <c r="B288" i="16"/>
  <c r="A288" i="16"/>
  <c r="F287" i="16"/>
  <c r="G287" i="16" s="1"/>
  <c r="E287" i="16"/>
  <c r="D287" i="16"/>
  <c r="C287" i="16"/>
  <c r="B287" i="16"/>
  <c r="A287" i="16"/>
  <c r="F286" i="16"/>
  <c r="G286" i="16" s="1"/>
  <c r="E286" i="16"/>
  <c r="D286" i="16"/>
  <c r="C286" i="16"/>
  <c r="B286" i="16"/>
  <c r="A286" i="16"/>
  <c r="F285" i="16"/>
  <c r="E285" i="16"/>
  <c r="D285" i="16"/>
  <c r="C285" i="16"/>
  <c r="B285" i="16"/>
  <c r="A285" i="16"/>
  <c r="F284" i="16"/>
  <c r="E284" i="16"/>
  <c r="D284" i="16"/>
  <c r="C284" i="16"/>
  <c r="B284" i="16"/>
  <c r="A284" i="16"/>
  <c r="F283" i="16"/>
  <c r="G283" i="16" s="1"/>
  <c r="E283" i="16"/>
  <c r="D283" i="16"/>
  <c r="C283" i="16"/>
  <c r="B283" i="16"/>
  <c r="A283" i="16"/>
  <c r="F282" i="16"/>
  <c r="G282" i="16" s="1"/>
  <c r="E282" i="16"/>
  <c r="D282" i="16"/>
  <c r="C282" i="16"/>
  <c r="B282" i="16"/>
  <c r="A282" i="16"/>
  <c r="F281" i="16"/>
  <c r="G281" i="16" s="1"/>
  <c r="E281" i="16"/>
  <c r="D281" i="16"/>
  <c r="C281" i="16"/>
  <c r="B281" i="16"/>
  <c r="A281" i="16"/>
  <c r="F280" i="16"/>
  <c r="E280" i="16"/>
  <c r="D280" i="16"/>
  <c r="C280" i="16"/>
  <c r="B280" i="16"/>
  <c r="A280" i="16"/>
  <c r="B279" i="16"/>
  <c r="A279" i="16"/>
  <c r="F278" i="16"/>
  <c r="G278" i="16" s="1"/>
  <c r="E278" i="16"/>
  <c r="D278" i="16"/>
  <c r="C278" i="16"/>
  <c r="B278" i="16"/>
  <c r="A278" i="16"/>
  <c r="F277" i="16"/>
  <c r="E277" i="16"/>
  <c r="D277" i="16"/>
  <c r="C277" i="16"/>
  <c r="B277" i="16"/>
  <c r="A277" i="16"/>
  <c r="F276" i="16"/>
  <c r="G276" i="16" s="1"/>
  <c r="E276" i="16"/>
  <c r="D276" i="16"/>
  <c r="C276" i="16"/>
  <c r="B276" i="16"/>
  <c r="A276" i="16"/>
  <c r="F275" i="16"/>
  <c r="G275" i="16" s="1"/>
  <c r="E275" i="16"/>
  <c r="D275" i="16"/>
  <c r="C275" i="16"/>
  <c r="B275" i="16"/>
  <c r="A275" i="16"/>
  <c r="F274" i="16"/>
  <c r="G274" i="16" s="1"/>
  <c r="E274" i="16"/>
  <c r="D274" i="16"/>
  <c r="C274" i="16"/>
  <c r="B274" i="16"/>
  <c r="A274" i="16"/>
  <c r="F273" i="16"/>
  <c r="E273" i="16"/>
  <c r="D273" i="16"/>
  <c r="C273" i="16"/>
  <c r="B273" i="16"/>
  <c r="A273" i="16"/>
  <c r="F272" i="16"/>
  <c r="G272" i="16" s="1"/>
  <c r="E272" i="16"/>
  <c r="D272" i="16"/>
  <c r="C272" i="16"/>
  <c r="B272" i="16"/>
  <c r="A272" i="16"/>
  <c r="F271" i="16"/>
  <c r="G271" i="16" s="1"/>
  <c r="E271" i="16"/>
  <c r="D271" i="16"/>
  <c r="C271" i="16"/>
  <c r="B271" i="16"/>
  <c r="A271" i="16"/>
  <c r="F270" i="16"/>
  <c r="G270" i="16" s="1"/>
  <c r="E270" i="16"/>
  <c r="D270" i="16"/>
  <c r="C270" i="16"/>
  <c r="B270" i="16"/>
  <c r="A270" i="16"/>
  <c r="F269" i="16"/>
  <c r="E269" i="16"/>
  <c r="D269" i="16"/>
  <c r="C269" i="16"/>
  <c r="B269" i="16"/>
  <c r="A269" i="16"/>
  <c r="F268" i="16"/>
  <c r="G268" i="16" s="1"/>
  <c r="E268" i="16"/>
  <c r="D268" i="16"/>
  <c r="C268" i="16"/>
  <c r="B268" i="16"/>
  <c r="A268" i="16"/>
  <c r="F267" i="16"/>
  <c r="G267" i="16" s="1"/>
  <c r="E267" i="16"/>
  <c r="D267" i="16"/>
  <c r="C267" i="16"/>
  <c r="B267" i="16"/>
  <c r="A267" i="16"/>
  <c r="F266" i="16"/>
  <c r="G266" i="16" s="1"/>
  <c r="E266" i="16"/>
  <c r="D266" i="16"/>
  <c r="C266" i="16"/>
  <c r="B266" i="16"/>
  <c r="A266" i="16"/>
  <c r="F265" i="16"/>
  <c r="E265" i="16"/>
  <c r="D265" i="16"/>
  <c r="C265" i="16"/>
  <c r="B265" i="16"/>
  <c r="A265" i="16"/>
  <c r="F264" i="16"/>
  <c r="G264" i="16" s="1"/>
  <c r="E264" i="16"/>
  <c r="D264" i="16"/>
  <c r="C264" i="16"/>
  <c r="B264" i="16"/>
  <c r="A264" i="16"/>
  <c r="F263" i="16"/>
  <c r="G263" i="16" s="1"/>
  <c r="E263" i="16"/>
  <c r="D263" i="16"/>
  <c r="C263" i="16"/>
  <c r="B263" i="16"/>
  <c r="A263" i="16"/>
  <c r="F262" i="16"/>
  <c r="G262" i="16" s="1"/>
  <c r="E262" i="16"/>
  <c r="D262" i="16"/>
  <c r="C262" i="16"/>
  <c r="B262" i="16"/>
  <c r="A262" i="16"/>
  <c r="F261" i="16"/>
  <c r="E261" i="16"/>
  <c r="D261" i="16"/>
  <c r="C261" i="16"/>
  <c r="B261" i="16"/>
  <c r="A261" i="16"/>
  <c r="F260" i="16"/>
  <c r="G260" i="16" s="1"/>
  <c r="E260" i="16"/>
  <c r="D260" i="16"/>
  <c r="C260" i="16"/>
  <c r="B260" i="16"/>
  <c r="A260" i="16"/>
  <c r="F259" i="16"/>
  <c r="G259" i="16" s="1"/>
  <c r="E259" i="16"/>
  <c r="D259" i="16"/>
  <c r="C259" i="16"/>
  <c r="B259" i="16"/>
  <c r="A259" i="16"/>
  <c r="B258" i="16"/>
  <c r="A258" i="16"/>
  <c r="F257" i="16"/>
  <c r="G257" i="16" s="1"/>
  <c r="E257" i="16"/>
  <c r="D257" i="16"/>
  <c r="C257" i="16"/>
  <c r="B257" i="16"/>
  <c r="A257" i="16"/>
  <c r="F256" i="16"/>
  <c r="G256" i="16" s="1"/>
  <c r="E256" i="16"/>
  <c r="D256" i="16"/>
  <c r="C256" i="16"/>
  <c r="B256" i="16"/>
  <c r="A256" i="16"/>
  <c r="F255" i="16"/>
  <c r="G255" i="16" s="1"/>
  <c r="E255" i="16"/>
  <c r="D255" i="16"/>
  <c r="C255" i="16"/>
  <c r="B255" i="16"/>
  <c r="A255" i="16"/>
  <c r="F254" i="16"/>
  <c r="E254" i="16"/>
  <c r="D254" i="16"/>
  <c r="C254" i="16"/>
  <c r="B254" i="16"/>
  <c r="A254" i="16"/>
  <c r="F253" i="16"/>
  <c r="G253" i="16" s="1"/>
  <c r="E253" i="16"/>
  <c r="D253" i="16"/>
  <c r="C253" i="16"/>
  <c r="B253" i="16"/>
  <c r="A253" i="16"/>
  <c r="F252" i="16"/>
  <c r="G252" i="16" s="1"/>
  <c r="E252" i="16"/>
  <c r="D252" i="16"/>
  <c r="C252" i="16"/>
  <c r="B252" i="16"/>
  <c r="A252" i="16"/>
  <c r="F251" i="16"/>
  <c r="G251" i="16" s="1"/>
  <c r="E251" i="16"/>
  <c r="D251" i="16"/>
  <c r="C251" i="16"/>
  <c r="B251" i="16"/>
  <c r="A251" i="16"/>
  <c r="F250" i="16"/>
  <c r="E250" i="16"/>
  <c r="D250" i="16"/>
  <c r="C250" i="16"/>
  <c r="B250" i="16"/>
  <c r="A250" i="16"/>
  <c r="F249" i="16"/>
  <c r="G249" i="16" s="1"/>
  <c r="E249" i="16"/>
  <c r="D249" i="16"/>
  <c r="C249" i="16"/>
  <c r="B249" i="16"/>
  <c r="A249" i="16"/>
  <c r="F248" i="16"/>
  <c r="G248" i="16" s="1"/>
  <c r="E248" i="16"/>
  <c r="D248" i="16"/>
  <c r="C248" i="16"/>
  <c r="B248" i="16"/>
  <c r="A248" i="16"/>
  <c r="F247" i="16"/>
  <c r="G247" i="16" s="1"/>
  <c r="E247" i="16"/>
  <c r="D247" i="16"/>
  <c r="C247" i="16"/>
  <c r="B247" i="16"/>
  <c r="A247" i="16"/>
  <c r="F246" i="16"/>
  <c r="G246" i="16" s="1"/>
  <c r="E246" i="16"/>
  <c r="D246" i="16"/>
  <c r="C246" i="16"/>
  <c r="B246" i="16"/>
  <c r="A246" i="16"/>
  <c r="F245" i="16"/>
  <c r="G245" i="16" s="1"/>
  <c r="E245" i="16"/>
  <c r="D245" i="16"/>
  <c r="C245" i="16"/>
  <c r="B245" i="16"/>
  <c r="A245" i="16"/>
  <c r="F244" i="16"/>
  <c r="G244" i="16" s="1"/>
  <c r="E244" i="16"/>
  <c r="D244" i="16"/>
  <c r="C244" i="16"/>
  <c r="B244" i="16"/>
  <c r="A244" i="16"/>
  <c r="F243" i="16"/>
  <c r="G243" i="16" s="1"/>
  <c r="E243" i="16"/>
  <c r="D243" i="16"/>
  <c r="C243" i="16"/>
  <c r="B243" i="16"/>
  <c r="A243" i="16"/>
  <c r="F242" i="16"/>
  <c r="E242" i="16"/>
  <c r="D242" i="16"/>
  <c r="C242" i="16"/>
  <c r="B242" i="16"/>
  <c r="A242" i="16"/>
  <c r="F241" i="16"/>
  <c r="G241" i="16" s="1"/>
  <c r="E241" i="16"/>
  <c r="D241" i="16"/>
  <c r="C241" i="16"/>
  <c r="B241" i="16"/>
  <c r="A241" i="16"/>
  <c r="F240" i="16"/>
  <c r="G240" i="16" s="1"/>
  <c r="E240" i="16"/>
  <c r="D240" i="16"/>
  <c r="C240" i="16"/>
  <c r="B240" i="16"/>
  <c r="A240" i="16"/>
  <c r="F239" i="16"/>
  <c r="G239" i="16" s="1"/>
  <c r="E239" i="16"/>
  <c r="D239" i="16"/>
  <c r="C239" i="16"/>
  <c r="B239" i="16"/>
  <c r="A239" i="16"/>
  <c r="F238" i="16"/>
  <c r="G238" i="16" s="1"/>
  <c r="E238" i="16"/>
  <c r="D238" i="16"/>
  <c r="C238" i="16"/>
  <c r="B238" i="16"/>
  <c r="A238" i="16"/>
  <c r="F237" i="16"/>
  <c r="G237" i="16" s="1"/>
  <c r="E237" i="16"/>
  <c r="D237" i="16"/>
  <c r="C237" i="16"/>
  <c r="B237" i="16"/>
  <c r="A237" i="16"/>
  <c r="F236" i="16"/>
  <c r="G236" i="16" s="1"/>
  <c r="E236" i="16"/>
  <c r="D236" i="16"/>
  <c r="C236" i="16"/>
  <c r="B236" i="16"/>
  <c r="A236" i="16"/>
  <c r="F235" i="16"/>
  <c r="G235" i="16" s="1"/>
  <c r="E235" i="16"/>
  <c r="D235" i="16"/>
  <c r="C235" i="16"/>
  <c r="B235" i="16"/>
  <c r="A235" i="16"/>
  <c r="F234" i="16"/>
  <c r="G234" i="16" s="1"/>
  <c r="E234" i="16"/>
  <c r="D234" i="16"/>
  <c r="C234" i="16"/>
  <c r="B234" i="16"/>
  <c r="A234" i="16"/>
  <c r="F233" i="16"/>
  <c r="G233" i="16" s="1"/>
  <c r="E233" i="16"/>
  <c r="D233" i="16"/>
  <c r="C233" i="16"/>
  <c r="B233" i="16"/>
  <c r="A233" i="16"/>
  <c r="F232" i="16"/>
  <c r="E232" i="16"/>
  <c r="D232" i="16"/>
  <c r="C232" i="16"/>
  <c r="B232" i="16"/>
  <c r="A232" i="16"/>
  <c r="F231" i="16"/>
  <c r="G231" i="16" s="1"/>
  <c r="E231" i="16"/>
  <c r="D231" i="16"/>
  <c r="C231" i="16"/>
  <c r="B231" i="16"/>
  <c r="A231" i="16"/>
  <c r="F230" i="16"/>
  <c r="G230" i="16" s="1"/>
  <c r="E230" i="16"/>
  <c r="D230" i="16"/>
  <c r="C230" i="16"/>
  <c r="B230" i="16"/>
  <c r="A230" i="16"/>
  <c r="F229" i="16"/>
  <c r="G229" i="16" s="1"/>
  <c r="E229" i="16"/>
  <c r="D229" i="16"/>
  <c r="C229" i="16"/>
  <c r="B229" i="16"/>
  <c r="A229" i="16"/>
  <c r="F228" i="16"/>
  <c r="E228" i="16"/>
  <c r="D228" i="16"/>
  <c r="C228" i="16"/>
  <c r="B228" i="16"/>
  <c r="A228" i="16"/>
  <c r="F227" i="16"/>
  <c r="G227" i="16" s="1"/>
  <c r="E227" i="16"/>
  <c r="D227" i="16"/>
  <c r="C227" i="16"/>
  <c r="B227" i="16"/>
  <c r="A227" i="16"/>
  <c r="F226" i="16"/>
  <c r="G226" i="16" s="1"/>
  <c r="E226" i="16"/>
  <c r="D226" i="16"/>
  <c r="C226" i="16"/>
  <c r="B226" i="16"/>
  <c r="A226" i="16"/>
  <c r="F225" i="16"/>
  <c r="G225" i="16" s="1"/>
  <c r="E225" i="16"/>
  <c r="D225" i="16"/>
  <c r="C225" i="16"/>
  <c r="B225" i="16"/>
  <c r="A225" i="16"/>
  <c r="F224" i="16"/>
  <c r="E224" i="16"/>
  <c r="D224" i="16"/>
  <c r="C224" i="16"/>
  <c r="B224" i="16"/>
  <c r="A224" i="16"/>
  <c r="F223" i="16"/>
  <c r="G223" i="16" s="1"/>
  <c r="E223" i="16"/>
  <c r="D223" i="16"/>
  <c r="C223" i="16"/>
  <c r="B223" i="16"/>
  <c r="A223" i="16"/>
  <c r="F222" i="16"/>
  <c r="G222" i="16" s="1"/>
  <c r="E222" i="16"/>
  <c r="D222" i="16"/>
  <c r="C222" i="16"/>
  <c r="B222" i="16"/>
  <c r="A222" i="16"/>
  <c r="F221" i="16"/>
  <c r="G221" i="16" s="1"/>
  <c r="E221" i="16"/>
  <c r="D221" i="16"/>
  <c r="C221" i="16"/>
  <c r="B221" i="16"/>
  <c r="A221" i="16"/>
  <c r="F220" i="16"/>
  <c r="E220" i="16"/>
  <c r="D220" i="16"/>
  <c r="C220" i="16"/>
  <c r="B220" i="16"/>
  <c r="A220" i="16"/>
  <c r="F219" i="16"/>
  <c r="G219" i="16" s="1"/>
  <c r="E219" i="16"/>
  <c r="D219" i="16"/>
  <c r="C219" i="16"/>
  <c r="B219" i="16"/>
  <c r="A219" i="16"/>
  <c r="F218" i="16"/>
  <c r="G218" i="16" s="1"/>
  <c r="E218" i="16"/>
  <c r="D218" i="16"/>
  <c r="C218" i="16"/>
  <c r="B218" i="16"/>
  <c r="A218" i="16"/>
  <c r="F217" i="16"/>
  <c r="G217" i="16" s="1"/>
  <c r="E217" i="16"/>
  <c r="D217" i="16"/>
  <c r="C217" i="16"/>
  <c r="B217" i="16"/>
  <c r="A217" i="16"/>
  <c r="F216" i="16"/>
  <c r="E216" i="16"/>
  <c r="D216" i="16"/>
  <c r="C216" i="16"/>
  <c r="B216" i="16"/>
  <c r="A216" i="16"/>
  <c r="F215" i="16"/>
  <c r="G215" i="16" s="1"/>
  <c r="E215" i="16"/>
  <c r="D215" i="16"/>
  <c r="C215" i="16"/>
  <c r="B215" i="16"/>
  <c r="A215" i="16"/>
  <c r="F214" i="16"/>
  <c r="G214" i="16" s="1"/>
  <c r="E214" i="16"/>
  <c r="D214" i="16"/>
  <c r="C214" i="16"/>
  <c r="B214" i="16"/>
  <c r="A214" i="16"/>
  <c r="F213" i="16"/>
  <c r="G213" i="16" s="1"/>
  <c r="E213" i="16"/>
  <c r="D213" i="16"/>
  <c r="C213" i="16"/>
  <c r="B213" i="16"/>
  <c r="A213" i="16"/>
  <c r="F212" i="16"/>
  <c r="E212" i="16"/>
  <c r="D212" i="16"/>
  <c r="C212" i="16"/>
  <c r="B212" i="16"/>
  <c r="A212" i="16"/>
  <c r="F211" i="16"/>
  <c r="G211" i="16" s="1"/>
  <c r="E211" i="16"/>
  <c r="D211" i="16"/>
  <c r="C211" i="16"/>
  <c r="B211" i="16"/>
  <c r="A211" i="16"/>
  <c r="F210" i="16"/>
  <c r="G210" i="16" s="1"/>
  <c r="E210" i="16"/>
  <c r="D210" i="16"/>
  <c r="C210" i="16"/>
  <c r="B210" i="16"/>
  <c r="A210" i="16"/>
  <c r="F209" i="16"/>
  <c r="G209" i="16" s="1"/>
  <c r="E209" i="16"/>
  <c r="D209" i="16"/>
  <c r="C209" i="16"/>
  <c r="B209" i="16"/>
  <c r="A209" i="16"/>
  <c r="F208" i="16"/>
  <c r="E208" i="16"/>
  <c r="D208" i="16"/>
  <c r="C208" i="16"/>
  <c r="B208" i="16"/>
  <c r="A208" i="16"/>
  <c r="F207" i="16"/>
  <c r="G207" i="16" s="1"/>
  <c r="E207" i="16"/>
  <c r="D207" i="16"/>
  <c r="C207" i="16"/>
  <c r="B207" i="16"/>
  <c r="A207" i="16"/>
  <c r="B206" i="16"/>
  <c r="A206" i="16"/>
  <c r="F205" i="16"/>
  <c r="E205" i="16"/>
  <c r="D205" i="16"/>
  <c r="C205" i="16"/>
  <c r="B205" i="16"/>
  <c r="A205" i="16"/>
  <c r="F204" i="16"/>
  <c r="G204" i="16" s="1"/>
  <c r="E204" i="16"/>
  <c r="D204" i="16"/>
  <c r="C204" i="16"/>
  <c r="B204" i="16"/>
  <c r="A204" i="16"/>
  <c r="F203" i="16"/>
  <c r="G203" i="16" s="1"/>
  <c r="E203" i="16"/>
  <c r="D203" i="16"/>
  <c r="C203" i="16"/>
  <c r="B203" i="16"/>
  <c r="A203" i="16"/>
  <c r="F202" i="16"/>
  <c r="G202" i="16" s="1"/>
  <c r="E202" i="16"/>
  <c r="D202" i="16"/>
  <c r="C202" i="16"/>
  <c r="B202" i="16"/>
  <c r="A202" i="16"/>
  <c r="F201" i="16"/>
  <c r="E201" i="16"/>
  <c r="D201" i="16"/>
  <c r="C201" i="16"/>
  <c r="B201" i="16"/>
  <c r="A201" i="16"/>
  <c r="B200" i="16"/>
  <c r="A200" i="16"/>
  <c r="F199" i="16"/>
  <c r="G199" i="16" s="1"/>
  <c r="E199" i="16"/>
  <c r="D199" i="16"/>
  <c r="C199" i="16"/>
  <c r="B199" i="16"/>
  <c r="A199" i="16"/>
  <c r="F198" i="16"/>
  <c r="E198" i="16"/>
  <c r="D198" i="16"/>
  <c r="C198" i="16"/>
  <c r="B198" i="16"/>
  <c r="A198" i="16"/>
  <c r="F197" i="16"/>
  <c r="G197" i="16" s="1"/>
  <c r="E197" i="16"/>
  <c r="D197" i="16"/>
  <c r="C197" i="16"/>
  <c r="B197" i="16"/>
  <c r="A197" i="16"/>
  <c r="F196" i="16"/>
  <c r="G196" i="16" s="1"/>
  <c r="E196" i="16"/>
  <c r="D196" i="16"/>
  <c r="C196" i="16"/>
  <c r="B196" i="16"/>
  <c r="A196" i="16"/>
  <c r="F195" i="16"/>
  <c r="G195" i="16" s="1"/>
  <c r="E195" i="16"/>
  <c r="D195" i="16"/>
  <c r="C195" i="16"/>
  <c r="B195" i="16"/>
  <c r="A195" i="16"/>
  <c r="F194" i="16"/>
  <c r="E194" i="16"/>
  <c r="D194" i="16"/>
  <c r="C194" i="16"/>
  <c r="B194" i="16"/>
  <c r="A194" i="16"/>
  <c r="F193" i="16"/>
  <c r="G193" i="16" s="1"/>
  <c r="E193" i="16"/>
  <c r="D193" i="16"/>
  <c r="C193" i="16"/>
  <c r="B193" i="16"/>
  <c r="A193" i="16"/>
  <c r="F192" i="16"/>
  <c r="G192" i="16" s="1"/>
  <c r="E192" i="16"/>
  <c r="D192" i="16"/>
  <c r="C192" i="16"/>
  <c r="B192" i="16"/>
  <c r="A192" i="16"/>
  <c r="F191" i="16"/>
  <c r="G191" i="16" s="1"/>
  <c r="E191" i="16"/>
  <c r="D191" i="16"/>
  <c r="C191" i="16"/>
  <c r="B191" i="16"/>
  <c r="A191" i="16"/>
  <c r="B190" i="16"/>
  <c r="A190" i="16"/>
  <c r="F189" i="16"/>
  <c r="G189" i="16" s="1"/>
  <c r="E189" i="16"/>
  <c r="D189" i="16"/>
  <c r="C189" i="16"/>
  <c r="B189" i="16"/>
  <c r="A189" i="16"/>
  <c r="F188" i="16"/>
  <c r="G188" i="16" s="1"/>
  <c r="E188" i="16"/>
  <c r="D188" i="16"/>
  <c r="C188" i="16"/>
  <c r="B188" i="16"/>
  <c r="A188" i="16"/>
  <c r="F187" i="16"/>
  <c r="E187" i="16"/>
  <c r="D187" i="16"/>
  <c r="C187" i="16"/>
  <c r="B187" i="16"/>
  <c r="A187" i="16"/>
  <c r="F186" i="16"/>
  <c r="G186" i="16" s="1"/>
  <c r="E186" i="16"/>
  <c r="D186" i="16"/>
  <c r="C186" i="16"/>
  <c r="B186" i="16"/>
  <c r="A186" i="16"/>
  <c r="F185" i="16"/>
  <c r="G185" i="16" s="1"/>
  <c r="E185" i="16"/>
  <c r="D185" i="16"/>
  <c r="C185" i="16"/>
  <c r="B185" i="16"/>
  <c r="A185" i="16"/>
  <c r="F184" i="16"/>
  <c r="G184" i="16" s="1"/>
  <c r="E184" i="16"/>
  <c r="D184" i="16"/>
  <c r="C184" i="16"/>
  <c r="B184" i="16"/>
  <c r="A184" i="16"/>
  <c r="F183" i="16"/>
  <c r="E183" i="16"/>
  <c r="D183" i="16"/>
  <c r="C183" i="16"/>
  <c r="B183" i="16"/>
  <c r="A183" i="16"/>
  <c r="F182" i="16"/>
  <c r="G182" i="16" s="1"/>
  <c r="E182" i="16"/>
  <c r="D182" i="16"/>
  <c r="C182" i="16"/>
  <c r="B182" i="16"/>
  <c r="A182" i="16"/>
  <c r="F181" i="16"/>
  <c r="G181" i="16" s="1"/>
  <c r="E181" i="16"/>
  <c r="D181" i="16"/>
  <c r="C181" i="16"/>
  <c r="B181" i="16"/>
  <c r="A181" i="16"/>
  <c r="F180" i="16"/>
  <c r="G180" i="16" s="1"/>
  <c r="E180" i="16"/>
  <c r="D180" i="16"/>
  <c r="C180" i="16"/>
  <c r="B180" i="16"/>
  <c r="A180" i="16"/>
  <c r="F179" i="16"/>
  <c r="E179" i="16"/>
  <c r="D179" i="16"/>
  <c r="C179" i="16"/>
  <c r="B179" i="16"/>
  <c r="A179" i="16"/>
  <c r="F178" i="16"/>
  <c r="G178" i="16" s="1"/>
  <c r="E178" i="16"/>
  <c r="D178" i="16"/>
  <c r="C178" i="16"/>
  <c r="B178" i="16"/>
  <c r="A178" i="16"/>
  <c r="F177" i="16"/>
  <c r="G177" i="16" s="1"/>
  <c r="E177" i="16"/>
  <c r="D177" i="16"/>
  <c r="C177" i="16"/>
  <c r="B177" i="16"/>
  <c r="A177" i="16"/>
  <c r="F176" i="16"/>
  <c r="G176" i="16" s="1"/>
  <c r="E176" i="16"/>
  <c r="D176" i="16"/>
  <c r="C176" i="16"/>
  <c r="B176" i="16"/>
  <c r="A176" i="16"/>
  <c r="F175" i="16"/>
  <c r="G175" i="16" s="1"/>
  <c r="E175" i="16"/>
  <c r="D175" i="16"/>
  <c r="C175" i="16"/>
  <c r="B175" i="16"/>
  <c r="A175" i="16"/>
  <c r="F174" i="16"/>
  <c r="G174" i="16" s="1"/>
  <c r="E174" i="16"/>
  <c r="D174" i="16"/>
  <c r="C174" i="16"/>
  <c r="B174" i="16"/>
  <c r="A174" i="16"/>
  <c r="F173" i="16"/>
  <c r="G173" i="16" s="1"/>
  <c r="E173" i="16"/>
  <c r="D173" i="16"/>
  <c r="C173" i="16"/>
  <c r="B173" i="16"/>
  <c r="A173" i="16"/>
  <c r="F172" i="16"/>
  <c r="G172" i="16" s="1"/>
  <c r="E172" i="16"/>
  <c r="D172" i="16"/>
  <c r="C172" i="16"/>
  <c r="B172" i="16"/>
  <c r="A172" i="16"/>
  <c r="B171" i="16"/>
  <c r="A171" i="16"/>
  <c r="F170" i="16"/>
  <c r="G170" i="16" s="1"/>
  <c r="E170" i="16"/>
  <c r="D170" i="16"/>
  <c r="C170" i="16"/>
  <c r="B170" i="16"/>
  <c r="A170" i="16"/>
  <c r="F169" i="16"/>
  <c r="G169" i="16" s="1"/>
  <c r="E169" i="16"/>
  <c r="D169" i="16"/>
  <c r="C169" i="16"/>
  <c r="B169" i="16"/>
  <c r="A169" i="16"/>
  <c r="F168" i="16"/>
  <c r="G168" i="16" s="1"/>
  <c r="E168" i="16"/>
  <c r="D168" i="16"/>
  <c r="C168" i="16"/>
  <c r="B168" i="16"/>
  <c r="A168" i="16"/>
  <c r="F167" i="16"/>
  <c r="E167" i="16"/>
  <c r="D167" i="16"/>
  <c r="C167" i="16"/>
  <c r="B167" i="16"/>
  <c r="A167" i="16"/>
  <c r="F166" i="16"/>
  <c r="G166" i="16" s="1"/>
  <c r="E166" i="16"/>
  <c r="D166" i="16"/>
  <c r="C166" i="16"/>
  <c r="B166" i="16"/>
  <c r="A166" i="16"/>
  <c r="F165" i="16"/>
  <c r="G165" i="16" s="1"/>
  <c r="E165" i="16"/>
  <c r="D165" i="16"/>
  <c r="C165" i="16"/>
  <c r="B165" i="16"/>
  <c r="A165" i="16"/>
  <c r="F164" i="16"/>
  <c r="E164" i="16"/>
  <c r="D164" i="16"/>
  <c r="C164" i="16"/>
  <c r="B164" i="16"/>
  <c r="A164" i="16"/>
  <c r="F163" i="16"/>
  <c r="G163" i="16" s="1"/>
  <c r="E163" i="16"/>
  <c r="D163" i="16"/>
  <c r="C163" i="16"/>
  <c r="B163" i="16"/>
  <c r="A163" i="16"/>
  <c r="F162" i="16"/>
  <c r="G162" i="16" s="1"/>
  <c r="E162" i="16"/>
  <c r="D162" i="16"/>
  <c r="C162" i="16"/>
  <c r="B162" i="16"/>
  <c r="A162" i="16"/>
  <c r="F161" i="16"/>
  <c r="G161" i="16" s="1"/>
  <c r="E161" i="16"/>
  <c r="D161" i="16"/>
  <c r="C161" i="16"/>
  <c r="B161" i="16"/>
  <c r="A161" i="16"/>
  <c r="F160" i="16"/>
  <c r="G160" i="16" s="1"/>
  <c r="E160" i="16"/>
  <c r="D160" i="16"/>
  <c r="C160" i="16"/>
  <c r="B160" i="16"/>
  <c r="A160" i="16"/>
  <c r="F159" i="16"/>
  <c r="G159" i="16" s="1"/>
  <c r="E159" i="16"/>
  <c r="D159" i="16"/>
  <c r="C159" i="16"/>
  <c r="B159" i="16"/>
  <c r="A159" i="16"/>
  <c r="F158" i="16"/>
  <c r="G158" i="16" s="1"/>
  <c r="E158" i="16"/>
  <c r="D158" i="16"/>
  <c r="C158" i="16"/>
  <c r="B158" i="16"/>
  <c r="A158" i="16"/>
  <c r="F157" i="16"/>
  <c r="E157" i="16"/>
  <c r="D157" i="16"/>
  <c r="C157" i="16"/>
  <c r="B157" i="16"/>
  <c r="A157" i="16"/>
  <c r="F156" i="16"/>
  <c r="G156" i="16" s="1"/>
  <c r="E156" i="16"/>
  <c r="D156" i="16"/>
  <c r="C156" i="16"/>
  <c r="B156" i="16"/>
  <c r="A156" i="16"/>
  <c r="F155" i="16"/>
  <c r="G155" i="16" s="1"/>
  <c r="E155" i="16"/>
  <c r="D155" i="16"/>
  <c r="C155" i="16"/>
  <c r="B155" i="16"/>
  <c r="A155" i="16"/>
  <c r="F154" i="16"/>
  <c r="G154" i="16" s="1"/>
  <c r="E154" i="16"/>
  <c r="D154" i="16"/>
  <c r="C154" i="16"/>
  <c r="B154" i="16"/>
  <c r="A154" i="16"/>
  <c r="B153" i="16"/>
  <c r="A153" i="16"/>
  <c r="F152" i="16"/>
  <c r="G152" i="16" s="1"/>
  <c r="E152" i="16"/>
  <c r="D152" i="16"/>
  <c r="C152" i="16"/>
  <c r="B152" i="16"/>
  <c r="A152" i="16"/>
  <c r="F151" i="16"/>
  <c r="G151" i="16" s="1"/>
  <c r="E151" i="16"/>
  <c r="D151" i="16"/>
  <c r="C151" i="16"/>
  <c r="B151" i="16"/>
  <c r="A151" i="16"/>
  <c r="F150" i="16"/>
  <c r="E150" i="16"/>
  <c r="D150" i="16"/>
  <c r="C150" i="16"/>
  <c r="B150" i="16"/>
  <c r="A150" i="16"/>
  <c r="F149" i="16"/>
  <c r="G149" i="16" s="1"/>
  <c r="E149" i="16"/>
  <c r="D149" i="16"/>
  <c r="C149" i="16"/>
  <c r="B149" i="16"/>
  <c r="A149" i="16"/>
  <c r="F148" i="16"/>
  <c r="G148" i="16" s="1"/>
  <c r="E148" i="16"/>
  <c r="D148" i="16"/>
  <c r="C148" i="16"/>
  <c r="B148" i="16"/>
  <c r="A148" i="16"/>
  <c r="F147" i="16"/>
  <c r="G147" i="16" s="1"/>
  <c r="E147" i="16"/>
  <c r="D147" i="16"/>
  <c r="C147" i="16"/>
  <c r="B147" i="16"/>
  <c r="A147" i="16"/>
  <c r="F146" i="16"/>
  <c r="E146" i="16"/>
  <c r="D146" i="16"/>
  <c r="C146" i="16"/>
  <c r="B146" i="16"/>
  <c r="A146" i="16"/>
  <c r="F145" i="16"/>
  <c r="G145" i="16" s="1"/>
  <c r="E145" i="16"/>
  <c r="D145" i="16"/>
  <c r="C145" i="16"/>
  <c r="B145" i="16"/>
  <c r="A145" i="16"/>
  <c r="F144" i="16"/>
  <c r="G144" i="16" s="1"/>
  <c r="E144" i="16"/>
  <c r="D144" i="16"/>
  <c r="C144" i="16"/>
  <c r="B144" i="16"/>
  <c r="A144" i="16"/>
  <c r="F143" i="16"/>
  <c r="G143" i="16" s="1"/>
  <c r="E143" i="16"/>
  <c r="D143" i="16"/>
  <c r="C143" i="16"/>
  <c r="B143" i="16"/>
  <c r="A143" i="16"/>
  <c r="F142" i="16"/>
  <c r="E142" i="16"/>
  <c r="D142" i="16"/>
  <c r="C142" i="16"/>
  <c r="B142" i="16"/>
  <c r="A142" i="16"/>
  <c r="F141" i="16"/>
  <c r="G141" i="16" s="1"/>
  <c r="E141" i="16"/>
  <c r="D141" i="16"/>
  <c r="C141" i="16"/>
  <c r="B141" i="16"/>
  <c r="A141" i="16"/>
  <c r="F140" i="16"/>
  <c r="G140" i="16" s="1"/>
  <c r="E140" i="16"/>
  <c r="D140" i="16"/>
  <c r="C140" i="16"/>
  <c r="B140" i="16"/>
  <c r="A140" i="16"/>
  <c r="F139" i="16"/>
  <c r="G139" i="16" s="1"/>
  <c r="E139" i="16"/>
  <c r="D139" i="16"/>
  <c r="C139" i="16"/>
  <c r="B139" i="16"/>
  <c r="A139" i="16"/>
  <c r="F138" i="16"/>
  <c r="E138" i="16"/>
  <c r="D138" i="16"/>
  <c r="C138" i="16"/>
  <c r="B138" i="16"/>
  <c r="A138" i="16"/>
  <c r="F137" i="16"/>
  <c r="G137" i="16" s="1"/>
  <c r="E137" i="16"/>
  <c r="D137" i="16"/>
  <c r="C137" i="16"/>
  <c r="B137" i="16"/>
  <c r="A137" i="16"/>
  <c r="F136" i="16"/>
  <c r="G136" i="16" s="1"/>
  <c r="E136" i="16"/>
  <c r="D136" i="16"/>
  <c r="C136" i="16"/>
  <c r="B136" i="16"/>
  <c r="A136" i="16"/>
  <c r="F135" i="16"/>
  <c r="E135" i="16"/>
  <c r="D135" i="16"/>
  <c r="C135" i="16"/>
  <c r="B135" i="16"/>
  <c r="A135" i="16"/>
  <c r="F134" i="16"/>
  <c r="E134" i="16"/>
  <c r="D134" i="16"/>
  <c r="C134" i="16"/>
  <c r="B134" i="16"/>
  <c r="A134" i="16"/>
  <c r="F133" i="16"/>
  <c r="G133" i="16" s="1"/>
  <c r="E133" i="16"/>
  <c r="D133" i="16"/>
  <c r="C133" i="16"/>
  <c r="B133" i="16"/>
  <c r="A133" i="16"/>
  <c r="F132" i="16"/>
  <c r="G132" i="16" s="1"/>
  <c r="E132" i="16"/>
  <c r="D132" i="16"/>
  <c r="C132" i="16"/>
  <c r="B132" i="16"/>
  <c r="A132" i="16"/>
  <c r="F131" i="16"/>
  <c r="E131" i="16"/>
  <c r="D131" i="16"/>
  <c r="C131" i="16"/>
  <c r="B131" i="16"/>
  <c r="A131" i="16"/>
  <c r="F130" i="16"/>
  <c r="E130" i="16"/>
  <c r="D130" i="16"/>
  <c r="C130" i="16"/>
  <c r="B130" i="16"/>
  <c r="A130" i="16"/>
  <c r="B129" i="16"/>
  <c r="A129" i="16"/>
  <c r="F128" i="16"/>
  <c r="E128" i="16"/>
  <c r="D128" i="16"/>
  <c r="C128" i="16"/>
  <c r="B128" i="16"/>
  <c r="A128" i="16"/>
  <c r="F127" i="16"/>
  <c r="E127" i="16"/>
  <c r="D127" i="16"/>
  <c r="C127" i="16"/>
  <c r="B127" i="16"/>
  <c r="A127" i="16"/>
  <c r="F126" i="16"/>
  <c r="G126" i="16" s="1"/>
  <c r="E126" i="16"/>
  <c r="D126" i="16"/>
  <c r="C126" i="16"/>
  <c r="B126" i="16"/>
  <c r="A126" i="16"/>
  <c r="F125" i="16"/>
  <c r="G125" i="16" s="1"/>
  <c r="E125" i="16"/>
  <c r="D125" i="16"/>
  <c r="C125" i="16"/>
  <c r="B125" i="16"/>
  <c r="A125" i="16"/>
  <c r="F124" i="16"/>
  <c r="E124" i="16"/>
  <c r="D124" i="16"/>
  <c r="C124" i="16"/>
  <c r="B124" i="16"/>
  <c r="A124" i="16"/>
  <c r="F123" i="16"/>
  <c r="E123" i="16"/>
  <c r="D123" i="16"/>
  <c r="C123" i="16"/>
  <c r="B123" i="16"/>
  <c r="A123" i="16"/>
  <c r="F122" i="16"/>
  <c r="G122" i="16" s="1"/>
  <c r="E122" i="16"/>
  <c r="D122" i="16"/>
  <c r="C122" i="16"/>
  <c r="B122" i="16"/>
  <c r="A122" i="16"/>
  <c r="F121" i="16"/>
  <c r="G121" i="16" s="1"/>
  <c r="E121" i="16"/>
  <c r="D121" i="16"/>
  <c r="C121" i="16"/>
  <c r="B121" i="16"/>
  <c r="A121" i="16"/>
  <c r="B120" i="16"/>
  <c r="A120" i="16"/>
  <c r="F119" i="16"/>
  <c r="G119" i="16" s="1"/>
  <c r="E119" i="16"/>
  <c r="D119" i="16"/>
  <c r="C119" i="16"/>
  <c r="B119" i="16"/>
  <c r="A119" i="16"/>
  <c r="F118" i="16"/>
  <c r="G118" i="16" s="1"/>
  <c r="E118" i="16"/>
  <c r="D118" i="16"/>
  <c r="C118" i="16"/>
  <c r="B118" i="16"/>
  <c r="A118" i="16"/>
  <c r="F117" i="16"/>
  <c r="G117" i="16" s="1"/>
  <c r="E117" i="16"/>
  <c r="D117" i="16"/>
  <c r="C117" i="16"/>
  <c r="B117" i="16"/>
  <c r="A117" i="16"/>
  <c r="F116" i="16"/>
  <c r="E116" i="16"/>
  <c r="D116" i="16"/>
  <c r="C116" i="16"/>
  <c r="B116" i="16"/>
  <c r="A116" i="16"/>
  <c r="B115" i="16"/>
  <c r="A115" i="16"/>
  <c r="F114" i="16"/>
  <c r="E114" i="16"/>
  <c r="D114" i="16"/>
  <c r="C114" i="16"/>
  <c r="B114" i="16"/>
  <c r="A114" i="16"/>
  <c r="F113" i="16"/>
  <c r="E113" i="16"/>
  <c r="D113" i="16"/>
  <c r="C113" i="16"/>
  <c r="B113" i="16"/>
  <c r="A113" i="16"/>
  <c r="F112" i="16"/>
  <c r="G112" i="16" s="1"/>
  <c r="E112" i="16"/>
  <c r="D112" i="16"/>
  <c r="C112" i="16"/>
  <c r="B112" i="16"/>
  <c r="A112" i="16"/>
  <c r="F111" i="16"/>
  <c r="G111" i="16" s="1"/>
  <c r="E111" i="16"/>
  <c r="D111" i="16"/>
  <c r="C111" i="16"/>
  <c r="B111" i="16"/>
  <c r="A111" i="16"/>
  <c r="F110" i="16"/>
  <c r="G110" i="16" s="1"/>
  <c r="E110" i="16"/>
  <c r="D110" i="16"/>
  <c r="C110" i="16"/>
  <c r="B110" i="16"/>
  <c r="A110" i="16"/>
  <c r="B109" i="16"/>
  <c r="A109" i="16"/>
  <c r="F108" i="16"/>
  <c r="G108" i="16" s="1"/>
  <c r="E108" i="16"/>
  <c r="D108" i="16"/>
  <c r="C108" i="16"/>
  <c r="B108" i="16"/>
  <c r="A108" i="16"/>
  <c r="F107" i="16"/>
  <c r="G107" i="16" s="1"/>
  <c r="E107" i="16"/>
  <c r="D107" i="16"/>
  <c r="C107" i="16"/>
  <c r="B107" i="16"/>
  <c r="A107" i="16"/>
  <c r="F106" i="16"/>
  <c r="E106" i="16"/>
  <c r="D106" i="16"/>
  <c r="C106" i="16"/>
  <c r="B106" i="16"/>
  <c r="A106" i="16"/>
  <c r="F105" i="16"/>
  <c r="G105" i="16" s="1"/>
  <c r="E105" i="16"/>
  <c r="D105" i="16"/>
  <c r="C105" i="16"/>
  <c r="B105" i="16"/>
  <c r="A105" i="16"/>
  <c r="B104" i="16"/>
  <c r="A104" i="16"/>
  <c r="F103" i="16"/>
  <c r="E103" i="16"/>
  <c r="D103" i="16"/>
  <c r="C103" i="16"/>
  <c r="B103" i="16"/>
  <c r="A103" i="16"/>
  <c r="F102" i="16"/>
  <c r="G102" i="16" s="1"/>
  <c r="E102" i="16"/>
  <c r="D102" i="16"/>
  <c r="C102" i="16"/>
  <c r="B102" i="16"/>
  <c r="A102" i="16"/>
  <c r="F101" i="16"/>
  <c r="G101" i="16" s="1"/>
  <c r="E101" i="16"/>
  <c r="D101" i="16"/>
  <c r="C101" i="16"/>
  <c r="B101" i="16"/>
  <c r="A101" i="16"/>
  <c r="F100" i="16"/>
  <c r="G100" i="16" s="1"/>
  <c r="E100" i="16"/>
  <c r="D100" i="16"/>
  <c r="C100" i="16"/>
  <c r="B100" i="16"/>
  <c r="A100" i="16"/>
  <c r="B99" i="16"/>
  <c r="A99" i="16"/>
  <c r="F98" i="16"/>
  <c r="G98" i="16" s="1"/>
  <c r="E98" i="16"/>
  <c r="D98" i="16"/>
  <c r="C98" i="16"/>
  <c r="B98" i="16"/>
  <c r="A98" i="16"/>
  <c r="F97" i="16"/>
  <c r="G97" i="16" s="1"/>
  <c r="E97" i="16"/>
  <c r="D97" i="16"/>
  <c r="C97" i="16"/>
  <c r="B97" i="16"/>
  <c r="A97" i="16"/>
  <c r="F96" i="16"/>
  <c r="E96" i="16"/>
  <c r="D96" i="16"/>
  <c r="C96" i="16"/>
  <c r="B96" i="16"/>
  <c r="A96" i="16"/>
  <c r="F95" i="16"/>
  <c r="G95" i="16" s="1"/>
  <c r="E95" i="16"/>
  <c r="D95" i="16"/>
  <c r="C95" i="16"/>
  <c r="B95" i="16"/>
  <c r="A95" i="16"/>
  <c r="B94" i="16"/>
  <c r="A94" i="16"/>
  <c r="F93" i="16"/>
  <c r="E93" i="16"/>
  <c r="D93" i="16"/>
  <c r="C93" i="16"/>
  <c r="B93" i="16"/>
  <c r="A93" i="16"/>
  <c r="F92" i="16"/>
  <c r="G92" i="16" s="1"/>
  <c r="E92" i="16"/>
  <c r="D92" i="16"/>
  <c r="C92" i="16"/>
  <c r="B92" i="16"/>
  <c r="A92" i="16"/>
  <c r="F91" i="16"/>
  <c r="G91" i="16" s="1"/>
  <c r="E91" i="16"/>
  <c r="D91" i="16"/>
  <c r="C91" i="16"/>
  <c r="B91" i="16"/>
  <c r="A91" i="16"/>
  <c r="F90" i="16"/>
  <c r="G90" i="16" s="1"/>
  <c r="E90" i="16"/>
  <c r="D90" i="16"/>
  <c r="C90" i="16"/>
  <c r="B90" i="16"/>
  <c r="A90" i="16"/>
  <c r="F89" i="16"/>
  <c r="E89" i="16"/>
  <c r="D89" i="16"/>
  <c r="C89" i="16"/>
  <c r="B89" i="16"/>
  <c r="A89" i="16"/>
  <c r="F88" i="16"/>
  <c r="G88" i="16" s="1"/>
  <c r="E88" i="16"/>
  <c r="D88" i="16"/>
  <c r="C88" i="16"/>
  <c r="B88" i="16"/>
  <c r="A88" i="16"/>
  <c r="F87" i="16"/>
  <c r="G87" i="16" s="1"/>
  <c r="E87" i="16"/>
  <c r="D87" i="16"/>
  <c r="C87" i="16"/>
  <c r="B87" i="16"/>
  <c r="A87" i="16"/>
  <c r="F86" i="16"/>
  <c r="G86" i="16" s="1"/>
  <c r="E86" i="16"/>
  <c r="D86" i="16"/>
  <c r="C86" i="16"/>
  <c r="B86" i="16"/>
  <c r="A86" i="16"/>
  <c r="F85" i="16"/>
  <c r="E85" i="16"/>
  <c r="D85" i="16"/>
  <c r="C85" i="16"/>
  <c r="B85" i="16"/>
  <c r="A85" i="16"/>
  <c r="F84" i="16"/>
  <c r="G84" i="16" s="1"/>
  <c r="E84" i="16"/>
  <c r="D84" i="16"/>
  <c r="C84" i="16"/>
  <c r="B84" i="16"/>
  <c r="A84" i="16"/>
  <c r="F83" i="16"/>
  <c r="G83" i="16" s="1"/>
  <c r="E83" i="16"/>
  <c r="D83" i="16"/>
  <c r="C83" i="16"/>
  <c r="B83" i="16"/>
  <c r="A83" i="16"/>
  <c r="F82" i="16"/>
  <c r="G82" i="16" s="1"/>
  <c r="E82" i="16"/>
  <c r="D82" i="16"/>
  <c r="C82" i="16"/>
  <c r="B82" i="16"/>
  <c r="A82" i="16"/>
  <c r="F81" i="16"/>
  <c r="E81" i="16"/>
  <c r="D81" i="16"/>
  <c r="C81" i="16"/>
  <c r="B81" i="16"/>
  <c r="A81" i="16"/>
  <c r="B80" i="16"/>
  <c r="A80" i="16"/>
  <c r="F79" i="16"/>
  <c r="G79" i="16" s="1"/>
  <c r="E79" i="16"/>
  <c r="D79" i="16"/>
  <c r="C79" i="16"/>
  <c r="B79" i="16"/>
  <c r="A79" i="16"/>
  <c r="F78" i="16"/>
  <c r="E78" i="16"/>
  <c r="D78" i="16"/>
  <c r="C78" i="16"/>
  <c r="B78" i="16"/>
  <c r="A78" i="16"/>
  <c r="F77" i="16"/>
  <c r="G77" i="16" s="1"/>
  <c r="E77" i="16"/>
  <c r="D77" i="16"/>
  <c r="C77" i="16"/>
  <c r="B77" i="16"/>
  <c r="A77" i="16"/>
  <c r="F76" i="16"/>
  <c r="G76" i="16" s="1"/>
  <c r="E76" i="16"/>
  <c r="D76" i="16"/>
  <c r="C76" i="16"/>
  <c r="B76" i="16"/>
  <c r="A76" i="16"/>
  <c r="F75" i="16"/>
  <c r="G75" i="16" s="1"/>
  <c r="E75" i="16"/>
  <c r="D75" i="16"/>
  <c r="C75" i="16"/>
  <c r="B75" i="16"/>
  <c r="A75" i="16"/>
  <c r="F74" i="16"/>
  <c r="E74" i="16"/>
  <c r="D74" i="16"/>
  <c r="C74" i="16"/>
  <c r="B74" i="16"/>
  <c r="A74" i="16"/>
  <c r="F73" i="16"/>
  <c r="G73" i="16" s="1"/>
  <c r="E73" i="16"/>
  <c r="D73" i="16"/>
  <c r="C73" i="16"/>
  <c r="B73" i="16"/>
  <c r="A73" i="16"/>
  <c r="F72" i="16"/>
  <c r="G72" i="16" s="1"/>
  <c r="E72" i="16"/>
  <c r="D72" i="16"/>
  <c r="C72" i="16"/>
  <c r="B72" i="16"/>
  <c r="A72" i="16"/>
  <c r="F71" i="16"/>
  <c r="G71" i="16" s="1"/>
  <c r="E71" i="16"/>
  <c r="D71" i="16"/>
  <c r="C71" i="16"/>
  <c r="B71" i="16"/>
  <c r="A71" i="16"/>
  <c r="F70" i="16"/>
  <c r="E70" i="16"/>
  <c r="D70" i="16"/>
  <c r="C70" i="16"/>
  <c r="B70" i="16"/>
  <c r="A70" i="16"/>
  <c r="F69" i="16"/>
  <c r="G69" i="16" s="1"/>
  <c r="E69" i="16"/>
  <c r="D69" i="16"/>
  <c r="C69" i="16"/>
  <c r="B69" i="16"/>
  <c r="A69" i="16"/>
  <c r="F68" i="16"/>
  <c r="G68" i="16" s="1"/>
  <c r="E68" i="16"/>
  <c r="D68" i="16"/>
  <c r="C68" i="16"/>
  <c r="B68" i="16"/>
  <c r="A68" i="16"/>
  <c r="B67" i="16"/>
  <c r="A67" i="16"/>
  <c r="F66" i="16"/>
  <c r="G66" i="16" s="1"/>
  <c r="E66" i="16"/>
  <c r="D66" i="16"/>
  <c r="C66" i="16"/>
  <c r="B66" i="16"/>
  <c r="A66" i="16"/>
  <c r="F65" i="16"/>
  <c r="G65" i="16" s="1"/>
  <c r="E65" i="16"/>
  <c r="D65" i="16"/>
  <c r="C65" i="16"/>
  <c r="B65" i="16"/>
  <c r="A65" i="16"/>
  <c r="F64" i="16"/>
  <c r="G64" i="16" s="1"/>
  <c r="E64" i="16"/>
  <c r="D64" i="16"/>
  <c r="C64" i="16"/>
  <c r="B64" i="16"/>
  <c r="A64" i="16"/>
  <c r="F63" i="16"/>
  <c r="E63" i="16"/>
  <c r="D63" i="16"/>
  <c r="C63" i="16"/>
  <c r="B63" i="16"/>
  <c r="A63" i="16"/>
  <c r="F62" i="16"/>
  <c r="G62" i="16" s="1"/>
  <c r="E62" i="16"/>
  <c r="D62" i="16"/>
  <c r="C62" i="16"/>
  <c r="B62" i="16"/>
  <c r="A62" i="16"/>
  <c r="F61" i="16"/>
  <c r="G61" i="16" s="1"/>
  <c r="E61" i="16"/>
  <c r="D61" i="16"/>
  <c r="C61" i="16"/>
  <c r="B61" i="16"/>
  <c r="A61" i="16"/>
  <c r="F60" i="16"/>
  <c r="G60" i="16" s="1"/>
  <c r="E60" i="16"/>
  <c r="D60" i="16"/>
  <c r="C60" i="16"/>
  <c r="B60" i="16"/>
  <c r="A60" i="16"/>
  <c r="F59" i="16"/>
  <c r="E59" i="16"/>
  <c r="D59" i="16"/>
  <c r="C59" i="16"/>
  <c r="B59" i="16"/>
  <c r="A59" i="16"/>
  <c r="F58" i="16"/>
  <c r="G58" i="16" s="1"/>
  <c r="E58" i="16"/>
  <c r="D58" i="16"/>
  <c r="C58" i="16"/>
  <c r="B58" i="16"/>
  <c r="A58" i="16"/>
  <c r="F57" i="16"/>
  <c r="G57" i="16" s="1"/>
  <c r="E57" i="16"/>
  <c r="D57" i="16"/>
  <c r="C57" i="16"/>
  <c r="B57" i="16"/>
  <c r="A57" i="16"/>
  <c r="F56" i="16"/>
  <c r="G56" i="16" s="1"/>
  <c r="E56" i="16"/>
  <c r="D56" i="16"/>
  <c r="C56" i="16"/>
  <c r="B56" i="16"/>
  <c r="A56" i="16"/>
  <c r="F55" i="16"/>
  <c r="E55" i="16"/>
  <c r="D55" i="16"/>
  <c r="C55" i="16"/>
  <c r="B55" i="16"/>
  <c r="A55" i="16"/>
  <c r="F54" i="16"/>
  <c r="G54" i="16" s="1"/>
  <c r="E54" i="16"/>
  <c r="D54" i="16"/>
  <c r="C54" i="16"/>
  <c r="B54" i="16"/>
  <c r="A54" i="16"/>
  <c r="F53" i="16"/>
  <c r="G53" i="16" s="1"/>
  <c r="E53" i="16"/>
  <c r="D53" i="16"/>
  <c r="C53" i="16"/>
  <c r="B53" i="16"/>
  <c r="A53" i="16"/>
  <c r="F52" i="16"/>
  <c r="G52" i="16" s="1"/>
  <c r="E52" i="16"/>
  <c r="D52" i="16"/>
  <c r="C52" i="16"/>
  <c r="B52" i="16"/>
  <c r="A52" i="16"/>
  <c r="B51" i="16"/>
  <c r="A51" i="16"/>
  <c r="F50" i="16"/>
  <c r="G50" i="16" s="1"/>
  <c r="E50" i="16"/>
  <c r="D50" i="16"/>
  <c r="C50" i="16"/>
  <c r="B50" i="16"/>
  <c r="A50" i="16"/>
  <c r="F49" i="16"/>
  <c r="G49" i="16" s="1"/>
  <c r="E49" i="16"/>
  <c r="D49" i="16"/>
  <c r="C49" i="16"/>
  <c r="B49" i="16"/>
  <c r="A49" i="16"/>
  <c r="F48" i="16"/>
  <c r="G48" i="16" s="1"/>
  <c r="E48" i="16"/>
  <c r="D48" i="16"/>
  <c r="C48" i="16"/>
  <c r="B48" i="16"/>
  <c r="A48" i="16"/>
  <c r="F47" i="16"/>
  <c r="G47" i="16" s="1"/>
  <c r="E47" i="16"/>
  <c r="D47" i="16"/>
  <c r="C47" i="16"/>
  <c r="B47" i="16"/>
  <c r="A47" i="16"/>
  <c r="F46" i="16"/>
  <c r="G46" i="16" s="1"/>
  <c r="E46" i="16"/>
  <c r="D46" i="16"/>
  <c r="C46" i="16"/>
  <c r="B46" i="16"/>
  <c r="A46" i="16"/>
  <c r="F45" i="16"/>
  <c r="G45" i="16" s="1"/>
  <c r="E45" i="16"/>
  <c r="D45" i="16"/>
  <c r="C45" i="16"/>
  <c r="B45" i="16"/>
  <c r="A45" i="16"/>
  <c r="F44" i="16"/>
  <c r="G44" i="16" s="1"/>
  <c r="E44" i="16"/>
  <c r="D44" i="16"/>
  <c r="C44" i="16"/>
  <c r="B44" i="16"/>
  <c r="A44" i="16"/>
  <c r="F43" i="16"/>
  <c r="G43" i="16" s="1"/>
  <c r="E43" i="16"/>
  <c r="D43" i="16"/>
  <c r="C43" i="16"/>
  <c r="B43" i="16"/>
  <c r="A43" i="16"/>
  <c r="F42" i="16"/>
  <c r="G42" i="16" s="1"/>
  <c r="E42" i="16"/>
  <c r="D42" i="16"/>
  <c r="C42" i="16"/>
  <c r="B42" i="16"/>
  <c r="A42" i="16"/>
  <c r="F41" i="16"/>
  <c r="G41" i="16" s="1"/>
  <c r="E41" i="16"/>
  <c r="D41" i="16"/>
  <c r="C41" i="16"/>
  <c r="B41" i="16"/>
  <c r="A41" i="16"/>
  <c r="F40" i="16"/>
  <c r="G40" i="16" s="1"/>
  <c r="E40" i="16"/>
  <c r="D40" i="16"/>
  <c r="C40" i="16"/>
  <c r="B40" i="16"/>
  <c r="A40" i="16"/>
  <c r="F39" i="16"/>
  <c r="G39" i="16" s="1"/>
  <c r="E39" i="16"/>
  <c r="D39" i="16"/>
  <c r="C39" i="16"/>
  <c r="B39" i="16"/>
  <c r="A39" i="16"/>
  <c r="F38" i="16"/>
  <c r="G38" i="16" s="1"/>
  <c r="E38" i="16"/>
  <c r="D38" i="16"/>
  <c r="C38" i="16"/>
  <c r="B38" i="16"/>
  <c r="A38" i="16"/>
  <c r="F37" i="16"/>
  <c r="G37" i="16" s="1"/>
  <c r="E37" i="16"/>
  <c r="D37" i="16"/>
  <c r="C37" i="16"/>
  <c r="B37" i="16"/>
  <c r="A37" i="16"/>
  <c r="B36" i="16"/>
  <c r="A36" i="16"/>
  <c r="F35" i="16"/>
  <c r="H34" i="16"/>
  <c r="F34" i="16"/>
  <c r="G34" i="16" s="1"/>
  <c r="J34" i="16" s="1"/>
  <c r="H33" i="16"/>
  <c r="F33" i="16"/>
  <c r="G33" i="16" s="1"/>
  <c r="J33" i="16" s="1"/>
  <c r="H32" i="16"/>
  <c r="F32" i="16"/>
  <c r="G32" i="16" s="1"/>
  <c r="J32" i="16" s="1"/>
  <c r="F31" i="16"/>
  <c r="G31" i="16" s="1"/>
  <c r="D31" i="16"/>
  <c r="H31" i="16" s="1"/>
  <c r="C31" i="16"/>
  <c r="B31" i="16"/>
  <c r="A31" i="16"/>
  <c r="F30" i="16"/>
  <c r="G30" i="16" s="1"/>
  <c r="D30" i="16"/>
  <c r="C30" i="16"/>
  <c r="B30" i="16"/>
  <c r="A30" i="16"/>
  <c r="F29" i="16"/>
  <c r="G29" i="16" s="1"/>
  <c r="D29" i="16"/>
  <c r="H29" i="16" s="1"/>
  <c r="C29" i="16"/>
  <c r="B29" i="16"/>
  <c r="A29" i="16"/>
  <c r="F28" i="16"/>
  <c r="G28" i="16" s="1"/>
  <c r="E28" i="16"/>
  <c r="D28" i="16"/>
  <c r="C28" i="16"/>
  <c r="B28" i="16"/>
  <c r="A28" i="16"/>
  <c r="F27" i="16"/>
  <c r="G27" i="16" s="1"/>
  <c r="E27" i="16"/>
  <c r="D27" i="16"/>
  <c r="C27" i="16"/>
  <c r="B27" i="16"/>
  <c r="A27" i="16"/>
  <c r="B26" i="16"/>
  <c r="A26" i="16"/>
  <c r="F25" i="16"/>
  <c r="G25" i="16" s="1"/>
  <c r="E25" i="16"/>
  <c r="D25" i="16"/>
  <c r="C25" i="16"/>
  <c r="B25" i="16"/>
  <c r="A25" i="16"/>
  <c r="F24" i="16"/>
  <c r="G24" i="16" s="1"/>
  <c r="E24" i="16"/>
  <c r="D24" i="16"/>
  <c r="C24" i="16"/>
  <c r="B24" i="16"/>
  <c r="A24" i="16"/>
  <c r="F23" i="16"/>
  <c r="G23" i="16" s="1"/>
  <c r="E23" i="16"/>
  <c r="D23" i="16"/>
  <c r="C23" i="16"/>
  <c r="B23" i="16"/>
  <c r="A23" i="16"/>
  <c r="B22" i="16"/>
  <c r="A22" i="16"/>
  <c r="F21" i="16"/>
  <c r="G21" i="16" s="1"/>
  <c r="E21" i="16"/>
  <c r="D21" i="16"/>
  <c r="C21" i="16"/>
  <c r="B21" i="16"/>
  <c r="A21" i="16"/>
  <c r="F20" i="16"/>
  <c r="G20" i="16" s="1"/>
  <c r="E20" i="16"/>
  <c r="D20" i="16"/>
  <c r="C20" i="16"/>
  <c r="B20" i="16"/>
  <c r="A20" i="16"/>
  <c r="F19" i="16"/>
  <c r="G19" i="16" s="1"/>
  <c r="E19" i="16"/>
  <c r="D19" i="16"/>
  <c r="C19" i="16"/>
  <c r="B19" i="16"/>
  <c r="A19" i="16"/>
  <c r="F18" i="16"/>
  <c r="G18" i="16" s="1"/>
  <c r="E18" i="16"/>
  <c r="D18" i="16"/>
  <c r="C18" i="16"/>
  <c r="B18" i="16"/>
  <c r="A18" i="16"/>
  <c r="F17" i="16"/>
  <c r="G17" i="16" s="1"/>
  <c r="E17" i="16"/>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H367" i="14"/>
  <c r="F367" i="14"/>
  <c r="I367" i="14" s="1"/>
  <c r="H366" i="14"/>
  <c r="F366" i="14"/>
  <c r="G366" i="14" s="1"/>
  <c r="J366" i="14" s="1"/>
  <c r="K366" i="14" s="1"/>
  <c r="H365" i="14"/>
  <c r="F365" i="14"/>
  <c r="G365" i="14" s="1"/>
  <c r="J365" i="14" s="1"/>
  <c r="K365" i="14" s="1"/>
  <c r="H364" i="14"/>
  <c r="F364" i="14"/>
  <c r="H363" i="14"/>
  <c r="F363" i="14"/>
  <c r="H362" i="14"/>
  <c r="F362" i="14"/>
  <c r="G362" i="14" s="1"/>
  <c r="J362" i="14" s="1"/>
  <c r="K362" i="14" s="1"/>
  <c r="H361" i="14"/>
  <c r="F361" i="14"/>
  <c r="G361" i="14" s="1"/>
  <c r="J361" i="14" s="1"/>
  <c r="K361" i="14" s="1"/>
  <c r="H360" i="14"/>
  <c r="F360" i="14"/>
  <c r="H359" i="14"/>
  <c r="F359" i="14"/>
  <c r="H358" i="14"/>
  <c r="F358" i="14"/>
  <c r="I358" i="14" s="1"/>
  <c r="H357" i="14"/>
  <c r="F357" i="14"/>
  <c r="I357" i="14" s="1"/>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F351" i="14"/>
  <c r="G351" i="14" s="1"/>
  <c r="E351" i="14"/>
  <c r="D351" i="14"/>
  <c r="C351" i="14"/>
  <c r="B351" i="14"/>
  <c r="A351" i="14"/>
  <c r="F350" i="14"/>
  <c r="G350" i="14" s="1"/>
  <c r="E350" i="14"/>
  <c r="D350" i="14"/>
  <c r="C350" i="14"/>
  <c r="B350" i="14"/>
  <c r="A350" i="14"/>
  <c r="F349" i="14"/>
  <c r="G349" i="14" s="1"/>
  <c r="E349" i="14"/>
  <c r="D349" i="14"/>
  <c r="C349" i="14"/>
  <c r="B349" i="14"/>
  <c r="A349" i="14"/>
  <c r="F348" i="14"/>
  <c r="G348" i="14" s="1"/>
  <c r="E348" i="14"/>
  <c r="D348" i="14"/>
  <c r="C348" i="14"/>
  <c r="B348" i="14"/>
  <c r="A348" i="14"/>
  <c r="F347" i="14"/>
  <c r="G347" i="14" s="1"/>
  <c r="E347" i="14"/>
  <c r="D347" i="14"/>
  <c r="C347" i="14"/>
  <c r="B347" i="14"/>
  <c r="A347" i="14"/>
  <c r="F346" i="14"/>
  <c r="G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C343" i="14"/>
  <c r="B343" i="14"/>
  <c r="A343" i="14"/>
  <c r="F342" i="14"/>
  <c r="G342" i="14" s="1"/>
  <c r="E342" i="14"/>
  <c r="D342" i="14"/>
  <c r="C342" i="14"/>
  <c r="B342" i="14"/>
  <c r="A342" i="14"/>
  <c r="F341" i="14"/>
  <c r="G341" i="14" s="1"/>
  <c r="E341" i="14"/>
  <c r="D341" i="14"/>
  <c r="C341" i="14"/>
  <c r="B341" i="14"/>
  <c r="A341" i="14"/>
  <c r="F340" i="14"/>
  <c r="G340" i="14" s="1"/>
  <c r="E340" i="14"/>
  <c r="D340" i="14"/>
  <c r="C340" i="14"/>
  <c r="B340" i="14"/>
  <c r="A340" i="14"/>
  <c r="B339" i="14"/>
  <c r="A339" i="14"/>
  <c r="F338" i="14"/>
  <c r="G338" i="14" s="1"/>
  <c r="E338" i="14"/>
  <c r="D338" i="14"/>
  <c r="C338" i="14"/>
  <c r="B338" i="14"/>
  <c r="A338" i="14"/>
  <c r="F337" i="14"/>
  <c r="G337" i="14" s="1"/>
  <c r="E337" i="14"/>
  <c r="D337" i="14"/>
  <c r="C337" i="14"/>
  <c r="B337" i="14"/>
  <c r="A337" i="14"/>
  <c r="F336" i="14"/>
  <c r="G336" i="14" s="1"/>
  <c r="E336" i="14"/>
  <c r="D336" i="14"/>
  <c r="C336" i="14"/>
  <c r="B336" i="14"/>
  <c r="A336" i="14"/>
  <c r="F335" i="14"/>
  <c r="G335" i="14" s="1"/>
  <c r="E335" i="14"/>
  <c r="D335" i="14"/>
  <c r="C335" i="14"/>
  <c r="B335" i="14"/>
  <c r="A335" i="14"/>
  <c r="F334" i="14"/>
  <c r="G334" i="14" s="1"/>
  <c r="E334" i="14"/>
  <c r="D334" i="14"/>
  <c r="C334" i="14"/>
  <c r="B334" i="14"/>
  <c r="A334" i="14"/>
  <c r="F333" i="14"/>
  <c r="G333" i="14" s="1"/>
  <c r="E333" i="14"/>
  <c r="D333" i="14"/>
  <c r="C333" i="14"/>
  <c r="B333" i="14"/>
  <c r="A333" i="14"/>
  <c r="F332" i="14"/>
  <c r="G332" i="14" s="1"/>
  <c r="E332" i="14"/>
  <c r="D332" i="14"/>
  <c r="C332" i="14"/>
  <c r="B332" i="14"/>
  <c r="A332" i="14"/>
  <c r="F331" i="14"/>
  <c r="G331" i="14" s="1"/>
  <c r="E331" i="14"/>
  <c r="D331" i="14"/>
  <c r="C331" i="14"/>
  <c r="B331" i="14"/>
  <c r="A331" i="14"/>
  <c r="F330" i="14"/>
  <c r="G330" i="14" s="1"/>
  <c r="E330" i="14"/>
  <c r="D330" i="14"/>
  <c r="C330" i="14"/>
  <c r="B330" i="14"/>
  <c r="A330" i="14"/>
  <c r="F329" i="14"/>
  <c r="G329" i="14" s="1"/>
  <c r="E329" i="14"/>
  <c r="D329" i="14"/>
  <c r="C329" i="14"/>
  <c r="B329" i="14"/>
  <c r="A329" i="14"/>
  <c r="F328" i="14"/>
  <c r="G328" i="14" s="1"/>
  <c r="E328" i="14"/>
  <c r="D328" i="14"/>
  <c r="C328" i="14"/>
  <c r="B328" i="14"/>
  <c r="A328" i="14"/>
  <c r="F327" i="14"/>
  <c r="G327" i="14" s="1"/>
  <c r="E327" i="14"/>
  <c r="D327" i="14"/>
  <c r="C327" i="14"/>
  <c r="B327" i="14"/>
  <c r="A327" i="14"/>
  <c r="F326" i="14"/>
  <c r="G326" i="14" s="1"/>
  <c r="E326" i="14"/>
  <c r="D326" i="14"/>
  <c r="C326" i="14"/>
  <c r="B326" i="14"/>
  <c r="A326" i="14"/>
  <c r="F325" i="14"/>
  <c r="G325" i="14" s="1"/>
  <c r="E325" i="14"/>
  <c r="D325" i="14"/>
  <c r="C325" i="14"/>
  <c r="B325" i="14"/>
  <c r="A325" i="14"/>
  <c r="F324" i="14"/>
  <c r="G324" i="14" s="1"/>
  <c r="E324" i="14"/>
  <c r="D324" i="14"/>
  <c r="C324" i="14"/>
  <c r="B324" i="14"/>
  <c r="A324" i="14"/>
  <c r="F323" i="14"/>
  <c r="G323" i="14" s="1"/>
  <c r="E323" i="14"/>
  <c r="D323" i="14"/>
  <c r="C323" i="14"/>
  <c r="B323" i="14"/>
  <c r="A323" i="14"/>
  <c r="F322" i="14"/>
  <c r="G322" i="14" s="1"/>
  <c r="E322" i="14"/>
  <c r="D322" i="14"/>
  <c r="C322" i="14"/>
  <c r="B322" i="14"/>
  <c r="A322" i="14"/>
  <c r="F321" i="14"/>
  <c r="G321" i="14" s="1"/>
  <c r="E321" i="14"/>
  <c r="D321" i="14"/>
  <c r="C321" i="14"/>
  <c r="B321" i="14"/>
  <c r="A321" i="14"/>
  <c r="F320" i="14"/>
  <c r="G320" i="14" s="1"/>
  <c r="E320" i="14"/>
  <c r="D320" i="14"/>
  <c r="C320" i="14"/>
  <c r="B320" i="14"/>
  <c r="A320" i="14"/>
  <c r="B319" i="14"/>
  <c r="A319" i="14"/>
  <c r="F318" i="14"/>
  <c r="G318" i="14" s="1"/>
  <c r="E318" i="14"/>
  <c r="D318" i="14"/>
  <c r="C318" i="14"/>
  <c r="B318" i="14"/>
  <c r="A318" i="14"/>
  <c r="F317" i="14"/>
  <c r="G317" i="14" s="1"/>
  <c r="E317" i="14"/>
  <c r="D317" i="14"/>
  <c r="C317" i="14"/>
  <c r="B317" i="14"/>
  <c r="A317" i="14"/>
  <c r="F316" i="14"/>
  <c r="G316" i="14" s="1"/>
  <c r="E316" i="14"/>
  <c r="D316" i="14"/>
  <c r="C316" i="14"/>
  <c r="B316" i="14"/>
  <c r="A316" i="14"/>
  <c r="F315" i="14"/>
  <c r="G315" i="14" s="1"/>
  <c r="E315" i="14"/>
  <c r="D315" i="14"/>
  <c r="C315" i="14"/>
  <c r="B315" i="14"/>
  <c r="A315" i="14"/>
  <c r="F314" i="14"/>
  <c r="G314" i="14" s="1"/>
  <c r="E314" i="14"/>
  <c r="D314" i="14"/>
  <c r="C314" i="14"/>
  <c r="B314" i="14"/>
  <c r="A314" i="14"/>
  <c r="F313" i="14"/>
  <c r="G313" i="14" s="1"/>
  <c r="E313" i="14"/>
  <c r="D313" i="14"/>
  <c r="C313" i="14"/>
  <c r="B313" i="14"/>
  <c r="A313" i="14"/>
  <c r="F312" i="14"/>
  <c r="G312" i="14" s="1"/>
  <c r="E312" i="14"/>
  <c r="D312" i="14"/>
  <c r="C312" i="14"/>
  <c r="B312" i="14"/>
  <c r="A312" i="14"/>
  <c r="F311" i="14"/>
  <c r="G311" i="14" s="1"/>
  <c r="E311" i="14"/>
  <c r="D311" i="14"/>
  <c r="C311" i="14"/>
  <c r="B311" i="14"/>
  <c r="A311" i="14"/>
  <c r="F310" i="14"/>
  <c r="G310" i="14" s="1"/>
  <c r="E310" i="14"/>
  <c r="D310" i="14"/>
  <c r="C310" i="14"/>
  <c r="B310" i="14"/>
  <c r="A310" i="14"/>
  <c r="F309" i="14"/>
  <c r="G309" i="14" s="1"/>
  <c r="E309" i="14"/>
  <c r="D309" i="14"/>
  <c r="C309" i="14"/>
  <c r="B309" i="14"/>
  <c r="A309" i="14"/>
  <c r="F308" i="14"/>
  <c r="G308" i="14" s="1"/>
  <c r="E308" i="14"/>
  <c r="D308" i="14"/>
  <c r="C308" i="14"/>
  <c r="B308" i="14"/>
  <c r="A308" i="14"/>
  <c r="F307" i="14"/>
  <c r="G307" i="14" s="1"/>
  <c r="E307" i="14"/>
  <c r="D307" i="14"/>
  <c r="C307" i="14"/>
  <c r="B307" i="14"/>
  <c r="A307" i="14"/>
  <c r="F306" i="14"/>
  <c r="G306" i="14" s="1"/>
  <c r="E306" i="14"/>
  <c r="D306" i="14"/>
  <c r="C306" i="14"/>
  <c r="B306" i="14"/>
  <c r="A306" i="14"/>
  <c r="F305" i="14"/>
  <c r="G305" i="14" s="1"/>
  <c r="E305" i="14"/>
  <c r="D305" i="14"/>
  <c r="C305" i="14"/>
  <c r="B305" i="14"/>
  <c r="A305" i="14"/>
  <c r="F304" i="14"/>
  <c r="G304" i="14" s="1"/>
  <c r="E304" i="14"/>
  <c r="D304" i="14"/>
  <c r="C304" i="14"/>
  <c r="B304" i="14"/>
  <c r="A304" i="14"/>
  <c r="F303" i="14"/>
  <c r="G303" i="14" s="1"/>
  <c r="E303" i="14"/>
  <c r="D303" i="14"/>
  <c r="C303" i="14"/>
  <c r="B303" i="14"/>
  <c r="A303" i="14"/>
  <c r="F302" i="14"/>
  <c r="G302" i="14" s="1"/>
  <c r="E302" i="14"/>
  <c r="D302" i="14"/>
  <c r="C302" i="14"/>
  <c r="B302" i="14"/>
  <c r="A302" i="14"/>
  <c r="F301" i="14"/>
  <c r="G301" i="14" s="1"/>
  <c r="E301" i="14"/>
  <c r="D301" i="14"/>
  <c r="C301" i="14"/>
  <c r="B301" i="14"/>
  <c r="A301" i="14"/>
  <c r="F300" i="14"/>
  <c r="G300" i="14" s="1"/>
  <c r="E300" i="14"/>
  <c r="D300" i="14"/>
  <c r="C300" i="14"/>
  <c r="B300" i="14"/>
  <c r="A300" i="14"/>
  <c r="B299" i="14"/>
  <c r="A299" i="14"/>
  <c r="F298" i="14"/>
  <c r="G298" i="14" s="1"/>
  <c r="E298" i="14"/>
  <c r="D298" i="14"/>
  <c r="C298" i="14"/>
  <c r="B298" i="14"/>
  <c r="A298" i="14"/>
  <c r="F297" i="14"/>
  <c r="G297" i="14" s="1"/>
  <c r="E297" i="14"/>
  <c r="D297" i="14"/>
  <c r="C297" i="14"/>
  <c r="B297" i="14"/>
  <c r="A297" i="14"/>
  <c r="F296" i="14"/>
  <c r="G296" i="14" s="1"/>
  <c r="E296" i="14"/>
  <c r="D296" i="14"/>
  <c r="C296" i="14"/>
  <c r="B296" i="14"/>
  <c r="A296" i="14"/>
  <c r="F295" i="14"/>
  <c r="G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C291" i="14"/>
  <c r="B291" i="14"/>
  <c r="A291" i="14"/>
  <c r="F290" i="14"/>
  <c r="G290" i="14" s="1"/>
  <c r="E290" i="14"/>
  <c r="D290" i="14"/>
  <c r="C290" i="14"/>
  <c r="B290" i="14"/>
  <c r="A290" i="14"/>
  <c r="F289" i="14"/>
  <c r="G289" i="14" s="1"/>
  <c r="E289" i="14"/>
  <c r="D289" i="14"/>
  <c r="C289" i="14"/>
  <c r="B289" i="14"/>
  <c r="A289" i="14"/>
  <c r="F288" i="14"/>
  <c r="G288" i="14" s="1"/>
  <c r="E288" i="14"/>
  <c r="D288" i="14"/>
  <c r="C288" i="14"/>
  <c r="B288" i="14"/>
  <c r="A288" i="14"/>
  <c r="F287" i="14"/>
  <c r="G287" i="14" s="1"/>
  <c r="E287" i="14"/>
  <c r="D287" i="14"/>
  <c r="C287" i="14"/>
  <c r="B287" i="14"/>
  <c r="A287" i="14"/>
  <c r="F286" i="14"/>
  <c r="G286" i="14" s="1"/>
  <c r="E286" i="14"/>
  <c r="D286" i="14"/>
  <c r="C286" i="14"/>
  <c r="B286" i="14"/>
  <c r="A286" i="14"/>
  <c r="F285" i="14"/>
  <c r="G285" i="14" s="1"/>
  <c r="E285" i="14"/>
  <c r="D285" i="14"/>
  <c r="C285" i="14"/>
  <c r="B285" i="14"/>
  <c r="A285" i="14"/>
  <c r="F284" i="14"/>
  <c r="G284" i="14" s="1"/>
  <c r="E284" i="14"/>
  <c r="D284" i="14"/>
  <c r="C284" i="14"/>
  <c r="B284" i="14"/>
  <c r="A284" i="14"/>
  <c r="F283" i="14"/>
  <c r="G283" i="14" s="1"/>
  <c r="E283" i="14"/>
  <c r="D283" i="14"/>
  <c r="C283" i="14"/>
  <c r="B283" i="14"/>
  <c r="A283" i="14"/>
  <c r="F282" i="14"/>
  <c r="G282" i="14" s="1"/>
  <c r="E282" i="14"/>
  <c r="D282" i="14"/>
  <c r="C282" i="14"/>
  <c r="B282" i="14"/>
  <c r="A282" i="14"/>
  <c r="F281" i="14"/>
  <c r="G281" i="14" s="1"/>
  <c r="E281" i="14"/>
  <c r="D281" i="14"/>
  <c r="C281" i="14"/>
  <c r="B281" i="14"/>
  <c r="A281" i="14"/>
  <c r="F280" i="14"/>
  <c r="G280" i="14" s="1"/>
  <c r="E280" i="14"/>
  <c r="D280" i="14"/>
  <c r="C280" i="14"/>
  <c r="B280" i="14"/>
  <c r="A280" i="14"/>
  <c r="B279" i="14"/>
  <c r="A279" i="14"/>
  <c r="F278" i="14"/>
  <c r="G278" i="14" s="1"/>
  <c r="E278" i="14"/>
  <c r="D278" i="14"/>
  <c r="C278" i="14"/>
  <c r="B278" i="14"/>
  <c r="A278" i="14"/>
  <c r="F277" i="14"/>
  <c r="G277" i="14" s="1"/>
  <c r="E277" i="14"/>
  <c r="D277" i="14"/>
  <c r="C277" i="14"/>
  <c r="B277" i="14"/>
  <c r="A277" i="14"/>
  <c r="F276" i="14"/>
  <c r="G276" i="14" s="1"/>
  <c r="E276" i="14"/>
  <c r="D276" i="14"/>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F267" i="14"/>
  <c r="G267" i="14" s="1"/>
  <c r="E267" i="14"/>
  <c r="D267" i="14"/>
  <c r="C267" i="14"/>
  <c r="B267" i="14"/>
  <c r="A267" i="14"/>
  <c r="F266" i="14"/>
  <c r="G266" i="14" s="1"/>
  <c r="E266" i="14"/>
  <c r="D266" i="14"/>
  <c r="C266" i="14"/>
  <c r="B266" i="14"/>
  <c r="A266" i="14"/>
  <c r="F265" i="14"/>
  <c r="E265" i="14"/>
  <c r="D265" i="14"/>
  <c r="C265" i="14"/>
  <c r="B265" i="14"/>
  <c r="A265" i="14"/>
  <c r="F264" i="14"/>
  <c r="G264" i="14" s="1"/>
  <c r="E264" i="14"/>
  <c r="D264" i="14"/>
  <c r="C264" i="14"/>
  <c r="B264" i="14"/>
  <c r="A264" i="14"/>
  <c r="F263" i="14"/>
  <c r="G263" i="14" s="1"/>
  <c r="E263" i="14"/>
  <c r="D263" i="14"/>
  <c r="C263" i="14"/>
  <c r="B263" i="14"/>
  <c r="A263" i="14"/>
  <c r="F262" i="14"/>
  <c r="G262" i="14" s="1"/>
  <c r="E262" i="14"/>
  <c r="D262" i="14"/>
  <c r="C262" i="14"/>
  <c r="B262" i="14"/>
  <c r="A262" i="14"/>
  <c r="F261" i="14"/>
  <c r="E261" i="14"/>
  <c r="D261" i="14"/>
  <c r="C261" i="14"/>
  <c r="B261" i="14"/>
  <c r="A261" i="14"/>
  <c r="F260" i="14"/>
  <c r="G260" i="14" s="1"/>
  <c r="E260" i="14"/>
  <c r="D260" i="14"/>
  <c r="C260" i="14"/>
  <c r="B260" i="14"/>
  <c r="A260" i="14"/>
  <c r="F259" i="14"/>
  <c r="G259" i="14" s="1"/>
  <c r="E259" i="14"/>
  <c r="D259" i="14"/>
  <c r="C259" i="14"/>
  <c r="B259" i="14"/>
  <c r="A259" i="14"/>
  <c r="B258" i="14"/>
  <c r="A258" i="14"/>
  <c r="F257" i="14"/>
  <c r="G257" i="14" s="1"/>
  <c r="E257" i="14"/>
  <c r="D257" i="14"/>
  <c r="C257" i="14"/>
  <c r="B257" i="14"/>
  <c r="A257" i="14"/>
  <c r="F256" i="14"/>
  <c r="G256" i="14" s="1"/>
  <c r="E256" i="14"/>
  <c r="D256" i="14"/>
  <c r="C256" i="14"/>
  <c r="B256" i="14"/>
  <c r="A256" i="14"/>
  <c r="F255" i="14"/>
  <c r="G255" i="14" s="1"/>
  <c r="E255" i="14"/>
  <c r="D255" i="14"/>
  <c r="C255" i="14"/>
  <c r="B255" i="14"/>
  <c r="A255" i="14"/>
  <c r="F254" i="14"/>
  <c r="E254" i="14"/>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C245" i="14"/>
  <c r="B245" i="14"/>
  <c r="A245" i="14"/>
  <c r="F244" i="14"/>
  <c r="G244" i="14" s="1"/>
  <c r="E244" i="14"/>
  <c r="D244" i="14"/>
  <c r="C244" i="14"/>
  <c r="B244" i="14"/>
  <c r="A244" i="14"/>
  <c r="F243" i="14"/>
  <c r="G243" i="14" s="1"/>
  <c r="E243" i="14"/>
  <c r="D243" i="14"/>
  <c r="C243" i="14"/>
  <c r="B243" i="14"/>
  <c r="A243" i="14"/>
  <c r="F242" i="14"/>
  <c r="E242" i="14"/>
  <c r="D242" i="14"/>
  <c r="C242" i="14"/>
  <c r="B242" i="14"/>
  <c r="A242" i="14"/>
  <c r="F241" i="14"/>
  <c r="G241" i="14" s="1"/>
  <c r="E241" i="14"/>
  <c r="D241" i="14"/>
  <c r="C241" i="14"/>
  <c r="B241" i="14"/>
  <c r="A241" i="14"/>
  <c r="F240" i="14"/>
  <c r="G240" i="14" s="1"/>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F236" i="14"/>
  <c r="G236" i="14" s="1"/>
  <c r="E236" i="14"/>
  <c r="D236" i="14"/>
  <c r="C236" i="14"/>
  <c r="B236" i="14"/>
  <c r="A236" i="14"/>
  <c r="F235" i="14"/>
  <c r="G235" i="14" s="1"/>
  <c r="E235" i="14"/>
  <c r="D235" i="14"/>
  <c r="C235" i="14"/>
  <c r="B235" i="14"/>
  <c r="A235" i="14"/>
  <c r="F234" i="14"/>
  <c r="G234" i="14" s="1"/>
  <c r="E234" i="14"/>
  <c r="D234" i="14"/>
  <c r="C234" i="14"/>
  <c r="B234" i="14"/>
  <c r="A234" i="14"/>
  <c r="F233" i="14"/>
  <c r="G233" i="14" s="1"/>
  <c r="E233" i="14"/>
  <c r="D233" i="14"/>
  <c r="C233" i="14"/>
  <c r="B233" i="14"/>
  <c r="A233" i="14"/>
  <c r="F232" i="14"/>
  <c r="G232" i="14" s="1"/>
  <c r="E232" i="14"/>
  <c r="D232" i="14"/>
  <c r="C232" i="14"/>
  <c r="B232" i="14"/>
  <c r="A232" i="14"/>
  <c r="F231" i="14"/>
  <c r="G231" i="14" s="1"/>
  <c r="E231" i="14"/>
  <c r="D231" i="14"/>
  <c r="C231" i="14"/>
  <c r="B231" i="14"/>
  <c r="A231" i="14"/>
  <c r="F230" i="14"/>
  <c r="G230" i="14" s="1"/>
  <c r="E230" i="14"/>
  <c r="D230" i="14"/>
  <c r="C230" i="14"/>
  <c r="B230" i="14"/>
  <c r="A230" i="14"/>
  <c r="F229" i="14"/>
  <c r="G229" i="14" s="1"/>
  <c r="E229" i="14"/>
  <c r="D229" i="14"/>
  <c r="C229" i="14"/>
  <c r="B229" i="14"/>
  <c r="A229" i="14"/>
  <c r="F228" i="14"/>
  <c r="E228" i="14"/>
  <c r="D228" i="14"/>
  <c r="C228" i="14"/>
  <c r="B228" i="14"/>
  <c r="A228" i="14"/>
  <c r="F227" i="14"/>
  <c r="G227" i="14" s="1"/>
  <c r="E227" i="14"/>
  <c r="D227" i="14"/>
  <c r="C227" i="14"/>
  <c r="B227" i="14"/>
  <c r="A227" i="14"/>
  <c r="F226" i="14"/>
  <c r="G226" i="14" s="1"/>
  <c r="E226" i="14"/>
  <c r="D226" i="14"/>
  <c r="C226" i="14"/>
  <c r="B226" i="14"/>
  <c r="A226" i="14"/>
  <c r="F225" i="14"/>
  <c r="G225" i="14" s="1"/>
  <c r="E225" i="14"/>
  <c r="D225" i="14"/>
  <c r="C225" i="14"/>
  <c r="B225" i="14"/>
  <c r="A225" i="14"/>
  <c r="F224" i="14"/>
  <c r="G224" i="14" s="1"/>
  <c r="E224" i="14"/>
  <c r="D224" i="14"/>
  <c r="C224" i="14"/>
  <c r="B224" i="14"/>
  <c r="A224" i="14"/>
  <c r="F223" i="14"/>
  <c r="G223" i="14" s="1"/>
  <c r="E223" i="14"/>
  <c r="D223" i="14"/>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D219" i="14"/>
  <c r="C219" i="14"/>
  <c r="B219" i="14"/>
  <c r="A219" i="14"/>
  <c r="F218" i="14"/>
  <c r="G218" i="14" s="1"/>
  <c r="E218" i="14"/>
  <c r="D218" i="14"/>
  <c r="C218" i="14"/>
  <c r="B218" i="14"/>
  <c r="A218" i="14"/>
  <c r="F217" i="14"/>
  <c r="G217" i="14" s="1"/>
  <c r="E217" i="14"/>
  <c r="D217" i="14"/>
  <c r="C217" i="14"/>
  <c r="B217" i="14"/>
  <c r="A217" i="14"/>
  <c r="F216" i="14"/>
  <c r="G216" i="14" s="1"/>
  <c r="E216" i="14"/>
  <c r="D216" i="14"/>
  <c r="C216" i="14"/>
  <c r="B216" i="14"/>
  <c r="A216" i="14"/>
  <c r="F215" i="14"/>
  <c r="G215" i="14" s="1"/>
  <c r="E215" i="14"/>
  <c r="D215" i="14"/>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D211" i="14"/>
  <c r="C211" i="14"/>
  <c r="B211" i="14"/>
  <c r="A211" i="14"/>
  <c r="F210" i="14"/>
  <c r="G210" i="14" s="1"/>
  <c r="E210" i="14"/>
  <c r="D210" i="14"/>
  <c r="C210" i="14"/>
  <c r="B210" i="14"/>
  <c r="A210" i="14"/>
  <c r="F209" i="14"/>
  <c r="G209" i="14" s="1"/>
  <c r="E209" i="14"/>
  <c r="D209" i="14"/>
  <c r="C209" i="14"/>
  <c r="B209" i="14"/>
  <c r="A209" i="14"/>
  <c r="F208" i="14"/>
  <c r="G208" i="14" s="1"/>
  <c r="E208" i="14"/>
  <c r="D208" i="14"/>
  <c r="C208" i="14"/>
  <c r="B208" i="14"/>
  <c r="A208" i="14"/>
  <c r="F207" i="14"/>
  <c r="G207" i="14" s="1"/>
  <c r="E207" i="14"/>
  <c r="D207" i="14"/>
  <c r="C207" i="14"/>
  <c r="B207" i="14"/>
  <c r="A207" i="14"/>
  <c r="B206" i="14"/>
  <c r="A206" i="14"/>
  <c r="F205" i="14"/>
  <c r="E205" i="14"/>
  <c r="D205" i="14"/>
  <c r="C205" i="14"/>
  <c r="B205" i="14"/>
  <c r="A205" i="14"/>
  <c r="F204" i="14"/>
  <c r="G204" i="14" s="1"/>
  <c r="E204" i="14"/>
  <c r="D204" i="14"/>
  <c r="C204" i="14"/>
  <c r="B204" i="14"/>
  <c r="A204" i="14"/>
  <c r="F203" i="14"/>
  <c r="G203" i="14" s="1"/>
  <c r="E203" i="14"/>
  <c r="D203" i="14"/>
  <c r="C203" i="14"/>
  <c r="B203" i="14"/>
  <c r="A203" i="14"/>
  <c r="F202" i="14"/>
  <c r="G202" i="14" s="1"/>
  <c r="E202" i="14"/>
  <c r="D202" i="14"/>
  <c r="C202" i="14"/>
  <c r="B202" i="14"/>
  <c r="A202" i="14"/>
  <c r="F201" i="14"/>
  <c r="G201" i="14" s="1"/>
  <c r="E201" i="14"/>
  <c r="D201" i="14"/>
  <c r="C201" i="14"/>
  <c r="B201" i="14"/>
  <c r="A201" i="14"/>
  <c r="B200" i="14"/>
  <c r="A200" i="14"/>
  <c r="F199" i="14"/>
  <c r="G199" i="14" s="1"/>
  <c r="E199" i="14"/>
  <c r="D199" i="14"/>
  <c r="C199" i="14"/>
  <c r="B199" i="14"/>
  <c r="A199" i="14"/>
  <c r="F198" i="14"/>
  <c r="G198" i="14" s="1"/>
  <c r="E198" i="14"/>
  <c r="D198" i="14"/>
  <c r="C198" i="14"/>
  <c r="B198" i="14"/>
  <c r="A198" i="14"/>
  <c r="F197" i="14"/>
  <c r="G197" i="14" s="1"/>
  <c r="E197" i="14"/>
  <c r="D197" i="14"/>
  <c r="C197" i="14"/>
  <c r="B197" i="14"/>
  <c r="A197" i="14"/>
  <c r="F196" i="14"/>
  <c r="G196" i="14" s="1"/>
  <c r="E196" i="14"/>
  <c r="D196" i="14"/>
  <c r="C196" i="14"/>
  <c r="B196" i="14"/>
  <c r="A196" i="14"/>
  <c r="F195" i="14"/>
  <c r="G195" i="14" s="1"/>
  <c r="E195" i="14"/>
  <c r="D195" i="14"/>
  <c r="C195" i="14"/>
  <c r="B195" i="14"/>
  <c r="A195" i="14"/>
  <c r="F194" i="14"/>
  <c r="E194" i="14"/>
  <c r="D194" i="14"/>
  <c r="C194" i="14"/>
  <c r="B194" i="14"/>
  <c r="A194" i="14"/>
  <c r="F193" i="14"/>
  <c r="G193" i="14" s="1"/>
  <c r="E193" i="14"/>
  <c r="D193" i="14"/>
  <c r="C193" i="14"/>
  <c r="B193" i="14"/>
  <c r="A193" i="14"/>
  <c r="F192" i="14"/>
  <c r="G192" i="14" s="1"/>
  <c r="E192" i="14"/>
  <c r="D192" i="14"/>
  <c r="C192" i="14"/>
  <c r="B192" i="14"/>
  <c r="A192" i="14"/>
  <c r="F191" i="14"/>
  <c r="G191" i="14" s="1"/>
  <c r="E191" i="14"/>
  <c r="D191" i="14"/>
  <c r="C191" i="14"/>
  <c r="B191" i="14"/>
  <c r="A191" i="14"/>
  <c r="B190" i="14"/>
  <c r="A190" i="14"/>
  <c r="F189" i="14"/>
  <c r="G189" i="14" s="1"/>
  <c r="E189" i="14"/>
  <c r="D189" i="14"/>
  <c r="C189" i="14"/>
  <c r="B189" i="14"/>
  <c r="A189" i="14"/>
  <c r="F188" i="14"/>
  <c r="G188" i="14" s="1"/>
  <c r="E188" i="14"/>
  <c r="D188" i="14"/>
  <c r="C188" i="14"/>
  <c r="B188" i="14"/>
  <c r="A188" i="14"/>
  <c r="F187" i="14"/>
  <c r="G187" i="14" s="1"/>
  <c r="E187" i="14"/>
  <c r="D187" i="14"/>
  <c r="C187" i="14"/>
  <c r="B187" i="14"/>
  <c r="A187" i="14"/>
  <c r="F186" i="14"/>
  <c r="G186" i="14" s="1"/>
  <c r="E186" i="14"/>
  <c r="D186" i="14"/>
  <c r="C186" i="14"/>
  <c r="B186" i="14"/>
  <c r="A186" i="14"/>
  <c r="F185" i="14"/>
  <c r="G185" i="14" s="1"/>
  <c r="E185" i="14"/>
  <c r="D185" i="14"/>
  <c r="C185" i="14"/>
  <c r="B185" i="14"/>
  <c r="A185" i="14"/>
  <c r="F184" i="14"/>
  <c r="G184" i="14" s="1"/>
  <c r="E184" i="14"/>
  <c r="D184" i="14"/>
  <c r="C184" i="14"/>
  <c r="B184" i="14"/>
  <c r="A184" i="14"/>
  <c r="F183" i="14"/>
  <c r="G183" i="14" s="1"/>
  <c r="E183" i="14"/>
  <c r="D183" i="14"/>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D179" i="14"/>
  <c r="C179" i="14"/>
  <c r="B179" i="14"/>
  <c r="A179" i="14"/>
  <c r="F178" i="14"/>
  <c r="G178" i="14" s="1"/>
  <c r="E178" i="14"/>
  <c r="D178" i="14"/>
  <c r="C178" i="14"/>
  <c r="B178" i="14"/>
  <c r="A178" i="14"/>
  <c r="F177" i="14"/>
  <c r="G177" i="14" s="1"/>
  <c r="E177" i="14"/>
  <c r="D177" i="14"/>
  <c r="C177" i="14"/>
  <c r="B177" i="14"/>
  <c r="A177" i="14"/>
  <c r="F176" i="14"/>
  <c r="G176" i="14" s="1"/>
  <c r="E176" i="14"/>
  <c r="D176" i="14"/>
  <c r="C176" i="14"/>
  <c r="B176" i="14"/>
  <c r="A176" i="14"/>
  <c r="F175" i="14"/>
  <c r="G175" i="14" s="1"/>
  <c r="E175" i="14"/>
  <c r="D175" i="14"/>
  <c r="C175" i="14"/>
  <c r="B175" i="14"/>
  <c r="A175" i="14"/>
  <c r="F174" i="14"/>
  <c r="G174" i="14" s="1"/>
  <c r="E174" i="14"/>
  <c r="D174" i="14"/>
  <c r="C174" i="14"/>
  <c r="B174" i="14"/>
  <c r="A174" i="14"/>
  <c r="F173" i="14"/>
  <c r="G173" i="14" s="1"/>
  <c r="E173" i="14"/>
  <c r="D173" i="14"/>
  <c r="C173" i="14"/>
  <c r="B173" i="14"/>
  <c r="A173" i="14"/>
  <c r="F172" i="14"/>
  <c r="G172" i="14" s="1"/>
  <c r="E172" i="14"/>
  <c r="D172" i="14"/>
  <c r="C172" i="14"/>
  <c r="B172" i="14"/>
  <c r="A172" i="14"/>
  <c r="B171" i="14"/>
  <c r="A171" i="14"/>
  <c r="F170" i="14"/>
  <c r="G170" i="14" s="1"/>
  <c r="E170" i="14"/>
  <c r="D170" i="14"/>
  <c r="C170" i="14"/>
  <c r="B170" i="14"/>
  <c r="A170" i="14"/>
  <c r="F169" i="14"/>
  <c r="G169" i="14" s="1"/>
  <c r="E169" i="14"/>
  <c r="D169" i="14"/>
  <c r="C169" i="14"/>
  <c r="B169" i="14"/>
  <c r="A169" i="14"/>
  <c r="F168" i="14"/>
  <c r="G168" i="14" s="1"/>
  <c r="E168" i="14"/>
  <c r="D168" i="14"/>
  <c r="C168" i="14"/>
  <c r="B168" i="14"/>
  <c r="A168" i="14"/>
  <c r="F167" i="14"/>
  <c r="G167" i="14" s="1"/>
  <c r="E167" i="14"/>
  <c r="D167" i="14"/>
  <c r="C167" i="14"/>
  <c r="B167" i="14"/>
  <c r="A167" i="14"/>
  <c r="F166" i="14"/>
  <c r="G166" i="14" s="1"/>
  <c r="E166" i="14"/>
  <c r="D166" i="14"/>
  <c r="C166" i="14"/>
  <c r="B166" i="14"/>
  <c r="A166" i="14"/>
  <c r="F165" i="14"/>
  <c r="G165" i="14" s="1"/>
  <c r="E165" i="14"/>
  <c r="D165" i="14"/>
  <c r="C165" i="14"/>
  <c r="B165" i="14"/>
  <c r="A165" i="14"/>
  <c r="F164" i="14"/>
  <c r="G164" i="14" s="1"/>
  <c r="E164" i="14"/>
  <c r="D164" i="14"/>
  <c r="C164" i="14"/>
  <c r="B164" i="14"/>
  <c r="A164" i="14"/>
  <c r="F163" i="14"/>
  <c r="G163" i="14" s="1"/>
  <c r="E163" i="14"/>
  <c r="D163" i="14"/>
  <c r="C163" i="14"/>
  <c r="B163" i="14"/>
  <c r="A163" i="14"/>
  <c r="F162" i="14"/>
  <c r="G162" i="14" s="1"/>
  <c r="E162" i="14"/>
  <c r="D162" i="14"/>
  <c r="C162" i="14"/>
  <c r="B162" i="14"/>
  <c r="A162" i="14"/>
  <c r="F161" i="14"/>
  <c r="G161" i="14" s="1"/>
  <c r="E161" i="14"/>
  <c r="D161" i="14"/>
  <c r="C161" i="14"/>
  <c r="B161" i="14"/>
  <c r="A161" i="14"/>
  <c r="F160" i="14"/>
  <c r="G160" i="14" s="1"/>
  <c r="E160" i="14"/>
  <c r="D160" i="14"/>
  <c r="C160" i="14"/>
  <c r="B160" i="14"/>
  <c r="A160" i="14"/>
  <c r="F159" i="14"/>
  <c r="G159" i="14" s="1"/>
  <c r="E159" i="14"/>
  <c r="D159" i="14"/>
  <c r="C159" i="14"/>
  <c r="B159" i="14"/>
  <c r="A159" i="14"/>
  <c r="F158" i="14"/>
  <c r="G158" i="14" s="1"/>
  <c r="E158" i="14"/>
  <c r="D158" i="14"/>
  <c r="C158" i="14"/>
  <c r="B158" i="14"/>
  <c r="A158" i="14"/>
  <c r="F157" i="14"/>
  <c r="G157" i="14" s="1"/>
  <c r="E157" i="14"/>
  <c r="D157" i="14"/>
  <c r="C157" i="14"/>
  <c r="B157" i="14"/>
  <c r="A157" i="14"/>
  <c r="F156" i="14"/>
  <c r="G156" i="14" s="1"/>
  <c r="E156" i="14"/>
  <c r="D156" i="14"/>
  <c r="C156" i="14"/>
  <c r="B156" i="14"/>
  <c r="A156" i="14"/>
  <c r="F155" i="14"/>
  <c r="G155" i="14" s="1"/>
  <c r="E155" i="14"/>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F150" i="14"/>
  <c r="G150" i="14" s="1"/>
  <c r="E150" i="14"/>
  <c r="D150" i="14"/>
  <c r="C150" i="14"/>
  <c r="B150" i="14"/>
  <c r="A150" i="14"/>
  <c r="F149" i="14"/>
  <c r="G149" i="14" s="1"/>
  <c r="E149" i="14"/>
  <c r="D149" i="14"/>
  <c r="C149" i="14"/>
  <c r="B149" i="14"/>
  <c r="A149" i="14"/>
  <c r="F148" i="14"/>
  <c r="G148" i="14" s="1"/>
  <c r="E148" i="14"/>
  <c r="D148" i="14"/>
  <c r="C148" i="14"/>
  <c r="B148" i="14"/>
  <c r="A148" i="14"/>
  <c r="F147" i="14"/>
  <c r="G147" i="14" s="1"/>
  <c r="E147" i="14"/>
  <c r="D147" i="14"/>
  <c r="C147" i="14"/>
  <c r="B147" i="14"/>
  <c r="A147" i="14"/>
  <c r="F146" i="14"/>
  <c r="G146" i="14" s="1"/>
  <c r="E146" i="14"/>
  <c r="D146" i="14"/>
  <c r="C146" i="14"/>
  <c r="B146" i="14"/>
  <c r="A146" i="14"/>
  <c r="F145" i="14"/>
  <c r="G145" i="14" s="1"/>
  <c r="E145" i="14"/>
  <c r="D145" i="14"/>
  <c r="C145" i="14"/>
  <c r="B145" i="14"/>
  <c r="A145" i="14"/>
  <c r="F144" i="14"/>
  <c r="G144" i="14" s="1"/>
  <c r="E144" i="14"/>
  <c r="D144" i="14"/>
  <c r="C144" i="14"/>
  <c r="B144" i="14"/>
  <c r="A144" i="14"/>
  <c r="F143" i="14"/>
  <c r="G143" i="14" s="1"/>
  <c r="E143" i="14"/>
  <c r="D143" i="14"/>
  <c r="C143" i="14"/>
  <c r="B143" i="14"/>
  <c r="A143" i="14"/>
  <c r="F142" i="14"/>
  <c r="G142" i="14" s="1"/>
  <c r="E142" i="14"/>
  <c r="D142" i="14"/>
  <c r="C142" i="14"/>
  <c r="B142" i="14"/>
  <c r="A142" i="14"/>
  <c r="F141" i="14"/>
  <c r="G141" i="14" s="1"/>
  <c r="E141" i="14"/>
  <c r="D141" i="14"/>
  <c r="C141" i="14"/>
  <c r="B141" i="14"/>
  <c r="A141" i="14"/>
  <c r="F140" i="14"/>
  <c r="G140" i="14" s="1"/>
  <c r="E140" i="14"/>
  <c r="D140" i="14"/>
  <c r="C140" i="14"/>
  <c r="B140" i="14"/>
  <c r="A140" i="14"/>
  <c r="F139" i="14"/>
  <c r="G139" i="14" s="1"/>
  <c r="E139" i="14"/>
  <c r="D139" i="14"/>
  <c r="C139" i="14"/>
  <c r="B139" i="14"/>
  <c r="A139" i="14"/>
  <c r="F138" i="14"/>
  <c r="G138" i="14" s="1"/>
  <c r="E138" i="14"/>
  <c r="D138" i="14"/>
  <c r="C138" i="14"/>
  <c r="B138" i="14"/>
  <c r="A138" i="14"/>
  <c r="F137" i="14"/>
  <c r="G137" i="14" s="1"/>
  <c r="E137" i="14"/>
  <c r="D137" i="14"/>
  <c r="C137" i="14"/>
  <c r="B137" i="14"/>
  <c r="A137" i="14"/>
  <c r="F136" i="14"/>
  <c r="G136" i="14" s="1"/>
  <c r="E136" i="14"/>
  <c r="D136" i="14"/>
  <c r="C136" i="14"/>
  <c r="B136" i="14"/>
  <c r="A136" i="14"/>
  <c r="F135" i="14"/>
  <c r="G135" i="14" s="1"/>
  <c r="E135" i="14"/>
  <c r="D135" i="14"/>
  <c r="C135" i="14"/>
  <c r="B135" i="14"/>
  <c r="A135" i="14"/>
  <c r="F134" i="14"/>
  <c r="G134" i="14" s="1"/>
  <c r="E134" i="14"/>
  <c r="D134" i="14"/>
  <c r="C134" i="14"/>
  <c r="B134" i="14"/>
  <c r="A134" i="14"/>
  <c r="F133" i="14"/>
  <c r="G133" i="14" s="1"/>
  <c r="E133" i="14"/>
  <c r="D133" i="14"/>
  <c r="C133" i="14"/>
  <c r="B133" i="14"/>
  <c r="A133" i="14"/>
  <c r="F132" i="14"/>
  <c r="G132" i="14" s="1"/>
  <c r="E132" i="14"/>
  <c r="D132" i="14"/>
  <c r="C132" i="14"/>
  <c r="B132" i="14"/>
  <c r="A132" i="14"/>
  <c r="F131" i="14"/>
  <c r="G131" i="14" s="1"/>
  <c r="E131" i="14"/>
  <c r="D131" i="14"/>
  <c r="C131" i="14"/>
  <c r="B131" i="14"/>
  <c r="A131" i="14"/>
  <c r="F130" i="14"/>
  <c r="G130" i="14" s="1"/>
  <c r="E130" i="14"/>
  <c r="D130" i="14"/>
  <c r="C130" i="14"/>
  <c r="B130" i="14"/>
  <c r="A130" i="14"/>
  <c r="B129" i="14"/>
  <c r="A129" i="14"/>
  <c r="F128" i="14"/>
  <c r="G128" i="14" s="1"/>
  <c r="E128" i="14"/>
  <c r="D128" i="14"/>
  <c r="C128" i="14"/>
  <c r="B128" i="14"/>
  <c r="A128" i="14"/>
  <c r="F127" i="14"/>
  <c r="G127" i="14" s="1"/>
  <c r="E127" i="14"/>
  <c r="D127" i="14"/>
  <c r="C127" i="14"/>
  <c r="B127" i="14"/>
  <c r="A127" i="14"/>
  <c r="F126" i="14"/>
  <c r="G126" i="14" s="1"/>
  <c r="E126" i="14"/>
  <c r="D126" i="14"/>
  <c r="C126" i="14"/>
  <c r="B126" i="14"/>
  <c r="A126" i="14"/>
  <c r="F125" i="14"/>
  <c r="G125" i="14" s="1"/>
  <c r="E125" i="14"/>
  <c r="D125" i="14"/>
  <c r="C125" i="14"/>
  <c r="B125" i="14"/>
  <c r="A125" i="14"/>
  <c r="F124" i="14"/>
  <c r="G124" i="14" s="1"/>
  <c r="E124" i="14"/>
  <c r="D124" i="14"/>
  <c r="C124" i="14"/>
  <c r="B124" i="14"/>
  <c r="A124" i="14"/>
  <c r="F123" i="14"/>
  <c r="G123" i="14" s="1"/>
  <c r="E123" i="14"/>
  <c r="D123" i="14"/>
  <c r="C123" i="14"/>
  <c r="B123" i="14"/>
  <c r="A123" i="14"/>
  <c r="F122" i="14"/>
  <c r="G122" i="14" s="1"/>
  <c r="E122" i="14"/>
  <c r="D122" i="14"/>
  <c r="C122" i="14"/>
  <c r="B122" i="14"/>
  <c r="A122" i="14"/>
  <c r="F121" i="14"/>
  <c r="G121" i="14" s="1"/>
  <c r="E121" i="14"/>
  <c r="D121" i="14"/>
  <c r="C121" i="14"/>
  <c r="B121" i="14"/>
  <c r="A121" i="14"/>
  <c r="B120" i="14"/>
  <c r="A120" i="14"/>
  <c r="F119" i="14"/>
  <c r="G119" i="14" s="1"/>
  <c r="E119" i="14"/>
  <c r="D119" i="14"/>
  <c r="C119" i="14"/>
  <c r="B119" i="14"/>
  <c r="A119" i="14"/>
  <c r="F118" i="14"/>
  <c r="G118" i="14" s="1"/>
  <c r="E118" i="14"/>
  <c r="D118" i="14"/>
  <c r="C118" i="14"/>
  <c r="B118" i="14"/>
  <c r="A118" i="14"/>
  <c r="F117" i="14"/>
  <c r="G117" i="14" s="1"/>
  <c r="E117" i="14"/>
  <c r="D117" i="14"/>
  <c r="C117" i="14"/>
  <c r="B117" i="14"/>
  <c r="A117" i="14"/>
  <c r="F116" i="14"/>
  <c r="G116" i="14" s="1"/>
  <c r="E116" i="14"/>
  <c r="D116" i="14"/>
  <c r="C116" i="14"/>
  <c r="B116" i="14"/>
  <c r="A116" i="14"/>
  <c r="B115" i="14"/>
  <c r="A115" i="14"/>
  <c r="F114" i="14"/>
  <c r="G114" i="14" s="1"/>
  <c r="E114" i="14"/>
  <c r="D114" i="14"/>
  <c r="C114" i="14"/>
  <c r="B114" i="14"/>
  <c r="A114" i="14"/>
  <c r="F113" i="14"/>
  <c r="G113" i="14" s="1"/>
  <c r="E113" i="14"/>
  <c r="D113" i="14"/>
  <c r="C113" i="14"/>
  <c r="B113" i="14"/>
  <c r="A113" i="14"/>
  <c r="F112" i="14"/>
  <c r="G112" i="14" s="1"/>
  <c r="E112" i="14"/>
  <c r="D112" i="14"/>
  <c r="C112" i="14"/>
  <c r="B112" i="14"/>
  <c r="A112" i="14"/>
  <c r="F111" i="14"/>
  <c r="G111" i="14" s="1"/>
  <c r="E111" i="14"/>
  <c r="D111" i="14"/>
  <c r="C111" i="14"/>
  <c r="B111" i="14"/>
  <c r="A111" i="14"/>
  <c r="F110" i="14"/>
  <c r="G110" i="14" s="1"/>
  <c r="E110" i="14"/>
  <c r="D110" i="14"/>
  <c r="C110" i="14"/>
  <c r="B110" i="14"/>
  <c r="A110" i="14"/>
  <c r="B109" i="14"/>
  <c r="A109" i="14"/>
  <c r="F108" i="14"/>
  <c r="G108" i="14" s="1"/>
  <c r="E108" i="14"/>
  <c r="D108" i="14"/>
  <c r="C108" i="14"/>
  <c r="B108" i="14"/>
  <c r="A108" i="14"/>
  <c r="F107" i="14"/>
  <c r="G107" i="14" s="1"/>
  <c r="E107" i="14"/>
  <c r="D107" i="14"/>
  <c r="C107" i="14"/>
  <c r="B107" i="14"/>
  <c r="A107" i="14"/>
  <c r="F106" i="14"/>
  <c r="G106" i="14" s="1"/>
  <c r="E106" i="14"/>
  <c r="D106" i="14"/>
  <c r="C106" i="14"/>
  <c r="B106" i="14"/>
  <c r="A106" i="14"/>
  <c r="F105" i="14"/>
  <c r="G105" i="14" s="1"/>
  <c r="E105" i="14"/>
  <c r="D105" i="14"/>
  <c r="C105" i="14"/>
  <c r="B105" i="14"/>
  <c r="A105" i="14"/>
  <c r="B104" i="14"/>
  <c r="A104" i="14"/>
  <c r="F103" i="14"/>
  <c r="G103" i="14" s="1"/>
  <c r="E103" i="14"/>
  <c r="D103" i="14"/>
  <c r="C103" i="14"/>
  <c r="B103" i="14"/>
  <c r="A103"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C98" i="14"/>
  <c r="B98" i="14"/>
  <c r="A98" i="14"/>
  <c r="F97" i="14"/>
  <c r="G97" i="14" s="1"/>
  <c r="E97" i="14"/>
  <c r="D97" i="14"/>
  <c r="C97" i="14"/>
  <c r="B97" i="14"/>
  <c r="A97" i="14"/>
  <c r="F96" i="14"/>
  <c r="G96" i="14" s="1"/>
  <c r="E96" i="14"/>
  <c r="D96" i="14"/>
  <c r="C96" i="14"/>
  <c r="B96" i="14"/>
  <c r="A96" i="14"/>
  <c r="F95" i="14"/>
  <c r="G95" i="14" s="1"/>
  <c r="E95" i="14"/>
  <c r="D95" i="14"/>
  <c r="C95" i="14"/>
  <c r="B95" i="14"/>
  <c r="A95" i="14"/>
  <c r="B94" i="14"/>
  <c r="A94" i="14"/>
  <c r="F93" i="14"/>
  <c r="G93" i="14" s="1"/>
  <c r="E93" i="14"/>
  <c r="D93" i="14"/>
  <c r="C93" i="14"/>
  <c r="B93" i="14"/>
  <c r="A93" i="14"/>
  <c r="F92" i="14"/>
  <c r="G92" i="14" s="1"/>
  <c r="E92" i="14"/>
  <c r="D92" i="14"/>
  <c r="C92" i="14"/>
  <c r="B92" i="14"/>
  <c r="A92" i="14"/>
  <c r="F91" i="14"/>
  <c r="G91" i="14" s="1"/>
  <c r="E91" i="14"/>
  <c r="D91" i="14"/>
  <c r="C91" i="14"/>
  <c r="B91" i="14"/>
  <c r="A91" i="14"/>
  <c r="F90" i="14"/>
  <c r="G90" i="14" s="1"/>
  <c r="E90" i="14"/>
  <c r="D90" i="14"/>
  <c r="C90" i="14"/>
  <c r="B90" i="14"/>
  <c r="A90" i="14"/>
  <c r="F89" i="14"/>
  <c r="G89" i="14" s="1"/>
  <c r="E89" i="14"/>
  <c r="D89" i="14"/>
  <c r="C89" i="14"/>
  <c r="B89" i="14"/>
  <c r="A89" i="14"/>
  <c r="F88" i="14"/>
  <c r="G88" i="14" s="1"/>
  <c r="E88" i="14"/>
  <c r="D88" i="14"/>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E84" i="14"/>
  <c r="D84" i="14"/>
  <c r="C84" i="14"/>
  <c r="B84" i="14"/>
  <c r="A84" i="14"/>
  <c r="F83" i="14"/>
  <c r="G83" i="14" s="1"/>
  <c r="E83" i="14"/>
  <c r="D83" i="14"/>
  <c r="C83" i="14"/>
  <c r="B83" i="14"/>
  <c r="A83" i="14"/>
  <c r="F82" i="14"/>
  <c r="G82" i="14" s="1"/>
  <c r="E82" i="14"/>
  <c r="D82" i="14"/>
  <c r="C82" i="14"/>
  <c r="B82" i="14"/>
  <c r="A82" i="14"/>
  <c r="F81" i="14"/>
  <c r="E81" i="14"/>
  <c r="D81" i="14"/>
  <c r="C81" i="14"/>
  <c r="B81" i="14"/>
  <c r="A81" i="14"/>
  <c r="B80" i="14"/>
  <c r="A80" i="14"/>
  <c r="F79" i="14"/>
  <c r="G79" i="14" s="1"/>
  <c r="E79" i="14"/>
  <c r="D79" i="14"/>
  <c r="C79" i="14"/>
  <c r="B79" i="14"/>
  <c r="A79" i="14"/>
  <c r="F78" i="14"/>
  <c r="E78" i="14"/>
  <c r="D78" i="14"/>
  <c r="C78" i="14"/>
  <c r="B78" i="14"/>
  <c r="A78" i="14"/>
  <c r="F77" i="14"/>
  <c r="G77" i="14" s="1"/>
  <c r="E77" i="14"/>
  <c r="D77" i="14"/>
  <c r="C77" i="14"/>
  <c r="B77" i="14"/>
  <c r="A77" i="14"/>
  <c r="F76" i="14"/>
  <c r="G76" i="14" s="1"/>
  <c r="E76" i="14"/>
  <c r="D76" i="14"/>
  <c r="C76" i="14"/>
  <c r="B76" i="14"/>
  <c r="A76" i="14"/>
  <c r="F75" i="14"/>
  <c r="G75" i="14" s="1"/>
  <c r="E75" i="14"/>
  <c r="D75" i="14"/>
  <c r="C75" i="14"/>
  <c r="B75" i="14"/>
  <c r="A75" i="14"/>
  <c r="F74" i="14"/>
  <c r="E74" i="14"/>
  <c r="D74" i="14"/>
  <c r="C74" i="14"/>
  <c r="B74" i="14"/>
  <c r="A74" i="14"/>
  <c r="F73" i="14"/>
  <c r="G73" i="14" s="1"/>
  <c r="E73" i="14"/>
  <c r="D73" i="14"/>
  <c r="C73" i="14"/>
  <c r="B73" i="14"/>
  <c r="A73" i="14"/>
  <c r="F72" i="14"/>
  <c r="G72" i="14" s="1"/>
  <c r="E72" i="14"/>
  <c r="D72" i="14"/>
  <c r="C72" i="14"/>
  <c r="B72" i="14"/>
  <c r="A72" i="14"/>
  <c r="F71" i="14"/>
  <c r="G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E64" i="14"/>
  <c r="D64" i="14"/>
  <c r="C64" i="14"/>
  <c r="B64" i="14"/>
  <c r="A64" i="14"/>
  <c r="F63" i="14"/>
  <c r="E63" i="14"/>
  <c r="D63" i="14"/>
  <c r="C63" i="14"/>
  <c r="B63" i="14"/>
  <c r="A63" i="14"/>
  <c r="F62" i="14"/>
  <c r="G62" i="14" s="1"/>
  <c r="E62" i="14"/>
  <c r="D62" i="14"/>
  <c r="C62" i="14"/>
  <c r="B62" i="14"/>
  <c r="A62" i="14"/>
  <c r="F61" i="14"/>
  <c r="G61" i="14" s="1"/>
  <c r="E61" i="14"/>
  <c r="D61" i="14"/>
  <c r="C61" i="14"/>
  <c r="B61" i="14"/>
  <c r="A61" i="14"/>
  <c r="F60" i="14"/>
  <c r="G60" i="14" s="1"/>
  <c r="E60" i="14"/>
  <c r="D60" i="14"/>
  <c r="C60" i="14"/>
  <c r="B60" i="14"/>
  <c r="A60" i="14"/>
  <c r="F59" i="14"/>
  <c r="E59" i="14"/>
  <c r="D59" i="14"/>
  <c r="C59" i="14"/>
  <c r="B59" i="14"/>
  <c r="A59" i="14"/>
  <c r="F58" i="14"/>
  <c r="G58" i="14" s="1"/>
  <c r="E58" i="14"/>
  <c r="D58" i="14"/>
  <c r="C58" i="14"/>
  <c r="B58" i="14"/>
  <c r="A58" i="14"/>
  <c r="F57" i="14"/>
  <c r="G57" i="14" s="1"/>
  <c r="E57" i="14"/>
  <c r="D57" i="14"/>
  <c r="C57" i="14"/>
  <c r="B57" i="14"/>
  <c r="A57" i="14"/>
  <c r="F56" i="14"/>
  <c r="G56" i="14" s="1"/>
  <c r="E56" i="14"/>
  <c r="D56" i="14"/>
  <c r="C56" i="14"/>
  <c r="B56" i="14"/>
  <c r="A56" i="14"/>
  <c r="F55" i="14"/>
  <c r="E55" i="14"/>
  <c r="D55" i="14"/>
  <c r="C55" i="14"/>
  <c r="B55" i="14"/>
  <c r="A55" i="14"/>
  <c r="F54" i="14"/>
  <c r="G54" i="14" s="1"/>
  <c r="E54" i="14"/>
  <c r="D54" i="14"/>
  <c r="C54" i="14"/>
  <c r="B54" i="14"/>
  <c r="A54" i="14"/>
  <c r="F53" i="14"/>
  <c r="G53" i="14" s="1"/>
  <c r="E53" i="14"/>
  <c r="D53" i="14"/>
  <c r="C53" i="14"/>
  <c r="B53" i="14"/>
  <c r="A53" i="14"/>
  <c r="F52" i="14"/>
  <c r="G52" i="14" s="1"/>
  <c r="E52" i="14"/>
  <c r="D52" i="14"/>
  <c r="C52" i="14"/>
  <c r="B52" i="14"/>
  <c r="A52" i="14"/>
  <c r="B51" i="14"/>
  <c r="A51" i="14"/>
  <c r="F50" i="14"/>
  <c r="G50" i="14" s="1"/>
  <c r="E50" i="14"/>
  <c r="D50" i="14"/>
  <c r="C50" i="14"/>
  <c r="B50" i="14"/>
  <c r="A50" i="14"/>
  <c r="F49" i="14"/>
  <c r="G49" i="14" s="1"/>
  <c r="E49" i="14"/>
  <c r="D49" i="14"/>
  <c r="C49" i="14"/>
  <c r="B49" i="14"/>
  <c r="A49" i="14"/>
  <c r="F48" i="14"/>
  <c r="E48" i="14"/>
  <c r="D48" i="14"/>
  <c r="C48" i="14"/>
  <c r="B48" i="14"/>
  <c r="A48" i="14"/>
  <c r="F47" i="14"/>
  <c r="G47" i="14" s="1"/>
  <c r="E47" i="14"/>
  <c r="D47" i="14"/>
  <c r="C47" i="14"/>
  <c r="B47" i="14"/>
  <c r="A47" i="14"/>
  <c r="F46" i="14"/>
  <c r="G46" i="14" s="1"/>
  <c r="E46" i="14"/>
  <c r="D46" i="14"/>
  <c r="C46" i="14"/>
  <c r="B46" i="14"/>
  <c r="A46" i="14"/>
  <c r="F45" i="14"/>
  <c r="G45" i="14" s="1"/>
  <c r="E45" i="14"/>
  <c r="D45" i="14"/>
  <c r="C45" i="14"/>
  <c r="B45" i="14"/>
  <c r="A45" i="14"/>
  <c r="F44" i="14"/>
  <c r="E44" i="14"/>
  <c r="D44" i="14"/>
  <c r="C44" i="14"/>
  <c r="B44" i="14"/>
  <c r="A44" i="14"/>
  <c r="F43" i="14"/>
  <c r="G43" i="14" s="1"/>
  <c r="E43" i="14"/>
  <c r="D43" i="14"/>
  <c r="C43" i="14"/>
  <c r="B43" i="14"/>
  <c r="A43" i="14"/>
  <c r="F42" i="14"/>
  <c r="G42" i="14" s="1"/>
  <c r="E42" i="14"/>
  <c r="D42" i="14"/>
  <c r="C42" i="14"/>
  <c r="B42" i="14"/>
  <c r="A42" i="14"/>
  <c r="F41" i="14"/>
  <c r="G41" i="14" s="1"/>
  <c r="E41" i="14"/>
  <c r="D41" i="14"/>
  <c r="C41" i="14"/>
  <c r="B41" i="14"/>
  <c r="A41" i="14"/>
  <c r="F40" i="14"/>
  <c r="E40" i="14"/>
  <c r="D40" i="14"/>
  <c r="C40" i="14"/>
  <c r="B40" i="14"/>
  <c r="A40" i="14"/>
  <c r="F39" i="14"/>
  <c r="G39" i="14" s="1"/>
  <c r="E39" i="14"/>
  <c r="D39" i="14"/>
  <c r="C39" i="14"/>
  <c r="B39" i="14"/>
  <c r="A39" i="14"/>
  <c r="F38" i="14"/>
  <c r="G38" i="14" s="1"/>
  <c r="E38" i="14"/>
  <c r="D38" i="14"/>
  <c r="C38" i="14"/>
  <c r="B38" i="14"/>
  <c r="A38" i="14"/>
  <c r="F37" i="14"/>
  <c r="G37" i="14" s="1"/>
  <c r="E37" i="14"/>
  <c r="D37" i="14"/>
  <c r="C37" i="14"/>
  <c r="B37" i="14"/>
  <c r="A37" i="14"/>
  <c r="B36" i="14"/>
  <c r="A36" i="14"/>
  <c r="F35" i="14"/>
  <c r="I35" i="14" s="1"/>
  <c r="H34" i="14"/>
  <c r="F34" i="14"/>
  <c r="I34" i="14" s="1"/>
  <c r="H33" i="14"/>
  <c r="F33" i="14"/>
  <c r="I33" i="14" s="1"/>
  <c r="H32" i="14"/>
  <c r="F32" i="14"/>
  <c r="I32" i="14" s="1"/>
  <c r="F31" i="14"/>
  <c r="G31" i="14" s="1"/>
  <c r="D31" i="14"/>
  <c r="C31" i="14"/>
  <c r="B31" i="14"/>
  <c r="A31" i="14"/>
  <c r="F30" i="14"/>
  <c r="G30" i="14" s="1"/>
  <c r="D30" i="14"/>
  <c r="H30" i="14" s="1"/>
  <c r="C30" i="14"/>
  <c r="B30" i="14"/>
  <c r="A30" i="14"/>
  <c r="F29" i="14"/>
  <c r="G29" i="14" s="1"/>
  <c r="D29" i="14"/>
  <c r="C29" i="14"/>
  <c r="B29" i="14"/>
  <c r="A29" i="14"/>
  <c r="F28" i="14"/>
  <c r="G28" i="14" s="1"/>
  <c r="E28" i="14"/>
  <c r="D28" i="14"/>
  <c r="C28" i="14"/>
  <c r="B28" i="14"/>
  <c r="A28" i="14"/>
  <c r="F27" i="14"/>
  <c r="G27" i="14" s="1"/>
  <c r="E27" i="14"/>
  <c r="D27" i="14"/>
  <c r="C27" i="14"/>
  <c r="B27" i="14"/>
  <c r="A27" i="14"/>
  <c r="B26" i="14"/>
  <c r="A26" i="14"/>
  <c r="F25" i="14"/>
  <c r="G25" i="14" s="1"/>
  <c r="E25" i="14"/>
  <c r="D25" i="14"/>
  <c r="C25" i="14"/>
  <c r="B25" i="14"/>
  <c r="A25" i="14"/>
  <c r="F24" i="14"/>
  <c r="G24" i="14" s="1"/>
  <c r="E24" i="14"/>
  <c r="D24" i="14"/>
  <c r="C24" i="14"/>
  <c r="B24" i="14"/>
  <c r="A24" i="14"/>
  <c r="F23" i="14"/>
  <c r="E23" i="14"/>
  <c r="D23" i="14"/>
  <c r="C23" i="14"/>
  <c r="B23" i="14"/>
  <c r="A23" i="14"/>
  <c r="B22" i="14"/>
  <c r="A22" i="14"/>
  <c r="F21" i="14"/>
  <c r="G21" i="14" s="1"/>
  <c r="E21" i="14"/>
  <c r="D21" i="14"/>
  <c r="C21" i="14"/>
  <c r="B21" i="14"/>
  <c r="A21" i="14"/>
  <c r="F20" i="14"/>
  <c r="E20" i="14"/>
  <c r="D20" i="14"/>
  <c r="C20" i="14"/>
  <c r="B20" i="14"/>
  <c r="A20" i="14"/>
  <c r="F19" i="14"/>
  <c r="E19" i="14"/>
  <c r="D19" i="14"/>
  <c r="C19" i="14"/>
  <c r="B19" i="14"/>
  <c r="A19" i="14"/>
  <c r="F18" i="14"/>
  <c r="G18" i="14" s="1"/>
  <c r="E18" i="14"/>
  <c r="D18" i="14"/>
  <c r="C18" i="14"/>
  <c r="B18" i="14"/>
  <c r="A18" i="14"/>
  <c r="F17" i="14"/>
  <c r="G17" i="14" s="1"/>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C350" i="12"/>
  <c r="B350" i="12"/>
  <c r="A350" i="12"/>
  <c r="F349" i="12"/>
  <c r="G349" i="12" s="1"/>
  <c r="E349" i="12"/>
  <c r="D349" i="12"/>
  <c r="C349" i="12"/>
  <c r="B349" i="12"/>
  <c r="A349" i="12"/>
  <c r="F348" i="12"/>
  <c r="G348" i="12" s="1"/>
  <c r="E348" i="12"/>
  <c r="D348" i="12"/>
  <c r="C348" i="12"/>
  <c r="B348" i="12"/>
  <c r="A348" i="12"/>
  <c r="F347" i="12"/>
  <c r="G347" i="12" s="1"/>
  <c r="E347" i="12"/>
  <c r="D347" i="12"/>
  <c r="C347" i="12"/>
  <c r="B347" i="12"/>
  <c r="A347" i="12"/>
  <c r="F346" i="12"/>
  <c r="G346" i="12" s="1"/>
  <c r="E346" i="12"/>
  <c r="D346" i="12"/>
  <c r="C346" i="12"/>
  <c r="B346" i="12"/>
  <c r="A346" i="12"/>
  <c r="F345" i="12"/>
  <c r="G345" i="12" s="1"/>
  <c r="E345" i="12"/>
  <c r="D345" i="12"/>
  <c r="C345" i="12"/>
  <c r="B345" i="12"/>
  <c r="A345" i="12"/>
  <c r="F344" i="12"/>
  <c r="G344" i="12" s="1"/>
  <c r="E344" i="12"/>
  <c r="D344" i="12"/>
  <c r="C344" i="12"/>
  <c r="B344" i="12"/>
  <c r="A344" i="12"/>
  <c r="F343" i="12"/>
  <c r="G343" i="12" s="1"/>
  <c r="E343" i="12"/>
  <c r="D343" i="12"/>
  <c r="C343" i="12"/>
  <c r="B343" i="12"/>
  <c r="A343" i="12"/>
  <c r="F342" i="12"/>
  <c r="G342" i="12" s="1"/>
  <c r="E342" i="12"/>
  <c r="D342" i="12"/>
  <c r="C342" i="12"/>
  <c r="B342" i="12"/>
  <c r="A342" i="12"/>
  <c r="F341" i="12"/>
  <c r="G341" i="12" s="1"/>
  <c r="E341" i="12"/>
  <c r="D341" i="12"/>
  <c r="C341" i="12"/>
  <c r="B341" i="12"/>
  <c r="A341" i="12"/>
  <c r="F340" i="12"/>
  <c r="G340" i="12" s="1"/>
  <c r="E340" i="12"/>
  <c r="D340" i="12"/>
  <c r="C340" i="12"/>
  <c r="B340" i="12"/>
  <c r="A340" i="12"/>
  <c r="B339" i="12"/>
  <c r="A339" i="12"/>
  <c r="F338" i="12"/>
  <c r="G338" i="12" s="1"/>
  <c r="E338" i="12"/>
  <c r="D338" i="12"/>
  <c r="C338" i="12"/>
  <c r="B338" i="12"/>
  <c r="A338" i="12"/>
  <c r="F337" i="12"/>
  <c r="G337" i="12" s="1"/>
  <c r="E337" i="12"/>
  <c r="D337" i="12"/>
  <c r="C337" i="12"/>
  <c r="B337" i="12"/>
  <c r="A337" i="12"/>
  <c r="F336" i="12"/>
  <c r="G336" i="12" s="1"/>
  <c r="E336" i="12"/>
  <c r="D336" i="12"/>
  <c r="C336" i="12"/>
  <c r="B336" i="12"/>
  <c r="A336" i="12"/>
  <c r="F335" i="12"/>
  <c r="G335" i="12" s="1"/>
  <c r="E335" i="12"/>
  <c r="D335" i="12"/>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F331" i="12"/>
  <c r="G331" i="12" s="1"/>
  <c r="E331" i="12"/>
  <c r="D331" i="12"/>
  <c r="C331" i="12"/>
  <c r="B331" i="12"/>
  <c r="A331" i="12"/>
  <c r="F330" i="12"/>
  <c r="G330" i="12" s="1"/>
  <c r="E330" i="12"/>
  <c r="D330" i="12"/>
  <c r="C330" i="12"/>
  <c r="B330" i="12"/>
  <c r="A330" i="12"/>
  <c r="F329" i="12"/>
  <c r="G329" i="12" s="1"/>
  <c r="E329" i="12"/>
  <c r="D329" i="12"/>
  <c r="C329" i="12"/>
  <c r="B329" i="12"/>
  <c r="A329" i="12"/>
  <c r="F328" i="12"/>
  <c r="G328" i="12" s="1"/>
  <c r="E328" i="12"/>
  <c r="D328" i="12"/>
  <c r="C328" i="12"/>
  <c r="B328" i="12"/>
  <c r="A328" i="12"/>
  <c r="F327" i="12"/>
  <c r="G327" i="12" s="1"/>
  <c r="E327" i="12"/>
  <c r="D327" i="12"/>
  <c r="C327" i="12"/>
  <c r="B327" i="12"/>
  <c r="A327" i="12"/>
  <c r="F326" i="12"/>
  <c r="G326" i="12" s="1"/>
  <c r="E326" i="12"/>
  <c r="D326" i="12"/>
  <c r="C326" i="12"/>
  <c r="B326" i="12"/>
  <c r="A326" i="12"/>
  <c r="F325" i="12"/>
  <c r="G325" i="12" s="1"/>
  <c r="E325" i="12"/>
  <c r="D325" i="12"/>
  <c r="C325" i="12"/>
  <c r="B325" i="12"/>
  <c r="A325" i="12"/>
  <c r="F324" i="12"/>
  <c r="G324" i="12" s="1"/>
  <c r="E324" i="12"/>
  <c r="D324" i="12"/>
  <c r="C324" i="12"/>
  <c r="B324" i="12"/>
  <c r="A324" i="12"/>
  <c r="F323" i="12"/>
  <c r="G323" i="12" s="1"/>
  <c r="E323" i="12"/>
  <c r="D323" i="12"/>
  <c r="C323" i="12"/>
  <c r="B323" i="12"/>
  <c r="A323" i="12"/>
  <c r="F322" i="12"/>
  <c r="G322" i="12" s="1"/>
  <c r="E322" i="12"/>
  <c r="D322" i="12"/>
  <c r="C322" i="12"/>
  <c r="B322" i="12"/>
  <c r="A322" i="12"/>
  <c r="F321" i="12"/>
  <c r="G321" i="12" s="1"/>
  <c r="E321" i="12"/>
  <c r="D321" i="12"/>
  <c r="C321" i="12"/>
  <c r="B321" i="12"/>
  <c r="A321" i="12"/>
  <c r="F320" i="12"/>
  <c r="G320" i="12" s="1"/>
  <c r="E320" i="12"/>
  <c r="D320" i="12"/>
  <c r="C320" i="12"/>
  <c r="B320" i="12"/>
  <c r="A320" i="12"/>
  <c r="B319" i="12"/>
  <c r="A319" i="12"/>
  <c r="F318" i="12"/>
  <c r="G318" i="12" s="1"/>
  <c r="E318" i="12"/>
  <c r="D318" i="12"/>
  <c r="C318" i="12"/>
  <c r="B318" i="12"/>
  <c r="A318" i="12"/>
  <c r="F317" i="12"/>
  <c r="G317" i="12" s="1"/>
  <c r="E317" i="12"/>
  <c r="D317" i="12"/>
  <c r="C317" i="12"/>
  <c r="B317" i="12"/>
  <c r="A317" i="12"/>
  <c r="F316" i="12"/>
  <c r="G316" i="12" s="1"/>
  <c r="E316" i="12"/>
  <c r="D316" i="12"/>
  <c r="C316" i="12"/>
  <c r="B316" i="12"/>
  <c r="A316" i="12"/>
  <c r="F315" i="12"/>
  <c r="G315" i="12" s="1"/>
  <c r="E315" i="12"/>
  <c r="D315" i="12"/>
  <c r="C315" i="12"/>
  <c r="B315" i="12"/>
  <c r="A315" i="12"/>
  <c r="F314" i="12"/>
  <c r="G314" i="12" s="1"/>
  <c r="E314" i="12"/>
  <c r="D314" i="12"/>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C310" i="12"/>
  <c r="B310" i="12"/>
  <c r="A310" i="12"/>
  <c r="F309" i="12"/>
  <c r="G309" i="12" s="1"/>
  <c r="E309" i="12"/>
  <c r="D309" i="12"/>
  <c r="C309" i="12"/>
  <c r="B309" i="12"/>
  <c r="A309" i="12"/>
  <c r="F308" i="12"/>
  <c r="G308" i="12" s="1"/>
  <c r="E308" i="12"/>
  <c r="D308" i="12"/>
  <c r="C308" i="12"/>
  <c r="B308" i="12"/>
  <c r="A308" i="12"/>
  <c r="F307" i="12"/>
  <c r="G307" i="12" s="1"/>
  <c r="E307" i="12"/>
  <c r="D307" i="12"/>
  <c r="C307" i="12"/>
  <c r="B307" i="12"/>
  <c r="A307" i="12"/>
  <c r="F306" i="12"/>
  <c r="G306" i="12" s="1"/>
  <c r="E306" i="12"/>
  <c r="D306" i="12"/>
  <c r="C306" i="12"/>
  <c r="B306" i="12"/>
  <c r="A306" i="12"/>
  <c r="F305" i="12"/>
  <c r="G305" i="12" s="1"/>
  <c r="E305" i="12"/>
  <c r="D305" i="12"/>
  <c r="C305" i="12"/>
  <c r="B305" i="12"/>
  <c r="A305" i="12"/>
  <c r="F304" i="12"/>
  <c r="G304" i="12" s="1"/>
  <c r="E304" i="12"/>
  <c r="D304" i="12"/>
  <c r="C304" i="12"/>
  <c r="B304" i="12"/>
  <c r="A304" i="12"/>
  <c r="F303" i="12"/>
  <c r="G303" i="12" s="1"/>
  <c r="E303" i="12"/>
  <c r="D303" i="12"/>
  <c r="C303" i="12"/>
  <c r="B303" i="12"/>
  <c r="A303" i="12"/>
  <c r="F302" i="12"/>
  <c r="E302" i="12"/>
  <c r="D302" i="12"/>
  <c r="C302" i="12"/>
  <c r="B302" i="12"/>
  <c r="A302" i="12"/>
  <c r="F301" i="12"/>
  <c r="G301" i="12" s="1"/>
  <c r="E301" i="12"/>
  <c r="D301" i="12"/>
  <c r="C301" i="12"/>
  <c r="B301" i="12"/>
  <c r="A301" i="12"/>
  <c r="F300" i="12"/>
  <c r="G300" i="12" s="1"/>
  <c r="E300" i="12"/>
  <c r="D300" i="12"/>
  <c r="C300" i="12"/>
  <c r="B300" i="12"/>
  <c r="A300" i="12"/>
  <c r="B299" i="12"/>
  <c r="A299" i="12"/>
  <c r="F298" i="12"/>
  <c r="G298" i="12" s="1"/>
  <c r="E298" i="12"/>
  <c r="D298" i="12"/>
  <c r="C298" i="12"/>
  <c r="B298" i="12"/>
  <c r="A298" i="12"/>
  <c r="F297" i="12"/>
  <c r="G297" i="12" s="1"/>
  <c r="E297" i="12"/>
  <c r="D297" i="12"/>
  <c r="C297" i="12"/>
  <c r="B297" i="12"/>
  <c r="A297" i="12"/>
  <c r="F296" i="12"/>
  <c r="E296" i="12"/>
  <c r="D296" i="12"/>
  <c r="C296" i="12"/>
  <c r="B296" i="12"/>
  <c r="A296" i="12"/>
  <c r="F295" i="12"/>
  <c r="G295" i="12" s="1"/>
  <c r="E295" i="12"/>
  <c r="D295" i="12"/>
  <c r="C295" i="12"/>
  <c r="B295" i="12"/>
  <c r="A295" i="12"/>
  <c r="F294" i="12"/>
  <c r="G294" i="12" s="1"/>
  <c r="E294" i="12"/>
  <c r="D294" i="12"/>
  <c r="C294" i="12"/>
  <c r="B294" i="12"/>
  <c r="A294" i="12"/>
  <c r="F293" i="12"/>
  <c r="G293" i="12" s="1"/>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D288" i="12"/>
  <c r="C288" i="12"/>
  <c r="B288" i="12"/>
  <c r="A288" i="12"/>
  <c r="F287" i="12"/>
  <c r="G287" i="12" s="1"/>
  <c r="E287" i="12"/>
  <c r="D287" i="12"/>
  <c r="C287" i="12"/>
  <c r="B287" i="12"/>
  <c r="A287" i="12"/>
  <c r="F286" i="12"/>
  <c r="G286" i="12" s="1"/>
  <c r="E286" i="12"/>
  <c r="D286" i="12"/>
  <c r="C286" i="12"/>
  <c r="B286" i="12"/>
  <c r="A286" i="12"/>
  <c r="F285" i="12"/>
  <c r="E285" i="12"/>
  <c r="D285" i="12"/>
  <c r="C285" i="12"/>
  <c r="B285" i="12"/>
  <c r="A285" i="12"/>
  <c r="F284" i="12"/>
  <c r="E284" i="12"/>
  <c r="D284" i="12"/>
  <c r="C284" i="12"/>
  <c r="B284" i="12"/>
  <c r="A284" i="12"/>
  <c r="F283" i="12"/>
  <c r="G283" i="12" s="1"/>
  <c r="E283" i="12"/>
  <c r="D283" i="12"/>
  <c r="C283" i="12"/>
  <c r="B283" i="12"/>
  <c r="A283" i="12"/>
  <c r="F282" i="12"/>
  <c r="G282" i="12" s="1"/>
  <c r="E282" i="12"/>
  <c r="D282" i="12"/>
  <c r="C282" i="12"/>
  <c r="B282" i="12"/>
  <c r="A282" i="12"/>
  <c r="F281" i="12"/>
  <c r="E281" i="12"/>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F275" i="12"/>
  <c r="G275" i="12" s="1"/>
  <c r="E275" i="12"/>
  <c r="D275" i="12"/>
  <c r="C275" i="12"/>
  <c r="B275" i="12"/>
  <c r="A275" i="12"/>
  <c r="F274" i="12"/>
  <c r="E274" i="12"/>
  <c r="D274" i="12"/>
  <c r="C274" i="12"/>
  <c r="B274" i="12"/>
  <c r="A274" i="12"/>
  <c r="F273" i="12"/>
  <c r="G273" i="12" s="1"/>
  <c r="E273" i="12"/>
  <c r="D273" i="12"/>
  <c r="C273" i="12"/>
  <c r="B273" i="12"/>
  <c r="A273" i="12"/>
  <c r="F272" i="12"/>
  <c r="G272" i="12" s="1"/>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E265" i="12"/>
  <c r="D265" i="12"/>
  <c r="C265" i="12"/>
  <c r="B265" i="12"/>
  <c r="A265" i="12"/>
  <c r="F264" i="12"/>
  <c r="G264" i="12" s="1"/>
  <c r="E264" i="12"/>
  <c r="D264" i="12"/>
  <c r="C264" i="12"/>
  <c r="B264" i="12"/>
  <c r="A264" i="12"/>
  <c r="F263" i="12"/>
  <c r="G263" i="12" s="1"/>
  <c r="E263" i="12"/>
  <c r="D263" i="12"/>
  <c r="C263" i="12"/>
  <c r="B263" i="12"/>
  <c r="A263" i="12"/>
  <c r="F262" i="12"/>
  <c r="E262" i="12"/>
  <c r="D262" i="12"/>
  <c r="C262" i="12"/>
  <c r="B262" i="12"/>
  <c r="A262" i="12"/>
  <c r="F261" i="12"/>
  <c r="G261" i="12" s="1"/>
  <c r="E261" i="12"/>
  <c r="D261" i="12"/>
  <c r="C261" i="12"/>
  <c r="B261" i="12"/>
  <c r="A261" i="12"/>
  <c r="F260" i="12"/>
  <c r="G260" i="12" s="1"/>
  <c r="E260" i="12"/>
  <c r="D260" i="12"/>
  <c r="C260" i="12"/>
  <c r="B260" i="12"/>
  <c r="A260" i="12"/>
  <c r="F259" i="12"/>
  <c r="G259" i="12" s="1"/>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C255" i="12"/>
  <c r="B255" i="12"/>
  <c r="A255" i="12"/>
  <c r="F254" i="12"/>
  <c r="G254" i="12" s="1"/>
  <c r="E254" i="12"/>
  <c r="D254" i="12"/>
  <c r="C254" i="12"/>
  <c r="B254" i="12"/>
  <c r="A254" i="12"/>
  <c r="F253" i="12"/>
  <c r="G253" i="12" s="1"/>
  <c r="E253" i="12"/>
  <c r="D253" i="12"/>
  <c r="C253" i="12"/>
  <c r="B253" i="12"/>
  <c r="A253" i="12"/>
  <c r="F252" i="12"/>
  <c r="G252" i="12" s="1"/>
  <c r="E252" i="12"/>
  <c r="D252" i="12"/>
  <c r="C252" i="12"/>
  <c r="B252" i="12"/>
  <c r="A252" i="12"/>
  <c r="F251" i="12"/>
  <c r="G251" i="12" s="1"/>
  <c r="E251" i="12"/>
  <c r="D251" i="12"/>
  <c r="C251" i="12"/>
  <c r="B251" i="12"/>
  <c r="A251" i="12"/>
  <c r="F250" i="12"/>
  <c r="G250" i="12" s="1"/>
  <c r="E250" i="12"/>
  <c r="D250" i="12"/>
  <c r="C250" i="12"/>
  <c r="B250" i="12"/>
  <c r="A250" i="12"/>
  <c r="F249" i="12"/>
  <c r="G249" i="12" s="1"/>
  <c r="E249" i="12"/>
  <c r="D249" i="12"/>
  <c r="C249" i="12"/>
  <c r="B249" i="12"/>
  <c r="A249" i="12"/>
  <c r="F248" i="12"/>
  <c r="G248" i="12" s="1"/>
  <c r="E248" i="12"/>
  <c r="D248" i="12"/>
  <c r="C248" i="12"/>
  <c r="B248" i="12"/>
  <c r="A248" i="12"/>
  <c r="F247" i="12"/>
  <c r="G247" i="12" s="1"/>
  <c r="E247" i="12"/>
  <c r="D247" i="12"/>
  <c r="C247" i="12"/>
  <c r="B247" i="12"/>
  <c r="A247" i="12"/>
  <c r="F246" i="12"/>
  <c r="G246" i="12" s="1"/>
  <c r="E246" i="12"/>
  <c r="D246" i="12"/>
  <c r="C246" i="12"/>
  <c r="B246" i="12"/>
  <c r="A246" i="12"/>
  <c r="F245" i="12"/>
  <c r="G245" i="12" s="1"/>
  <c r="E245" i="12"/>
  <c r="D245" i="12"/>
  <c r="C245" i="12"/>
  <c r="B245" i="12"/>
  <c r="A245" i="12"/>
  <c r="F244" i="12"/>
  <c r="G244" i="12" s="1"/>
  <c r="E244" i="12"/>
  <c r="D244" i="12"/>
  <c r="C244" i="12"/>
  <c r="B244" i="12"/>
  <c r="A244" i="12"/>
  <c r="F243" i="12"/>
  <c r="G243" i="12" s="1"/>
  <c r="E243" i="12"/>
  <c r="D243" i="12"/>
  <c r="C243" i="12"/>
  <c r="B243" i="12"/>
  <c r="A243" i="12"/>
  <c r="F242" i="12"/>
  <c r="G242" i="12" s="1"/>
  <c r="E242" i="12"/>
  <c r="D242" i="12"/>
  <c r="C242" i="12"/>
  <c r="B242" i="12"/>
  <c r="A242" i="12"/>
  <c r="F241" i="12"/>
  <c r="G241" i="12" s="1"/>
  <c r="E241" i="12"/>
  <c r="D241" i="12"/>
  <c r="C241" i="12"/>
  <c r="B241" i="12"/>
  <c r="A241" i="12"/>
  <c r="F240" i="12"/>
  <c r="G240" i="12" s="1"/>
  <c r="E240" i="12"/>
  <c r="D240" i="12"/>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F235" i="12"/>
  <c r="G235" i="12" s="1"/>
  <c r="E235" i="12"/>
  <c r="D235" i="12"/>
  <c r="C235" i="12"/>
  <c r="B235" i="12"/>
  <c r="A235" i="12"/>
  <c r="F234" i="12"/>
  <c r="G234" i="12" s="1"/>
  <c r="E234" i="12"/>
  <c r="D234" i="12"/>
  <c r="C234" i="12"/>
  <c r="B234" i="12"/>
  <c r="A234" i="12"/>
  <c r="F233" i="12"/>
  <c r="G233" i="12" s="1"/>
  <c r="E233" i="12"/>
  <c r="D233" i="12"/>
  <c r="C233" i="12"/>
  <c r="B233" i="12"/>
  <c r="A233" i="12"/>
  <c r="F232" i="12"/>
  <c r="G232" i="12" s="1"/>
  <c r="E232" i="12"/>
  <c r="D232" i="12"/>
  <c r="C232" i="12"/>
  <c r="B232" i="12"/>
  <c r="A232" i="12"/>
  <c r="F231" i="12"/>
  <c r="G231" i="12" s="1"/>
  <c r="E231" i="12"/>
  <c r="D231" i="12"/>
  <c r="C231" i="12"/>
  <c r="B231" i="12"/>
  <c r="A231" i="12"/>
  <c r="F230" i="12"/>
  <c r="G230" i="12" s="1"/>
  <c r="E230" i="12"/>
  <c r="D230" i="12"/>
  <c r="C230" i="12"/>
  <c r="B230" i="12"/>
  <c r="A230" i="12"/>
  <c r="F229" i="12"/>
  <c r="E229" i="12"/>
  <c r="D229" i="12"/>
  <c r="C229" i="12"/>
  <c r="B229" i="12"/>
  <c r="A229" i="12"/>
  <c r="F228" i="12"/>
  <c r="G228" i="12" s="1"/>
  <c r="E228" i="12"/>
  <c r="D228" i="12"/>
  <c r="C228" i="12"/>
  <c r="B228" i="12"/>
  <c r="A228" i="12"/>
  <c r="F227" i="12"/>
  <c r="G227" i="12" s="1"/>
  <c r="E227" i="12"/>
  <c r="D227" i="12"/>
  <c r="C227" i="12"/>
  <c r="B227" i="12"/>
  <c r="A227" i="12"/>
  <c r="F226" i="12"/>
  <c r="G226" i="12" s="1"/>
  <c r="E226" i="12"/>
  <c r="D226" i="12"/>
  <c r="C226" i="12"/>
  <c r="B226" i="12"/>
  <c r="A226" i="12"/>
  <c r="F225" i="12"/>
  <c r="G225" i="12" s="1"/>
  <c r="E225" i="12"/>
  <c r="D225" i="12"/>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C218" i="12"/>
  <c r="B218" i="12"/>
  <c r="A218" i="12"/>
  <c r="F217" i="12"/>
  <c r="G217" i="12" s="1"/>
  <c r="E217" i="12"/>
  <c r="D217" i="12"/>
  <c r="C217" i="12"/>
  <c r="B217" i="12"/>
  <c r="A217" i="12"/>
  <c r="F216" i="12"/>
  <c r="G216" i="12" s="1"/>
  <c r="E216" i="12"/>
  <c r="D216" i="12"/>
  <c r="C216" i="12"/>
  <c r="B216" i="12"/>
  <c r="A216" i="12"/>
  <c r="F215" i="12"/>
  <c r="G215" i="12" s="1"/>
  <c r="E215" i="12"/>
  <c r="D215" i="12"/>
  <c r="C215" i="12"/>
  <c r="B215" i="12"/>
  <c r="A215" i="12"/>
  <c r="F214" i="12"/>
  <c r="G214" i="12" s="1"/>
  <c r="E214" i="12"/>
  <c r="D214" i="12"/>
  <c r="C214" i="12"/>
  <c r="B214" i="12"/>
  <c r="A214" i="12"/>
  <c r="F213" i="12"/>
  <c r="E213" i="12"/>
  <c r="D213" i="12"/>
  <c r="C213" i="12"/>
  <c r="B213" i="12"/>
  <c r="A213" i="12"/>
  <c r="F212" i="12"/>
  <c r="G212" i="12" s="1"/>
  <c r="E212" i="12"/>
  <c r="D212" i="12"/>
  <c r="C212" i="12"/>
  <c r="B212" i="12"/>
  <c r="A212" i="12"/>
  <c r="F211" i="12"/>
  <c r="G211" i="12" s="1"/>
  <c r="E211" i="12"/>
  <c r="D211" i="12"/>
  <c r="C211" i="12"/>
  <c r="B211" i="12"/>
  <c r="A211" i="12"/>
  <c r="F210" i="12"/>
  <c r="G210" i="12" s="1"/>
  <c r="E210" i="12"/>
  <c r="D210" i="12"/>
  <c r="C210" i="12"/>
  <c r="B210" i="12"/>
  <c r="A210" i="12"/>
  <c r="F209" i="12"/>
  <c r="G209" i="12" s="1"/>
  <c r="E209" i="12"/>
  <c r="D209" i="12"/>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E203" i="12"/>
  <c r="D203" i="12"/>
  <c r="C203" i="12"/>
  <c r="B203" i="12"/>
  <c r="A203" i="12"/>
  <c r="F202" i="12"/>
  <c r="G202" i="12" s="1"/>
  <c r="E202" i="12"/>
  <c r="D202" i="12"/>
  <c r="C202" i="12"/>
  <c r="B202" i="12"/>
  <c r="A202" i="12"/>
  <c r="F201" i="12"/>
  <c r="G201" i="12" s="1"/>
  <c r="E201" i="12"/>
  <c r="D201" i="12"/>
  <c r="C201" i="12"/>
  <c r="B201" i="12"/>
  <c r="A201" i="12"/>
  <c r="B200" i="12"/>
  <c r="A200" i="12"/>
  <c r="F199" i="12"/>
  <c r="G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C196" i="12"/>
  <c r="B196" i="12"/>
  <c r="A196" i="12"/>
  <c r="F195" i="12"/>
  <c r="G195" i="12" s="1"/>
  <c r="E195" i="12"/>
  <c r="D195" i="12"/>
  <c r="C195" i="12"/>
  <c r="B195" i="12"/>
  <c r="A195" i="12"/>
  <c r="F194" i="12"/>
  <c r="G194" i="12" s="1"/>
  <c r="E194" i="12"/>
  <c r="D194" i="12"/>
  <c r="C194" i="12"/>
  <c r="B194" i="12"/>
  <c r="A194" i="12"/>
  <c r="F193" i="12"/>
  <c r="G193" i="12" s="1"/>
  <c r="E193" i="12"/>
  <c r="D193" i="12"/>
  <c r="C193" i="12"/>
  <c r="B193" i="12"/>
  <c r="A193" i="12"/>
  <c r="F192" i="12"/>
  <c r="G192" i="12" s="1"/>
  <c r="E192" i="12"/>
  <c r="D192" i="12"/>
  <c r="C192" i="12"/>
  <c r="B192" i="12"/>
  <c r="A192" i="12"/>
  <c r="F191" i="12"/>
  <c r="G191" i="12" s="1"/>
  <c r="E191" i="12"/>
  <c r="D191" i="12"/>
  <c r="C191" i="12"/>
  <c r="B191" i="12"/>
  <c r="A191" i="12"/>
  <c r="B190" i="12"/>
  <c r="A190" i="12"/>
  <c r="F189" i="12"/>
  <c r="E189" i="12"/>
  <c r="D189" i="12"/>
  <c r="C189" i="12"/>
  <c r="B189" i="12"/>
  <c r="A189" i="12"/>
  <c r="F188" i="12"/>
  <c r="G188" i="12" s="1"/>
  <c r="E188" i="12"/>
  <c r="D188" i="12"/>
  <c r="C188" i="12"/>
  <c r="B188" i="12"/>
  <c r="A188" i="12"/>
  <c r="F187" i="12"/>
  <c r="G187" i="12" s="1"/>
  <c r="E187" i="12"/>
  <c r="D187" i="12"/>
  <c r="C187" i="12"/>
  <c r="B187" i="12"/>
  <c r="A187" i="12"/>
  <c r="F186" i="12"/>
  <c r="G186" i="12" s="1"/>
  <c r="E186" i="12"/>
  <c r="D186" i="12"/>
  <c r="C186" i="12"/>
  <c r="B186" i="12"/>
  <c r="A186" i="12"/>
  <c r="F185" i="12"/>
  <c r="G185" i="12" s="1"/>
  <c r="E185" i="12"/>
  <c r="D185" i="12"/>
  <c r="C185" i="12"/>
  <c r="B185" i="12"/>
  <c r="A185" i="12"/>
  <c r="F184" i="12"/>
  <c r="E184" i="12"/>
  <c r="D184" i="12"/>
  <c r="C184" i="12"/>
  <c r="B184" i="12"/>
  <c r="A184" i="12"/>
  <c r="F183" i="12"/>
  <c r="G183" i="12" s="1"/>
  <c r="E183" i="12"/>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C179" i="12"/>
  <c r="B179" i="12"/>
  <c r="A179" i="12"/>
  <c r="F178" i="12"/>
  <c r="G178" i="12" s="1"/>
  <c r="E178" i="12"/>
  <c r="D178" i="12"/>
  <c r="C178" i="12"/>
  <c r="B178" i="12"/>
  <c r="A178" i="12"/>
  <c r="F177" i="12"/>
  <c r="G177" i="12" s="1"/>
  <c r="E177" i="12"/>
  <c r="D177" i="12"/>
  <c r="C177" i="12"/>
  <c r="B177" i="12"/>
  <c r="A177" i="12"/>
  <c r="F176" i="12"/>
  <c r="E176" i="12"/>
  <c r="D176" i="12"/>
  <c r="C176" i="12"/>
  <c r="B176" i="12"/>
  <c r="A176" i="12"/>
  <c r="F175" i="12"/>
  <c r="G175" i="12" s="1"/>
  <c r="E175" i="12"/>
  <c r="D175" i="12"/>
  <c r="C175" i="12"/>
  <c r="B175" i="12"/>
  <c r="A175" i="12"/>
  <c r="F174" i="12"/>
  <c r="G174" i="12" s="1"/>
  <c r="E174" i="12"/>
  <c r="D174" i="12"/>
  <c r="C174" i="12"/>
  <c r="B174" i="12"/>
  <c r="A174" i="12"/>
  <c r="F173" i="12"/>
  <c r="G173" i="12" s="1"/>
  <c r="E173" i="12"/>
  <c r="D173" i="12"/>
  <c r="C173" i="12"/>
  <c r="B173" i="12"/>
  <c r="A173" i="12"/>
  <c r="F172" i="12"/>
  <c r="G172" i="12" s="1"/>
  <c r="E172" i="12"/>
  <c r="D172" i="12"/>
  <c r="C172" i="12"/>
  <c r="B172" i="12"/>
  <c r="A172" i="12"/>
  <c r="B171" i="12"/>
  <c r="A171" i="12"/>
  <c r="F170" i="12"/>
  <c r="G170" i="12" s="1"/>
  <c r="E170" i="12"/>
  <c r="D170" i="12"/>
  <c r="C170" i="12"/>
  <c r="B170" i="12"/>
  <c r="A170" i="12"/>
  <c r="F169" i="12"/>
  <c r="G169" i="12" s="1"/>
  <c r="E169" i="12"/>
  <c r="D169" i="12"/>
  <c r="C169" i="12"/>
  <c r="B169" i="12"/>
  <c r="A169" i="12"/>
  <c r="F168" i="12"/>
  <c r="G168" i="12" s="1"/>
  <c r="E168" i="12"/>
  <c r="D168" i="12"/>
  <c r="C168" i="12"/>
  <c r="B168" i="12"/>
  <c r="A168" i="12"/>
  <c r="F167" i="12"/>
  <c r="G167" i="12" s="1"/>
  <c r="E167" i="12"/>
  <c r="D167" i="12"/>
  <c r="C167" i="12"/>
  <c r="B167" i="12"/>
  <c r="A167" i="12"/>
  <c r="F166" i="12"/>
  <c r="G166" i="12" s="1"/>
  <c r="E166" i="12"/>
  <c r="D166" i="12"/>
  <c r="C166" i="12"/>
  <c r="B166" i="12"/>
  <c r="A166" i="12"/>
  <c r="F165" i="12"/>
  <c r="G165" i="12" s="1"/>
  <c r="E165" i="12"/>
  <c r="D165" i="12"/>
  <c r="C165" i="12"/>
  <c r="B165" i="12"/>
  <c r="A165" i="12"/>
  <c r="F164" i="12"/>
  <c r="G164" i="12" s="1"/>
  <c r="E164" i="12"/>
  <c r="D164" i="12"/>
  <c r="C164" i="12"/>
  <c r="B164" i="12"/>
  <c r="A164" i="12"/>
  <c r="F163" i="12"/>
  <c r="G163" i="12" s="1"/>
  <c r="E163" i="12"/>
  <c r="D163" i="12"/>
  <c r="C163" i="12"/>
  <c r="B163" i="12"/>
  <c r="A163" i="12"/>
  <c r="F162" i="12"/>
  <c r="G162" i="12" s="1"/>
  <c r="E162" i="12"/>
  <c r="D162" i="12"/>
  <c r="C162" i="12"/>
  <c r="B162" i="12"/>
  <c r="A162" i="12"/>
  <c r="F161" i="12"/>
  <c r="G161" i="12" s="1"/>
  <c r="E161" i="12"/>
  <c r="D161" i="12"/>
  <c r="C161" i="12"/>
  <c r="B161" i="12"/>
  <c r="A161" i="12"/>
  <c r="F160" i="12"/>
  <c r="G160" i="12" s="1"/>
  <c r="E160" i="12"/>
  <c r="D160" i="12"/>
  <c r="C160" i="12"/>
  <c r="B160" i="12"/>
  <c r="A160" i="12"/>
  <c r="F159" i="12"/>
  <c r="G159" i="12" s="1"/>
  <c r="E159" i="12"/>
  <c r="D159" i="12"/>
  <c r="C159" i="12"/>
  <c r="B159" i="12"/>
  <c r="A159" i="12"/>
  <c r="F158" i="12"/>
  <c r="G158" i="12" s="1"/>
  <c r="E158" i="12"/>
  <c r="D158" i="12"/>
  <c r="C158" i="12"/>
  <c r="B158" i="12"/>
  <c r="A158" i="12"/>
  <c r="F157" i="12"/>
  <c r="G157" i="12" s="1"/>
  <c r="E157" i="12"/>
  <c r="D157" i="12"/>
  <c r="C157" i="12"/>
  <c r="B157" i="12"/>
  <c r="A157" i="12"/>
  <c r="F156" i="12"/>
  <c r="G156" i="12" s="1"/>
  <c r="E156" i="12"/>
  <c r="D156" i="12"/>
  <c r="C156" i="12"/>
  <c r="B156" i="12"/>
  <c r="A156" i="12"/>
  <c r="F155" i="12"/>
  <c r="G155" i="12" s="1"/>
  <c r="E155" i="12"/>
  <c r="D155" i="12"/>
  <c r="C155" i="12"/>
  <c r="B155" i="12"/>
  <c r="A155" i="12"/>
  <c r="F154" i="12"/>
  <c r="E154" i="12"/>
  <c r="D154" i="12"/>
  <c r="C154" i="12"/>
  <c r="B154" i="12"/>
  <c r="A154" i="12"/>
  <c r="B153" i="12"/>
  <c r="A153" i="12"/>
  <c r="F152" i="12"/>
  <c r="G152" i="12" s="1"/>
  <c r="E152" i="12"/>
  <c r="D152" i="12"/>
  <c r="C152" i="12"/>
  <c r="B152" i="12"/>
  <c r="A152" i="12"/>
  <c r="F151" i="12"/>
  <c r="G151" i="12" s="1"/>
  <c r="E151" i="12"/>
  <c r="D151" i="12"/>
  <c r="C151" i="12"/>
  <c r="B151" i="12"/>
  <c r="A151" i="12"/>
  <c r="F150" i="12"/>
  <c r="G150" i="12" s="1"/>
  <c r="E150" i="12"/>
  <c r="D150" i="12"/>
  <c r="C150" i="12"/>
  <c r="B150" i="12"/>
  <c r="A150" i="12"/>
  <c r="F149" i="12"/>
  <c r="G149" i="12" s="1"/>
  <c r="E149" i="12"/>
  <c r="D149" i="12"/>
  <c r="C149" i="12"/>
  <c r="B149" i="12"/>
  <c r="A149" i="12"/>
  <c r="F148" i="12"/>
  <c r="G148" i="12" s="1"/>
  <c r="E148" i="12"/>
  <c r="D148" i="12"/>
  <c r="C148" i="12"/>
  <c r="B148" i="12"/>
  <c r="A148" i="12"/>
  <c r="F147" i="12"/>
  <c r="G147" i="12" s="1"/>
  <c r="E147" i="12"/>
  <c r="D147" i="12"/>
  <c r="C147" i="12"/>
  <c r="B147" i="12"/>
  <c r="A147" i="12"/>
  <c r="F146" i="12"/>
  <c r="G146" i="12" s="1"/>
  <c r="E146" i="12"/>
  <c r="D146" i="12"/>
  <c r="C146" i="12"/>
  <c r="B146" i="12"/>
  <c r="A146" i="12"/>
  <c r="F145" i="12"/>
  <c r="G145" i="12" s="1"/>
  <c r="E145" i="12"/>
  <c r="D145" i="12"/>
  <c r="C145" i="12"/>
  <c r="B145" i="12"/>
  <c r="A145" i="12"/>
  <c r="F144" i="12"/>
  <c r="G144" i="12" s="1"/>
  <c r="E144" i="12"/>
  <c r="D144" i="12"/>
  <c r="C144" i="12"/>
  <c r="B144" i="12"/>
  <c r="A144" i="12"/>
  <c r="F143" i="12"/>
  <c r="E143" i="12"/>
  <c r="D143" i="12"/>
  <c r="C143" i="12"/>
  <c r="B143" i="12"/>
  <c r="A143" i="12"/>
  <c r="F142" i="12"/>
  <c r="G142" i="12" s="1"/>
  <c r="E142" i="12"/>
  <c r="D142" i="12"/>
  <c r="C142" i="12"/>
  <c r="B142" i="12"/>
  <c r="A142" i="12"/>
  <c r="F141" i="12"/>
  <c r="G141" i="12" s="1"/>
  <c r="E141" i="12"/>
  <c r="D141" i="12"/>
  <c r="C141" i="12"/>
  <c r="B141" i="12"/>
  <c r="A141" i="12"/>
  <c r="F140" i="12"/>
  <c r="G140" i="12" s="1"/>
  <c r="E140" i="12"/>
  <c r="D140" i="12"/>
  <c r="C140" i="12"/>
  <c r="B140" i="12"/>
  <c r="A140" i="12"/>
  <c r="F139" i="12"/>
  <c r="E139" i="12"/>
  <c r="D139" i="12"/>
  <c r="C139" i="12"/>
  <c r="B139" i="12"/>
  <c r="A139" i="12"/>
  <c r="F138" i="12"/>
  <c r="G138" i="12" s="1"/>
  <c r="E138" i="12"/>
  <c r="D138" i="12"/>
  <c r="C138" i="12"/>
  <c r="B138" i="12"/>
  <c r="A138" i="12"/>
  <c r="F137" i="12"/>
  <c r="G137" i="12" s="1"/>
  <c r="E137" i="12"/>
  <c r="D137" i="12"/>
  <c r="C137" i="12"/>
  <c r="B137" i="12"/>
  <c r="A137" i="12"/>
  <c r="F136" i="12"/>
  <c r="G136" i="12" s="1"/>
  <c r="E136" i="12"/>
  <c r="D136" i="12"/>
  <c r="C136" i="12"/>
  <c r="B136" i="12"/>
  <c r="A136" i="12"/>
  <c r="F135" i="12"/>
  <c r="E135" i="12"/>
  <c r="D135" i="12"/>
  <c r="C135" i="12"/>
  <c r="B135" i="12"/>
  <c r="A135" i="12"/>
  <c r="F134" i="12"/>
  <c r="G134" i="12" s="1"/>
  <c r="E134" i="12"/>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F126" i="12"/>
  <c r="G126" i="12" s="1"/>
  <c r="E126" i="12"/>
  <c r="D126" i="12"/>
  <c r="C126" i="12"/>
  <c r="B126" i="12"/>
  <c r="A126" i="12"/>
  <c r="F125" i="12"/>
  <c r="E125" i="12"/>
  <c r="D125" i="12"/>
  <c r="C125" i="12"/>
  <c r="B125" i="12"/>
  <c r="A125" i="12"/>
  <c r="F124" i="12"/>
  <c r="E124" i="12"/>
  <c r="D124" i="12"/>
  <c r="C124" i="12"/>
  <c r="B124" i="12"/>
  <c r="A124" i="12"/>
  <c r="F123" i="12"/>
  <c r="G123" i="12" s="1"/>
  <c r="E123" i="12"/>
  <c r="D123" i="12"/>
  <c r="C123" i="12"/>
  <c r="B123" i="12"/>
  <c r="A123" i="12"/>
  <c r="F122" i="12"/>
  <c r="G122" i="12" s="1"/>
  <c r="E122" i="12"/>
  <c r="D122" i="12"/>
  <c r="C122" i="12"/>
  <c r="B122" i="12"/>
  <c r="A122" i="12"/>
  <c r="F121" i="12"/>
  <c r="G121" i="12" s="1"/>
  <c r="E121" i="12"/>
  <c r="D121" i="12"/>
  <c r="C121" i="12"/>
  <c r="B121" i="12"/>
  <c r="A121" i="12"/>
  <c r="B120" i="12"/>
  <c r="A120" i="12"/>
  <c r="F119" i="12"/>
  <c r="G119" i="12" s="1"/>
  <c r="E119" i="12"/>
  <c r="D119" i="12"/>
  <c r="C119" i="12"/>
  <c r="B119" i="12"/>
  <c r="A119" i="12"/>
  <c r="F118" i="12"/>
  <c r="E118" i="12"/>
  <c r="D118" i="12"/>
  <c r="C118" i="12"/>
  <c r="B118" i="12"/>
  <c r="A118" i="12"/>
  <c r="F117" i="12"/>
  <c r="E117" i="12"/>
  <c r="D117" i="12"/>
  <c r="C117" i="12"/>
  <c r="B117" i="12"/>
  <c r="A117" i="12"/>
  <c r="F116" i="12"/>
  <c r="G116" i="12" s="1"/>
  <c r="E116" i="12"/>
  <c r="D116" i="12"/>
  <c r="C116" i="12"/>
  <c r="B116" i="12"/>
  <c r="A116" i="12"/>
  <c r="B115" i="12"/>
  <c r="A115" i="12"/>
  <c r="F114" i="12"/>
  <c r="E114" i="12"/>
  <c r="D114" i="12"/>
  <c r="C114" i="12"/>
  <c r="B114" i="12"/>
  <c r="A114" i="12"/>
  <c r="F113" i="12"/>
  <c r="G113" i="12" s="1"/>
  <c r="E113" i="12"/>
  <c r="D113" i="12"/>
  <c r="C113" i="12"/>
  <c r="B113" i="12"/>
  <c r="A113" i="12"/>
  <c r="F112" i="12"/>
  <c r="G112" i="12" s="1"/>
  <c r="E112" i="12"/>
  <c r="D112" i="12"/>
  <c r="C112" i="12"/>
  <c r="B112" i="12"/>
  <c r="A112" i="12"/>
  <c r="F111" i="12"/>
  <c r="G111" i="12" s="1"/>
  <c r="E111" i="12"/>
  <c r="D111" i="12"/>
  <c r="C111" i="12"/>
  <c r="B111" i="12"/>
  <c r="A111" i="12"/>
  <c r="F110" i="12"/>
  <c r="E110" i="12"/>
  <c r="D110" i="12"/>
  <c r="C110" i="12"/>
  <c r="B110" i="12"/>
  <c r="A110" i="12"/>
  <c r="B109" i="12"/>
  <c r="A109" i="12"/>
  <c r="F108" i="12"/>
  <c r="G108" i="12" s="1"/>
  <c r="E108" i="12"/>
  <c r="D108" i="12"/>
  <c r="C108" i="12"/>
  <c r="B108" i="12"/>
  <c r="A108" i="12"/>
  <c r="F107" i="12"/>
  <c r="E107" i="12"/>
  <c r="D107" i="12"/>
  <c r="C107" i="12"/>
  <c r="B107" i="12"/>
  <c r="A107" i="12"/>
  <c r="F106" i="12"/>
  <c r="G106" i="12" s="1"/>
  <c r="E106" i="12"/>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D101" i="12"/>
  <c r="C101" i="12"/>
  <c r="B101" i="12"/>
  <c r="A101" i="12"/>
  <c r="F100" i="12"/>
  <c r="E100" i="12"/>
  <c r="D100" i="12"/>
  <c r="C100" i="12"/>
  <c r="B100" i="12"/>
  <c r="A100" i="12"/>
  <c r="B99" i="12"/>
  <c r="A99" i="12"/>
  <c r="F98" i="12"/>
  <c r="E98" i="12"/>
  <c r="D98" i="12"/>
  <c r="C98" i="12"/>
  <c r="B98" i="12"/>
  <c r="A98" i="12"/>
  <c r="F97" i="12"/>
  <c r="E97" i="12"/>
  <c r="D97" i="12"/>
  <c r="C97" i="12"/>
  <c r="B97" i="12"/>
  <c r="A97" i="12"/>
  <c r="F96" i="12"/>
  <c r="G96" i="12" s="1"/>
  <c r="E96" i="12"/>
  <c r="D96" i="12"/>
  <c r="C96" i="12"/>
  <c r="B96" i="12"/>
  <c r="A96" i="12"/>
  <c r="F95" i="12"/>
  <c r="G95" i="12" s="1"/>
  <c r="E95" i="12"/>
  <c r="D95" i="12"/>
  <c r="C95" i="12"/>
  <c r="B95" i="12"/>
  <c r="A95" i="12"/>
  <c r="B94" i="12"/>
  <c r="A94" i="12"/>
  <c r="F93" i="12"/>
  <c r="G93" i="12" s="1"/>
  <c r="E93" i="12"/>
  <c r="D93" i="12"/>
  <c r="C93" i="12"/>
  <c r="B93" i="12"/>
  <c r="A93" i="12"/>
  <c r="F92" i="12"/>
  <c r="G92" i="12" s="1"/>
  <c r="E92" i="12"/>
  <c r="D92" i="12"/>
  <c r="C92" i="12"/>
  <c r="B92" i="12"/>
  <c r="A92" i="12"/>
  <c r="F91" i="12"/>
  <c r="E91" i="12"/>
  <c r="D91" i="12"/>
  <c r="C91" i="12"/>
  <c r="B91" i="12"/>
  <c r="A91" i="12"/>
  <c r="F90" i="12"/>
  <c r="G90" i="12" s="1"/>
  <c r="E90" i="12"/>
  <c r="D90" i="12"/>
  <c r="C90" i="12"/>
  <c r="B90" i="12"/>
  <c r="A90" i="12"/>
  <c r="F89" i="12"/>
  <c r="G89" i="12" s="1"/>
  <c r="E89" i="12"/>
  <c r="D89" i="12"/>
  <c r="C89" i="12"/>
  <c r="B89" i="12"/>
  <c r="A89" i="12"/>
  <c r="F88" i="12"/>
  <c r="G88" i="12" s="1"/>
  <c r="E88" i="12"/>
  <c r="D88" i="12"/>
  <c r="C88" i="12"/>
  <c r="B88" i="12"/>
  <c r="A88" i="12"/>
  <c r="F87" i="12"/>
  <c r="E87" i="12"/>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E79" i="12"/>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E68" i="12"/>
  <c r="D68" i="12"/>
  <c r="C68" i="12"/>
  <c r="B68" i="12"/>
  <c r="A68" i="12"/>
  <c r="B67" i="12"/>
  <c r="A67" i="12"/>
  <c r="F66" i="12"/>
  <c r="G66" i="12" s="1"/>
  <c r="E66" i="12"/>
  <c r="D66" i="12"/>
  <c r="C66" i="12"/>
  <c r="B66" i="12"/>
  <c r="A66" i="12"/>
  <c r="F65" i="12"/>
  <c r="E65" i="12"/>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C56" i="12"/>
  <c r="B56" i="12"/>
  <c r="A56" i="12"/>
  <c r="F55" i="12"/>
  <c r="G55" i="12" s="1"/>
  <c r="E55" i="12"/>
  <c r="D55" i="12"/>
  <c r="C55" i="12"/>
  <c r="B55" i="12"/>
  <c r="A55" i="12"/>
  <c r="F54" i="12"/>
  <c r="G54" i="12" s="1"/>
  <c r="E54" i="12"/>
  <c r="D54" i="12"/>
  <c r="C54" i="12"/>
  <c r="B54" i="12"/>
  <c r="A54" i="12"/>
  <c r="F53" i="12"/>
  <c r="G53" i="12" s="1"/>
  <c r="E53" i="12"/>
  <c r="D53" i="12"/>
  <c r="C53" i="12"/>
  <c r="B53" i="12"/>
  <c r="A53" i="12"/>
  <c r="F52" i="12"/>
  <c r="G52" i="12" s="1"/>
  <c r="E52" i="12"/>
  <c r="D52" i="12"/>
  <c r="C52" i="12"/>
  <c r="B52" i="12"/>
  <c r="A52" i="12"/>
  <c r="B51" i="12"/>
  <c r="A51" i="12"/>
  <c r="F50" i="12"/>
  <c r="G50" i="12" s="1"/>
  <c r="E50" i="12"/>
  <c r="D50" i="12"/>
  <c r="C50" i="12"/>
  <c r="B50" i="12"/>
  <c r="A50" i="12"/>
  <c r="F49" i="12"/>
  <c r="G49" i="12" s="1"/>
  <c r="E49" i="12"/>
  <c r="D49" i="12"/>
  <c r="C49" i="12"/>
  <c r="B49" i="12"/>
  <c r="A49" i="12"/>
  <c r="F48" i="12"/>
  <c r="G48" i="12" s="1"/>
  <c r="E48" i="12"/>
  <c r="D48" i="12"/>
  <c r="C48" i="12"/>
  <c r="B48" i="12"/>
  <c r="A48" i="12"/>
  <c r="F47" i="12"/>
  <c r="G47" i="12" s="1"/>
  <c r="E47" i="12"/>
  <c r="D47" i="12"/>
  <c r="C47" i="12"/>
  <c r="B47" i="12"/>
  <c r="A47" i="12"/>
  <c r="F46" i="12"/>
  <c r="G46" i="12" s="1"/>
  <c r="E46" i="12"/>
  <c r="D46" i="12"/>
  <c r="C46" i="12"/>
  <c r="B46" i="12"/>
  <c r="A46" i="12"/>
  <c r="F45" i="12"/>
  <c r="G45" i="12" s="1"/>
  <c r="E45" i="12"/>
  <c r="D45" i="12"/>
  <c r="C45" i="12"/>
  <c r="B45" i="12"/>
  <c r="A45" i="12"/>
  <c r="F44" i="12"/>
  <c r="G44" i="12" s="1"/>
  <c r="E44" i="12"/>
  <c r="D44" i="12"/>
  <c r="C44" i="12"/>
  <c r="B44" i="12"/>
  <c r="A44" i="12"/>
  <c r="F43" i="12"/>
  <c r="G43" i="12" s="1"/>
  <c r="E43" i="12"/>
  <c r="D43" i="12"/>
  <c r="C43" i="12"/>
  <c r="B43" i="12"/>
  <c r="A43" i="12"/>
  <c r="F42" i="12"/>
  <c r="G42" i="12" s="1"/>
  <c r="E42" i="12"/>
  <c r="D42" i="12"/>
  <c r="C42" i="12"/>
  <c r="B42" i="12"/>
  <c r="A42" i="12"/>
  <c r="F41" i="12"/>
  <c r="G41" i="12" s="1"/>
  <c r="E41" i="12"/>
  <c r="D41" i="12"/>
  <c r="C41" i="12"/>
  <c r="B41" i="12"/>
  <c r="A41" i="12"/>
  <c r="F40" i="12"/>
  <c r="G40" i="12" s="1"/>
  <c r="E40" i="12"/>
  <c r="D40" i="12"/>
  <c r="C40" i="12"/>
  <c r="B40" i="12"/>
  <c r="A40" i="12"/>
  <c r="F39" i="12"/>
  <c r="G39" i="12" s="1"/>
  <c r="E39" i="12"/>
  <c r="D39" i="12"/>
  <c r="C39" i="12"/>
  <c r="B39" i="12"/>
  <c r="A39" i="12"/>
  <c r="F38" i="12"/>
  <c r="G38" i="12" s="1"/>
  <c r="E38" i="12"/>
  <c r="D38" i="12"/>
  <c r="C38" i="12"/>
  <c r="B38" i="12"/>
  <c r="A38" i="12"/>
  <c r="F37" i="12"/>
  <c r="G37" i="12" s="1"/>
  <c r="E37" i="12"/>
  <c r="D37" i="12"/>
  <c r="C37" i="12"/>
  <c r="B37" i="12"/>
  <c r="A37" i="12"/>
  <c r="B36" i="12"/>
  <c r="A36" i="12"/>
  <c r="F35" i="12"/>
  <c r="I35" i="12" s="1"/>
  <c r="H34" i="12"/>
  <c r="F34" i="12"/>
  <c r="I34" i="12" s="1"/>
  <c r="H33" i="12"/>
  <c r="F33" i="12"/>
  <c r="G33" i="12" s="1"/>
  <c r="J33" i="12" s="1"/>
  <c r="H32" i="12"/>
  <c r="F32" i="12"/>
  <c r="I32" i="12" s="1"/>
  <c r="F31" i="12"/>
  <c r="G31" i="12" s="1"/>
  <c r="D31" i="12"/>
  <c r="H31" i="12" s="1"/>
  <c r="C31" i="12"/>
  <c r="B31" i="12"/>
  <c r="A31" i="12"/>
  <c r="F30" i="12"/>
  <c r="G30" i="12" s="1"/>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E23" i="12"/>
  <c r="D23" i="12"/>
  <c r="C23" i="12"/>
  <c r="B23" i="12"/>
  <c r="A23" i="12"/>
  <c r="B22" i="12"/>
  <c r="A22" i="12"/>
  <c r="F21" i="12"/>
  <c r="E21" i="12"/>
  <c r="D21" i="12"/>
  <c r="C21" i="12"/>
  <c r="B21" i="12"/>
  <c r="A21" i="12"/>
  <c r="F20" i="12"/>
  <c r="G20" i="12" s="1"/>
  <c r="E20" i="12"/>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G363" i="10"/>
  <c r="J363" i="10" s="1"/>
  <c r="K362" i="10"/>
  <c r="L362" i="10" s="1"/>
  <c r="J362" i="10"/>
  <c r="I362" i="10"/>
  <c r="I361" i="10"/>
  <c r="G361"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E333" i="10"/>
  <c r="C333" i="10"/>
  <c r="B333" i="10"/>
  <c r="A333" i="10"/>
  <c r="F332" i="10"/>
  <c r="E332" i="10"/>
  <c r="C332" i="10"/>
  <c r="B332" i="10"/>
  <c r="A332" i="10"/>
  <c r="F331" i="10"/>
  <c r="E331" i="10"/>
  <c r="C331" i="10"/>
  <c r="B331" i="10"/>
  <c r="A331" i="10"/>
  <c r="F330" i="10"/>
  <c r="E330" i="10"/>
  <c r="C330" i="10"/>
  <c r="B330" i="10"/>
  <c r="A330" i="10"/>
  <c r="F329" i="10"/>
  <c r="E329" i="10"/>
  <c r="C329" i="10"/>
  <c r="B329" i="10"/>
  <c r="A329" i="10"/>
  <c r="F328" i="10"/>
  <c r="E328" i="10"/>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E322" i="10"/>
  <c r="C322" i="10"/>
  <c r="B322" i="10"/>
  <c r="A322" i="10"/>
  <c r="B321" i="10"/>
  <c r="A321" i="10"/>
  <c r="F320" i="10"/>
  <c r="E320" i="10"/>
  <c r="C320" i="10"/>
  <c r="B320" i="10"/>
  <c r="A320" i="10"/>
  <c r="F319" i="10"/>
  <c r="E319" i="10"/>
  <c r="C319" i="10"/>
  <c r="B319" i="10"/>
  <c r="A319" i="10"/>
  <c r="F318" i="10"/>
  <c r="E318" i="10"/>
  <c r="C318" i="10"/>
  <c r="B318" i="10"/>
  <c r="A318" i="10"/>
  <c r="F317" i="10"/>
  <c r="E317" i="10"/>
  <c r="C317" i="10"/>
  <c r="B317" i="10"/>
  <c r="A317" i="10"/>
  <c r="F316" i="10"/>
  <c r="E316" i="10"/>
  <c r="C316" i="10"/>
  <c r="B316" i="10"/>
  <c r="A316" i="10"/>
  <c r="F315" i="10"/>
  <c r="E315" i="10"/>
  <c r="C315" i="10"/>
  <c r="B315" i="10"/>
  <c r="A315" i="10"/>
  <c r="F314" i="10"/>
  <c r="E314" i="10"/>
  <c r="C314" i="10"/>
  <c r="B314" i="10"/>
  <c r="A314" i="10"/>
  <c r="F313" i="10"/>
  <c r="E313" i="10"/>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E302" i="10"/>
  <c r="C302" i="10"/>
  <c r="B302" i="10"/>
  <c r="A302" i="10"/>
  <c r="B301" i="10"/>
  <c r="A301" i="10"/>
  <c r="F300" i="10"/>
  <c r="E300" i="10"/>
  <c r="C300" i="10"/>
  <c r="B300" i="10"/>
  <c r="A300" i="10"/>
  <c r="F299" i="10"/>
  <c r="E299" i="10"/>
  <c r="C299" i="10"/>
  <c r="B299" i="10"/>
  <c r="A299" i="10"/>
  <c r="F298" i="10"/>
  <c r="E298" i="10"/>
  <c r="C298" i="10"/>
  <c r="B298" i="10"/>
  <c r="A298" i="10"/>
  <c r="F297" i="10"/>
  <c r="E297" i="10"/>
  <c r="C297" i="10"/>
  <c r="B297" i="10"/>
  <c r="A297" i="10"/>
  <c r="F296" i="10"/>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E289" i="10"/>
  <c r="C289" i="10"/>
  <c r="B289" i="10"/>
  <c r="A289" i="10"/>
  <c r="F288" i="10"/>
  <c r="E288" i="10"/>
  <c r="C288" i="10"/>
  <c r="B288" i="10"/>
  <c r="A288" i="10"/>
  <c r="F287" i="10"/>
  <c r="E287" i="10"/>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E278" i="10"/>
  <c r="C278" i="10"/>
  <c r="B278" i="10"/>
  <c r="A278" i="10"/>
  <c r="F277" i="10"/>
  <c r="E277" i="10"/>
  <c r="C277" i="10"/>
  <c r="B277" i="10"/>
  <c r="A277" i="10"/>
  <c r="F276" i="10"/>
  <c r="E276" i="10"/>
  <c r="C276" i="10"/>
  <c r="B276" i="10"/>
  <c r="A276" i="10"/>
  <c r="F275" i="10"/>
  <c r="E275" i="10"/>
  <c r="C275" i="10"/>
  <c r="B275" i="10"/>
  <c r="A275" i="10"/>
  <c r="F274" i="10"/>
  <c r="E274" i="10"/>
  <c r="C274" i="10"/>
  <c r="B274" i="10"/>
  <c r="A274" i="10"/>
  <c r="F273" i="10"/>
  <c r="E273" i="10"/>
  <c r="C273" i="10"/>
  <c r="B273" i="10"/>
  <c r="A273" i="10"/>
  <c r="F272" i="10"/>
  <c r="E272" i="10"/>
  <c r="C272" i="10"/>
  <c r="B272" i="10"/>
  <c r="A272" i="10"/>
  <c r="F271" i="10"/>
  <c r="E271" i="10"/>
  <c r="C271" i="10"/>
  <c r="B271" i="10"/>
  <c r="A271" i="10"/>
  <c r="F270" i="10"/>
  <c r="E270" i="10"/>
  <c r="C270" i="10"/>
  <c r="B270" i="10"/>
  <c r="A270" i="10"/>
  <c r="F269" i="10"/>
  <c r="E269" i="10"/>
  <c r="C269" i="10"/>
  <c r="B269" i="10"/>
  <c r="A269" i="10"/>
  <c r="F268" i="10"/>
  <c r="E268" i="10"/>
  <c r="C268" i="10"/>
  <c r="B268" i="10"/>
  <c r="A268" i="10"/>
  <c r="F267" i="10"/>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E259" i="10"/>
  <c r="C259" i="10"/>
  <c r="B259" i="10"/>
  <c r="A259" i="10"/>
  <c r="F258" i="10"/>
  <c r="E258" i="10"/>
  <c r="C258" i="10"/>
  <c r="B258" i="10"/>
  <c r="A258" i="10"/>
  <c r="F257" i="10"/>
  <c r="E257" i="10"/>
  <c r="C257" i="10"/>
  <c r="B257" i="10"/>
  <c r="A257" i="10"/>
  <c r="F256" i="10"/>
  <c r="E256" i="10"/>
  <c r="C256" i="10"/>
  <c r="B256" i="10"/>
  <c r="A256" i="10"/>
  <c r="F255" i="10"/>
  <c r="E255" i="10"/>
  <c r="C255" i="10"/>
  <c r="B255" i="10"/>
  <c r="A255" i="10"/>
  <c r="F254" i="10"/>
  <c r="E254" i="10"/>
  <c r="C254" i="10"/>
  <c r="B254" i="10"/>
  <c r="A254" i="10"/>
  <c r="F253" i="10"/>
  <c r="E253" i="10"/>
  <c r="C253" i="10"/>
  <c r="B253" i="10"/>
  <c r="A253" i="10"/>
  <c r="F252" i="10"/>
  <c r="E252" i="10"/>
  <c r="C252" i="10"/>
  <c r="B252" i="10"/>
  <c r="A252" i="10"/>
  <c r="F251" i="10"/>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E213" i="10"/>
  <c r="C213" i="10"/>
  <c r="B213" i="10"/>
  <c r="A213" i="10"/>
  <c r="F212" i="10"/>
  <c r="E212" i="10"/>
  <c r="C212" i="10"/>
  <c r="B212" i="10"/>
  <c r="A212" i="10"/>
  <c r="F211" i="10"/>
  <c r="E211" i="10"/>
  <c r="C211" i="10"/>
  <c r="B211" i="10"/>
  <c r="A211" i="10"/>
  <c r="F210" i="10"/>
  <c r="E210" i="10"/>
  <c r="C210" i="10"/>
  <c r="B210" i="10"/>
  <c r="A210" i="10"/>
  <c r="F209" i="10"/>
  <c r="E209" i="10"/>
  <c r="C209" i="10"/>
  <c r="B209" i="10"/>
  <c r="A209" i="10"/>
  <c r="B208" i="10"/>
  <c r="A208" i="10"/>
  <c r="F207" i="10"/>
  <c r="E207" i="10"/>
  <c r="C207" i="10"/>
  <c r="B207" i="10"/>
  <c r="A207" i="10"/>
  <c r="F206" i="10"/>
  <c r="E206" i="10"/>
  <c r="C206" i="10"/>
  <c r="B206" i="10"/>
  <c r="A206" i="10"/>
  <c r="F205" i="10"/>
  <c r="E205" i="10"/>
  <c r="C205" i="10"/>
  <c r="B205" i="10"/>
  <c r="A205" i="10"/>
  <c r="F204" i="10"/>
  <c r="E204" i="10"/>
  <c r="C204" i="10"/>
  <c r="B204" i="10"/>
  <c r="A204" i="10"/>
  <c r="F203" i="10"/>
  <c r="E203" i="10"/>
  <c r="C203" i="10"/>
  <c r="B203" i="10"/>
  <c r="A203" i="10"/>
  <c r="B202" i="10"/>
  <c r="A202" i="10"/>
  <c r="F201" i="10"/>
  <c r="E201" i="10"/>
  <c r="C201" i="10"/>
  <c r="B201" i="10"/>
  <c r="A201" i="10"/>
  <c r="F200" i="10"/>
  <c r="E200" i="10"/>
  <c r="C200" i="10"/>
  <c r="B200" i="10"/>
  <c r="A200" i="10"/>
  <c r="F199" i="10"/>
  <c r="E199" i="10"/>
  <c r="C199" i="10"/>
  <c r="B199" i="10"/>
  <c r="A199" i="10"/>
  <c r="F198" i="10"/>
  <c r="E198" i="10"/>
  <c r="C198" i="10"/>
  <c r="B198" i="10"/>
  <c r="A198" i="10"/>
  <c r="F197" i="10"/>
  <c r="E197" i="10"/>
  <c r="C197" i="10"/>
  <c r="B197" i="10"/>
  <c r="A197" i="10"/>
  <c r="F196" i="10"/>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E174" i="10"/>
  <c r="C174" i="10"/>
  <c r="B174" i="10"/>
  <c r="A174" i="10"/>
  <c r="B173" i="10"/>
  <c r="A173" i="10"/>
  <c r="F172" i="10"/>
  <c r="E172" i="10"/>
  <c r="C172" i="10"/>
  <c r="B172" i="10"/>
  <c r="A172" i="10"/>
  <c r="F171" i="10"/>
  <c r="E171" i="10"/>
  <c r="C171" i="10"/>
  <c r="B171" i="10"/>
  <c r="A171" i="10"/>
  <c r="F170" i="10"/>
  <c r="E170" i="10"/>
  <c r="C170" i="10"/>
  <c r="B170" i="10"/>
  <c r="A170" i="10"/>
  <c r="F169" i="10"/>
  <c r="E169" i="10"/>
  <c r="C169" i="10"/>
  <c r="B169" i="10"/>
  <c r="A169" i="10"/>
  <c r="F168" i="10"/>
  <c r="E168" i="10"/>
  <c r="C168" i="10"/>
  <c r="B168" i="10"/>
  <c r="A168" i="10"/>
  <c r="F167" i="10"/>
  <c r="E167" i="10"/>
  <c r="C167" i="10"/>
  <c r="B167" i="10"/>
  <c r="A167" i="10"/>
  <c r="F166" i="10"/>
  <c r="E166" i="10"/>
  <c r="C166" i="10"/>
  <c r="B166" i="10"/>
  <c r="A166" i="10"/>
  <c r="F165" i="10"/>
  <c r="E165" i="10"/>
  <c r="C165" i="10"/>
  <c r="B165" i="10"/>
  <c r="A165" i="10"/>
  <c r="F164" i="10"/>
  <c r="E164" i="10"/>
  <c r="C164" i="10"/>
  <c r="B164" i="10"/>
  <c r="A164" i="10"/>
  <c r="F163" i="10"/>
  <c r="E163" i="10"/>
  <c r="C163" i="10"/>
  <c r="B163" i="10"/>
  <c r="A163" i="10"/>
  <c r="F162" i="10"/>
  <c r="E162" i="10"/>
  <c r="C162" i="10"/>
  <c r="B162" i="10"/>
  <c r="A162" i="10"/>
  <c r="F161" i="10"/>
  <c r="E161" i="10"/>
  <c r="C161" i="10"/>
  <c r="B161" i="10"/>
  <c r="A161" i="10"/>
  <c r="F160" i="10"/>
  <c r="E160" i="10"/>
  <c r="C160" i="10"/>
  <c r="B160" i="10"/>
  <c r="A160" i="10"/>
  <c r="F159" i="10"/>
  <c r="E159" i="10"/>
  <c r="C159" i="10"/>
  <c r="B159" i="10"/>
  <c r="A159" i="10"/>
  <c r="F158" i="10"/>
  <c r="E158" i="10"/>
  <c r="C158" i="10"/>
  <c r="B158" i="10"/>
  <c r="A158" i="10"/>
  <c r="F157" i="10"/>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E146" i="10"/>
  <c r="C146" i="10"/>
  <c r="B146" i="10"/>
  <c r="A146" i="10"/>
  <c r="F145" i="10"/>
  <c r="E145" i="10"/>
  <c r="C145" i="10"/>
  <c r="B145" i="10"/>
  <c r="A145" i="10"/>
  <c r="F144" i="10"/>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E139" i="10"/>
  <c r="C139" i="10"/>
  <c r="B139" i="10"/>
  <c r="A139" i="10"/>
  <c r="F138" i="10"/>
  <c r="E138" i="10"/>
  <c r="C138" i="10"/>
  <c r="B138" i="10"/>
  <c r="A138" i="10"/>
  <c r="F137" i="10"/>
  <c r="E137" i="10"/>
  <c r="C137" i="10"/>
  <c r="B137" i="10"/>
  <c r="A137" i="10"/>
  <c r="F136" i="10"/>
  <c r="E136" i="10"/>
  <c r="C136" i="10"/>
  <c r="B136" i="10"/>
  <c r="A136" i="10"/>
  <c r="F135" i="10"/>
  <c r="E135" i="10"/>
  <c r="C135" i="10"/>
  <c r="B135" i="10"/>
  <c r="A135" i="10"/>
  <c r="F134" i="10"/>
  <c r="E134" i="10"/>
  <c r="C134" i="10"/>
  <c r="B134" i="10"/>
  <c r="A134" i="10"/>
  <c r="F133" i="10"/>
  <c r="E133" i="10"/>
  <c r="C133" i="10"/>
  <c r="B133" i="10"/>
  <c r="A133" i="10"/>
  <c r="F132" i="10"/>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F125" i="10"/>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E119" i="10"/>
  <c r="C119" i="10"/>
  <c r="B119" i="10"/>
  <c r="A119" i="10"/>
  <c r="F118" i="10"/>
  <c r="E118" i="10"/>
  <c r="C118" i="10"/>
  <c r="B118" i="10"/>
  <c r="A118" i="10"/>
  <c r="B117" i="10"/>
  <c r="A117" i="10"/>
  <c r="F116" i="10"/>
  <c r="E116" i="10"/>
  <c r="C116" i="10"/>
  <c r="B116" i="10"/>
  <c r="A116" i="10"/>
  <c r="F115" i="10"/>
  <c r="E115" i="10"/>
  <c r="C115" i="10"/>
  <c r="B115" i="10"/>
  <c r="A115" i="10"/>
  <c r="F114" i="10"/>
  <c r="E114" i="10"/>
  <c r="C114" i="10"/>
  <c r="B114" i="10"/>
  <c r="A114" i="10"/>
  <c r="F113" i="10"/>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E95" i="10"/>
  <c r="C95" i="10"/>
  <c r="B95" i="10"/>
  <c r="A95" i="10"/>
  <c r="F94" i="10"/>
  <c r="E94" i="10"/>
  <c r="C94" i="10"/>
  <c r="B94" i="10"/>
  <c r="A94" i="10"/>
  <c r="F93" i="10"/>
  <c r="E93" i="10"/>
  <c r="C93" i="10"/>
  <c r="B93" i="10"/>
  <c r="A93" i="10"/>
  <c r="F92" i="10"/>
  <c r="E92" i="10"/>
  <c r="C92" i="10"/>
  <c r="B92" i="10"/>
  <c r="A92" i="10"/>
  <c r="F91" i="10"/>
  <c r="E91" i="10"/>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E65" i="10"/>
  <c r="C65" i="10"/>
  <c r="B65" i="10"/>
  <c r="A65" i="10"/>
  <c r="F64" i="10"/>
  <c r="E64" i="10"/>
  <c r="C64" i="10"/>
  <c r="B64" i="10"/>
  <c r="A64" i="10"/>
  <c r="F63" i="10"/>
  <c r="E63" i="10"/>
  <c r="C63" i="10"/>
  <c r="B63" i="10"/>
  <c r="A63" i="10"/>
  <c r="F62" i="10"/>
  <c r="E62" i="10"/>
  <c r="C62" i="10"/>
  <c r="B62" i="10"/>
  <c r="A62" i="10"/>
  <c r="F61" i="10"/>
  <c r="E61" i="10"/>
  <c r="C61" i="10"/>
  <c r="B61" i="10"/>
  <c r="A61" i="10"/>
  <c r="F60" i="10"/>
  <c r="E60" i="10"/>
  <c r="C60" i="10"/>
  <c r="B60" i="10"/>
  <c r="A60" i="10"/>
  <c r="F59" i="10"/>
  <c r="E59" i="10"/>
  <c r="C59" i="10"/>
  <c r="B59" i="10"/>
  <c r="A59" i="10"/>
  <c r="F58" i="10"/>
  <c r="E58" i="10"/>
  <c r="C58" i="10"/>
  <c r="B58" i="10"/>
  <c r="A58" i="10"/>
  <c r="F57" i="10"/>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H51" i="10"/>
  <c r="F51" i="10"/>
  <c r="E51" i="10"/>
  <c r="K51" i="10" s="1"/>
  <c r="C51" i="10"/>
  <c r="B51" i="10"/>
  <c r="A51" i="10"/>
  <c r="H50" i="10"/>
  <c r="F50" i="10"/>
  <c r="E50" i="10"/>
  <c r="J50" i="10" s="1"/>
  <c r="C50" i="10"/>
  <c r="B50" i="10"/>
  <c r="A50" i="10"/>
  <c r="G49" i="10"/>
  <c r="H49" i="10" s="1"/>
  <c r="F49" i="10"/>
  <c r="E49" i="10"/>
  <c r="C49" i="10"/>
  <c r="B49" i="10"/>
  <c r="A49" i="10"/>
  <c r="G48" i="10"/>
  <c r="H48" i="10" s="1"/>
  <c r="F48" i="10"/>
  <c r="E48" i="10"/>
  <c r="C48" i="10"/>
  <c r="B48" i="10"/>
  <c r="A48" i="10"/>
  <c r="G47" i="10"/>
  <c r="F47" i="10"/>
  <c r="E47" i="10"/>
  <c r="C47" i="10"/>
  <c r="B47" i="10"/>
  <c r="A47" i="10"/>
  <c r="G46" i="10"/>
  <c r="H46" i="10" s="1"/>
  <c r="F46" i="10"/>
  <c r="E46" i="10"/>
  <c r="C46" i="10"/>
  <c r="B46" i="10"/>
  <c r="A46" i="10"/>
  <c r="G45" i="10"/>
  <c r="H45" i="10" s="1"/>
  <c r="F45" i="10"/>
  <c r="E45" i="10"/>
  <c r="C45" i="10"/>
  <c r="B45" i="10"/>
  <c r="A45" i="10"/>
  <c r="H44" i="10"/>
  <c r="F44" i="10"/>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F22" i="10"/>
  <c r="E22" i="10"/>
  <c r="C22" i="10"/>
  <c r="B22" i="10"/>
  <c r="A22" i="10"/>
  <c r="H21" i="10"/>
  <c r="F21" i="10"/>
  <c r="E21" i="10"/>
  <c r="C21" i="10"/>
  <c r="B21" i="10"/>
  <c r="A21" i="10"/>
  <c r="H20" i="10"/>
  <c r="F20" i="10"/>
  <c r="E20" i="10"/>
  <c r="J20" i="10" s="1"/>
  <c r="C20" i="10"/>
  <c r="B20" i="10"/>
  <c r="A20" i="10"/>
  <c r="F19" i="10"/>
  <c r="E19" i="10"/>
  <c r="K19" i="10" s="1"/>
  <c r="C19" i="10"/>
  <c r="B19" i="10"/>
  <c r="A19" i="10"/>
  <c r="B18" i="10"/>
  <c r="A18" i="10"/>
  <c r="N39" i="7"/>
  <c r="G360" i="37" l="1"/>
  <c r="H359" i="37"/>
  <c r="H17" i="36"/>
  <c r="J18" i="36"/>
  <c r="H19" i="36"/>
  <c r="K19" i="36" s="1"/>
  <c r="J20" i="36"/>
  <c r="H42" i="36"/>
  <c r="J42" i="36"/>
  <c r="K42" i="36" s="1"/>
  <c r="H86" i="36"/>
  <c r="J86" i="36"/>
  <c r="K86" i="36" s="1"/>
  <c r="H90" i="36"/>
  <c r="J90" i="36"/>
  <c r="K90" i="36" s="1"/>
  <c r="H94" i="36"/>
  <c r="J94" i="36"/>
  <c r="K94" i="36" s="1"/>
  <c r="H104" i="36"/>
  <c r="J104" i="36"/>
  <c r="K104" i="36" s="1"/>
  <c r="H114" i="36"/>
  <c r="J114" i="36"/>
  <c r="K114" i="36" s="1"/>
  <c r="H124" i="36"/>
  <c r="J124" i="36"/>
  <c r="K124" i="36" s="1"/>
  <c r="H128" i="36"/>
  <c r="J128" i="36"/>
  <c r="K128" i="36" s="1"/>
  <c r="H158" i="36"/>
  <c r="J158" i="36"/>
  <c r="K158" i="36" s="1"/>
  <c r="H162" i="36"/>
  <c r="J162" i="36"/>
  <c r="K162" i="36" s="1"/>
  <c r="H166" i="36"/>
  <c r="J166" i="36"/>
  <c r="K166" i="36" s="1"/>
  <c r="I17" i="36"/>
  <c r="I19" i="36"/>
  <c r="H38" i="36"/>
  <c r="J38" i="36"/>
  <c r="H44" i="36"/>
  <c r="J44" i="36"/>
  <c r="H50" i="36"/>
  <c r="J50" i="36"/>
  <c r="H54" i="36"/>
  <c r="J54" i="36"/>
  <c r="H58" i="36"/>
  <c r="J58" i="36"/>
  <c r="K58" i="36" s="1"/>
  <c r="H62" i="36"/>
  <c r="J62" i="36"/>
  <c r="H66" i="36"/>
  <c r="J66" i="36"/>
  <c r="K66" i="36" s="1"/>
  <c r="H70" i="36"/>
  <c r="J70" i="36"/>
  <c r="H74" i="36"/>
  <c r="J74" i="36"/>
  <c r="K74" i="36" s="1"/>
  <c r="H78" i="36"/>
  <c r="J78" i="36"/>
  <c r="K78" i="36" s="1"/>
  <c r="H100" i="36"/>
  <c r="J100" i="36"/>
  <c r="K100" i="36" s="1"/>
  <c r="H110" i="36"/>
  <c r="J110" i="36"/>
  <c r="K110" i="36" s="1"/>
  <c r="H120" i="36"/>
  <c r="J120" i="36"/>
  <c r="K120" i="36" s="1"/>
  <c r="H134" i="36"/>
  <c r="J134" i="36"/>
  <c r="K134" i="36" s="1"/>
  <c r="H138" i="36"/>
  <c r="J138" i="36"/>
  <c r="K138" i="36" s="1"/>
  <c r="H142" i="36"/>
  <c r="J142" i="36"/>
  <c r="K142" i="36" s="1"/>
  <c r="H146" i="36"/>
  <c r="J146" i="36"/>
  <c r="K146" i="36" s="1"/>
  <c r="H150" i="36"/>
  <c r="J150" i="36"/>
  <c r="K150" i="36" s="1"/>
  <c r="H154" i="36"/>
  <c r="J154" i="36"/>
  <c r="K154" i="36" s="1"/>
  <c r="H190" i="36"/>
  <c r="J190" i="36"/>
  <c r="K190" i="36" s="1"/>
  <c r="I190" i="36"/>
  <c r="H198" i="36"/>
  <c r="J198" i="36"/>
  <c r="I198" i="36"/>
  <c r="H18" i="36"/>
  <c r="H20" i="36"/>
  <c r="J30" i="36"/>
  <c r="K30" i="36" s="1"/>
  <c r="I42" i="36"/>
  <c r="H46" i="36"/>
  <c r="J46" i="36"/>
  <c r="J77" i="36"/>
  <c r="J81" i="36"/>
  <c r="H84" i="36"/>
  <c r="J84" i="36"/>
  <c r="H88" i="36"/>
  <c r="J88" i="36"/>
  <c r="H92" i="36"/>
  <c r="J92" i="36"/>
  <c r="J99" i="36"/>
  <c r="H102" i="36"/>
  <c r="J102" i="36"/>
  <c r="K102" i="36" s="1"/>
  <c r="J109" i="36"/>
  <c r="H112" i="36"/>
  <c r="J112" i="36"/>
  <c r="H116" i="36"/>
  <c r="J116" i="36"/>
  <c r="J119" i="36"/>
  <c r="H126" i="36"/>
  <c r="J126" i="36"/>
  <c r="K126" i="36" s="1"/>
  <c r="H130" i="36"/>
  <c r="J130" i="36"/>
  <c r="K130" i="36" s="1"/>
  <c r="J133" i="36"/>
  <c r="J137" i="36"/>
  <c r="J141" i="36"/>
  <c r="J145" i="36"/>
  <c r="J149" i="36"/>
  <c r="J153" i="36"/>
  <c r="H156" i="36"/>
  <c r="J156" i="36"/>
  <c r="K156" i="36" s="1"/>
  <c r="H160" i="36"/>
  <c r="J160" i="36"/>
  <c r="K160" i="36" s="1"/>
  <c r="H164" i="36"/>
  <c r="J164" i="36"/>
  <c r="K164" i="36" s="1"/>
  <c r="I38" i="36"/>
  <c r="H40" i="36"/>
  <c r="J40" i="36"/>
  <c r="I44" i="36"/>
  <c r="H48" i="36"/>
  <c r="J48" i="36"/>
  <c r="K48" i="36" s="1"/>
  <c r="H56" i="36"/>
  <c r="J56" i="36"/>
  <c r="K56" i="36" s="1"/>
  <c r="H60" i="36"/>
  <c r="J60" i="36"/>
  <c r="K60" i="36" s="1"/>
  <c r="H64" i="36"/>
  <c r="J64" i="36"/>
  <c r="K64" i="36" s="1"/>
  <c r="H72" i="36"/>
  <c r="J72" i="36"/>
  <c r="K72" i="36" s="1"/>
  <c r="H76" i="36"/>
  <c r="J76" i="36"/>
  <c r="K76" i="36" s="1"/>
  <c r="H80" i="36"/>
  <c r="J80" i="36"/>
  <c r="K80" i="36" s="1"/>
  <c r="J83" i="36"/>
  <c r="J87" i="36"/>
  <c r="J91" i="36"/>
  <c r="J95" i="36"/>
  <c r="H98" i="36"/>
  <c r="J98" i="36"/>
  <c r="K98" i="36" s="1"/>
  <c r="J105" i="36"/>
  <c r="H108" i="36"/>
  <c r="J108" i="36"/>
  <c r="J115" i="36"/>
  <c r="H118" i="36"/>
  <c r="J118" i="36"/>
  <c r="K118" i="36" s="1"/>
  <c r="J125" i="36"/>
  <c r="J129" i="36"/>
  <c r="H132" i="36"/>
  <c r="J132" i="36"/>
  <c r="K132" i="36" s="1"/>
  <c r="H136" i="36"/>
  <c r="J136" i="36"/>
  <c r="K136" i="36" s="1"/>
  <c r="H140" i="36"/>
  <c r="J140" i="36"/>
  <c r="K140" i="36" s="1"/>
  <c r="H144" i="36"/>
  <c r="J144" i="36"/>
  <c r="K144" i="36" s="1"/>
  <c r="H148" i="36"/>
  <c r="J148" i="36"/>
  <c r="K148" i="36" s="1"/>
  <c r="H152" i="36"/>
  <c r="J152" i="36"/>
  <c r="K152" i="36" s="1"/>
  <c r="J159" i="36"/>
  <c r="J163" i="36"/>
  <c r="J174" i="36"/>
  <c r="I174" i="36"/>
  <c r="H174" i="36"/>
  <c r="J176" i="36"/>
  <c r="I176" i="36"/>
  <c r="H176" i="36"/>
  <c r="J178" i="36"/>
  <c r="K178" i="36" s="1"/>
  <c r="I178" i="36"/>
  <c r="H178" i="36"/>
  <c r="J180" i="36"/>
  <c r="K180" i="36" s="1"/>
  <c r="I180" i="36"/>
  <c r="H180" i="36"/>
  <c r="J182" i="36"/>
  <c r="I182" i="36"/>
  <c r="H182" i="36"/>
  <c r="J184" i="36"/>
  <c r="I184" i="36"/>
  <c r="H184" i="36"/>
  <c r="H186" i="36"/>
  <c r="J186" i="36"/>
  <c r="K186" i="36" s="1"/>
  <c r="I186" i="36"/>
  <c r="H194" i="36"/>
  <c r="J194" i="36"/>
  <c r="I194" i="36"/>
  <c r="H41" i="36"/>
  <c r="K41" i="36" s="1"/>
  <c r="H43" i="36"/>
  <c r="K43" i="36" s="1"/>
  <c r="H45" i="36"/>
  <c r="K45" i="36" s="1"/>
  <c r="H47" i="36"/>
  <c r="K47" i="36" s="1"/>
  <c r="H49" i="36"/>
  <c r="K49" i="36" s="1"/>
  <c r="H53" i="36"/>
  <c r="K53" i="36" s="1"/>
  <c r="H55" i="36"/>
  <c r="K55" i="36" s="1"/>
  <c r="H57" i="36"/>
  <c r="K57" i="36" s="1"/>
  <c r="H59" i="36"/>
  <c r="K59" i="36" s="1"/>
  <c r="H61" i="36"/>
  <c r="K61" i="36" s="1"/>
  <c r="H63" i="36"/>
  <c r="K63" i="36" s="1"/>
  <c r="H65" i="36"/>
  <c r="K65" i="36" s="1"/>
  <c r="H67" i="36"/>
  <c r="K67" i="36" s="1"/>
  <c r="H71" i="36"/>
  <c r="K71" i="36" s="1"/>
  <c r="H73" i="36"/>
  <c r="K73" i="36" s="1"/>
  <c r="H75" i="36"/>
  <c r="K75" i="36" s="1"/>
  <c r="H77" i="36"/>
  <c r="H79" i="36"/>
  <c r="K79" i="36" s="1"/>
  <c r="H81" i="36"/>
  <c r="H83" i="36"/>
  <c r="H85" i="36"/>
  <c r="K85" i="36" s="1"/>
  <c r="H87" i="36"/>
  <c r="H89" i="36"/>
  <c r="K89" i="36" s="1"/>
  <c r="H91" i="36"/>
  <c r="H93" i="36"/>
  <c r="K93" i="36" s="1"/>
  <c r="H95" i="36"/>
  <c r="H97" i="36"/>
  <c r="K97" i="36" s="1"/>
  <c r="H99" i="36"/>
  <c r="H103" i="36"/>
  <c r="K103" i="36" s="1"/>
  <c r="H105" i="36"/>
  <c r="H107" i="36"/>
  <c r="K107" i="36" s="1"/>
  <c r="H109" i="36"/>
  <c r="H113" i="36"/>
  <c r="K113" i="36" s="1"/>
  <c r="H115" i="36"/>
  <c r="H119" i="36"/>
  <c r="H121" i="36"/>
  <c r="K121" i="36" s="1"/>
  <c r="H123" i="36"/>
  <c r="K123" i="36" s="1"/>
  <c r="H125" i="36"/>
  <c r="H127" i="36"/>
  <c r="K127" i="36" s="1"/>
  <c r="H129" i="36"/>
  <c r="H133" i="36"/>
  <c r="H135" i="36"/>
  <c r="K135" i="36" s="1"/>
  <c r="H137" i="36"/>
  <c r="H139" i="36"/>
  <c r="K139" i="36" s="1"/>
  <c r="H141" i="36"/>
  <c r="H143" i="36"/>
  <c r="K143" i="36" s="1"/>
  <c r="H145" i="36"/>
  <c r="H147" i="36"/>
  <c r="K147" i="36" s="1"/>
  <c r="H149" i="36"/>
  <c r="H151" i="36"/>
  <c r="K151" i="36" s="1"/>
  <c r="H153" i="36"/>
  <c r="H157" i="36"/>
  <c r="K157" i="36" s="1"/>
  <c r="H159" i="36"/>
  <c r="H161" i="36"/>
  <c r="K161" i="36" s="1"/>
  <c r="H163" i="36"/>
  <c r="H165" i="36"/>
  <c r="K165" i="36" s="1"/>
  <c r="L199" i="36"/>
  <c r="K210" i="36"/>
  <c r="K226" i="36"/>
  <c r="K234" i="36"/>
  <c r="K242" i="36"/>
  <c r="K250" i="36"/>
  <c r="H272" i="36"/>
  <c r="J272" i="36"/>
  <c r="I272" i="36"/>
  <c r="H278" i="36"/>
  <c r="J278" i="36"/>
  <c r="K278" i="36" s="1"/>
  <c r="I278" i="36"/>
  <c r="H296" i="36"/>
  <c r="J296" i="36"/>
  <c r="K296" i="36" s="1"/>
  <c r="I296" i="36"/>
  <c r="K342" i="36"/>
  <c r="I77" i="36"/>
  <c r="I79" i="36"/>
  <c r="I81" i="36"/>
  <c r="I83" i="36"/>
  <c r="I85" i="36"/>
  <c r="I87" i="36"/>
  <c r="I89" i="36"/>
  <c r="I91" i="36"/>
  <c r="I93" i="36"/>
  <c r="I95" i="36"/>
  <c r="I97" i="36"/>
  <c r="I99" i="36"/>
  <c r="I103" i="36"/>
  <c r="I105" i="36"/>
  <c r="I107" i="36"/>
  <c r="I109" i="36"/>
  <c r="I113" i="36"/>
  <c r="I115" i="36"/>
  <c r="I119" i="36"/>
  <c r="I125" i="36"/>
  <c r="I127" i="36"/>
  <c r="I129" i="36"/>
  <c r="I133" i="36"/>
  <c r="I135" i="36"/>
  <c r="I137" i="36"/>
  <c r="I139" i="36"/>
  <c r="I141" i="36"/>
  <c r="I143" i="36"/>
  <c r="I145" i="36"/>
  <c r="I147" i="36"/>
  <c r="I149" i="36"/>
  <c r="I151" i="36"/>
  <c r="I153" i="36"/>
  <c r="I157" i="36"/>
  <c r="I159" i="36"/>
  <c r="I161" i="36"/>
  <c r="I163" i="36"/>
  <c r="I165" i="36"/>
  <c r="H188" i="36"/>
  <c r="J188" i="36"/>
  <c r="H196" i="36"/>
  <c r="J196" i="36"/>
  <c r="K200" i="36"/>
  <c r="I205" i="36"/>
  <c r="K212" i="36"/>
  <c r="I215" i="36"/>
  <c r="K216" i="36"/>
  <c r="K220" i="36"/>
  <c r="K228" i="36"/>
  <c r="K236" i="36"/>
  <c r="K244" i="36"/>
  <c r="K252" i="36"/>
  <c r="H264" i="36"/>
  <c r="J264" i="36"/>
  <c r="K264" i="36" s="1"/>
  <c r="I264" i="36"/>
  <c r="J168" i="36"/>
  <c r="K168" i="36" s="1"/>
  <c r="J170" i="36"/>
  <c r="K170" i="36" s="1"/>
  <c r="J172" i="36"/>
  <c r="K172" i="36" s="1"/>
  <c r="I175" i="36"/>
  <c r="I177" i="36"/>
  <c r="I179" i="36"/>
  <c r="I181" i="36"/>
  <c r="I183" i="36"/>
  <c r="I185" i="36"/>
  <c r="K203" i="36"/>
  <c r="I207" i="36"/>
  <c r="I209" i="36"/>
  <c r="I217" i="36"/>
  <c r="K218" i="36"/>
  <c r="I225" i="36"/>
  <c r="I233" i="36"/>
  <c r="I241" i="36"/>
  <c r="K246" i="36"/>
  <c r="I249" i="36"/>
  <c r="K257" i="36"/>
  <c r="H300" i="36"/>
  <c r="J300" i="36"/>
  <c r="K300" i="36" s="1"/>
  <c r="I300" i="36"/>
  <c r="I200" i="36"/>
  <c r="I204" i="36"/>
  <c r="I206" i="36"/>
  <c r="I210" i="36"/>
  <c r="I212" i="36"/>
  <c r="I214" i="36"/>
  <c r="I220" i="36"/>
  <c r="I222" i="36"/>
  <c r="I224" i="36"/>
  <c r="I226" i="36"/>
  <c r="I228" i="36"/>
  <c r="I230" i="36"/>
  <c r="I232" i="36"/>
  <c r="I234" i="36"/>
  <c r="I236" i="36"/>
  <c r="I238" i="36"/>
  <c r="I240" i="36"/>
  <c r="I242" i="36"/>
  <c r="I244" i="36"/>
  <c r="I246" i="36"/>
  <c r="I248" i="36"/>
  <c r="I250" i="36"/>
  <c r="I252" i="36"/>
  <c r="H254" i="36"/>
  <c r="K258" i="36"/>
  <c r="H266" i="36"/>
  <c r="J266" i="36"/>
  <c r="K266" i="36" s="1"/>
  <c r="H274" i="36"/>
  <c r="J274" i="36"/>
  <c r="H284" i="36"/>
  <c r="J284" i="36"/>
  <c r="K284" i="36" s="1"/>
  <c r="H288" i="36"/>
  <c r="J288" i="36"/>
  <c r="H292" i="36"/>
  <c r="J292" i="36"/>
  <c r="K292" i="36" s="1"/>
  <c r="H302" i="36"/>
  <c r="J302" i="36"/>
  <c r="H306" i="36"/>
  <c r="J306" i="36"/>
  <c r="K306" i="36" s="1"/>
  <c r="H310" i="36"/>
  <c r="J310" i="36"/>
  <c r="K324" i="36"/>
  <c r="K326" i="36"/>
  <c r="H201" i="36"/>
  <c r="K201" i="36" s="1"/>
  <c r="H203" i="36"/>
  <c r="H205" i="36"/>
  <c r="K205" i="36" s="1"/>
  <c r="H207" i="36"/>
  <c r="K207" i="36" s="1"/>
  <c r="H209" i="36"/>
  <c r="K209" i="36" s="1"/>
  <c r="H211" i="36"/>
  <c r="K211" i="36" s="1"/>
  <c r="H213" i="36"/>
  <c r="K213" i="36" s="1"/>
  <c r="H215" i="36"/>
  <c r="K215" i="36" s="1"/>
  <c r="H217" i="36"/>
  <c r="K217" i="36" s="1"/>
  <c r="H219" i="36"/>
  <c r="K219" i="36" s="1"/>
  <c r="H221" i="36"/>
  <c r="K221" i="36" s="1"/>
  <c r="H223" i="36"/>
  <c r="K223" i="36" s="1"/>
  <c r="H225" i="36"/>
  <c r="K225" i="36" s="1"/>
  <c r="H227" i="36"/>
  <c r="K227" i="36" s="1"/>
  <c r="H229" i="36"/>
  <c r="K229" i="36" s="1"/>
  <c r="H231" i="36"/>
  <c r="K231" i="36" s="1"/>
  <c r="H233" i="36"/>
  <c r="K233" i="36" s="1"/>
  <c r="H235" i="36"/>
  <c r="K235" i="36" s="1"/>
  <c r="H237" i="36"/>
  <c r="K237" i="36" s="1"/>
  <c r="H239" i="36"/>
  <c r="K239" i="36" s="1"/>
  <c r="H241" i="36"/>
  <c r="K241" i="36" s="1"/>
  <c r="H243" i="36"/>
  <c r="K243" i="36" s="1"/>
  <c r="H245" i="36"/>
  <c r="K245" i="36" s="1"/>
  <c r="H247" i="36"/>
  <c r="K247" i="36" s="1"/>
  <c r="H249" i="36"/>
  <c r="K249" i="36" s="1"/>
  <c r="H251" i="36"/>
  <c r="K251" i="36" s="1"/>
  <c r="I255" i="36"/>
  <c r="J256" i="36"/>
  <c r="K256" i="36" s="1"/>
  <c r="I261" i="36"/>
  <c r="J262" i="36"/>
  <c r="K262" i="36" s="1"/>
  <c r="H268" i="36"/>
  <c r="J268" i="36"/>
  <c r="K268" i="36" s="1"/>
  <c r="H276" i="36"/>
  <c r="J276" i="36"/>
  <c r="H280" i="36"/>
  <c r="J280" i="36"/>
  <c r="K280" i="36" s="1"/>
  <c r="H298" i="36"/>
  <c r="J298" i="36"/>
  <c r="K352" i="36"/>
  <c r="I361" i="36"/>
  <c r="G361" i="36"/>
  <c r="J361" i="36" s="1"/>
  <c r="K361" i="36" s="1"/>
  <c r="I253" i="36"/>
  <c r="H253" i="36"/>
  <c r="K253" i="36" s="1"/>
  <c r="J254" i="36"/>
  <c r="H270" i="36"/>
  <c r="J270" i="36"/>
  <c r="H282" i="36"/>
  <c r="J282" i="36"/>
  <c r="H286" i="36"/>
  <c r="J286" i="36"/>
  <c r="H290" i="36"/>
  <c r="J290" i="36"/>
  <c r="H304" i="36"/>
  <c r="J304" i="36"/>
  <c r="H308" i="36"/>
  <c r="J308" i="36"/>
  <c r="H312" i="36"/>
  <c r="J312" i="36"/>
  <c r="K312" i="36" s="1"/>
  <c r="H318" i="36"/>
  <c r="J318" i="36"/>
  <c r="I318" i="36"/>
  <c r="K332" i="36"/>
  <c r="K334" i="36"/>
  <c r="I369" i="36"/>
  <c r="G369" i="36"/>
  <c r="H255" i="36"/>
  <c r="K255" i="36" s="1"/>
  <c r="H257" i="36"/>
  <c r="H259" i="36"/>
  <c r="K259" i="36" s="1"/>
  <c r="H261" i="36"/>
  <c r="K261" i="36" s="1"/>
  <c r="H263" i="36"/>
  <c r="K263" i="36" s="1"/>
  <c r="H265" i="36"/>
  <c r="K265" i="36" s="1"/>
  <c r="H267" i="36"/>
  <c r="K267" i="36" s="1"/>
  <c r="H269" i="36"/>
  <c r="K269" i="36" s="1"/>
  <c r="H271" i="36"/>
  <c r="K271" i="36" s="1"/>
  <c r="H273" i="36"/>
  <c r="K273" i="36" s="1"/>
  <c r="H275" i="36"/>
  <c r="K275" i="36" s="1"/>
  <c r="H277" i="36"/>
  <c r="K277" i="36" s="1"/>
  <c r="H279" i="36"/>
  <c r="K279" i="36" s="1"/>
  <c r="H283" i="36"/>
  <c r="K283" i="36" s="1"/>
  <c r="H285" i="36"/>
  <c r="K285" i="36" s="1"/>
  <c r="H287" i="36"/>
  <c r="K287" i="36" s="1"/>
  <c r="H289" i="36"/>
  <c r="K289" i="36" s="1"/>
  <c r="H291" i="36"/>
  <c r="K291" i="36" s="1"/>
  <c r="H293" i="36"/>
  <c r="K293" i="36" s="1"/>
  <c r="H295" i="36"/>
  <c r="K295" i="36" s="1"/>
  <c r="H297" i="36"/>
  <c r="K297" i="36" s="1"/>
  <c r="H299" i="36"/>
  <c r="K299" i="36" s="1"/>
  <c r="H303" i="36"/>
  <c r="K303" i="36" s="1"/>
  <c r="H305" i="36"/>
  <c r="K305" i="36" s="1"/>
  <c r="H307" i="36"/>
  <c r="K307" i="36" s="1"/>
  <c r="H309" i="36"/>
  <c r="K309" i="36" s="1"/>
  <c r="H311" i="36"/>
  <c r="K311" i="36" s="1"/>
  <c r="J314" i="36"/>
  <c r="K314" i="36" s="1"/>
  <c r="J315" i="36"/>
  <c r="K315" i="36" s="1"/>
  <c r="K325" i="36"/>
  <c r="K333" i="36"/>
  <c r="K343" i="36"/>
  <c r="I355" i="36"/>
  <c r="G355" i="36"/>
  <c r="J355" i="36" s="1"/>
  <c r="K355" i="36" s="1"/>
  <c r="K358" i="36"/>
  <c r="I363" i="36"/>
  <c r="G363" i="36"/>
  <c r="J363" i="36" s="1"/>
  <c r="K363" i="36" s="1"/>
  <c r="K366" i="36"/>
  <c r="J313" i="36"/>
  <c r="K313" i="36" s="1"/>
  <c r="I313" i="36"/>
  <c r="I320" i="36"/>
  <c r="I322" i="36"/>
  <c r="K327" i="36"/>
  <c r="I330" i="36"/>
  <c r="K335" i="36"/>
  <c r="I338" i="36"/>
  <c r="K345" i="36"/>
  <c r="I348" i="36"/>
  <c r="I357" i="36"/>
  <c r="G357" i="36"/>
  <c r="J357" i="36" s="1"/>
  <c r="K357" i="36" s="1"/>
  <c r="I365" i="36"/>
  <c r="G365" i="36"/>
  <c r="J365" i="36" s="1"/>
  <c r="K365" i="36" s="1"/>
  <c r="I324" i="36"/>
  <c r="K328" i="36"/>
  <c r="I332" i="36"/>
  <c r="I340" i="36"/>
  <c r="I342" i="36"/>
  <c r="I350" i="36"/>
  <c r="K351" i="36"/>
  <c r="K353" i="36"/>
  <c r="I359" i="36"/>
  <c r="G359" i="36"/>
  <c r="J359" i="36" s="1"/>
  <c r="K359" i="36" s="1"/>
  <c r="K362" i="36"/>
  <c r="I367" i="36"/>
  <c r="G367" i="36"/>
  <c r="J367" i="36" s="1"/>
  <c r="K367" i="36" s="1"/>
  <c r="I315" i="36"/>
  <c r="I317" i="36"/>
  <c r="I319" i="36"/>
  <c r="I323" i="36"/>
  <c r="I325" i="36"/>
  <c r="I327" i="36"/>
  <c r="I329" i="36"/>
  <c r="I331" i="36"/>
  <c r="I333" i="36"/>
  <c r="I335" i="36"/>
  <c r="I337" i="36"/>
  <c r="I339" i="36"/>
  <c r="I343" i="36"/>
  <c r="I345" i="36"/>
  <c r="I347" i="36"/>
  <c r="I349" i="36"/>
  <c r="I356" i="36"/>
  <c r="I358" i="36"/>
  <c r="I360" i="36"/>
  <c r="I362" i="36"/>
  <c r="I364" i="36"/>
  <c r="I366" i="36"/>
  <c r="I368" i="36"/>
  <c r="I371" i="36"/>
  <c r="H320" i="36"/>
  <c r="K320" i="36" s="1"/>
  <c r="H322" i="36"/>
  <c r="K322" i="36" s="1"/>
  <c r="H324" i="36"/>
  <c r="H326" i="36"/>
  <c r="H328" i="36"/>
  <c r="H330" i="36"/>
  <c r="K330" i="36" s="1"/>
  <c r="H332" i="36"/>
  <c r="H334" i="36"/>
  <c r="H336" i="36"/>
  <c r="K336" i="36" s="1"/>
  <c r="H338" i="36"/>
  <c r="K338" i="36" s="1"/>
  <c r="H340" i="36"/>
  <c r="K340" i="36" s="1"/>
  <c r="H342" i="36"/>
  <c r="H344" i="36"/>
  <c r="K344" i="36" s="1"/>
  <c r="H346" i="36"/>
  <c r="K346" i="36" s="1"/>
  <c r="H348" i="36"/>
  <c r="K348" i="36" s="1"/>
  <c r="H350" i="36"/>
  <c r="K350" i="36" s="1"/>
  <c r="H352" i="36"/>
  <c r="J95" i="32"/>
  <c r="J94" i="34"/>
  <c r="H94" i="34"/>
  <c r="H149" i="34"/>
  <c r="I149" i="34"/>
  <c r="H172" i="34"/>
  <c r="I172" i="34"/>
  <c r="H337" i="22"/>
  <c r="J19" i="28"/>
  <c r="I161" i="28"/>
  <c r="I356" i="28"/>
  <c r="J17" i="30"/>
  <c r="J21" i="30"/>
  <c r="J150" i="30"/>
  <c r="J176" i="30"/>
  <c r="J196" i="30"/>
  <c r="J233" i="30"/>
  <c r="J296" i="30"/>
  <c r="I356" i="30"/>
  <c r="G362" i="30"/>
  <c r="J362" i="30" s="1"/>
  <c r="K362" i="30" s="1"/>
  <c r="G33" i="32"/>
  <c r="J33" i="32" s="1"/>
  <c r="K33" i="32" s="1"/>
  <c r="I34" i="32"/>
  <c r="J39" i="32"/>
  <c r="J43" i="32"/>
  <c r="J84" i="32"/>
  <c r="J110" i="32"/>
  <c r="J113" i="32"/>
  <c r="J149" i="32"/>
  <c r="K149" i="32" s="1"/>
  <c r="J157" i="32"/>
  <c r="K157" i="32" s="1"/>
  <c r="J162" i="32"/>
  <c r="H164" i="32"/>
  <c r="K164" i="32" s="1"/>
  <c r="J167" i="32"/>
  <c r="J179" i="32"/>
  <c r="J205" i="32"/>
  <c r="J235" i="32"/>
  <c r="J241" i="32"/>
  <c r="G248" i="32"/>
  <c r="I256" i="32"/>
  <c r="J280" i="32"/>
  <c r="G356" i="32"/>
  <c r="J356" i="32" s="1"/>
  <c r="K356" i="32" s="1"/>
  <c r="G359" i="32"/>
  <c r="J359" i="32" s="1"/>
  <c r="K359" i="32" s="1"/>
  <c r="G362" i="32"/>
  <c r="J362" i="32" s="1"/>
  <c r="K362" i="32" s="1"/>
  <c r="I368" i="32"/>
  <c r="I30" i="34"/>
  <c r="G32" i="34"/>
  <c r="J32" i="34" s="1"/>
  <c r="K32" i="34" s="1"/>
  <c r="I32" i="34"/>
  <c r="J59" i="34"/>
  <c r="I72" i="34"/>
  <c r="J83" i="34"/>
  <c r="J87" i="34"/>
  <c r="J91" i="34"/>
  <c r="I109" i="34"/>
  <c r="J109" i="34"/>
  <c r="H145" i="34"/>
  <c r="I145" i="34"/>
  <c r="H248" i="34"/>
  <c r="I248" i="34"/>
  <c r="I370" i="34"/>
  <c r="G370" i="34"/>
  <c r="J370" i="34" s="1"/>
  <c r="K370" i="34" s="1"/>
  <c r="J91" i="32"/>
  <c r="K91" i="32" s="1"/>
  <c r="J93" i="32"/>
  <c r="H18" i="34"/>
  <c r="J18" i="34"/>
  <c r="K18" i="34" s="1"/>
  <c r="I18" i="34"/>
  <c r="I29" i="34"/>
  <c r="J29" i="34"/>
  <c r="J86" i="34"/>
  <c r="H86" i="34"/>
  <c r="J90" i="34"/>
  <c r="H90" i="34"/>
  <c r="J100" i="34"/>
  <c r="H100" i="34"/>
  <c r="J116" i="34"/>
  <c r="H116" i="34"/>
  <c r="K320" i="34"/>
  <c r="K352" i="34"/>
  <c r="I96" i="22"/>
  <c r="J97" i="22"/>
  <c r="I100" i="22"/>
  <c r="I106" i="22"/>
  <c r="J107" i="22"/>
  <c r="J160" i="22"/>
  <c r="J161" i="22"/>
  <c r="I162" i="22"/>
  <c r="I24" i="24"/>
  <c r="I63" i="24"/>
  <c r="H64" i="24"/>
  <c r="I81" i="24"/>
  <c r="H82" i="24"/>
  <c r="J123" i="24"/>
  <c r="I254" i="24"/>
  <c r="I39" i="26"/>
  <c r="I57" i="26"/>
  <c r="I77" i="26"/>
  <c r="I157" i="26"/>
  <c r="I246" i="26"/>
  <c r="I363" i="26"/>
  <c r="I88" i="28"/>
  <c r="J148" i="28"/>
  <c r="I195" i="28"/>
  <c r="I221" i="28"/>
  <c r="I257" i="28"/>
  <c r="I292" i="28"/>
  <c r="I355" i="28"/>
  <c r="I19" i="30"/>
  <c r="I25" i="30"/>
  <c r="I57" i="30"/>
  <c r="I65" i="30"/>
  <c r="J88" i="30"/>
  <c r="J116" i="30"/>
  <c r="J170" i="30"/>
  <c r="J178" i="30"/>
  <c r="J194" i="30"/>
  <c r="I203" i="30"/>
  <c r="J231" i="30"/>
  <c r="I338" i="30"/>
  <c r="J347" i="30"/>
  <c r="G361" i="30"/>
  <c r="J361" i="30" s="1"/>
  <c r="K361" i="30" s="1"/>
  <c r="I369" i="30"/>
  <c r="J28" i="32"/>
  <c r="I31" i="32"/>
  <c r="J76" i="32"/>
  <c r="K76" i="32" s="1"/>
  <c r="I78" i="32"/>
  <c r="J114" i="32"/>
  <c r="J132" i="32"/>
  <c r="J138" i="32"/>
  <c r="I139" i="32"/>
  <c r="I141" i="32"/>
  <c r="I143" i="32"/>
  <c r="J160" i="32"/>
  <c r="I165" i="32"/>
  <c r="J171" i="32"/>
  <c r="I172" i="32"/>
  <c r="J183" i="32"/>
  <c r="J219" i="32"/>
  <c r="H235" i="32"/>
  <c r="I236" i="32"/>
  <c r="I239" i="32"/>
  <c r="I245" i="32"/>
  <c r="I247" i="32"/>
  <c r="I262" i="32"/>
  <c r="J266" i="32"/>
  <c r="I276" i="32"/>
  <c r="J284" i="32"/>
  <c r="I351" i="32"/>
  <c r="I355" i="32"/>
  <c r="G355" i="32"/>
  <c r="J355" i="32" s="1"/>
  <c r="K355" i="32" s="1"/>
  <c r="J42" i="34"/>
  <c r="K42" i="34" s="1"/>
  <c r="I42" i="34"/>
  <c r="H42" i="34"/>
  <c r="J114" i="34"/>
  <c r="H114" i="34"/>
  <c r="J156" i="34"/>
  <c r="K156" i="34" s="1"/>
  <c r="H156" i="34"/>
  <c r="J295" i="34"/>
  <c r="K295" i="34" s="1"/>
  <c r="I295" i="34"/>
  <c r="H295" i="34"/>
  <c r="J307" i="34"/>
  <c r="K307" i="34" s="1"/>
  <c r="I307" i="34"/>
  <c r="H307" i="34"/>
  <c r="I312" i="34"/>
  <c r="H312" i="34"/>
  <c r="J312" i="34"/>
  <c r="K312" i="34" s="1"/>
  <c r="I135" i="26"/>
  <c r="I143" i="26"/>
  <c r="I177" i="26"/>
  <c r="I195" i="26"/>
  <c r="I284" i="26"/>
  <c r="J336" i="26"/>
  <c r="I342" i="26"/>
  <c r="I350" i="26"/>
  <c r="I120" i="28"/>
  <c r="I230" i="28"/>
  <c r="I250" i="28"/>
  <c r="I254" i="28"/>
  <c r="J285" i="28"/>
  <c r="I308" i="28"/>
  <c r="I322" i="28"/>
  <c r="I350" i="28"/>
  <c r="I23" i="30"/>
  <c r="I49" i="30"/>
  <c r="I55" i="30"/>
  <c r="I63" i="30"/>
  <c r="I86" i="30"/>
  <c r="I102" i="30"/>
  <c r="J107" i="30"/>
  <c r="J144" i="30"/>
  <c r="I158" i="30"/>
  <c r="I320" i="30"/>
  <c r="I326" i="30"/>
  <c r="I332" i="30"/>
  <c r="I342" i="30"/>
  <c r="H91" i="32"/>
  <c r="H93" i="32"/>
  <c r="K93" i="32" s="1"/>
  <c r="I94" i="32"/>
  <c r="H95" i="32"/>
  <c r="H121" i="32"/>
  <c r="K125" i="32"/>
  <c r="I204" i="32"/>
  <c r="I215" i="32"/>
  <c r="I237" i="32"/>
  <c r="J326" i="32"/>
  <c r="J330" i="32"/>
  <c r="J334" i="32"/>
  <c r="J338" i="32"/>
  <c r="J62" i="34"/>
  <c r="H62" i="34"/>
  <c r="J66" i="34"/>
  <c r="H66" i="34"/>
  <c r="H282" i="34"/>
  <c r="J282" i="34"/>
  <c r="K282" i="34" s="1"/>
  <c r="I282" i="34"/>
  <c r="H287" i="34"/>
  <c r="J287" i="34"/>
  <c r="K287" i="34" s="1"/>
  <c r="I287" i="34"/>
  <c r="I357" i="34"/>
  <c r="G357" i="34"/>
  <c r="J357" i="34" s="1"/>
  <c r="K357" i="34" s="1"/>
  <c r="J25" i="34"/>
  <c r="J55" i="34"/>
  <c r="J75" i="34"/>
  <c r="J81" i="34"/>
  <c r="K102" i="34"/>
  <c r="J107" i="34"/>
  <c r="K118" i="34"/>
  <c r="K130" i="34"/>
  <c r="H216" i="34"/>
  <c r="I216" i="34"/>
  <c r="H280" i="34"/>
  <c r="J280" i="34"/>
  <c r="K280" i="34" s="1"/>
  <c r="J319" i="34"/>
  <c r="K319" i="34" s="1"/>
  <c r="H319" i="34"/>
  <c r="J324" i="34"/>
  <c r="K324" i="34" s="1"/>
  <c r="J345" i="34"/>
  <c r="H345" i="34"/>
  <c r="J350" i="34"/>
  <c r="K350" i="34" s="1"/>
  <c r="I31" i="34"/>
  <c r="J45" i="34"/>
  <c r="I46" i="34"/>
  <c r="J50" i="34"/>
  <c r="I53" i="34"/>
  <c r="J64" i="34"/>
  <c r="K64" i="34" s="1"/>
  <c r="I73" i="34"/>
  <c r="J79" i="34"/>
  <c r="J80" i="34"/>
  <c r="J84" i="34"/>
  <c r="J88" i="34"/>
  <c r="J92" i="34"/>
  <c r="I99" i="34"/>
  <c r="J104" i="34"/>
  <c r="K104" i="34" s="1"/>
  <c r="J105" i="34"/>
  <c r="J110" i="34"/>
  <c r="K110" i="34" s="1"/>
  <c r="J120" i="34"/>
  <c r="K120" i="34" s="1"/>
  <c r="I141" i="34"/>
  <c r="I144" i="34"/>
  <c r="H157" i="34"/>
  <c r="I157" i="34"/>
  <c r="J159" i="34"/>
  <c r="K159" i="34" s="1"/>
  <c r="H160" i="34"/>
  <c r="H161" i="34"/>
  <c r="I161" i="34"/>
  <c r="I167" i="34"/>
  <c r="I175" i="34"/>
  <c r="H179" i="34"/>
  <c r="H180" i="34"/>
  <c r="I180" i="34"/>
  <c r="J198" i="34"/>
  <c r="I220" i="34"/>
  <c r="H271" i="34"/>
  <c r="H272" i="34"/>
  <c r="I272" i="34"/>
  <c r="I286" i="34"/>
  <c r="H286" i="34"/>
  <c r="K286" i="34" s="1"/>
  <c r="J298" i="34"/>
  <c r="K298" i="34" s="1"/>
  <c r="K304" i="34"/>
  <c r="I306" i="34"/>
  <c r="H306" i="34"/>
  <c r="K306" i="34" s="1"/>
  <c r="J315" i="34"/>
  <c r="K315" i="34" s="1"/>
  <c r="I322" i="34"/>
  <c r="H322" i="34"/>
  <c r="J332" i="34"/>
  <c r="K334" i="34"/>
  <c r="I348" i="34"/>
  <c r="J348" i="34"/>
  <c r="K348" i="34" s="1"/>
  <c r="H348" i="34"/>
  <c r="I369" i="34"/>
  <c r="G369" i="34"/>
  <c r="J369" i="34" s="1"/>
  <c r="K369" i="34" s="1"/>
  <c r="J17" i="34"/>
  <c r="K17" i="34" s="1"/>
  <c r="J19" i="34"/>
  <c r="K19" i="34" s="1"/>
  <c r="J30" i="34"/>
  <c r="I34" i="34"/>
  <c r="I38" i="34"/>
  <c r="I43" i="34"/>
  <c r="K51" i="34"/>
  <c r="H54" i="34"/>
  <c r="K54" i="34" s="1"/>
  <c r="I58" i="34"/>
  <c r="I63" i="34"/>
  <c r="I67" i="34"/>
  <c r="J71" i="34"/>
  <c r="H74" i="34"/>
  <c r="J78" i="34"/>
  <c r="I83" i="34"/>
  <c r="I87" i="34"/>
  <c r="J98" i="34"/>
  <c r="J112" i="34"/>
  <c r="K112" i="34" s="1"/>
  <c r="J124" i="34"/>
  <c r="K124" i="34" s="1"/>
  <c r="J126" i="34"/>
  <c r="I152" i="34"/>
  <c r="I243" i="34"/>
  <c r="I255" i="34"/>
  <c r="K296" i="34"/>
  <c r="J300" i="34"/>
  <c r="K300" i="34" s="1"/>
  <c r="I319" i="34"/>
  <c r="I320" i="34"/>
  <c r="H320" i="34"/>
  <c r="K326" i="34"/>
  <c r="K328" i="34"/>
  <c r="H332" i="34"/>
  <c r="J333" i="34"/>
  <c r="K333" i="34" s="1"/>
  <c r="I333" i="34"/>
  <c r="H333" i="34"/>
  <c r="I342" i="34"/>
  <c r="J342" i="34"/>
  <c r="K342" i="34" s="1"/>
  <c r="H342" i="34"/>
  <c r="I345" i="34"/>
  <c r="I352" i="34"/>
  <c r="H352" i="34"/>
  <c r="G368" i="34"/>
  <c r="J368" i="34" s="1"/>
  <c r="I368" i="34"/>
  <c r="I164" i="34"/>
  <c r="I168" i="34"/>
  <c r="J182" i="34"/>
  <c r="J183" i="34"/>
  <c r="I194" i="34"/>
  <c r="J204" i="34"/>
  <c r="J205" i="34"/>
  <c r="I212" i="34"/>
  <c r="I224" i="34"/>
  <c r="I236" i="34"/>
  <c r="I244" i="34"/>
  <c r="I256" i="34"/>
  <c r="J263" i="34"/>
  <c r="K263" i="34" s="1"/>
  <c r="J289" i="34"/>
  <c r="K289" i="34" s="1"/>
  <c r="J317" i="34"/>
  <c r="K317" i="34" s="1"/>
  <c r="J322" i="34"/>
  <c r="K322" i="34" s="1"/>
  <c r="J327" i="34"/>
  <c r="K327" i="34" s="1"/>
  <c r="J331" i="34"/>
  <c r="K331" i="34" s="1"/>
  <c r="I340" i="34"/>
  <c r="J340" i="34"/>
  <c r="K340" i="34" s="1"/>
  <c r="I344" i="34"/>
  <c r="J187" i="34"/>
  <c r="I219" i="34"/>
  <c r="I251" i="34"/>
  <c r="J267" i="34"/>
  <c r="J283" i="34"/>
  <c r="K283" i="34" s="1"/>
  <c r="K284" i="34"/>
  <c r="I288" i="34"/>
  <c r="J290" i="34"/>
  <c r="K290" i="34" s="1"/>
  <c r="I296" i="34"/>
  <c r="I300" i="34"/>
  <c r="I304" i="34"/>
  <c r="I308" i="34"/>
  <c r="J314" i="34"/>
  <c r="K314" i="34" s="1"/>
  <c r="I328" i="34"/>
  <c r="I330" i="34"/>
  <c r="K336" i="34"/>
  <c r="J343" i="34"/>
  <c r="K343" i="34" s="1"/>
  <c r="K61" i="34"/>
  <c r="K89" i="34"/>
  <c r="K73" i="34"/>
  <c r="K107" i="34"/>
  <c r="J136" i="34"/>
  <c r="K136" i="34" s="1"/>
  <c r="H136" i="34"/>
  <c r="J148" i="34"/>
  <c r="H148" i="34"/>
  <c r="J191" i="34"/>
  <c r="H191" i="34"/>
  <c r="J247" i="34"/>
  <c r="H247" i="34"/>
  <c r="I247" i="34"/>
  <c r="I23" i="34"/>
  <c r="J24" i="34"/>
  <c r="K24" i="34" s="1"/>
  <c r="K30" i="34"/>
  <c r="G33" i="34"/>
  <c r="J33" i="34" s="1"/>
  <c r="K33" i="34" s="1"/>
  <c r="H38" i="34"/>
  <c r="H46" i="34"/>
  <c r="H58" i="34"/>
  <c r="K62" i="34"/>
  <c r="I62" i="34"/>
  <c r="I64" i="34"/>
  <c r="K66" i="34"/>
  <c r="I66" i="34"/>
  <c r="H70" i="34"/>
  <c r="K74" i="34"/>
  <c r="K84" i="34"/>
  <c r="I84" i="34"/>
  <c r="I86" i="34"/>
  <c r="K88" i="34"/>
  <c r="I88" i="34"/>
  <c r="I89" i="34"/>
  <c r="K90" i="34"/>
  <c r="I90" i="34"/>
  <c r="I91" i="34"/>
  <c r="K92" i="34"/>
  <c r="I92" i="34"/>
  <c r="I93" i="34"/>
  <c r="K98" i="34"/>
  <c r="K108" i="34"/>
  <c r="K116" i="34"/>
  <c r="I119" i="34"/>
  <c r="K126" i="34"/>
  <c r="J132" i="34"/>
  <c r="H132" i="34"/>
  <c r="K160" i="34"/>
  <c r="J175" i="34"/>
  <c r="H175" i="34"/>
  <c r="H186" i="34"/>
  <c r="I186" i="34"/>
  <c r="J186" i="34"/>
  <c r="J231" i="34"/>
  <c r="H231" i="34"/>
  <c r="I231" i="34"/>
  <c r="H266" i="34"/>
  <c r="I266" i="34"/>
  <c r="J266" i="34"/>
  <c r="K182" i="34"/>
  <c r="J197" i="34"/>
  <c r="H197" i="34"/>
  <c r="I197" i="34"/>
  <c r="H270" i="34"/>
  <c r="I270" i="34"/>
  <c r="J270" i="34"/>
  <c r="I311" i="34"/>
  <c r="H311" i="34"/>
  <c r="J311" i="34"/>
  <c r="I20" i="34"/>
  <c r="I27" i="34"/>
  <c r="J28" i="34"/>
  <c r="K28" i="34" s="1"/>
  <c r="I39" i="34"/>
  <c r="J40" i="34"/>
  <c r="K40" i="34" s="1"/>
  <c r="H44" i="34"/>
  <c r="K44" i="34" s="1"/>
  <c r="I47" i="34"/>
  <c r="K48" i="34"/>
  <c r="I48" i="34"/>
  <c r="I49" i="34"/>
  <c r="K50" i="34"/>
  <c r="I50" i="34"/>
  <c r="H56" i="34"/>
  <c r="K56" i="34" s="1"/>
  <c r="I59" i="34"/>
  <c r="J60" i="34"/>
  <c r="K60" i="34" s="1"/>
  <c r="I71" i="34"/>
  <c r="J72" i="34"/>
  <c r="K72" i="34" s="1"/>
  <c r="H76" i="34"/>
  <c r="K76" i="34" s="1"/>
  <c r="H78" i="34"/>
  <c r="H80" i="34"/>
  <c r="K80" i="34" s="1"/>
  <c r="I103" i="34"/>
  <c r="I113" i="34"/>
  <c r="I121" i="34"/>
  <c r="I123" i="34"/>
  <c r="H129" i="34"/>
  <c r="K129" i="34" s="1"/>
  <c r="I129" i="34"/>
  <c r="J144" i="34"/>
  <c r="H144" i="34"/>
  <c r="H163" i="34"/>
  <c r="K163" i="34" s="1"/>
  <c r="I163" i="34"/>
  <c r="J215" i="34"/>
  <c r="H215" i="34"/>
  <c r="I215" i="34"/>
  <c r="I293" i="34"/>
  <c r="H293" i="34"/>
  <c r="J293" i="34"/>
  <c r="J20" i="34"/>
  <c r="K20" i="34" s="1"/>
  <c r="I21" i="34"/>
  <c r="I37" i="34"/>
  <c r="J38" i="34"/>
  <c r="I44" i="34"/>
  <c r="I45" i="34"/>
  <c r="J46" i="34"/>
  <c r="K46" i="34" s="1"/>
  <c r="I56" i="34"/>
  <c r="I57" i="34"/>
  <c r="J58" i="34"/>
  <c r="K58" i="34" s="1"/>
  <c r="K68" i="34"/>
  <c r="J70" i="34"/>
  <c r="K70" i="34" s="1"/>
  <c r="I76" i="34"/>
  <c r="I77" i="34"/>
  <c r="K78" i="34"/>
  <c r="I78" i="34"/>
  <c r="I79" i="34"/>
  <c r="I80" i="34"/>
  <c r="I81" i="34"/>
  <c r="I95" i="34"/>
  <c r="I97" i="34"/>
  <c r="I105" i="34"/>
  <c r="I107" i="34"/>
  <c r="I115" i="34"/>
  <c r="I125" i="34"/>
  <c r="I136" i="34"/>
  <c r="J140" i="34"/>
  <c r="H140" i="34"/>
  <c r="I147" i="34"/>
  <c r="G147" i="34"/>
  <c r="I148" i="34"/>
  <c r="J152" i="34"/>
  <c r="H152" i="34"/>
  <c r="H159" i="34"/>
  <c r="I159" i="34"/>
  <c r="I191" i="34"/>
  <c r="H198" i="34"/>
  <c r="I198" i="34"/>
  <c r="J211" i="34"/>
  <c r="H211" i="34"/>
  <c r="I211" i="34"/>
  <c r="H274" i="34"/>
  <c r="J274" i="34"/>
  <c r="K274" i="34" s="1"/>
  <c r="I274" i="34"/>
  <c r="I94" i="34"/>
  <c r="I98" i="34"/>
  <c r="I100" i="34"/>
  <c r="I102" i="34"/>
  <c r="I104" i="34"/>
  <c r="I108" i="34"/>
  <c r="I110" i="34"/>
  <c r="I112" i="34"/>
  <c r="I114" i="34"/>
  <c r="I116" i="34"/>
  <c r="I118" i="34"/>
  <c r="I120" i="34"/>
  <c r="I124" i="34"/>
  <c r="I126" i="34"/>
  <c r="I130" i="34"/>
  <c r="J133" i="34"/>
  <c r="K133" i="34" s="1"/>
  <c r="J137" i="34"/>
  <c r="K137" i="34" s="1"/>
  <c r="J141" i="34"/>
  <c r="K141" i="34" s="1"/>
  <c r="J145" i="34"/>
  <c r="K145" i="34" s="1"/>
  <c r="J149" i="34"/>
  <c r="J153" i="34"/>
  <c r="K153" i="34" s="1"/>
  <c r="I156" i="34"/>
  <c r="I160" i="34"/>
  <c r="J164" i="34"/>
  <c r="K164" i="34" s="1"/>
  <c r="H166" i="34"/>
  <c r="K166" i="34" s="1"/>
  <c r="I166" i="34"/>
  <c r="J167" i="34"/>
  <c r="H167" i="34"/>
  <c r="J168" i="34"/>
  <c r="K168" i="34" s="1"/>
  <c r="H174" i="34"/>
  <c r="I174" i="34"/>
  <c r="K179" i="34"/>
  <c r="I179" i="34"/>
  <c r="H190" i="34"/>
  <c r="I190" i="34"/>
  <c r="J227" i="34"/>
  <c r="K227" i="34" s="1"/>
  <c r="H227" i="34"/>
  <c r="J243" i="34"/>
  <c r="H243" i="34"/>
  <c r="J259" i="34"/>
  <c r="K259" i="34" s="1"/>
  <c r="H259" i="34"/>
  <c r="H262" i="34"/>
  <c r="I262" i="34"/>
  <c r="G276" i="34"/>
  <c r="J276" i="34" s="1"/>
  <c r="K276" i="34" s="1"/>
  <c r="I276" i="34"/>
  <c r="I323" i="34"/>
  <c r="H323" i="34"/>
  <c r="J323" i="34"/>
  <c r="K323" i="34" s="1"/>
  <c r="I19" i="34"/>
  <c r="H21" i="34"/>
  <c r="K21" i="34" s="1"/>
  <c r="H23" i="34"/>
  <c r="K23" i="34" s="1"/>
  <c r="H25" i="34"/>
  <c r="K25" i="34" s="1"/>
  <c r="H27" i="34"/>
  <c r="K27" i="34" s="1"/>
  <c r="H29" i="34"/>
  <c r="K29" i="34" s="1"/>
  <c r="H31" i="34"/>
  <c r="K31" i="34" s="1"/>
  <c r="H37" i="34"/>
  <c r="K37" i="34" s="1"/>
  <c r="H39" i="34"/>
  <c r="K39" i="34" s="1"/>
  <c r="H41" i="34"/>
  <c r="K41" i="34" s="1"/>
  <c r="H43" i="34"/>
  <c r="K43" i="34" s="1"/>
  <c r="H45" i="34"/>
  <c r="H47" i="34"/>
  <c r="K47" i="34" s="1"/>
  <c r="H49" i="34"/>
  <c r="K49" i="34" s="1"/>
  <c r="H53" i="34"/>
  <c r="K53" i="34" s="1"/>
  <c r="H55" i="34"/>
  <c r="K55" i="34" s="1"/>
  <c r="H57" i="34"/>
  <c r="K57" i="34" s="1"/>
  <c r="H59" i="34"/>
  <c r="H61" i="34"/>
  <c r="H63" i="34"/>
  <c r="K63" i="34" s="1"/>
  <c r="H65" i="34"/>
  <c r="K65" i="34" s="1"/>
  <c r="H67" i="34"/>
  <c r="K67" i="34" s="1"/>
  <c r="H71" i="34"/>
  <c r="K71" i="34" s="1"/>
  <c r="H73" i="34"/>
  <c r="H75" i="34"/>
  <c r="K75" i="34" s="1"/>
  <c r="H77" i="34"/>
  <c r="K77" i="34" s="1"/>
  <c r="H79" i="34"/>
  <c r="K79" i="34" s="1"/>
  <c r="H81" i="34"/>
  <c r="K81" i="34" s="1"/>
  <c r="H83" i="34"/>
  <c r="K83" i="34" s="1"/>
  <c r="H85" i="34"/>
  <c r="K85" i="34" s="1"/>
  <c r="H87" i="34"/>
  <c r="K87" i="34" s="1"/>
  <c r="H89" i="34"/>
  <c r="H91" i="34"/>
  <c r="H93" i="34"/>
  <c r="K93" i="34" s="1"/>
  <c r="H95" i="34"/>
  <c r="K95" i="34" s="1"/>
  <c r="H97" i="34"/>
  <c r="K97" i="34" s="1"/>
  <c r="H99" i="34"/>
  <c r="K99" i="34" s="1"/>
  <c r="H103" i="34"/>
  <c r="K103" i="34" s="1"/>
  <c r="H105" i="34"/>
  <c r="K105" i="34" s="1"/>
  <c r="H107" i="34"/>
  <c r="H109" i="34"/>
  <c r="K109" i="34" s="1"/>
  <c r="H113" i="34"/>
  <c r="K113" i="34" s="1"/>
  <c r="H115" i="34"/>
  <c r="K115" i="34" s="1"/>
  <c r="H119" i="34"/>
  <c r="K119" i="34" s="1"/>
  <c r="H121" i="34"/>
  <c r="K121" i="34" s="1"/>
  <c r="H123" i="34"/>
  <c r="K123" i="34" s="1"/>
  <c r="H125" i="34"/>
  <c r="K125" i="34" s="1"/>
  <c r="J127" i="34"/>
  <c r="K127" i="34" s="1"/>
  <c r="J134" i="34"/>
  <c r="K134" i="34" s="1"/>
  <c r="I134" i="34"/>
  <c r="I135" i="34"/>
  <c r="J138" i="34"/>
  <c r="K138" i="34" s="1"/>
  <c r="I138" i="34"/>
  <c r="I139" i="34"/>
  <c r="J142" i="34"/>
  <c r="K142" i="34" s="1"/>
  <c r="I142" i="34"/>
  <c r="I143" i="34"/>
  <c r="J146" i="34"/>
  <c r="K146" i="34" s="1"/>
  <c r="I146" i="34"/>
  <c r="J150" i="34"/>
  <c r="K150" i="34" s="1"/>
  <c r="I150" i="34"/>
  <c r="I151" i="34"/>
  <c r="J154" i="34"/>
  <c r="K154" i="34" s="1"/>
  <c r="I154" i="34"/>
  <c r="J157" i="34"/>
  <c r="K157" i="34" s="1"/>
  <c r="J161" i="34"/>
  <c r="K161" i="34" s="1"/>
  <c r="H178" i="34"/>
  <c r="K178" i="34" s="1"/>
  <c r="I178" i="34"/>
  <c r="K183" i="34"/>
  <c r="I183" i="34"/>
  <c r="J193" i="34"/>
  <c r="H193" i="34"/>
  <c r="J194" i="34"/>
  <c r="K194" i="34" s="1"/>
  <c r="J201" i="34"/>
  <c r="H201" i="34"/>
  <c r="K205" i="34"/>
  <c r="I205" i="34"/>
  <c r="J223" i="34"/>
  <c r="H223" i="34"/>
  <c r="J239" i="34"/>
  <c r="H239" i="34"/>
  <c r="J255" i="34"/>
  <c r="H255" i="34"/>
  <c r="K267" i="34"/>
  <c r="K271" i="34"/>
  <c r="I299" i="34"/>
  <c r="H299" i="34"/>
  <c r="J299" i="34"/>
  <c r="K299" i="34" s="1"/>
  <c r="I339" i="34"/>
  <c r="H339" i="34"/>
  <c r="J339" i="34"/>
  <c r="G371" i="34"/>
  <c r="J371" i="34" s="1"/>
  <c r="K371" i="34" s="1"/>
  <c r="I371" i="34"/>
  <c r="J128" i="34"/>
  <c r="K128" i="34" s="1"/>
  <c r="I128" i="34"/>
  <c r="J135" i="34"/>
  <c r="K135" i="34" s="1"/>
  <c r="J139" i="34"/>
  <c r="K139" i="34" s="1"/>
  <c r="J143" i="34"/>
  <c r="K143" i="34" s="1"/>
  <c r="J147" i="34"/>
  <c r="K147" i="34" s="1"/>
  <c r="J151" i="34"/>
  <c r="K151" i="34" s="1"/>
  <c r="J158" i="34"/>
  <c r="K158" i="34" s="1"/>
  <c r="I158" i="34"/>
  <c r="J162" i="34"/>
  <c r="K162" i="34" s="1"/>
  <c r="I162" i="34"/>
  <c r="J171" i="34"/>
  <c r="H171" i="34"/>
  <c r="J172" i="34"/>
  <c r="K172" i="34" s="1"/>
  <c r="J174" i="34"/>
  <c r="K174" i="34" s="1"/>
  <c r="H182" i="34"/>
  <c r="I182" i="34"/>
  <c r="K187" i="34"/>
  <c r="I187" i="34"/>
  <c r="J190" i="34"/>
  <c r="K190" i="34" s="1"/>
  <c r="H204" i="34"/>
  <c r="I204" i="34"/>
  <c r="J219" i="34"/>
  <c r="H219" i="34"/>
  <c r="J235" i="34"/>
  <c r="H235" i="34"/>
  <c r="J251" i="34"/>
  <c r="H251" i="34"/>
  <c r="J262" i="34"/>
  <c r="K262" i="34" s="1"/>
  <c r="K279" i="34"/>
  <c r="I285" i="34"/>
  <c r="H285" i="34"/>
  <c r="J285" i="34"/>
  <c r="K285" i="34" s="1"/>
  <c r="I303" i="34"/>
  <c r="H303" i="34"/>
  <c r="J303" i="34"/>
  <c r="J212" i="34"/>
  <c r="K212" i="34" s="1"/>
  <c r="J216" i="34"/>
  <c r="K216" i="34" s="1"/>
  <c r="J220" i="34"/>
  <c r="K220" i="34" s="1"/>
  <c r="J224" i="34"/>
  <c r="K224" i="34" s="1"/>
  <c r="J228" i="34"/>
  <c r="K228" i="34" s="1"/>
  <c r="J232" i="34"/>
  <c r="K232" i="34" s="1"/>
  <c r="J236" i="34"/>
  <c r="K236" i="34" s="1"/>
  <c r="J240" i="34"/>
  <c r="K240" i="34" s="1"/>
  <c r="J244" i="34"/>
  <c r="K244" i="34" s="1"/>
  <c r="J248" i="34"/>
  <c r="J252" i="34"/>
  <c r="K252" i="34" s="1"/>
  <c r="J256" i="34"/>
  <c r="K256" i="34" s="1"/>
  <c r="I263" i="34"/>
  <c r="I267" i="34"/>
  <c r="I271" i="34"/>
  <c r="K318" i="34"/>
  <c r="K330" i="34"/>
  <c r="I335" i="34"/>
  <c r="H335" i="34"/>
  <c r="H349" i="34"/>
  <c r="I349" i="34"/>
  <c r="G353" i="34"/>
  <c r="J353" i="34" s="1"/>
  <c r="K353" i="34" s="1"/>
  <c r="I353" i="34"/>
  <c r="I359" i="34"/>
  <c r="G359" i="34"/>
  <c r="J359" i="34" s="1"/>
  <c r="K359" i="34" s="1"/>
  <c r="L369" i="34"/>
  <c r="J165" i="34"/>
  <c r="K165" i="34" s="1"/>
  <c r="I165" i="34"/>
  <c r="J169" i="34"/>
  <c r="K169" i="34" s="1"/>
  <c r="I169" i="34"/>
  <c r="I170" i="34"/>
  <c r="J176" i="34"/>
  <c r="K176" i="34" s="1"/>
  <c r="J180" i="34"/>
  <c r="K180" i="34" s="1"/>
  <c r="J184" i="34"/>
  <c r="K184" i="34" s="1"/>
  <c r="J188" i="34"/>
  <c r="K188" i="34" s="1"/>
  <c r="J195" i="34"/>
  <c r="K195" i="34" s="1"/>
  <c r="I195" i="34"/>
  <c r="I196" i="34"/>
  <c r="J199" i="34"/>
  <c r="K199" i="34" s="1"/>
  <c r="I199" i="34"/>
  <c r="I200" i="34"/>
  <c r="J206" i="34"/>
  <c r="K206" i="34" s="1"/>
  <c r="J209" i="34"/>
  <c r="K209" i="34" s="1"/>
  <c r="I209" i="34"/>
  <c r="I210" i="34"/>
  <c r="J213" i="34"/>
  <c r="K213" i="34" s="1"/>
  <c r="I213" i="34"/>
  <c r="I214" i="34"/>
  <c r="J217" i="34"/>
  <c r="K217" i="34" s="1"/>
  <c r="I217" i="34"/>
  <c r="I218" i="34"/>
  <c r="J221" i="34"/>
  <c r="K221" i="34" s="1"/>
  <c r="I221" i="34"/>
  <c r="I222" i="34"/>
  <c r="J225" i="34"/>
  <c r="K225" i="34" s="1"/>
  <c r="I225" i="34"/>
  <c r="I226" i="34"/>
  <c r="J229" i="34"/>
  <c r="K229" i="34" s="1"/>
  <c r="I229" i="34"/>
  <c r="I230" i="34"/>
  <c r="J233" i="34"/>
  <c r="K233" i="34" s="1"/>
  <c r="I233" i="34"/>
  <c r="I234" i="34"/>
  <c r="J237" i="34"/>
  <c r="K237" i="34" s="1"/>
  <c r="I237" i="34"/>
  <c r="I238" i="34"/>
  <c r="J241" i="34"/>
  <c r="K241" i="34" s="1"/>
  <c r="I241" i="34"/>
  <c r="I242" i="34"/>
  <c r="J245" i="34"/>
  <c r="K245" i="34" s="1"/>
  <c r="I245" i="34"/>
  <c r="I246" i="34"/>
  <c r="J249" i="34"/>
  <c r="K249" i="34" s="1"/>
  <c r="I249" i="34"/>
  <c r="I250" i="34"/>
  <c r="J253" i="34"/>
  <c r="K253" i="34" s="1"/>
  <c r="I253" i="34"/>
  <c r="I254" i="34"/>
  <c r="J257" i="34"/>
  <c r="K257" i="34" s="1"/>
  <c r="I257" i="34"/>
  <c r="I258" i="34"/>
  <c r="J264" i="34"/>
  <c r="K264" i="34" s="1"/>
  <c r="J268" i="34"/>
  <c r="K268" i="34" s="1"/>
  <c r="J272" i="34"/>
  <c r="K272" i="34" s="1"/>
  <c r="J277" i="34"/>
  <c r="K277" i="34" s="1"/>
  <c r="I317" i="34"/>
  <c r="I329" i="34"/>
  <c r="I351" i="34"/>
  <c r="H351" i="34"/>
  <c r="K351" i="34" s="1"/>
  <c r="G356" i="34"/>
  <c r="J356" i="34" s="1"/>
  <c r="K356" i="34" s="1"/>
  <c r="I356" i="34"/>
  <c r="G362" i="34"/>
  <c r="J362" i="34" s="1"/>
  <c r="K362" i="34" s="1"/>
  <c r="I362" i="34"/>
  <c r="J170" i="34"/>
  <c r="K170" i="34" s="1"/>
  <c r="J177" i="34"/>
  <c r="K177" i="34" s="1"/>
  <c r="I177" i="34"/>
  <c r="J181" i="34"/>
  <c r="K181" i="34" s="1"/>
  <c r="I181" i="34"/>
  <c r="J185" i="34"/>
  <c r="K185" i="34" s="1"/>
  <c r="I185" i="34"/>
  <c r="J189" i="34"/>
  <c r="K189" i="34" s="1"/>
  <c r="I189" i="34"/>
  <c r="J196" i="34"/>
  <c r="K196" i="34" s="1"/>
  <c r="J200" i="34"/>
  <c r="K200" i="34" s="1"/>
  <c r="J203" i="34"/>
  <c r="K203" i="34" s="1"/>
  <c r="I203" i="34"/>
  <c r="J207" i="34"/>
  <c r="K207" i="34" s="1"/>
  <c r="I207" i="34"/>
  <c r="J210" i="34"/>
  <c r="K210" i="34" s="1"/>
  <c r="J214" i="34"/>
  <c r="K214" i="34" s="1"/>
  <c r="J218" i="34"/>
  <c r="K218" i="34" s="1"/>
  <c r="J222" i="34"/>
  <c r="K222" i="34" s="1"/>
  <c r="J226" i="34"/>
  <c r="K226" i="34" s="1"/>
  <c r="J230" i="34"/>
  <c r="K230" i="34" s="1"/>
  <c r="J234" i="34"/>
  <c r="K234" i="34" s="1"/>
  <c r="J238" i="34"/>
  <c r="K238" i="34" s="1"/>
  <c r="J242" i="34"/>
  <c r="K242" i="34" s="1"/>
  <c r="J246" i="34"/>
  <c r="K246" i="34" s="1"/>
  <c r="J250" i="34"/>
  <c r="K250" i="34" s="1"/>
  <c r="J254" i="34"/>
  <c r="K254" i="34" s="1"/>
  <c r="J258" i="34"/>
  <c r="K258" i="34" s="1"/>
  <c r="J261" i="34"/>
  <c r="K261" i="34" s="1"/>
  <c r="I261" i="34"/>
  <c r="J265" i="34"/>
  <c r="K265" i="34" s="1"/>
  <c r="I265" i="34"/>
  <c r="J269" i="34"/>
  <c r="K269" i="34" s="1"/>
  <c r="I269" i="34"/>
  <c r="J273" i="34"/>
  <c r="K273" i="34" s="1"/>
  <c r="I273" i="34"/>
  <c r="J275" i="34"/>
  <c r="K275" i="34" s="1"/>
  <c r="I280" i="34"/>
  <c r="G291" i="34"/>
  <c r="J291" i="34" s="1"/>
  <c r="K291" i="34" s="1"/>
  <c r="I291" i="34"/>
  <c r="G297" i="34"/>
  <c r="J297" i="34" s="1"/>
  <c r="K297" i="34" s="1"/>
  <c r="I297" i="34"/>
  <c r="G309" i="34"/>
  <c r="J309" i="34" s="1"/>
  <c r="K309" i="34" s="1"/>
  <c r="I309" i="34"/>
  <c r="G313" i="34"/>
  <c r="J313" i="34" s="1"/>
  <c r="K313" i="34" s="1"/>
  <c r="I313" i="34"/>
  <c r="G325" i="34"/>
  <c r="J325" i="34" s="1"/>
  <c r="K325" i="34" s="1"/>
  <c r="I325" i="34"/>
  <c r="J335" i="34"/>
  <c r="I336" i="34"/>
  <c r="H337" i="34"/>
  <c r="K337" i="34" s="1"/>
  <c r="I337" i="34"/>
  <c r="I347" i="34"/>
  <c r="H347" i="34"/>
  <c r="K347" i="34" s="1"/>
  <c r="J349" i="34"/>
  <c r="K349" i="34" s="1"/>
  <c r="I350" i="34"/>
  <c r="G358" i="34"/>
  <c r="J358" i="34" s="1"/>
  <c r="K358" i="34" s="1"/>
  <c r="I358" i="34"/>
  <c r="I275" i="34"/>
  <c r="I277" i="34"/>
  <c r="I279" i="34"/>
  <c r="I283" i="34"/>
  <c r="K368" i="34"/>
  <c r="I284" i="34"/>
  <c r="I292" i="34"/>
  <c r="I298" i="34"/>
  <c r="I302" i="34"/>
  <c r="I310" i="34"/>
  <c r="I315" i="34"/>
  <c r="I327" i="34"/>
  <c r="K360" i="34"/>
  <c r="G364" i="34"/>
  <c r="J364" i="34" s="1"/>
  <c r="K364" i="34" s="1"/>
  <c r="I364" i="34"/>
  <c r="G365" i="34"/>
  <c r="J365" i="34" s="1"/>
  <c r="K365" i="34" s="1"/>
  <c r="I367" i="34"/>
  <c r="G367" i="34"/>
  <c r="J367" i="34" s="1"/>
  <c r="K367" i="34" s="1"/>
  <c r="I314" i="34"/>
  <c r="I326" i="34"/>
  <c r="I334" i="34"/>
  <c r="I346" i="34"/>
  <c r="G284" i="28"/>
  <c r="I284" i="28"/>
  <c r="I68" i="30"/>
  <c r="G68" i="30"/>
  <c r="J68" i="30" s="1"/>
  <c r="K68" i="30" s="1"/>
  <c r="I104" i="30"/>
  <c r="J104" i="30"/>
  <c r="I168" i="30"/>
  <c r="J168" i="30"/>
  <c r="J199" i="30"/>
  <c r="H199" i="30"/>
  <c r="H270" i="30"/>
  <c r="J270" i="30"/>
  <c r="K270" i="30" s="1"/>
  <c r="I226" i="28"/>
  <c r="G226" i="28"/>
  <c r="I251" i="28"/>
  <c r="G363" i="28"/>
  <c r="J363" i="28" s="1"/>
  <c r="K363" i="28" s="1"/>
  <c r="I363" i="28"/>
  <c r="G240" i="30"/>
  <c r="I240" i="30"/>
  <c r="I296" i="26"/>
  <c r="G296" i="26"/>
  <c r="I124" i="30"/>
  <c r="J124" i="30"/>
  <c r="J197" i="30"/>
  <c r="K197" i="30" s="1"/>
  <c r="H197" i="30"/>
  <c r="J201" i="30"/>
  <c r="H201" i="30"/>
  <c r="K201" i="30" s="1"/>
  <c r="H238" i="30"/>
  <c r="I238" i="30"/>
  <c r="I18" i="32"/>
  <c r="H18" i="32"/>
  <c r="K43" i="32"/>
  <c r="I362" i="26"/>
  <c r="G362" i="26"/>
  <c r="J362" i="26" s="1"/>
  <c r="K362" i="26" s="1"/>
  <c r="I249" i="28"/>
  <c r="I253" i="28"/>
  <c r="J267" i="28"/>
  <c r="H267" i="28"/>
  <c r="K55" i="32"/>
  <c r="I144" i="32"/>
  <c r="J144" i="32"/>
  <c r="I154" i="32"/>
  <c r="H154" i="32"/>
  <c r="I365" i="32"/>
  <c r="G365" i="32"/>
  <c r="J365" i="32" s="1"/>
  <c r="K365" i="32" s="1"/>
  <c r="H225" i="18"/>
  <c r="H58" i="24"/>
  <c r="H325" i="24"/>
  <c r="K325" i="24" s="1"/>
  <c r="J31" i="26"/>
  <c r="J62" i="26"/>
  <c r="J239" i="26"/>
  <c r="J58" i="28"/>
  <c r="K58" i="28" s="1"/>
  <c r="J143" i="28"/>
  <c r="J153" i="28"/>
  <c r="J238" i="28"/>
  <c r="J73" i="30"/>
  <c r="J77" i="30"/>
  <c r="J112" i="30"/>
  <c r="J134" i="30"/>
  <c r="J146" i="30"/>
  <c r="J238" i="30"/>
  <c r="J249" i="30"/>
  <c r="J251" i="30"/>
  <c r="K251" i="30" s="1"/>
  <c r="H292" i="30"/>
  <c r="I292" i="30"/>
  <c r="J299" i="30"/>
  <c r="K299" i="30" s="1"/>
  <c r="J18" i="32"/>
  <c r="K18" i="32" s="1"/>
  <c r="G32" i="32"/>
  <c r="J32" i="32" s="1"/>
  <c r="K32" i="32" s="1"/>
  <c r="I32" i="32"/>
  <c r="I53" i="32"/>
  <c r="H53" i="32"/>
  <c r="I57" i="32"/>
  <c r="H57" i="32"/>
  <c r="I126" i="32"/>
  <c r="J126" i="32"/>
  <c r="J140" i="32"/>
  <c r="J142" i="32"/>
  <c r="J154" i="32"/>
  <c r="J159" i="32"/>
  <c r="K159" i="32" s="1"/>
  <c r="H168" i="32"/>
  <c r="I168" i="32"/>
  <c r="H264" i="32"/>
  <c r="J264" i="32"/>
  <c r="K264" i="32" s="1"/>
  <c r="I264" i="32"/>
  <c r="G358" i="32"/>
  <c r="J358" i="32" s="1"/>
  <c r="K358" i="32" s="1"/>
  <c r="I361" i="32"/>
  <c r="G361" i="32"/>
  <c r="J361" i="32" s="1"/>
  <c r="K361" i="32" s="1"/>
  <c r="G367" i="32"/>
  <c r="J367" i="32" s="1"/>
  <c r="K367" i="32" s="1"/>
  <c r="I367" i="32"/>
  <c r="J279" i="32"/>
  <c r="H279" i="32"/>
  <c r="H294" i="22"/>
  <c r="J342" i="22"/>
  <c r="H178" i="24"/>
  <c r="H270" i="24"/>
  <c r="H276" i="24"/>
  <c r="H284" i="24"/>
  <c r="H308" i="24"/>
  <c r="J335" i="24"/>
  <c r="I47" i="26"/>
  <c r="J56" i="26"/>
  <c r="I109" i="26"/>
  <c r="J152" i="26"/>
  <c r="J250" i="26"/>
  <c r="K250" i="26" s="1"/>
  <c r="J256" i="26"/>
  <c r="J295" i="26"/>
  <c r="J24" i="28"/>
  <c r="J84" i="28"/>
  <c r="K84" i="28" s="1"/>
  <c r="J157" i="28"/>
  <c r="J165" i="28"/>
  <c r="J169" i="28"/>
  <c r="J175" i="28"/>
  <c r="K175" i="28" s="1"/>
  <c r="J185" i="28"/>
  <c r="K185" i="28" s="1"/>
  <c r="J195" i="28"/>
  <c r="J203" i="28"/>
  <c r="J331" i="28"/>
  <c r="G362" i="28"/>
  <c r="J362" i="28" s="1"/>
  <c r="K362" i="28" s="1"/>
  <c r="G367" i="28"/>
  <c r="J367" i="28" s="1"/>
  <c r="K367" i="28" s="1"/>
  <c r="I17" i="30"/>
  <c r="G32" i="30"/>
  <c r="J32" i="30" s="1"/>
  <c r="K32" i="30" s="1"/>
  <c r="I37" i="30"/>
  <c r="I39" i="30"/>
  <c r="I41" i="30"/>
  <c r="I43" i="30"/>
  <c r="I45" i="30"/>
  <c r="I47" i="30"/>
  <c r="J100" i="30"/>
  <c r="J110" i="30"/>
  <c r="J128" i="30"/>
  <c r="I140" i="30"/>
  <c r="J159" i="30"/>
  <c r="K159" i="30" s="1"/>
  <c r="J174" i="30"/>
  <c r="J182" i="30"/>
  <c r="J186" i="30"/>
  <c r="J219" i="30"/>
  <c r="K219" i="30" s="1"/>
  <c r="J220" i="30"/>
  <c r="K220" i="30" s="1"/>
  <c r="I227" i="30"/>
  <c r="J235" i="30"/>
  <c r="J268" i="30"/>
  <c r="K268" i="30" s="1"/>
  <c r="J295" i="30"/>
  <c r="K295" i="30" s="1"/>
  <c r="H295" i="30"/>
  <c r="H308" i="30"/>
  <c r="I308" i="30"/>
  <c r="I316" i="30"/>
  <c r="I363" i="30"/>
  <c r="G363" i="30"/>
  <c r="J363" i="30" s="1"/>
  <c r="K363" i="30" s="1"/>
  <c r="J24" i="32"/>
  <c r="G51" i="32"/>
  <c r="J51" i="32" s="1"/>
  <c r="K51" i="32" s="1"/>
  <c r="J53" i="32"/>
  <c r="J57" i="32"/>
  <c r="K57" i="32" s="1"/>
  <c r="J92" i="32"/>
  <c r="J94" i="32"/>
  <c r="I109" i="32"/>
  <c r="H109" i="32"/>
  <c r="K109" i="32" s="1"/>
  <c r="I119" i="32"/>
  <c r="H119" i="32"/>
  <c r="I129" i="32"/>
  <c r="H129" i="32"/>
  <c r="I137" i="32"/>
  <c r="H137" i="32"/>
  <c r="J152" i="32"/>
  <c r="K152" i="32" s="1"/>
  <c r="I163" i="32"/>
  <c r="H163" i="32"/>
  <c r="J174" i="32"/>
  <c r="H174" i="32"/>
  <c r="K174" i="32" s="1"/>
  <c r="J177" i="32"/>
  <c r="I233" i="32"/>
  <c r="H233" i="32"/>
  <c r="J251" i="32"/>
  <c r="H251" i="32"/>
  <c r="I159" i="32"/>
  <c r="H159" i="32"/>
  <c r="I277" i="22"/>
  <c r="I291" i="22"/>
  <c r="I338" i="22"/>
  <c r="J135" i="24"/>
  <c r="J136" i="24"/>
  <c r="H271" i="24"/>
  <c r="I45" i="26"/>
  <c r="I107" i="26"/>
  <c r="I141" i="26"/>
  <c r="J245" i="26"/>
  <c r="K245" i="26" s="1"/>
  <c r="I282" i="26"/>
  <c r="J314" i="26"/>
  <c r="I33" i="28"/>
  <c r="I86" i="28"/>
  <c r="I94" i="28"/>
  <c r="I148" i="28"/>
  <c r="J167" i="28"/>
  <c r="I207" i="28"/>
  <c r="I229" i="28"/>
  <c r="I237" i="28"/>
  <c r="J274" i="28"/>
  <c r="G359" i="28"/>
  <c r="J359" i="28" s="1"/>
  <c r="K359" i="28" s="1"/>
  <c r="I27" i="30"/>
  <c r="I29" i="30"/>
  <c r="I31" i="30"/>
  <c r="J71" i="30"/>
  <c r="J75" i="30"/>
  <c r="H107" i="30"/>
  <c r="J115" i="30"/>
  <c r="K115" i="30" s="1"/>
  <c r="I130" i="30"/>
  <c r="J152" i="30"/>
  <c r="J157" i="30"/>
  <c r="K157" i="30" s="1"/>
  <c r="J162" i="30"/>
  <c r="J172" i="30"/>
  <c r="I200" i="30"/>
  <c r="I268" i="30"/>
  <c r="J292" i="30"/>
  <c r="J293" i="30"/>
  <c r="K308" i="30"/>
  <c r="I334" i="30"/>
  <c r="I20" i="32"/>
  <c r="H20" i="32"/>
  <c r="I39" i="32"/>
  <c r="I55" i="32"/>
  <c r="H55" i="32"/>
  <c r="I59" i="32"/>
  <c r="H59" i="32"/>
  <c r="K59" i="32" s="1"/>
  <c r="H64" i="32"/>
  <c r="J64" i="32"/>
  <c r="I64" i="32"/>
  <c r="H71" i="32"/>
  <c r="K73" i="32"/>
  <c r="J89" i="32"/>
  <c r="H89" i="32"/>
  <c r="K105" i="32"/>
  <c r="J119" i="32"/>
  <c r="K119" i="32" s="1"/>
  <c r="J129" i="32"/>
  <c r="J137" i="32"/>
  <c r="K137" i="32" s="1"/>
  <c r="K145" i="32"/>
  <c r="I156" i="32"/>
  <c r="J156" i="32"/>
  <c r="H156" i="32"/>
  <c r="I161" i="32"/>
  <c r="H161" i="32"/>
  <c r="K161" i="32" s="1"/>
  <c r="J163" i="32"/>
  <c r="I212" i="32"/>
  <c r="I226" i="32"/>
  <c r="J233" i="32"/>
  <c r="K233" i="32" s="1"/>
  <c r="J270" i="32"/>
  <c r="I274" i="32"/>
  <c r="J274" i="32"/>
  <c r="J285" i="32"/>
  <c r="H285" i="32"/>
  <c r="G343" i="32"/>
  <c r="G366" i="32"/>
  <c r="J366" i="32" s="1"/>
  <c r="K366" i="32" s="1"/>
  <c r="I366" i="32"/>
  <c r="I298" i="30"/>
  <c r="I350" i="30"/>
  <c r="I21" i="32"/>
  <c r="I23" i="32"/>
  <c r="I25" i="32"/>
  <c r="I27" i="32"/>
  <c r="I29" i="32"/>
  <c r="I73" i="32"/>
  <c r="J78" i="32"/>
  <c r="K78" i="32" s="1"/>
  <c r="J79" i="32"/>
  <c r="K79" i="32" s="1"/>
  <c r="J81" i="32"/>
  <c r="K81" i="32" s="1"/>
  <c r="I86" i="32"/>
  <c r="I88" i="32"/>
  <c r="J97" i="32"/>
  <c r="K97" i="32" s="1"/>
  <c r="J102" i="32"/>
  <c r="I103" i="32"/>
  <c r="J104" i="32"/>
  <c r="I105" i="32"/>
  <c r="I114" i="32"/>
  <c r="I116" i="32"/>
  <c r="I118" i="32"/>
  <c r="I123" i="32"/>
  <c r="J124" i="32"/>
  <c r="I125" i="32"/>
  <c r="I134" i="32"/>
  <c r="I136" i="32"/>
  <c r="I145" i="32"/>
  <c r="J150" i="32"/>
  <c r="I151" i="32"/>
  <c r="I153" i="32"/>
  <c r="I162" i="32"/>
  <c r="I164" i="32"/>
  <c r="J165" i="32"/>
  <c r="I181" i="32"/>
  <c r="I219" i="32"/>
  <c r="J221" i="32"/>
  <c r="K229" i="32"/>
  <c r="J239" i="32"/>
  <c r="I243" i="32"/>
  <c r="J245" i="32"/>
  <c r="J247" i="32"/>
  <c r="H258" i="32"/>
  <c r="J258" i="32"/>
  <c r="I258" i="32"/>
  <c r="J269" i="32"/>
  <c r="K269" i="32" s="1"/>
  <c r="J277" i="32"/>
  <c r="H277" i="32"/>
  <c r="I289" i="32"/>
  <c r="I297" i="32"/>
  <c r="I307" i="32"/>
  <c r="I323" i="32"/>
  <c r="I369" i="32"/>
  <c r="G369" i="32"/>
  <c r="L369" i="32" s="1"/>
  <c r="J291" i="30"/>
  <c r="J312" i="30"/>
  <c r="J317" i="30"/>
  <c r="I322" i="30"/>
  <c r="J329" i="30"/>
  <c r="J31" i="32"/>
  <c r="K31" i="32" s="1"/>
  <c r="K34" i="32"/>
  <c r="J38" i="32"/>
  <c r="I41" i="32"/>
  <c r="I43" i="32"/>
  <c r="I45" i="32"/>
  <c r="I47" i="32"/>
  <c r="I49" i="32"/>
  <c r="J54" i="32"/>
  <c r="J56" i="32"/>
  <c r="J58" i="32"/>
  <c r="J60" i="32"/>
  <c r="J65" i="32"/>
  <c r="K65" i="32" s="1"/>
  <c r="J67" i="32"/>
  <c r="K67" i="32" s="1"/>
  <c r="K68" i="32"/>
  <c r="J71" i="32"/>
  <c r="J83" i="32"/>
  <c r="K83" i="32" s="1"/>
  <c r="J85" i="32"/>
  <c r="J87" i="32"/>
  <c r="J99" i="32"/>
  <c r="K99" i="32" s="1"/>
  <c r="I107" i="32"/>
  <c r="I113" i="32"/>
  <c r="I115" i="32"/>
  <c r="J121" i="32"/>
  <c r="I127" i="32"/>
  <c r="I133" i="32"/>
  <c r="I135" i="32"/>
  <c r="J139" i="32"/>
  <c r="J141" i="32"/>
  <c r="J143" i="32"/>
  <c r="K143" i="32" s="1"/>
  <c r="I147" i="32"/>
  <c r="I149" i="32"/>
  <c r="I157" i="32"/>
  <c r="K160" i="32"/>
  <c r="K162" i="32"/>
  <c r="J170" i="32"/>
  <c r="K170" i="32" s="1"/>
  <c r="H170" i="32"/>
  <c r="I179" i="32"/>
  <c r="I190" i="32"/>
  <c r="I199" i="32"/>
  <c r="I214" i="32"/>
  <c r="I217" i="32"/>
  <c r="I228" i="32"/>
  <c r="I241" i="32"/>
  <c r="H250" i="32"/>
  <c r="K250" i="32" s="1"/>
  <c r="I250" i="32"/>
  <c r="J253" i="32"/>
  <c r="H253" i="32"/>
  <c r="J267" i="32"/>
  <c r="H267" i="32"/>
  <c r="J283" i="32"/>
  <c r="H283" i="32"/>
  <c r="I295" i="32"/>
  <c r="I305" i="32"/>
  <c r="I319" i="32"/>
  <c r="I345" i="32"/>
  <c r="G351" i="32"/>
  <c r="I169" i="32"/>
  <c r="I182" i="32"/>
  <c r="I185" i="32"/>
  <c r="I187" i="32"/>
  <c r="I189" i="32"/>
  <c r="I207" i="32"/>
  <c r="I209" i="32"/>
  <c r="I211" i="32"/>
  <c r="I213" i="32"/>
  <c r="I225" i="32"/>
  <c r="I227" i="32"/>
  <c r="I229" i="32"/>
  <c r="J271" i="32"/>
  <c r="K271" i="32" s="1"/>
  <c r="J272" i="32"/>
  <c r="J273" i="32"/>
  <c r="K273" i="32" s="1"/>
  <c r="J288" i="32"/>
  <c r="J292" i="32"/>
  <c r="J304" i="32"/>
  <c r="J306" i="32"/>
  <c r="I315" i="32"/>
  <c r="J320" i="32"/>
  <c r="J322" i="32"/>
  <c r="J344" i="32"/>
  <c r="J352" i="32"/>
  <c r="I183" i="32"/>
  <c r="J191" i="32"/>
  <c r="J193" i="32"/>
  <c r="J195" i="32"/>
  <c r="J197" i="32"/>
  <c r="I198" i="32"/>
  <c r="I201" i="32"/>
  <c r="I203" i="32"/>
  <c r="I205" i="32"/>
  <c r="J215" i="32"/>
  <c r="I223" i="32"/>
  <c r="I231" i="32"/>
  <c r="J259" i="32"/>
  <c r="K259" i="32" s="1"/>
  <c r="J265" i="32"/>
  <c r="K265" i="32" s="1"/>
  <c r="J275" i="32"/>
  <c r="K275" i="32" s="1"/>
  <c r="I284" i="32"/>
  <c r="J298" i="32"/>
  <c r="I327" i="32"/>
  <c r="I331" i="32"/>
  <c r="I335" i="32"/>
  <c r="I339" i="32"/>
  <c r="L20" i="32"/>
  <c r="J20" i="32"/>
  <c r="K20" i="32" s="1"/>
  <c r="J17" i="32"/>
  <c r="J19" i="32"/>
  <c r="K19" i="32" s="1"/>
  <c r="J40" i="32"/>
  <c r="J42" i="32"/>
  <c r="J44" i="32"/>
  <c r="J46" i="32"/>
  <c r="J48" i="32"/>
  <c r="J50" i="32"/>
  <c r="J30" i="32"/>
  <c r="J21" i="32"/>
  <c r="J23" i="32"/>
  <c r="H24" i="32"/>
  <c r="K24" i="32" s="1"/>
  <c r="J25" i="32"/>
  <c r="J27" i="32"/>
  <c r="H28" i="32"/>
  <c r="J29" i="32"/>
  <c r="H30" i="32"/>
  <c r="J37" i="32"/>
  <c r="H38" i="32"/>
  <c r="K38" i="32" s="1"/>
  <c r="H40" i="32"/>
  <c r="H42" i="32"/>
  <c r="H44" i="32"/>
  <c r="H46" i="32"/>
  <c r="H48" i="32"/>
  <c r="H50" i="32"/>
  <c r="H54" i="32"/>
  <c r="K54" i="32" s="1"/>
  <c r="H56" i="32"/>
  <c r="H58" i="32"/>
  <c r="K58" i="32" s="1"/>
  <c r="H60" i="32"/>
  <c r="J66" i="32"/>
  <c r="K66" i="32" s="1"/>
  <c r="J72" i="32"/>
  <c r="K72" i="32" s="1"/>
  <c r="J80" i="32"/>
  <c r="K80" i="32" s="1"/>
  <c r="I84" i="32"/>
  <c r="I92" i="32"/>
  <c r="I100" i="32"/>
  <c r="I102" i="32"/>
  <c r="K103" i="32"/>
  <c r="I110" i="32"/>
  <c r="I112" i="32"/>
  <c r="K113" i="32"/>
  <c r="K123" i="32"/>
  <c r="I130" i="32"/>
  <c r="I132" i="32"/>
  <c r="K133" i="32"/>
  <c r="I140" i="32"/>
  <c r="K141" i="32"/>
  <c r="I148" i="32"/>
  <c r="I150" i="32"/>
  <c r="I152" i="32"/>
  <c r="K153" i="32"/>
  <c r="I160" i="32"/>
  <c r="J166" i="32"/>
  <c r="I166" i="32"/>
  <c r="H166" i="32"/>
  <c r="H216" i="32"/>
  <c r="J216" i="32"/>
  <c r="I216" i="32"/>
  <c r="H230" i="32"/>
  <c r="J230" i="32"/>
  <c r="K230" i="32" s="1"/>
  <c r="I230" i="32"/>
  <c r="I24" i="32"/>
  <c r="I28" i="32"/>
  <c r="I30" i="32"/>
  <c r="I38" i="32"/>
  <c r="I40" i="32"/>
  <c r="I42" i="32"/>
  <c r="I44" i="32"/>
  <c r="I46" i="32"/>
  <c r="I48" i="32"/>
  <c r="I50" i="32"/>
  <c r="I54" i="32"/>
  <c r="I56" i="32"/>
  <c r="I58" i="32"/>
  <c r="I60" i="32"/>
  <c r="H200" i="32"/>
  <c r="J200" i="32"/>
  <c r="K200" i="32" s="1"/>
  <c r="I200" i="32"/>
  <c r="H317" i="32"/>
  <c r="J317" i="32"/>
  <c r="K317" i="32" s="1"/>
  <c r="I317" i="32"/>
  <c r="I17" i="32"/>
  <c r="I19" i="32"/>
  <c r="H21" i="32"/>
  <c r="H23" i="32"/>
  <c r="H25" i="32"/>
  <c r="H27" i="32"/>
  <c r="H29" i="32"/>
  <c r="H37" i="32"/>
  <c r="H39" i="32"/>
  <c r="J63" i="32"/>
  <c r="K63" i="32" s="1"/>
  <c r="I74" i="32"/>
  <c r="J77" i="32"/>
  <c r="K77" i="32" s="1"/>
  <c r="K85" i="32"/>
  <c r="H184" i="32"/>
  <c r="J184" i="32"/>
  <c r="I184" i="32"/>
  <c r="H234" i="32"/>
  <c r="J234" i="32"/>
  <c r="I234" i="32"/>
  <c r="H240" i="32"/>
  <c r="J240" i="32"/>
  <c r="I240" i="32"/>
  <c r="J61" i="32"/>
  <c r="K61" i="32" s="1"/>
  <c r="I61" i="32"/>
  <c r="I66" i="32"/>
  <c r="I68" i="32"/>
  <c r="I72" i="32"/>
  <c r="J74" i="32"/>
  <c r="K74" i="32" s="1"/>
  <c r="J75" i="32"/>
  <c r="K75" i="32" s="1"/>
  <c r="I80" i="32"/>
  <c r="K87" i="32"/>
  <c r="I90" i="32"/>
  <c r="K95" i="32"/>
  <c r="I98" i="32"/>
  <c r="I108" i="32"/>
  <c r="I120" i="32"/>
  <c r="K121" i="32"/>
  <c r="I128" i="32"/>
  <c r="I138" i="32"/>
  <c r="K139" i="32"/>
  <c r="I146" i="32"/>
  <c r="K147" i="32"/>
  <c r="K151" i="32"/>
  <c r="I158" i="32"/>
  <c r="H176" i="32"/>
  <c r="J176" i="32"/>
  <c r="I176" i="32"/>
  <c r="H224" i="32"/>
  <c r="J224" i="32"/>
  <c r="I224" i="32"/>
  <c r="I63" i="32"/>
  <c r="I65" i="32"/>
  <c r="I67" i="32"/>
  <c r="I75" i="32"/>
  <c r="I77" i="32"/>
  <c r="I79" i="32"/>
  <c r="I81" i="32"/>
  <c r="I83" i="32"/>
  <c r="I85" i="32"/>
  <c r="I87" i="32"/>
  <c r="I89" i="32"/>
  <c r="I91" i="32"/>
  <c r="I93" i="32"/>
  <c r="I95" i="32"/>
  <c r="I97" i="32"/>
  <c r="I99" i="32"/>
  <c r="I170" i="32"/>
  <c r="I171" i="32"/>
  <c r="J172" i="32"/>
  <c r="K172" i="32" s="1"/>
  <c r="I174" i="32"/>
  <c r="I175" i="32"/>
  <c r="H178" i="32"/>
  <c r="J178" i="32"/>
  <c r="H186" i="32"/>
  <c r="J186" i="32"/>
  <c r="K186" i="32" s="1"/>
  <c r="H194" i="32"/>
  <c r="J194" i="32"/>
  <c r="H210" i="32"/>
  <c r="J210" i="32"/>
  <c r="K210" i="32" s="1"/>
  <c r="H218" i="32"/>
  <c r="J218" i="32"/>
  <c r="H226" i="32"/>
  <c r="J226" i="32"/>
  <c r="K226" i="32" s="1"/>
  <c r="H242" i="32"/>
  <c r="J242" i="32"/>
  <c r="H248" i="32"/>
  <c r="J248" i="32"/>
  <c r="K248" i="32" s="1"/>
  <c r="H84" i="32"/>
  <c r="K84" i="32" s="1"/>
  <c r="H86" i="32"/>
  <c r="K86" i="32" s="1"/>
  <c r="H88" i="32"/>
  <c r="K88" i="32" s="1"/>
  <c r="H90" i="32"/>
  <c r="K90" i="32" s="1"/>
  <c r="H92" i="32"/>
  <c r="H94" i="32"/>
  <c r="K94" i="32" s="1"/>
  <c r="H98" i="32"/>
  <c r="K98" i="32" s="1"/>
  <c r="H100" i="32"/>
  <c r="K100" i="32" s="1"/>
  <c r="H102" i="32"/>
  <c r="K102" i="32" s="1"/>
  <c r="H104" i="32"/>
  <c r="H108" i="32"/>
  <c r="K108" i="32" s="1"/>
  <c r="H110" i="32"/>
  <c r="K110" i="32" s="1"/>
  <c r="H112" i="32"/>
  <c r="K112" i="32" s="1"/>
  <c r="H114" i="32"/>
  <c r="H116" i="32"/>
  <c r="K116" i="32" s="1"/>
  <c r="H118" i="32"/>
  <c r="K118" i="32" s="1"/>
  <c r="H120" i="32"/>
  <c r="K120" i="32" s="1"/>
  <c r="H124" i="32"/>
  <c r="H126" i="32"/>
  <c r="H128" i="32"/>
  <c r="K128" i="32" s="1"/>
  <c r="H130" i="32"/>
  <c r="K130" i="32" s="1"/>
  <c r="H132" i="32"/>
  <c r="K132" i="32" s="1"/>
  <c r="H134" i="32"/>
  <c r="K134" i="32" s="1"/>
  <c r="H136" i="32"/>
  <c r="K136" i="32" s="1"/>
  <c r="H138" i="32"/>
  <c r="K138" i="32" s="1"/>
  <c r="H140" i="32"/>
  <c r="H142" i="32"/>
  <c r="K142" i="32" s="1"/>
  <c r="H144" i="32"/>
  <c r="K144" i="32" s="1"/>
  <c r="H146" i="32"/>
  <c r="K146" i="32" s="1"/>
  <c r="H148" i="32"/>
  <c r="K148" i="32" s="1"/>
  <c r="H150" i="32"/>
  <c r="H180" i="32"/>
  <c r="J180" i="32"/>
  <c r="H188" i="32"/>
  <c r="J188" i="32"/>
  <c r="H196" i="32"/>
  <c r="J196" i="32"/>
  <c r="H204" i="32"/>
  <c r="J204" i="32"/>
  <c r="H212" i="32"/>
  <c r="J212" i="32"/>
  <c r="H220" i="32"/>
  <c r="J220" i="32"/>
  <c r="H228" i="32"/>
  <c r="J228" i="32"/>
  <c r="H232" i="32"/>
  <c r="J232" i="32"/>
  <c r="H236" i="32"/>
  <c r="J236" i="32"/>
  <c r="H244" i="32"/>
  <c r="J244" i="32"/>
  <c r="H252" i="32"/>
  <c r="J252" i="32"/>
  <c r="I252" i="32"/>
  <c r="H291" i="32"/>
  <c r="J291" i="32"/>
  <c r="I291" i="32"/>
  <c r="I167" i="32"/>
  <c r="J168" i="32"/>
  <c r="H182" i="32"/>
  <c r="J182" i="32"/>
  <c r="H190" i="32"/>
  <c r="J190" i="32"/>
  <c r="H198" i="32"/>
  <c r="J198" i="32"/>
  <c r="H206" i="32"/>
  <c r="J206" i="32"/>
  <c r="H214" i="32"/>
  <c r="J214" i="32"/>
  <c r="H222" i="32"/>
  <c r="J222" i="32"/>
  <c r="H238" i="32"/>
  <c r="J238" i="32"/>
  <c r="K238" i="32" s="1"/>
  <c r="H246" i="32"/>
  <c r="J246" i="32"/>
  <c r="H329" i="32"/>
  <c r="J329" i="32"/>
  <c r="K329" i="32" s="1"/>
  <c r="I329" i="32"/>
  <c r="H165" i="32"/>
  <c r="H167" i="32"/>
  <c r="H169" i="32"/>
  <c r="K169" i="32" s="1"/>
  <c r="H171" i="32"/>
  <c r="H175" i="32"/>
  <c r="K175" i="32" s="1"/>
  <c r="H177" i="32"/>
  <c r="H179" i="32"/>
  <c r="K179" i="32" s="1"/>
  <c r="H181" i="32"/>
  <c r="K181" i="32" s="1"/>
  <c r="H183" i="32"/>
  <c r="K183" i="32" s="1"/>
  <c r="H185" i="32"/>
  <c r="K185" i="32" s="1"/>
  <c r="H187" i="32"/>
  <c r="K187" i="32" s="1"/>
  <c r="H189" i="32"/>
  <c r="K189" i="32" s="1"/>
  <c r="H191" i="32"/>
  <c r="H193" i="32"/>
  <c r="H195" i="32"/>
  <c r="H197" i="32"/>
  <c r="H199" i="32"/>
  <c r="K199" i="32" s="1"/>
  <c r="H201" i="32"/>
  <c r="K201" i="32" s="1"/>
  <c r="H203" i="32"/>
  <c r="K203" i="32" s="1"/>
  <c r="H205" i="32"/>
  <c r="K205" i="32" s="1"/>
  <c r="H207" i="32"/>
  <c r="K207" i="32" s="1"/>
  <c r="H209" i="32"/>
  <c r="K209" i="32" s="1"/>
  <c r="H211" i="32"/>
  <c r="K211" i="32" s="1"/>
  <c r="H213" i="32"/>
  <c r="K213" i="32" s="1"/>
  <c r="H215" i="32"/>
  <c r="H217" i="32"/>
  <c r="K217" i="32" s="1"/>
  <c r="H219" i="32"/>
  <c r="K219" i="32" s="1"/>
  <c r="H221" i="32"/>
  <c r="H223" i="32"/>
  <c r="K223" i="32" s="1"/>
  <c r="H225" i="32"/>
  <c r="K225" i="32" s="1"/>
  <c r="H227" i="32"/>
  <c r="K227" i="32" s="1"/>
  <c r="H237" i="32"/>
  <c r="K237" i="32" s="1"/>
  <c r="H239" i="32"/>
  <c r="H241" i="32"/>
  <c r="H243" i="32"/>
  <c r="K243" i="32" s="1"/>
  <c r="H245" i="32"/>
  <c r="H247" i="32"/>
  <c r="J249" i="32"/>
  <c r="K249" i="32" s="1"/>
  <c r="I254" i="32"/>
  <c r="J256" i="32"/>
  <c r="K256" i="32" s="1"/>
  <c r="J257" i="32"/>
  <c r="K257" i="32" s="1"/>
  <c r="J262" i="32"/>
  <c r="K262" i="32" s="1"/>
  <c r="J263" i="32"/>
  <c r="K263" i="32" s="1"/>
  <c r="I268" i="32"/>
  <c r="H309" i="32"/>
  <c r="J309" i="32"/>
  <c r="K309" i="32" s="1"/>
  <c r="I309" i="32"/>
  <c r="H333" i="32"/>
  <c r="J333" i="32"/>
  <c r="K333" i="32" s="1"/>
  <c r="I333" i="32"/>
  <c r="J254" i="32"/>
  <c r="K254" i="32" s="1"/>
  <c r="J255" i="32"/>
  <c r="K255" i="32" s="1"/>
  <c r="J261" i="32"/>
  <c r="K261" i="32" s="1"/>
  <c r="I270" i="32"/>
  <c r="I278" i="32"/>
  <c r="H337" i="32"/>
  <c r="J337" i="32"/>
  <c r="I337" i="32"/>
  <c r="I371" i="32"/>
  <c r="G371" i="32"/>
  <c r="J371" i="32" s="1"/>
  <c r="K371" i="32" s="1"/>
  <c r="I272" i="32"/>
  <c r="I280" i="32"/>
  <c r="I282" i="32"/>
  <c r="H287" i="32"/>
  <c r="J287" i="32"/>
  <c r="I287" i="32"/>
  <c r="H325" i="32"/>
  <c r="J325" i="32"/>
  <c r="I325" i="32"/>
  <c r="I249" i="32"/>
  <c r="I251" i="32"/>
  <c r="I253" i="32"/>
  <c r="I255" i="32"/>
  <c r="I257" i="32"/>
  <c r="I259" i="32"/>
  <c r="I261" i="32"/>
  <c r="I263" i="32"/>
  <c r="I265" i="32"/>
  <c r="I267" i="32"/>
  <c r="I269" i="32"/>
  <c r="I271" i="32"/>
  <c r="I273" i="32"/>
  <c r="I275" i="32"/>
  <c r="I277" i="32"/>
  <c r="I279" i="32"/>
  <c r="I283" i="32"/>
  <c r="I285" i="32"/>
  <c r="J290" i="32"/>
  <c r="H297" i="32"/>
  <c r="J297" i="32"/>
  <c r="J300" i="32"/>
  <c r="H303" i="32"/>
  <c r="J303" i="32"/>
  <c r="K303" i="32" s="1"/>
  <c r="J308" i="32"/>
  <c r="H311" i="32"/>
  <c r="J311" i="32"/>
  <c r="J316" i="32"/>
  <c r="H319" i="32"/>
  <c r="J319" i="32"/>
  <c r="J324" i="32"/>
  <c r="J328" i="32"/>
  <c r="J332" i="32"/>
  <c r="J336" i="32"/>
  <c r="J340" i="32"/>
  <c r="H343" i="32"/>
  <c r="J343" i="32"/>
  <c r="H347" i="32"/>
  <c r="J347" i="32"/>
  <c r="H351" i="32"/>
  <c r="J351" i="32"/>
  <c r="H266" i="32"/>
  <c r="K266" i="32" s="1"/>
  <c r="H268" i="32"/>
  <c r="K268" i="32" s="1"/>
  <c r="H270" i="32"/>
  <c r="K270" i="32" s="1"/>
  <c r="H272" i="32"/>
  <c r="K272" i="32" s="1"/>
  <c r="H274" i="32"/>
  <c r="K274" i="32" s="1"/>
  <c r="H276" i="32"/>
  <c r="K276" i="32" s="1"/>
  <c r="H278" i="32"/>
  <c r="K278" i="32" s="1"/>
  <c r="H280" i="32"/>
  <c r="K280" i="32" s="1"/>
  <c r="H282" i="32"/>
  <c r="K282" i="32" s="1"/>
  <c r="H284" i="32"/>
  <c r="I286" i="32"/>
  <c r="H289" i="32"/>
  <c r="J289" i="32"/>
  <c r="H293" i="32"/>
  <c r="J293" i="32"/>
  <c r="K293" i="32" s="1"/>
  <c r="J296" i="32"/>
  <c r="J302" i="32"/>
  <c r="H305" i="32"/>
  <c r="J305" i="32"/>
  <c r="K305" i="32" s="1"/>
  <c r="J310" i="32"/>
  <c r="H313" i="32"/>
  <c r="J313" i="32"/>
  <c r="J318" i="32"/>
  <c r="H327" i="32"/>
  <c r="J327" i="32"/>
  <c r="H331" i="32"/>
  <c r="J331" i="32"/>
  <c r="K331" i="32" s="1"/>
  <c r="H335" i="32"/>
  <c r="J335" i="32"/>
  <c r="H339" i="32"/>
  <c r="J339" i="32"/>
  <c r="K339" i="32" s="1"/>
  <c r="J342" i="32"/>
  <c r="J346" i="32"/>
  <c r="J350" i="32"/>
  <c r="J286" i="32"/>
  <c r="K286" i="32" s="1"/>
  <c r="H295" i="32"/>
  <c r="J295" i="32"/>
  <c r="H299" i="32"/>
  <c r="J299" i="32"/>
  <c r="K299" i="32" s="1"/>
  <c r="H307" i="32"/>
  <c r="J307" i="32"/>
  <c r="H315" i="32"/>
  <c r="J315" i="32"/>
  <c r="K315" i="32" s="1"/>
  <c r="H323" i="32"/>
  <c r="J323" i="32"/>
  <c r="H345" i="32"/>
  <c r="J345" i="32"/>
  <c r="K345" i="32" s="1"/>
  <c r="H349" i="32"/>
  <c r="J349" i="32"/>
  <c r="H353" i="32"/>
  <c r="J353" i="32"/>
  <c r="K353" i="32" s="1"/>
  <c r="J369" i="32"/>
  <c r="K369" i="32" s="1"/>
  <c r="H288" i="32"/>
  <c r="H290" i="32"/>
  <c r="H292" i="32"/>
  <c r="K292" i="32" s="1"/>
  <c r="H296" i="32"/>
  <c r="H298" i="32"/>
  <c r="H300" i="32"/>
  <c r="H302" i="32"/>
  <c r="H304" i="32"/>
  <c r="H306" i="32"/>
  <c r="H308" i="32"/>
  <c r="H310" i="32"/>
  <c r="H312" i="32"/>
  <c r="K312" i="32" s="1"/>
  <c r="H314" i="32"/>
  <c r="K314" i="32" s="1"/>
  <c r="H316" i="32"/>
  <c r="H318" i="32"/>
  <c r="H320" i="32"/>
  <c r="H322" i="32"/>
  <c r="H324" i="32"/>
  <c r="H326" i="32"/>
  <c r="K326" i="32" s="1"/>
  <c r="H328" i="32"/>
  <c r="H330" i="32"/>
  <c r="H332" i="32"/>
  <c r="H334" i="32"/>
  <c r="K334" i="32" s="1"/>
  <c r="H336" i="32"/>
  <c r="H338" i="32"/>
  <c r="K338" i="32" s="1"/>
  <c r="H340" i="32"/>
  <c r="H342" i="32"/>
  <c r="H344" i="32"/>
  <c r="H346" i="32"/>
  <c r="H348" i="32"/>
  <c r="K348" i="32" s="1"/>
  <c r="H350" i="32"/>
  <c r="H352" i="32"/>
  <c r="K352" i="32" s="1"/>
  <c r="I370" i="32"/>
  <c r="I288" i="32"/>
  <c r="I290" i="32"/>
  <c r="I292" i="32"/>
  <c r="I296" i="32"/>
  <c r="I298" i="32"/>
  <c r="I300" i="32"/>
  <c r="I302" i="32"/>
  <c r="I304" i="32"/>
  <c r="I306" i="32"/>
  <c r="I308" i="32"/>
  <c r="I310" i="32"/>
  <c r="I312" i="32"/>
  <c r="I314" i="32"/>
  <c r="I316" i="32"/>
  <c r="I318" i="32"/>
  <c r="I320" i="32"/>
  <c r="I322" i="32"/>
  <c r="I324" i="32"/>
  <c r="I326" i="32"/>
  <c r="I328" i="32"/>
  <c r="I330" i="32"/>
  <c r="I332" i="32"/>
  <c r="I334" i="32"/>
  <c r="I336" i="32"/>
  <c r="I338" i="32"/>
  <c r="I340" i="32"/>
  <c r="I342" i="32"/>
  <c r="I344" i="32"/>
  <c r="I346" i="32"/>
  <c r="I348" i="32"/>
  <c r="I350" i="32"/>
  <c r="I352" i="32"/>
  <c r="G358" i="24"/>
  <c r="J358" i="24" s="1"/>
  <c r="K358" i="24" s="1"/>
  <c r="I358" i="24"/>
  <c r="I213" i="26"/>
  <c r="G213" i="26"/>
  <c r="G68" i="28"/>
  <c r="J68" i="28" s="1"/>
  <c r="I68" i="28"/>
  <c r="H127" i="28"/>
  <c r="I127" i="28"/>
  <c r="J158" i="28"/>
  <c r="I158" i="28"/>
  <c r="H158" i="28"/>
  <c r="J177" i="30"/>
  <c r="H177" i="30"/>
  <c r="K177" i="30" s="1"/>
  <c r="J185" i="30"/>
  <c r="K185" i="30" s="1"/>
  <c r="H185" i="30"/>
  <c r="H254" i="30"/>
  <c r="I254" i="30"/>
  <c r="H256" i="30"/>
  <c r="I256" i="30"/>
  <c r="J256" i="30"/>
  <c r="I297" i="30"/>
  <c r="J297" i="30"/>
  <c r="H297" i="30"/>
  <c r="I84" i="18"/>
  <c r="I85" i="18"/>
  <c r="J86" i="18"/>
  <c r="J217" i="18"/>
  <c r="G353" i="18"/>
  <c r="J353" i="18" s="1"/>
  <c r="K353" i="18" s="1"/>
  <c r="I111" i="20"/>
  <c r="J112" i="20"/>
  <c r="J128" i="20"/>
  <c r="J130" i="20"/>
  <c r="I131" i="20"/>
  <c r="J142" i="20"/>
  <c r="H247" i="20"/>
  <c r="G234" i="24"/>
  <c r="I234" i="24"/>
  <c r="J44" i="26"/>
  <c r="K44" i="26" s="1"/>
  <c r="G109" i="26"/>
  <c r="I230" i="26"/>
  <c r="G355" i="26"/>
  <c r="J355" i="26" s="1"/>
  <c r="K355" i="26" s="1"/>
  <c r="I355" i="26"/>
  <c r="G357" i="26"/>
  <c r="J357" i="26" s="1"/>
  <c r="K357" i="26" s="1"/>
  <c r="I357" i="26"/>
  <c r="J46" i="28"/>
  <c r="I218" i="28"/>
  <c r="H218" i="28"/>
  <c r="J232" i="28"/>
  <c r="J236" i="28"/>
  <c r="G364" i="28"/>
  <c r="J364" i="28" s="1"/>
  <c r="K364" i="28" s="1"/>
  <c r="I364" i="28"/>
  <c r="J19" i="30"/>
  <c r="J70" i="30"/>
  <c r="H70" i="30"/>
  <c r="J74" i="30"/>
  <c r="H74" i="30"/>
  <c r="J78" i="30"/>
  <c r="H78" i="30"/>
  <c r="J171" i="30"/>
  <c r="H171" i="30"/>
  <c r="H53" i="14"/>
  <c r="H193" i="14"/>
  <c r="J43" i="16"/>
  <c r="J44" i="16"/>
  <c r="I45" i="16"/>
  <c r="J56" i="16"/>
  <c r="J60" i="16"/>
  <c r="J100" i="16"/>
  <c r="J110" i="16"/>
  <c r="I219" i="16"/>
  <c r="I69" i="18"/>
  <c r="I77" i="18"/>
  <c r="J231" i="22"/>
  <c r="I65" i="26"/>
  <c r="I133" i="26"/>
  <c r="I223" i="26"/>
  <c r="J28" i="28"/>
  <c r="H64" i="28"/>
  <c r="K64" i="28" s="1"/>
  <c r="I64" i="28"/>
  <c r="I146" i="28"/>
  <c r="J149" i="28"/>
  <c r="J197" i="28"/>
  <c r="I259" i="28"/>
  <c r="J268" i="28"/>
  <c r="I300" i="28"/>
  <c r="G369" i="28"/>
  <c r="I34" i="30"/>
  <c r="G34" i="30"/>
  <c r="J34" i="30" s="1"/>
  <c r="K34" i="30" s="1"/>
  <c r="J129" i="30"/>
  <c r="H129" i="30"/>
  <c r="K129" i="30" s="1"/>
  <c r="J151" i="30"/>
  <c r="H151" i="30"/>
  <c r="H318" i="22"/>
  <c r="I93" i="26"/>
  <c r="G93" i="26"/>
  <c r="J118" i="26"/>
  <c r="I183" i="26"/>
  <c r="I209" i="26"/>
  <c r="I240" i="26"/>
  <c r="J240" i="26"/>
  <c r="G365" i="26"/>
  <c r="J365" i="26" s="1"/>
  <c r="K365" i="26" s="1"/>
  <c r="I365" i="26"/>
  <c r="I54" i="28"/>
  <c r="I135" i="28"/>
  <c r="I216" i="28"/>
  <c r="H216" i="28"/>
  <c r="I220" i="28"/>
  <c r="J309" i="28"/>
  <c r="I344" i="28"/>
  <c r="G368" i="28"/>
  <c r="J368" i="28" s="1"/>
  <c r="K368" i="28" s="1"/>
  <c r="I94" i="30"/>
  <c r="J94" i="30"/>
  <c r="J99" i="30"/>
  <c r="H99" i="30"/>
  <c r="J108" i="30"/>
  <c r="J145" i="30"/>
  <c r="H145" i="30"/>
  <c r="J149" i="30"/>
  <c r="H149" i="30"/>
  <c r="J158" i="30"/>
  <c r="J169" i="30"/>
  <c r="H169" i="30"/>
  <c r="J222" i="30"/>
  <c r="H222" i="30"/>
  <c r="K249" i="30"/>
  <c r="J254" i="30"/>
  <c r="K254" i="30" s="1"/>
  <c r="J273" i="30"/>
  <c r="H273" i="30"/>
  <c r="J289" i="30"/>
  <c r="K289" i="30" s="1"/>
  <c r="H302" i="30"/>
  <c r="I302" i="30"/>
  <c r="J302" i="30"/>
  <c r="K302" i="30" s="1"/>
  <c r="G355" i="30"/>
  <c r="J355" i="30" s="1"/>
  <c r="K355" i="30" s="1"/>
  <c r="I355" i="30"/>
  <c r="G358" i="30"/>
  <c r="J358" i="30" s="1"/>
  <c r="K358" i="30" s="1"/>
  <c r="I358" i="30"/>
  <c r="H47" i="22"/>
  <c r="H295" i="22"/>
  <c r="I47" i="24"/>
  <c r="I48" i="24"/>
  <c r="I49" i="24"/>
  <c r="H88" i="24"/>
  <c r="H112" i="24"/>
  <c r="H189" i="24"/>
  <c r="H219" i="24"/>
  <c r="H223" i="24"/>
  <c r="I235" i="24"/>
  <c r="I239" i="24"/>
  <c r="I240" i="24"/>
  <c r="J259" i="24"/>
  <c r="I269" i="24"/>
  <c r="I270" i="24"/>
  <c r="J274" i="24"/>
  <c r="I119" i="26"/>
  <c r="J234" i="26"/>
  <c r="J323" i="26"/>
  <c r="K323" i="26" s="1"/>
  <c r="J343" i="26"/>
  <c r="J133" i="28"/>
  <c r="J189" i="28"/>
  <c r="K189" i="28" s="1"/>
  <c r="J201" i="28"/>
  <c r="J209" i="28"/>
  <c r="J213" i="28"/>
  <c r="J266" i="28"/>
  <c r="J313" i="28"/>
  <c r="J27" i="30"/>
  <c r="J28" i="30"/>
  <c r="K28" i="30" s="1"/>
  <c r="J29" i="30"/>
  <c r="J30" i="30"/>
  <c r="K30" i="30" s="1"/>
  <c r="J31" i="30"/>
  <c r="J72" i="30"/>
  <c r="H72" i="30"/>
  <c r="J76" i="30"/>
  <c r="H76" i="30"/>
  <c r="J125" i="30"/>
  <c r="H125" i="30"/>
  <c r="J133" i="30"/>
  <c r="H133" i="30"/>
  <c r="J156" i="30"/>
  <c r="J175" i="30"/>
  <c r="K175" i="30" s="1"/>
  <c r="H175" i="30"/>
  <c r="J232" i="30"/>
  <c r="H232" i="30"/>
  <c r="J236" i="30"/>
  <c r="K236" i="30" s="1"/>
  <c r="H236" i="30"/>
  <c r="J271" i="30"/>
  <c r="H271" i="30"/>
  <c r="G366" i="30"/>
  <c r="J366" i="30" s="1"/>
  <c r="K366" i="30" s="1"/>
  <c r="I303" i="20"/>
  <c r="J346" i="20"/>
  <c r="I43" i="22"/>
  <c r="I44" i="22"/>
  <c r="H107" i="22"/>
  <c r="J110" i="22"/>
  <c r="I113" i="22"/>
  <c r="I127" i="22"/>
  <c r="H272" i="22"/>
  <c r="H290" i="22"/>
  <c r="G356" i="22"/>
  <c r="J356" i="22" s="1"/>
  <c r="K356" i="22" s="1"/>
  <c r="I123" i="24"/>
  <c r="I194" i="24"/>
  <c r="J197" i="24"/>
  <c r="I198" i="24"/>
  <c r="J205" i="24"/>
  <c r="J215" i="24"/>
  <c r="J216" i="24"/>
  <c r="J219" i="24"/>
  <c r="J229" i="24"/>
  <c r="J231" i="24"/>
  <c r="J233" i="24"/>
  <c r="J29" i="26"/>
  <c r="K29" i="26" s="1"/>
  <c r="K32" i="26"/>
  <c r="K34" i="26"/>
  <c r="I37" i="26"/>
  <c r="J46" i="26"/>
  <c r="K46" i="26" s="1"/>
  <c r="J54" i="26"/>
  <c r="K54" i="26" s="1"/>
  <c r="I55" i="26"/>
  <c r="J64" i="26"/>
  <c r="I79" i="26"/>
  <c r="G119" i="26"/>
  <c r="J119" i="26" s="1"/>
  <c r="I165" i="26"/>
  <c r="I179" i="26"/>
  <c r="J244" i="26"/>
  <c r="K244" i="26" s="1"/>
  <c r="I245" i="26"/>
  <c r="J255" i="26"/>
  <c r="K255" i="26" s="1"/>
  <c r="I256" i="26"/>
  <c r="I287" i="26"/>
  <c r="I304" i="26"/>
  <c r="I308" i="26"/>
  <c r="I312" i="26"/>
  <c r="J329" i="26"/>
  <c r="J335" i="26"/>
  <c r="K335" i="26" s="1"/>
  <c r="I352" i="26"/>
  <c r="J17" i="28"/>
  <c r="J30" i="28"/>
  <c r="K30" i="28" s="1"/>
  <c r="G34" i="28"/>
  <c r="J34" i="28" s="1"/>
  <c r="K34" i="28" s="1"/>
  <c r="J40" i="28"/>
  <c r="J44" i="28"/>
  <c r="I112" i="28"/>
  <c r="I114" i="28"/>
  <c r="I124" i="28"/>
  <c r="I126" i="28"/>
  <c r="I139" i="28"/>
  <c r="I141" i="28"/>
  <c r="I143" i="28"/>
  <c r="J145" i="28"/>
  <c r="J177" i="28"/>
  <c r="K177" i="28" s="1"/>
  <c r="J193" i="28"/>
  <c r="I199" i="28"/>
  <c r="I205" i="28"/>
  <c r="I211" i="28"/>
  <c r="I217" i="28"/>
  <c r="I219" i="28"/>
  <c r="J234" i="28"/>
  <c r="I242" i="28"/>
  <c r="I246" i="28"/>
  <c r="I258" i="28"/>
  <c r="J261" i="28"/>
  <c r="J276" i="28"/>
  <c r="J277" i="28"/>
  <c r="K277" i="28" s="1"/>
  <c r="I326" i="28"/>
  <c r="I346" i="28"/>
  <c r="G360" i="28"/>
  <c r="J360" i="28" s="1"/>
  <c r="K360" i="28" s="1"/>
  <c r="I21" i="30"/>
  <c r="J23" i="30"/>
  <c r="J86" i="30"/>
  <c r="J87" i="30"/>
  <c r="K87" i="30" s="1"/>
  <c r="J97" i="30"/>
  <c r="H97" i="30"/>
  <c r="J105" i="30"/>
  <c r="H105" i="30"/>
  <c r="H109" i="30"/>
  <c r="K109" i="30" s="1"/>
  <c r="I110" i="30"/>
  <c r="J113" i="30"/>
  <c r="H113" i="30"/>
  <c r="J118" i="30"/>
  <c r="H127" i="30"/>
  <c r="K127" i="30" s="1"/>
  <c r="J130" i="30"/>
  <c r="H135" i="30"/>
  <c r="K135" i="30" s="1"/>
  <c r="J136" i="30"/>
  <c r="I142" i="30"/>
  <c r="J142" i="30"/>
  <c r="J147" i="30"/>
  <c r="H147" i="30"/>
  <c r="H159" i="30"/>
  <c r="I160" i="30"/>
  <c r="J160" i="30"/>
  <c r="J179" i="30"/>
  <c r="K179" i="30" s="1"/>
  <c r="H205" i="30"/>
  <c r="J205" i="30"/>
  <c r="I205" i="30"/>
  <c r="H211" i="30"/>
  <c r="J211" i="30"/>
  <c r="H217" i="30"/>
  <c r="I217" i="30"/>
  <c r="J217" i="30"/>
  <c r="J259" i="30"/>
  <c r="H259" i="30"/>
  <c r="J269" i="30"/>
  <c r="H269" i="30"/>
  <c r="H282" i="30"/>
  <c r="J282" i="30"/>
  <c r="I365" i="30"/>
  <c r="G365" i="30"/>
  <c r="J365" i="30" s="1"/>
  <c r="K365" i="30" s="1"/>
  <c r="J37" i="30"/>
  <c r="J38" i="30"/>
  <c r="K38" i="30" s="1"/>
  <c r="J39" i="30"/>
  <c r="J40" i="30"/>
  <c r="K40" i="30" s="1"/>
  <c r="J41" i="30"/>
  <c r="J42" i="30"/>
  <c r="K42" i="30" s="1"/>
  <c r="J43" i="30"/>
  <c r="J44" i="30"/>
  <c r="K44" i="30" s="1"/>
  <c r="J45" i="30"/>
  <c r="J46" i="30"/>
  <c r="K46" i="30" s="1"/>
  <c r="J47" i="30"/>
  <c r="J48" i="30"/>
  <c r="K48" i="30" s="1"/>
  <c r="J49" i="30"/>
  <c r="J50" i="30"/>
  <c r="K50" i="30" s="1"/>
  <c r="J53" i="30"/>
  <c r="J54" i="30"/>
  <c r="K54" i="30" s="1"/>
  <c r="J55" i="30"/>
  <c r="J56" i="30"/>
  <c r="K56" i="30" s="1"/>
  <c r="J57" i="30"/>
  <c r="J58" i="30"/>
  <c r="K58" i="30" s="1"/>
  <c r="J59" i="30"/>
  <c r="J60" i="30"/>
  <c r="K60" i="30" s="1"/>
  <c r="J61" i="30"/>
  <c r="J62" i="30"/>
  <c r="K62" i="30" s="1"/>
  <c r="J63" i="30"/>
  <c r="J64" i="30"/>
  <c r="K64" i="30" s="1"/>
  <c r="J65" i="30"/>
  <c r="J66" i="30"/>
  <c r="K66" i="30" s="1"/>
  <c r="J67" i="30"/>
  <c r="J84" i="30"/>
  <c r="J85" i="30"/>
  <c r="J89" i="30"/>
  <c r="K89" i="30" s="1"/>
  <c r="J90" i="30"/>
  <c r="J91" i="30"/>
  <c r="J92" i="30"/>
  <c r="J93" i="30"/>
  <c r="K93" i="30" s="1"/>
  <c r="J119" i="30"/>
  <c r="K119" i="30" s="1"/>
  <c r="J120" i="30"/>
  <c r="J121" i="30"/>
  <c r="K121" i="30" s="1"/>
  <c r="J137" i="30"/>
  <c r="K137" i="30" s="1"/>
  <c r="J138" i="30"/>
  <c r="J139" i="30"/>
  <c r="J140" i="30"/>
  <c r="J141" i="30"/>
  <c r="K141" i="30" s="1"/>
  <c r="J153" i="30"/>
  <c r="K153" i="30" s="1"/>
  <c r="J154" i="30"/>
  <c r="J161" i="30"/>
  <c r="K161" i="30" s="1"/>
  <c r="J181" i="30"/>
  <c r="K181" i="30" s="1"/>
  <c r="J183" i="30"/>
  <c r="H183" i="30"/>
  <c r="J198" i="30"/>
  <c r="J200" i="30"/>
  <c r="J234" i="30"/>
  <c r="H234" i="30"/>
  <c r="J257" i="30"/>
  <c r="H257" i="30"/>
  <c r="H262" i="30"/>
  <c r="J262" i="30"/>
  <c r="I262" i="30"/>
  <c r="K291" i="30"/>
  <c r="H296" i="30"/>
  <c r="K296" i="30" s="1"/>
  <c r="I296" i="30"/>
  <c r="J24" i="30"/>
  <c r="K24" i="30" s="1"/>
  <c r="J25" i="30"/>
  <c r="I71" i="30"/>
  <c r="I73" i="30"/>
  <c r="I75" i="30"/>
  <c r="I77" i="30"/>
  <c r="J79" i="30"/>
  <c r="J83" i="30"/>
  <c r="J95" i="30"/>
  <c r="K95" i="30" s="1"/>
  <c r="I100" i="30"/>
  <c r="J102" i="30"/>
  <c r="J103" i="30"/>
  <c r="I112" i="30"/>
  <c r="I114" i="30"/>
  <c r="J123" i="30"/>
  <c r="I132" i="30"/>
  <c r="I134" i="30"/>
  <c r="J143" i="30"/>
  <c r="K143" i="30" s="1"/>
  <c r="I148" i="30"/>
  <c r="I150" i="30"/>
  <c r="J163" i="30"/>
  <c r="K163" i="30" s="1"/>
  <c r="J164" i="30"/>
  <c r="J165" i="30"/>
  <c r="J166" i="30"/>
  <c r="J167" i="30"/>
  <c r="K167" i="30" s="1"/>
  <c r="I176" i="30"/>
  <c r="I178" i="30"/>
  <c r="J187" i="30"/>
  <c r="K187" i="30" s="1"/>
  <c r="J195" i="30"/>
  <c r="H195" i="30"/>
  <c r="J210" i="30"/>
  <c r="J218" i="30"/>
  <c r="H218" i="30"/>
  <c r="J223" i="30"/>
  <c r="I229" i="30"/>
  <c r="J229" i="30"/>
  <c r="H246" i="30"/>
  <c r="I246" i="30"/>
  <c r="H276" i="30"/>
  <c r="K276" i="30" s="1"/>
  <c r="I276" i="30"/>
  <c r="H278" i="30"/>
  <c r="J278" i="30"/>
  <c r="I293" i="30"/>
  <c r="H293" i="30"/>
  <c r="J303" i="30"/>
  <c r="H303" i="30"/>
  <c r="I310" i="30"/>
  <c r="J343" i="30"/>
  <c r="G364" i="30"/>
  <c r="J364" i="30" s="1"/>
  <c r="K364" i="30" s="1"/>
  <c r="G368" i="30"/>
  <c r="J368" i="30" s="1"/>
  <c r="K368" i="30" s="1"/>
  <c r="J189" i="30"/>
  <c r="K189" i="30" s="1"/>
  <c r="J190" i="30"/>
  <c r="J191" i="30"/>
  <c r="K191" i="30" s="1"/>
  <c r="I194" i="30"/>
  <c r="J212" i="30"/>
  <c r="K212" i="30" s="1"/>
  <c r="J224" i="30"/>
  <c r="K224" i="30" s="1"/>
  <c r="J225" i="30"/>
  <c r="J226" i="30"/>
  <c r="K226" i="30" s="1"/>
  <c r="J227" i="30"/>
  <c r="J228" i="30"/>
  <c r="J240" i="30"/>
  <c r="K240" i="30" s="1"/>
  <c r="J241" i="30"/>
  <c r="K241" i="30" s="1"/>
  <c r="J243" i="30"/>
  <c r="K243" i="30" s="1"/>
  <c r="J246" i="30"/>
  <c r="J277" i="30"/>
  <c r="K277" i="30" s="1"/>
  <c r="I295" i="30"/>
  <c r="I299" i="30"/>
  <c r="J304" i="30"/>
  <c r="J310" i="30"/>
  <c r="K310" i="30" s="1"/>
  <c r="J311" i="30"/>
  <c r="K311" i="30" s="1"/>
  <c r="I328" i="30"/>
  <c r="J333" i="30"/>
  <c r="J337" i="30"/>
  <c r="J351" i="30"/>
  <c r="I184" i="30"/>
  <c r="I186" i="30"/>
  <c r="J193" i="30"/>
  <c r="J206" i="30"/>
  <c r="K206" i="30" s="1"/>
  <c r="J230" i="30"/>
  <c r="K230" i="30" s="1"/>
  <c r="I235" i="30"/>
  <c r="J263" i="30"/>
  <c r="K263" i="30" s="1"/>
  <c r="J265" i="30"/>
  <c r="K265" i="30" s="1"/>
  <c r="J279" i="30"/>
  <c r="K279" i="30" s="1"/>
  <c r="J283" i="30"/>
  <c r="K283" i="30" s="1"/>
  <c r="J285" i="30"/>
  <c r="K285" i="30" s="1"/>
  <c r="I287" i="30"/>
  <c r="I291" i="30"/>
  <c r="J298" i="30"/>
  <c r="K298" i="30" s="1"/>
  <c r="J305" i="30"/>
  <c r="K305" i="30" s="1"/>
  <c r="J313" i="30"/>
  <c r="K313" i="30" s="1"/>
  <c r="J325" i="30"/>
  <c r="I18" i="30"/>
  <c r="I20" i="30"/>
  <c r="J80" i="30"/>
  <c r="K80" i="30" s="1"/>
  <c r="I83" i="30"/>
  <c r="I85" i="30"/>
  <c r="G215" i="30"/>
  <c r="J215" i="30" s="1"/>
  <c r="K215" i="30" s="1"/>
  <c r="I215" i="30"/>
  <c r="H17" i="30"/>
  <c r="J18" i="30"/>
  <c r="K18" i="30" s="1"/>
  <c r="H19" i="30"/>
  <c r="K19" i="30" s="1"/>
  <c r="J20" i="30"/>
  <c r="K20" i="30" s="1"/>
  <c r="I24" i="30"/>
  <c r="I28" i="30"/>
  <c r="I30" i="30"/>
  <c r="G33" i="30"/>
  <c r="J33" i="30" s="1"/>
  <c r="K33" i="30" s="1"/>
  <c r="I38" i="30"/>
  <c r="I40" i="30"/>
  <c r="I42" i="30"/>
  <c r="I44" i="30"/>
  <c r="I46" i="30"/>
  <c r="I48" i="30"/>
  <c r="I50" i="30"/>
  <c r="G51" i="30"/>
  <c r="J51" i="30" s="1"/>
  <c r="K51" i="30" s="1"/>
  <c r="I54" i="30"/>
  <c r="I56" i="30"/>
  <c r="I58" i="30"/>
  <c r="I60" i="30"/>
  <c r="I62" i="30"/>
  <c r="I64" i="30"/>
  <c r="I66" i="30"/>
  <c r="I70" i="30"/>
  <c r="I72" i="30"/>
  <c r="I74" i="30"/>
  <c r="I76" i="30"/>
  <c r="I78" i="30"/>
  <c r="J81" i="30"/>
  <c r="K81" i="30" s="1"/>
  <c r="I81" i="30"/>
  <c r="K91" i="30"/>
  <c r="K139" i="30"/>
  <c r="K165" i="30"/>
  <c r="K199" i="30"/>
  <c r="H242" i="30"/>
  <c r="J242" i="30"/>
  <c r="I242" i="30"/>
  <c r="H250" i="30"/>
  <c r="J250" i="30"/>
  <c r="K250" i="30" s="1"/>
  <c r="I250" i="30"/>
  <c r="H258" i="30"/>
  <c r="J258" i="30"/>
  <c r="I258" i="30"/>
  <c r="H264" i="30"/>
  <c r="J264" i="30"/>
  <c r="I264" i="30"/>
  <c r="H21" i="30"/>
  <c r="K21" i="30" s="1"/>
  <c r="H23" i="30"/>
  <c r="K23" i="30" s="1"/>
  <c r="H25" i="30"/>
  <c r="H27" i="30"/>
  <c r="H29" i="30"/>
  <c r="K29" i="30" s="1"/>
  <c r="H31" i="30"/>
  <c r="K31" i="30" s="1"/>
  <c r="H37" i="30"/>
  <c r="H39" i="30"/>
  <c r="H41" i="30"/>
  <c r="K41" i="30" s="1"/>
  <c r="H43" i="30"/>
  <c r="H45" i="30"/>
  <c r="H47" i="30"/>
  <c r="H49" i="30"/>
  <c r="K49" i="30" s="1"/>
  <c r="H53" i="30"/>
  <c r="H55" i="30"/>
  <c r="H57" i="30"/>
  <c r="H59" i="30"/>
  <c r="K59" i="30" s="1"/>
  <c r="H61" i="30"/>
  <c r="H63" i="30"/>
  <c r="H65" i="30"/>
  <c r="H67" i="30"/>
  <c r="K67" i="30" s="1"/>
  <c r="H71" i="30"/>
  <c r="K71" i="30" s="1"/>
  <c r="H73" i="30"/>
  <c r="H75" i="30"/>
  <c r="K75" i="30" s="1"/>
  <c r="H77" i="30"/>
  <c r="K77" i="30" s="1"/>
  <c r="H79" i="30"/>
  <c r="K79" i="30" s="1"/>
  <c r="I88" i="30"/>
  <c r="K103" i="30"/>
  <c r="I116" i="30"/>
  <c r="I118" i="30"/>
  <c r="K123" i="30"/>
  <c r="I126" i="30"/>
  <c r="K133" i="30"/>
  <c r="I136" i="30"/>
  <c r="I144" i="30"/>
  <c r="K149" i="30"/>
  <c r="I152" i="30"/>
  <c r="I162" i="30"/>
  <c r="I170" i="30"/>
  <c r="I180" i="30"/>
  <c r="I188" i="30"/>
  <c r="K193" i="30"/>
  <c r="I196" i="30"/>
  <c r="K210" i="30"/>
  <c r="K218" i="30"/>
  <c r="I79" i="30"/>
  <c r="I80" i="30"/>
  <c r="H83" i="30"/>
  <c r="K83" i="30" s="1"/>
  <c r="H85" i="30"/>
  <c r="K85" i="30" s="1"/>
  <c r="I90" i="30"/>
  <c r="I98" i="30"/>
  <c r="I108" i="30"/>
  <c r="I120" i="30"/>
  <c r="I128" i="30"/>
  <c r="I138" i="30"/>
  <c r="I146" i="30"/>
  <c r="I154" i="30"/>
  <c r="I156" i="30"/>
  <c r="I164" i="30"/>
  <c r="I172" i="30"/>
  <c r="I174" i="30"/>
  <c r="I182" i="30"/>
  <c r="I190" i="30"/>
  <c r="I198" i="30"/>
  <c r="H213" i="30"/>
  <c r="J213" i="30"/>
  <c r="I213" i="30"/>
  <c r="H221" i="30"/>
  <c r="J221" i="30"/>
  <c r="K221" i="30" s="1"/>
  <c r="I221" i="30"/>
  <c r="I87" i="30"/>
  <c r="I89" i="30"/>
  <c r="I91" i="30"/>
  <c r="I93" i="30"/>
  <c r="I95" i="30"/>
  <c r="I97" i="30"/>
  <c r="I99" i="30"/>
  <c r="I103" i="30"/>
  <c r="I105" i="30"/>
  <c r="I107" i="30"/>
  <c r="I109" i="30"/>
  <c r="I113" i="30"/>
  <c r="I115" i="30"/>
  <c r="I119" i="30"/>
  <c r="I121" i="30"/>
  <c r="I123" i="30"/>
  <c r="I125" i="30"/>
  <c r="I127" i="30"/>
  <c r="I129" i="30"/>
  <c r="I133" i="30"/>
  <c r="I135" i="30"/>
  <c r="I137" i="30"/>
  <c r="I139" i="30"/>
  <c r="I141" i="30"/>
  <c r="I143" i="30"/>
  <c r="I145" i="30"/>
  <c r="I147" i="30"/>
  <c r="I149" i="30"/>
  <c r="I151" i="30"/>
  <c r="I153" i="30"/>
  <c r="I157" i="30"/>
  <c r="I159" i="30"/>
  <c r="I161" i="30"/>
  <c r="I163" i="30"/>
  <c r="I165" i="30"/>
  <c r="I167" i="30"/>
  <c r="I169" i="30"/>
  <c r="I171" i="30"/>
  <c r="I175" i="30"/>
  <c r="I177" i="30"/>
  <c r="I179" i="30"/>
  <c r="I181" i="30"/>
  <c r="I183" i="30"/>
  <c r="I185" i="30"/>
  <c r="I187" i="30"/>
  <c r="I189" i="30"/>
  <c r="I191" i="30"/>
  <c r="I193" i="30"/>
  <c r="I195" i="30"/>
  <c r="I197" i="30"/>
  <c r="I199" i="30"/>
  <c r="I201" i="30"/>
  <c r="J203" i="30"/>
  <c r="K203" i="30" s="1"/>
  <c r="K234" i="30"/>
  <c r="H84" i="30"/>
  <c r="H86" i="30"/>
  <c r="K86" i="30" s="1"/>
  <c r="H88" i="30"/>
  <c r="K88" i="30" s="1"/>
  <c r="H90" i="30"/>
  <c r="K90" i="30" s="1"/>
  <c r="H92" i="30"/>
  <c r="H94" i="30"/>
  <c r="K94" i="30" s="1"/>
  <c r="H98" i="30"/>
  <c r="K98" i="30" s="1"/>
  <c r="H100" i="30"/>
  <c r="H102" i="30"/>
  <c r="K102" i="30" s="1"/>
  <c r="H104" i="30"/>
  <c r="K104" i="30" s="1"/>
  <c r="H108" i="30"/>
  <c r="K108" i="30" s="1"/>
  <c r="H110" i="30"/>
  <c r="H112" i="30"/>
  <c r="K112" i="30" s="1"/>
  <c r="H114" i="30"/>
  <c r="K114" i="30" s="1"/>
  <c r="H116" i="30"/>
  <c r="K116" i="30" s="1"/>
  <c r="H118" i="30"/>
  <c r="H120" i="30"/>
  <c r="H124" i="30"/>
  <c r="H126" i="30"/>
  <c r="K126" i="30" s="1"/>
  <c r="H128" i="30"/>
  <c r="K128" i="30" s="1"/>
  <c r="H130" i="30"/>
  <c r="K130" i="30" s="1"/>
  <c r="H132" i="30"/>
  <c r="K132" i="30" s="1"/>
  <c r="H134" i="30"/>
  <c r="H136" i="30"/>
  <c r="H138" i="30"/>
  <c r="K138" i="30" s="1"/>
  <c r="H140" i="30"/>
  <c r="H142" i="30"/>
  <c r="K142" i="30" s="1"/>
  <c r="H144" i="30"/>
  <c r="H146" i="30"/>
  <c r="H148" i="30"/>
  <c r="K148" i="30" s="1"/>
  <c r="H150" i="30"/>
  <c r="K150" i="30" s="1"/>
  <c r="H152" i="30"/>
  <c r="K152" i="30" s="1"/>
  <c r="H154" i="30"/>
  <c r="H156" i="30"/>
  <c r="H158" i="30"/>
  <c r="K158" i="30" s="1"/>
  <c r="H160" i="30"/>
  <c r="H162" i="30"/>
  <c r="K162" i="30" s="1"/>
  <c r="H164" i="30"/>
  <c r="H166" i="30"/>
  <c r="H168" i="30"/>
  <c r="H170" i="30"/>
  <c r="K170" i="30" s="1"/>
  <c r="H172" i="30"/>
  <c r="H174" i="30"/>
  <c r="H176" i="30"/>
  <c r="H178" i="30"/>
  <c r="H180" i="30"/>
  <c r="K180" i="30" s="1"/>
  <c r="H182" i="30"/>
  <c r="K182" i="30" s="1"/>
  <c r="H184" i="30"/>
  <c r="K184" i="30" s="1"/>
  <c r="H186" i="30"/>
  <c r="K186" i="30" s="1"/>
  <c r="H188" i="30"/>
  <c r="K188" i="30" s="1"/>
  <c r="H190" i="30"/>
  <c r="H194" i="30"/>
  <c r="K194" i="30" s="1"/>
  <c r="H196" i="30"/>
  <c r="H198" i="30"/>
  <c r="H200" i="30"/>
  <c r="J204" i="30"/>
  <c r="K204" i="30" s="1"/>
  <c r="I204" i="30"/>
  <c r="J216" i="30"/>
  <c r="K216" i="30" s="1"/>
  <c r="I223" i="30"/>
  <c r="K228" i="30"/>
  <c r="I231" i="30"/>
  <c r="H280" i="30"/>
  <c r="J280" i="30"/>
  <c r="I280" i="30"/>
  <c r="I207" i="30"/>
  <c r="I211" i="30"/>
  <c r="J214" i="30"/>
  <c r="K214" i="30" s="1"/>
  <c r="I219" i="30"/>
  <c r="I225" i="30"/>
  <c r="I233" i="30"/>
  <c r="H272" i="30"/>
  <c r="J272" i="30"/>
  <c r="I272" i="30"/>
  <c r="H284" i="30"/>
  <c r="J284" i="30"/>
  <c r="I284" i="30"/>
  <c r="J290" i="30"/>
  <c r="H324" i="30"/>
  <c r="J324" i="30"/>
  <c r="I324" i="30"/>
  <c r="H336" i="30"/>
  <c r="J336" i="30"/>
  <c r="I336" i="30"/>
  <c r="I206" i="30"/>
  <c r="I210" i="30"/>
  <c r="I212" i="30"/>
  <c r="I214" i="30"/>
  <c r="I216" i="30"/>
  <c r="I218" i="30"/>
  <c r="I220" i="30"/>
  <c r="I222" i="30"/>
  <c r="I224" i="30"/>
  <c r="I226" i="30"/>
  <c r="I228" i="30"/>
  <c r="I230" i="30"/>
  <c r="I232" i="30"/>
  <c r="I234" i="30"/>
  <c r="I236" i="30"/>
  <c r="J239" i="30"/>
  <c r="K239" i="30" s="1"/>
  <c r="I244" i="30"/>
  <c r="J247" i="30"/>
  <c r="K247" i="30" s="1"/>
  <c r="I252" i="30"/>
  <c r="J255" i="30"/>
  <c r="K255" i="30" s="1"/>
  <c r="J261" i="30"/>
  <c r="K261" i="30" s="1"/>
  <c r="I266" i="30"/>
  <c r="I274" i="30"/>
  <c r="I286" i="30"/>
  <c r="H306" i="30"/>
  <c r="J306" i="30"/>
  <c r="I306" i="30"/>
  <c r="H312" i="30"/>
  <c r="K312" i="30" s="1"/>
  <c r="I312" i="30"/>
  <c r="H318" i="30"/>
  <c r="J318" i="30"/>
  <c r="I318" i="30"/>
  <c r="H344" i="30"/>
  <c r="J344" i="30"/>
  <c r="I344" i="30"/>
  <c r="H352" i="30"/>
  <c r="J352" i="30"/>
  <c r="I352" i="30"/>
  <c r="H223" i="30"/>
  <c r="H225" i="30"/>
  <c r="H227" i="30"/>
  <c r="K227" i="30" s="1"/>
  <c r="H229" i="30"/>
  <c r="H231" i="30"/>
  <c r="K231" i="30" s="1"/>
  <c r="H233" i="30"/>
  <c r="K233" i="30" s="1"/>
  <c r="H235" i="30"/>
  <c r="K235" i="30" s="1"/>
  <c r="J237" i="30"/>
  <c r="K237" i="30" s="1"/>
  <c r="J244" i="30"/>
  <c r="K244" i="30" s="1"/>
  <c r="J245" i="30"/>
  <c r="K245" i="30" s="1"/>
  <c r="J252" i="30"/>
  <c r="K252" i="30" s="1"/>
  <c r="J253" i="30"/>
  <c r="K253" i="30" s="1"/>
  <c r="J266" i="30"/>
  <c r="K266" i="30" s="1"/>
  <c r="J267" i="30"/>
  <c r="K267" i="30" s="1"/>
  <c r="J274" i="30"/>
  <c r="K274" i="30" s="1"/>
  <c r="J275" i="30"/>
  <c r="K275" i="30" s="1"/>
  <c r="J286" i="30"/>
  <c r="K286" i="30" s="1"/>
  <c r="G288" i="30"/>
  <c r="J288" i="30" s="1"/>
  <c r="K288" i="30" s="1"/>
  <c r="I288" i="30"/>
  <c r="G300" i="30"/>
  <c r="J300" i="30" s="1"/>
  <c r="K300" i="30" s="1"/>
  <c r="I300" i="30"/>
  <c r="H332" i="30"/>
  <c r="J332" i="30"/>
  <c r="H340" i="30"/>
  <c r="J340" i="30"/>
  <c r="I270" i="30"/>
  <c r="I278" i="30"/>
  <c r="I282" i="30"/>
  <c r="I290" i="30"/>
  <c r="H290" i="30"/>
  <c r="H304" i="30"/>
  <c r="I304" i="30"/>
  <c r="H314" i="30"/>
  <c r="J314" i="30"/>
  <c r="I314" i="30"/>
  <c r="H328" i="30"/>
  <c r="J328" i="30"/>
  <c r="K328" i="30" s="1"/>
  <c r="H348" i="30"/>
  <c r="J348" i="30"/>
  <c r="I348" i="30"/>
  <c r="I237" i="30"/>
  <c r="I239" i="30"/>
  <c r="I241" i="30"/>
  <c r="I243" i="30"/>
  <c r="I245" i="30"/>
  <c r="I247" i="30"/>
  <c r="I249" i="30"/>
  <c r="I251" i="30"/>
  <c r="I253" i="30"/>
  <c r="I255" i="30"/>
  <c r="I257" i="30"/>
  <c r="I259" i="30"/>
  <c r="I261" i="30"/>
  <c r="I263" i="30"/>
  <c r="I265" i="30"/>
  <c r="I267" i="30"/>
  <c r="I269" i="30"/>
  <c r="I271" i="30"/>
  <c r="I273" i="30"/>
  <c r="I275" i="30"/>
  <c r="I277" i="30"/>
  <c r="I279" i="30"/>
  <c r="I283" i="30"/>
  <c r="I285" i="30"/>
  <c r="J287" i="30"/>
  <c r="K287" i="30" s="1"/>
  <c r="J309" i="30"/>
  <c r="K309" i="30" s="1"/>
  <c r="H316" i="30"/>
  <c r="J316" i="30"/>
  <c r="H320" i="30"/>
  <c r="J320" i="30"/>
  <c r="J323" i="30"/>
  <c r="J327" i="30"/>
  <c r="J331" i="30"/>
  <c r="J335" i="30"/>
  <c r="J339" i="30"/>
  <c r="H342" i="30"/>
  <c r="J342" i="30"/>
  <c r="H346" i="30"/>
  <c r="J346" i="30"/>
  <c r="H350" i="30"/>
  <c r="J350" i="30"/>
  <c r="I370" i="30"/>
  <c r="G370" i="30"/>
  <c r="J370" i="30" s="1"/>
  <c r="K370" i="30" s="1"/>
  <c r="I289" i="30"/>
  <c r="J307" i="30"/>
  <c r="K307" i="30" s="1"/>
  <c r="J315" i="30"/>
  <c r="J319" i="30"/>
  <c r="H322" i="30"/>
  <c r="J322" i="30"/>
  <c r="H326" i="30"/>
  <c r="J326" i="30"/>
  <c r="H330" i="30"/>
  <c r="J330" i="30"/>
  <c r="H334" i="30"/>
  <c r="J334" i="30"/>
  <c r="H338" i="30"/>
  <c r="J338" i="30"/>
  <c r="J345" i="30"/>
  <c r="J349" i="30"/>
  <c r="J353" i="30"/>
  <c r="H315" i="30"/>
  <c r="H317" i="30"/>
  <c r="H319" i="30"/>
  <c r="H323" i="30"/>
  <c r="H325" i="30"/>
  <c r="K325" i="30" s="1"/>
  <c r="H327" i="30"/>
  <c r="H329" i="30"/>
  <c r="H331" i="30"/>
  <c r="H333" i="30"/>
  <c r="K333" i="30" s="1"/>
  <c r="H335" i="30"/>
  <c r="H337" i="30"/>
  <c r="H339" i="30"/>
  <c r="H343" i="30"/>
  <c r="K343" i="30" s="1"/>
  <c r="H345" i="30"/>
  <c r="H347" i="30"/>
  <c r="K347" i="30" s="1"/>
  <c r="H349" i="30"/>
  <c r="H351" i="30"/>
  <c r="H353" i="30"/>
  <c r="J369" i="30"/>
  <c r="K369" i="30" s="1"/>
  <c r="I371" i="30"/>
  <c r="I303" i="30"/>
  <c r="I305" i="30"/>
  <c r="I307" i="30"/>
  <c r="I309" i="30"/>
  <c r="I311" i="30"/>
  <c r="I313" i="30"/>
  <c r="I315" i="30"/>
  <c r="I317" i="30"/>
  <c r="I319" i="30"/>
  <c r="I323" i="30"/>
  <c r="I325" i="30"/>
  <c r="I327" i="30"/>
  <c r="I329" i="30"/>
  <c r="I331" i="30"/>
  <c r="I333" i="30"/>
  <c r="I335" i="30"/>
  <c r="I337" i="30"/>
  <c r="I339" i="30"/>
  <c r="I343" i="30"/>
  <c r="I345" i="30"/>
  <c r="I347" i="30"/>
  <c r="I349" i="30"/>
  <c r="I351" i="30"/>
  <c r="I353" i="30"/>
  <c r="I38" i="28"/>
  <c r="H38" i="28"/>
  <c r="I42" i="28"/>
  <c r="H42" i="28"/>
  <c r="G51" i="28"/>
  <c r="J51" i="28" s="1"/>
  <c r="K51" i="28" s="1"/>
  <c r="I51" i="28"/>
  <c r="G80" i="28"/>
  <c r="I80" i="28"/>
  <c r="G365" i="28"/>
  <c r="J365" i="28" s="1"/>
  <c r="K365" i="28" s="1"/>
  <c r="I365" i="28"/>
  <c r="H41" i="16"/>
  <c r="H79" i="20"/>
  <c r="H271" i="20"/>
  <c r="H283" i="20"/>
  <c r="H337" i="20"/>
  <c r="H150" i="22"/>
  <c r="H188" i="22"/>
  <c r="H236" i="22"/>
  <c r="K62" i="26"/>
  <c r="K239" i="26"/>
  <c r="J328" i="26"/>
  <c r="K328" i="26" s="1"/>
  <c r="H328" i="26"/>
  <c r="G346" i="26"/>
  <c r="I346" i="26"/>
  <c r="G367" i="26"/>
  <c r="J367" i="26" s="1"/>
  <c r="K367" i="26" s="1"/>
  <c r="I367" i="26"/>
  <c r="J20" i="28"/>
  <c r="H20" i="28"/>
  <c r="K28" i="28"/>
  <c r="I32" i="28"/>
  <c r="G32" i="28"/>
  <c r="J32" i="28" s="1"/>
  <c r="K32" i="28" s="1"/>
  <c r="J38" i="28"/>
  <c r="J42" i="28"/>
  <c r="K42" i="28" s="1"/>
  <c r="J61" i="28"/>
  <c r="H61" i="28"/>
  <c r="H70" i="28"/>
  <c r="I70" i="28"/>
  <c r="G130" i="28"/>
  <c r="I130" i="28"/>
  <c r="I147" i="28"/>
  <c r="J147" i="28"/>
  <c r="I243" i="28"/>
  <c r="G243" i="28"/>
  <c r="I361" i="28"/>
  <c r="G361" i="28"/>
  <c r="J361" i="28" s="1"/>
  <c r="K361" i="28" s="1"/>
  <c r="I38" i="16"/>
  <c r="J41" i="16"/>
  <c r="I266" i="20"/>
  <c r="J271" i="20"/>
  <c r="K271" i="20" s="1"/>
  <c r="I272" i="20"/>
  <c r="G32" i="22"/>
  <c r="J32" i="22" s="1"/>
  <c r="J40" i="22"/>
  <c r="I74" i="22"/>
  <c r="I75" i="22"/>
  <c r="H139" i="22"/>
  <c r="J142" i="22"/>
  <c r="I143" i="22"/>
  <c r="I262" i="22"/>
  <c r="H303" i="22"/>
  <c r="H347" i="22"/>
  <c r="J66" i="24"/>
  <c r="J73" i="24"/>
  <c r="I74" i="24"/>
  <c r="J124" i="24"/>
  <c r="I126" i="24"/>
  <c r="J151" i="24"/>
  <c r="J166" i="24"/>
  <c r="H261" i="24"/>
  <c r="G362" i="24"/>
  <c r="J362" i="24" s="1"/>
  <c r="K362" i="24" s="1"/>
  <c r="I145" i="26"/>
  <c r="J237" i="26"/>
  <c r="J258" i="26"/>
  <c r="H258" i="26"/>
  <c r="G359" i="26"/>
  <c r="J359" i="26" s="1"/>
  <c r="K359" i="26" s="1"/>
  <c r="I359" i="26"/>
  <c r="I40" i="28"/>
  <c r="H40" i="28"/>
  <c r="I44" i="28"/>
  <c r="H44" i="28"/>
  <c r="I56" i="28"/>
  <c r="H56" i="28"/>
  <c r="G78" i="28"/>
  <c r="J78" i="28" s="1"/>
  <c r="K78" i="28" s="1"/>
  <c r="I78" i="28"/>
  <c r="J136" i="28"/>
  <c r="H136" i="28"/>
  <c r="K136" i="28" s="1"/>
  <c r="I234" i="18"/>
  <c r="J241" i="18"/>
  <c r="H269" i="18"/>
  <c r="H56" i="20"/>
  <c r="K56" i="20" s="1"/>
  <c r="H118" i="20"/>
  <c r="H126" i="20"/>
  <c r="H138" i="20"/>
  <c r="H194" i="20"/>
  <c r="I360" i="20"/>
  <c r="J28" i="22"/>
  <c r="I29" i="22"/>
  <c r="I31" i="22"/>
  <c r="H62" i="22"/>
  <c r="H64" i="22"/>
  <c r="J71" i="22"/>
  <c r="H128" i="22"/>
  <c r="I134" i="22"/>
  <c r="J204" i="22"/>
  <c r="I209" i="22"/>
  <c r="J223" i="22"/>
  <c r="J226" i="22"/>
  <c r="I296" i="22"/>
  <c r="H302" i="22"/>
  <c r="H315" i="22"/>
  <c r="I346" i="22"/>
  <c r="I27" i="24"/>
  <c r="I28" i="24"/>
  <c r="I54" i="24"/>
  <c r="J54" i="24"/>
  <c r="H85" i="24"/>
  <c r="H121" i="24"/>
  <c r="H144" i="24"/>
  <c r="H173" i="24"/>
  <c r="G359" i="24"/>
  <c r="J359" i="24" s="1"/>
  <c r="K359" i="24" s="1"/>
  <c r="I359" i="24"/>
  <c r="I67" i="26"/>
  <c r="I169" i="26"/>
  <c r="J232" i="26"/>
  <c r="I345" i="26"/>
  <c r="H345" i="26"/>
  <c r="J18" i="28"/>
  <c r="K18" i="28" s="1"/>
  <c r="H18" i="28"/>
  <c r="I24" i="28"/>
  <c r="H24" i="28"/>
  <c r="K24" i="28" s="1"/>
  <c r="K44" i="28"/>
  <c r="J109" i="28"/>
  <c r="H109" i="28"/>
  <c r="J166" i="28"/>
  <c r="K166" i="28" s="1"/>
  <c r="H166" i="28"/>
  <c r="I166" i="28"/>
  <c r="J196" i="28"/>
  <c r="I196" i="28"/>
  <c r="H196" i="28"/>
  <c r="G210" i="28"/>
  <c r="I210" i="28"/>
  <c r="J184" i="24"/>
  <c r="H210" i="24"/>
  <c r="H256" i="24"/>
  <c r="I308" i="24"/>
  <c r="J25" i="26"/>
  <c r="J27" i="26"/>
  <c r="J42" i="26"/>
  <c r="K42" i="26" s="1"/>
  <c r="J50" i="26"/>
  <c r="K50" i="26" s="1"/>
  <c r="J60" i="26"/>
  <c r="K60" i="26" s="1"/>
  <c r="I68" i="26"/>
  <c r="J98" i="26"/>
  <c r="J190" i="26"/>
  <c r="H237" i="26"/>
  <c r="K237" i="26" s="1"/>
  <c r="J242" i="26"/>
  <c r="K242" i="26" s="1"/>
  <c r="J248" i="26"/>
  <c r="H253" i="26"/>
  <c r="K253" i="26" s="1"/>
  <c r="J351" i="26"/>
  <c r="I50" i="28"/>
  <c r="H50" i="28"/>
  <c r="J56" i="28"/>
  <c r="H66" i="28"/>
  <c r="J66" i="28"/>
  <c r="K66" i="28" s="1"/>
  <c r="J70" i="28"/>
  <c r="H72" i="28"/>
  <c r="I72" i="28"/>
  <c r="I164" i="28"/>
  <c r="H164" i="28"/>
  <c r="J181" i="28"/>
  <c r="K181" i="28" s="1"/>
  <c r="G194" i="28"/>
  <c r="I194" i="28"/>
  <c r="J221" i="28"/>
  <c r="I93" i="24"/>
  <c r="J105" i="24"/>
  <c r="J178" i="24"/>
  <c r="J194" i="24"/>
  <c r="J204" i="24"/>
  <c r="I205" i="24"/>
  <c r="I209" i="24"/>
  <c r="J212" i="24"/>
  <c r="J224" i="24"/>
  <c r="H238" i="24"/>
  <c r="H240" i="24"/>
  <c r="I242" i="24"/>
  <c r="J245" i="24"/>
  <c r="J255" i="24"/>
  <c r="I256" i="24"/>
  <c r="I257" i="24"/>
  <c r="J277" i="24"/>
  <c r="J280" i="24"/>
  <c r="J282" i="24"/>
  <c r="H344" i="24"/>
  <c r="H346" i="24"/>
  <c r="I348" i="24"/>
  <c r="J350" i="24"/>
  <c r="J21" i="26"/>
  <c r="J23" i="26"/>
  <c r="K23" i="26" s="1"/>
  <c r="I31" i="26"/>
  <c r="J40" i="26"/>
  <c r="K40" i="26" s="1"/>
  <c r="I43" i="26"/>
  <c r="J48" i="26"/>
  <c r="K48" i="26" s="1"/>
  <c r="I53" i="26"/>
  <c r="J58" i="26"/>
  <c r="K58" i="26" s="1"/>
  <c r="I61" i="26"/>
  <c r="J66" i="26"/>
  <c r="K66" i="26" s="1"/>
  <c r="I75" i="26"/>
  <c r="I103" i="26"/>
  <c r="I123" i="26"/>
  <c r="J170" i="26"/>
  <c r="J174" i="26"/>
  <c r="J210" i="26"/>
  <c r="J231" i="26"/>
  <c r="K231" i="26" s="1"/>
  <c r="J236" i="26"/>
  <c r="K236" i="26" s="1"/>
  <c r="I238" i="26"/>
  <c r="J247" i="26"/>
  <c r="K247" i="26" s="1"/>
  <c r="J252" i="26"/>
  <c r="I254" i="26"/>
  <c r="I261" i="26"/>
  <c r="I285" i="26"/>
  <c r="I288" i="26"/>
  <c r="I300" i="26"/>
  <c r="J315" i="26"/>
  <c r="I325" i="26"/>
  <c r="J337" i="26"/>
  <c r="K337" i="26" s="1"/>
  <c r="J347" i="26"/>
  <c r="I348" i="26"/>
  <c r="I353" i="26"/>
  <c r="I48" i="28"/>
  <c r="H48" i="28"/>
  <c r="K48" i="28" s="1"/>
  <c r="J54" i="28"/>
  <c r="I60" i="28"/>
  <c r="K68" i="28"/>
  <c r="J75" i="28"/>
  <c r="K75" i="28" s="1"/>
  <c r="H75" i="28"/>
  <c r="I84" i="28"/>
  <c r="J87" i="28"/>
  <c r="K87" i="28" s="1"/>
  <c r="I100" i="28"/>
  <c r="J105" i="28"/>
  <c r="K105" i="28" s="1"/>
  <c r="J121" i="28"/>
  <c r="H121" i="28"/>
  <c r="J125" i="28"/>
  <c r="K125" i="28" s="1"/>
  <c r="I133" i="28"/>
  <c r="J139" i="28"/>
  <c r="J141" i="28"/>
  <c r="J146" i="28"/>
  <c r="K146" i="28" s="1"/>
  <c r="H146" i="28"/>
  <c r="J154" i="28"/>
  <c r="K154" i="28" s="1"/>
  <c r="I154" i="28"/>
  <c r="H154" i="28"/>
  <c r="I160" i="28"/>
  <c r="J206" i="28"/>
  <c r="I206" i="28"/>
  <c r="I241" i="28"/>
  <c r="G241" i="28"/>
  <c r="I245" i="28"/>
  <c r="G245" i="28"/>
  <c r="J245" i="28" s="1"/>
  <c r="J262" i="28"/>
  <c r="G366" i="28"/>
  <c r="J366" i="28" s="1"/>
  <c r="K366" i="28" s="1"/>
  <c r="I366" i="28"/>
  <c r="K38" i="26"/>
  <c r="I41" i="26"/>
  <c r="I49" i="26"/>
  <c r="K56" i="26"/>
  <c r="I59" i="26"/>
  <c r="K64" i="26"/>
  <c r="K68" i="26"/>
  <c r="I73" i="26"/>
  <c r="I81" i="26"/>
  <c r="I99" i="26"/>
  <c r="J114" i="26"/>
  <c r="I121" i="26"/>
  <c r="I127" i="26"/>
  <c r="I139" i="26"/>
  <c r="J166" i="26"/>
  <c r="J186" i="26"/>
  <c r="I199" i="26"/>
  <c r="I205" i="26"/>
  <c r="I232" i="26"/>
  <c r="K234" i="26"/>
  <c r="I237" i="26"/>
  <c r="I253" i="26"/>
  <c r="I259" i="26"/>
  <c r="I283" i="26"/>
  <c r="I286" i="26"/>
  <c r="K313" i="26"/>
  <c r="I326" i="26"/>
  <c r="I333" i="26"/>
  <c r="I344" i="26"/>
  <c r="I369" i="26"/>
  <c r="I17" i="28"/>
  <c r="I19" i="28"/>
  <c r="I28" i="28"/>
  <c r="I30" i="28"/>
  <c r="K33" i="28"/>
  <c r="I46" i="28"/>
  <c r="H46" i="28"/>
  <c r="J50" i="28"/>
  <c r="H54" i="28"/>
  <c r="I58" i="28"/>
  <c r="K60" i="28"/>
  <c r="I66" i="28"/>
  <c r="J72" i="28"/>
  <c r="K72" i="28" s="1"/>
  <c r="J73" i="28"/>
  <c r="H73" i="28"/>
  <c r="H80" i="28"/>
  <c r="J80" i="28"/>
  <c r="J95" i="28"/>
  <c r="K95" i="28" s="1"/>
  <c r="H95" i="28"/>
  <c r="J99" i="28"/>
  <c r="K99" i="28" s="1"/>
  <c r="J115" i="28"/>
  <c r="H115" i="28"/>
  <c r="J132" i="28"/>
  <c r="J138" i="28"/>
  <c r="J144" i="28"/>
  <c r="K144" i="28" s="1"/>
  <c r="H144" i="28"/>
  <c r="I149" i="28"/>
  <c r="G152" i="28"/>
  <c r="J152" i="28" s="1"/>
  <c r="K152" i="28" s="1"/>
  <c r="I152" i="28"/>
  <c r="I156" i="28"/>
  <c r="I157" i="28"/>
  <c r="I159" i="28"/>
  <c r="J159" i="28"/>
  <c r="J168" i="28"/>
  <c r="I168" i="28"/>
  <c r="I193" i="28"/>
  <c r="H193" i="28"/>
  <c r="J204" i="28"/>
  <c r="K204" i="28" s="1"/>
  <c r="H204" i="28"/>
  <c r="I233" i="28"/>
  <c r="J258" i="28"/>
  <c r="J140" i="28"/>
  <c r="K140" i="28" s="1"/>
  <c r="J161" i="28"/>
  <c r="J191" i="28"/>
  <c r="K191" i="28" s="1"/>
  <c r="J211" i="28"/>
  <c r="J212" i="28"/>
  <c r="I212" i="28"/>
  <c r="J215" i="28"/>
  <c r="J217" i="28"/>
  <c r="J230" i="28"/>
  <c r="J256" i="28"/>
  <c r="J264" i="28"/>
  <c r="J265" i="28"/>
  <c r="K265" i="28" s="1"/>
  <c r="H265" i="28"/>
  <c r="J269" i="28"/>
  <c r="J270" i="28"/>
  <c r="J278" i="28"/>
  <c r="J67" i="28"/>
  <c r="K67" i="28" s="1"/>
  <c r="J81" i="28"/>
  <c r="K81" i="28" s="1"/>
  <c r="J91" i="28"/>
  <c r="K91" i="28" s="1"/>
  <c r="I110" i="28"/>
  <c r="I116" i="28"/>
  <c r="J134" i="28"/>
  <c r="I137" i="28"/>
  <c r="J142" i="28"/>
  <c r="K142" i="28" s="1"/>
  <c r="I145" i="28"/>
  <c r="J151" i="28"/>
  <c r="J160" i="28"/>
  <c r="I167" i="28"/>
  <c r="I169" i="28"/>
  <c r="J183" i="28"/>
  <c r="K183" i="28" s="1"/>
  <c r="J198" i="28"/>
  <c r="J207" i="28"/>
  <c r="J210" i="28"/>
  <c r="K210" i="28" s="1"/>
  <c r="H210" i="28"/>
  <c r="I235" i="28"/>
  <c r="J248" i="28"/>
  <c r="J250" i="28"/>
  <c r="J252" i="28"/>
  <c r="J254" i="28"/>
  <c r="J275" i="28"/>
  <c r="K275" i="28" s="1"/>
  <c r="H275" i="28"/>
  <c r="I290" i="28"/>
  <c r="I316" i="28"/>
  <c r="I318" i="28"/>
  <c r="J327" i="28"/>
  <c r="I338" i="28"/>
  <c r="I165" i="28"/>
  <c r="J171" i="28"/>
  <c r="I172" i="28"/>
  <c r="J179" i="28"/>
  <c r="K179" i="28" s="1"/>
  <c r="J187" i="28"/>
  <c r="K187" i="28" s="1"/>
  <c r="I197" i="28"/>
  <c r="J199" i="28"/>
  <c r="I203" i="28"/>
  <c r="I209" i="28"/>
  <c r="I213" i="28"/>
  <c r="J218" i="28"/>
  <c r="K218" i="28" s="1"/>
  <c r="J219" i="28"/>
  <c r="J220" i="28"/>
  <c r="J224" i="28"/>
  <c r="J225" i="28"/>
  <c r="I234" i="28"/>
  <c r="I236" i="28"/>
  <c r="I238" i="28"/>
  <c r="J240" i="28"/>
  <c r="J242" i="28"/>
  <c r="J244" i="28"/>
  <c r="J246" i="28"/>
  <c r="J263" i="28"/>
  <c r="K263" i="28" s="1"/>
  <c r="J271" i="28"/>
  <c r="J279" i="28"/>
  <c r="K279" i="28" s="1"/>
  <c r="J291" i="28"/>
  <c r="I302" i="28"/>
  <c r="I306" i="28"/>
  <c r="J317" i="28"/>
  <c r="J335" i="28"/>
  <c r="J345" i="28"/>
  <c r="J347" i="28"/>
  <c r="J272" i="28"/>
  <c r="J273" i="28"/>
  <c r="K273" i="28" s="1"/>
  <c r="J297" i="28"/>
  <c r="I310" i="28"/>
  <c r="I314" i="28"/>
  <c r="J323" i="28"/>
  <c r="J339" i="28"/>
  <c r="J351" i="28"/>
  <c r="I21" i="28"/>
  <c r="I23" i="28"/>
  <c r="I25" i="28"/>
  <c r="I27" i="28"/>
  <c r="I29" i="28"/>
  <c r="I31" i="28"/>
  <c r="I37" i="28"/>
  <c r="I39" i="28"/>
  <c r="I41" i="28"/>
  <c r="I43" i="28"/>
  <c r="I45" i="28"/>
  <c r="I47" i="28"/>
  <c r="I49" i="28"/>
  <c r="I53" i="28"/>
  <c r="I55" i="28"/>
  <c r="I57" i="28"/>
  <c r="I59" i="28"/>
  <c r="I129" i="28"/>
  <c r="G129" i="28"/>
  <c r="J162" i="28"/>
  <c r="I162" i="28"/>
  <c r="H162" i="28"/>
  <c r="J170" i="28"/>
  <c r="I170" i="28"/>
  <c r="H170" i="28"/>
  <c r="I18" i="28"/>
  <c r="I20" i="28"/>
  <c r="J21" i="28"/>
  <c r="K21" i="28" s="1"/>
  <c r="J23" i="28"/>
  <c r="K23" i="28" s="1"/>
  <c r="J25" i="28"/>
  <c r="K25" i="28" s="1"/>
  <c r="J27" i="28"/>
  <c r="K27" i="28" s="1"/>
  <c r="J29" i="28"/>
  <c r="K29" i="28" s="1"/>
  <c r="J31" i="28"/>
  <c r="K31" i="28" s="1"/>
  <c r="J37" i="28"/>
  <c r="K37" i="28" s="1"/>
  <c r="J39" i="28"/>
  <c r="K39" i="28" s="1"/>
  <c r="J41" i="28"/>
  <c r="K41" i="28" s="1"/>
  <c r="J43" i="28"/>
  <c r="K43" i="28" s="1"/>
  <c r="J45" i="28"/>
  <c r="K45" i="28" s="1"/>
  <c r="J47" i="28"/>
  <c r="K47" i="28" s="1"/>
  <c r="J49" i="28"/>
  <c r="K49" i="28" s="1"/>
  <c r="J53" i="28"/>
  <c r="K53" i="28" s="1"/>
  <c r="J55" i="28"/>
  <c r="K55" i="28" s="1"/>
  <c r="J57" i="28"/>
  <c r="K57" i="28" s="1"/>
  <c r="J59" i="28"/>
  <c r="K59" i="28" s="1"/>
  <c r="I62" i="28"/>
  <c r="J65" i="28"/>
  <c r="K65" i="28" s="1"/>
  <c r="J71" i="28"/>
  <c r="K71" i="28" s="1"/>
  <c r="I76" i="28"/>
  <c r="J79" i="28"/>
  <c r="K79" i="28" s="1"/>
  <c r="J85" i="28"/>
  <c r="K85" i="28" s="1"/>
  <c r="H86" i="28"/>
  <c r="J86" i="28"/>
  <c r="J89" i="28"/>
  <c r="K89" i="28" s="1"/>
  <c r="H90" i="28"/>
  <c r="J90" i="28"/>
  <c r="J93" i="28"/>
  <c r="K93" i="28" s="1"/>
  <c r="H94" i="28"/>
  <c r="J94" i="28"/>
  <c r="J97" i="28"/>
  <c r="K97" i="28" s="1"/>
  <c r="H98" i="28"/>
  <c r="J98" i="28"/>
  <c r="J103" i="28"/>
  <c r="K103" i="28" s="1"/>
  <c r="H104" i="28"/>
  <c r="J104" i="28"/>
  <c r="J107" i="28"/>
  <c r="K107" i="28" s="1"/>
  <c r="H108" i="28"/>
  <c r="J108" i="28"/>
  <c r="J113" i="28"/>
  <c r="K113" i="28" s="1"/>
  <c r="H114" i="28"/>
  <c r="J114" i="28"/>
  <c r="J119" i="28"/>
  <c r="K119" i="28" s="1"/>
  <c r="H120" i="28"/>
  <c r="J120" i="28"/>
  <c r="K120" i="28" s="1"/>
  <c r="J123" i="28"/>
  <c r="K123" i="28" s="1"/>
  <c r="H124" i="28"/>
  <c r="J124" i="28"/>
  <c r="J130" i="28"/>
  <c r="H130" i="28"/>
  <c r="J200" i="28"/>
  <c r="I200" i="28"/>
  <c r="H200" i="28"/>
  <c r="J214" i="28"/>
  <c r="I214" i="28"/>
  <c r="H214" i="28"/>
  <c r="J222" i="28"/>
  <c r="I222" i="28"/>
  <c r="H222" i="28"/>
  <c r="J231" i="28"/>
  <c r="H231" i="28"/>
  <c r="I231" i="28"/>
  <c r="J239" i="28"/>
  <c r="H239" i="28"/>
  <c r="I239" i="28"/>
  <c r="J247" i="28"/>
  <c r="K247" i="28" s="1"/>
  <c r="H247" i="28"/>
  <c r="I247" i="28"/>
  <c r="J255" i="28"/>
  <c r="H255" i="28"/>
  <c r="I255" i="28"/>
  <c r="H17" i="28"/>
  <c r="H19" i="28"/>
  <c r="K19" i="28" s="1"/>
  <c r="J62" i="28"/>
  <c r="K62" i="28" s="1"/>
  <c r="J63" i="28"/>
  <c r="K63" i="28" s="1"/>
  <c r="I74" i="28"/>
  <c r="J76" i="28"/>
  <c r="K76" i="28" s="1"/>
  <c r="J77" i="28"/>
  <c r="K77" i="28" s="1"/>
  <c r="J83" i="28"/>
  <c r="K83" i="28" s="1"/>
  <c r="J150" i="28"/>
  <c r="I150" i="28"/>
  <c r="H150" i="28"/>
  <c r="J174" i="28"/>
  <c r="I174" i="28"/>
  <c r="H174" i="28"/>
  <c r="J176" i="28"/>
  <c r="I176" i="28"/>
  <c r="H176" i="28"/>
  <c r="J178" i="28"/>
  <c r="I178" i="28"/>
  <c r="H178" i="28"/>
  <c r="J180" i="28"/>
  <c r="I180" i="28"/>
  <c r="H180" i="28"/>
  <c r="J182" i="28"/>
  <c r="I182" i="28"/>
  <c r="H182" i="28"/>
  <c r="J184" i="28"/>
  <c r="I184" i="28"/>
  <c r="H184" i="28"/>
  <c r="J186" i="28"/>
  <c r="I186" i="28"/>
  <c r="H186" i="28"/>
  <c r="J188" i="28"/>
  <c r="I188" i="28"/>
  <c r="H188" i="28"/>
  <c r="J190" i="28"/>
  <c r="I190" i="28"/>
  <c r="H190" i="28"/>
  <c r="J74" i="28"/>
  <c r="K74" i="28" s="1"/>
  <c r="H88" i="28"/>
  <c r="J88" i="28"/>
  <c r="H92" i="28"/>
  <c r="J92" i="28"/>
  <c r="H100" i="28"/>
  <c r="J100" i="28"/>
  <c r="H102" i="28"/>
  <c r="J102" i="28"/>
  <c r="H110" i="28"/>
  <c r="J110" i="28"/>
  <c r="H112" i="28"/>
  <c r="J112" i="28"/>
  <c r="H116" i="28"/>
  <c r="J116" i="28"/>
  <c r="H118" i="28"/>
  <c r="J118" i="28"/>
  <c r="J126" i="28"/>
  <c r="H126" i="28"/>
  <c r="H328" i="28"/>
  <c r="J328" i="28"/>
  <c r="I328" i="28"/>
  <c r="J127" i="28"/>
  <c r="K127" i="28" s="1"/>
  <c r="I204" i="28"/>
  <c r="I228" i="28"/>
  <c r="H228" i="28"/>
  <c r="J228" i="28"/>
  <c r="K228" i="28" s="1"/>
  <c r="J233" i="28"/>
  <c r="K233" i="28" s="1"/>
  <c r="H233" i="28"/>
  <c r="J241" i="28"/>
  <c r="H241" i="28"/>
  <c r="J249" i="28"/>
  <c r="K249" i="28" s="1"/>
  <c r="H249" i="28"/>
  <c r="J257" i="28"/>
  <c r="H257" i="28"/>
  <c r="H304" i="28"/>
  <c r="J304" i="28"/>
  <c r="I304" i="28"/>
  <c r="H320" i="28"/>
  <c r="J320" i="28"/>
  <c r="I320" i="28"/>
  <c r="H352" i="28"/>
  <c r="J352" i="28"/>
  <c r="K352" i="28" s="1"/>
  <c r="I352" i="28"/>
  <c r="I61" i="28"/>
  <c r="I63" i="28"/>
  <c r="I65" i="28"/>
  <c r="I67" i="28"/>
  <c r="I71" i="28"/>
  <c r="I73" i="28"/>
  <c r="I75" i="28"/>
  <c r="I77" i="28"/>
  <c r="I79" i="28"/>
  <c r="I81" i="28"/>
  <c r="I83" i="28"/>
  <c r="I85" i="28"/>
  <c r="I87" i="28"/>
  <c r="I89" i="28"/>
  <c r="I91" i="28"/>
  <c r="I93" i="28"/>
  <c r="I95" i="28"/>
  <c r="I97" i="28"/>
  <c r="I99" i="28"/>
  <c r="I103" i="28"/>
  <c r="I105" i="28"/>
  <c r="I107" i="28"/>
  <c r="I109" i="28"/>
  <c r="I113" i="28"/>
  <c r="I115" i="28"/>
  <c r="I119" i="28"/>
  <c r="I121" i="28"/>
  <c r="I123" i="28"/>
  <c r="I125" i="28"/>
  <c r="J128" i="28"/>
  <c r="K128" i="28" s="1"/>
  <c r="I128" i="28"/>
  <c r="K132" i="28"/>
  <c r="I132" i="28"/>
  <c r="K134" i="28"/>
  <c r="I134" i="28"/>
  <c r="I136" i="28"/>
  <c r="K138" i="28"/>
  <c r="I138" i="28"/>
  <c r="I140" i="28"/>
  <c r="I142" i="28"/>
  <c r="I144" i="28"/>
  <c r="K158" i="28"/>
  <c r="K196" i="28"/>
  <c r="K225" i="28"/>
  <c r="I225" i="28"/>
  <c r="J235" i="28"/>
  <c r="H235" i="28"/>
  <c r="J243" i="28"/>
  <c r="H243" i="28"/>
  <c r="J251" i="28"/>
  <c r="H251" i="28"/>
  <c r="J259" i="28"/>
  <c r="H259" i="28"/>
  <c r="H286" i="28"/>
  <c r="J286" i="28"/>
  <c r="I286" i="28"/>
  <c r="H288" i="28"/>
  <c r="J288" i="28"/>
  <c r="I288" i="28"/>
  <c r="J129" i="28"/>
  <c r="K129" i="28" s="1"/>
  <c r="H148" i="28"/>
  <c r="I151" i="28"/>
  <c r="J156" i="28"/>
  <c r="K156" i="28" s="1"/>
  <c r="H160" i="28"/>
  <c r="K160" i="28" s="1"/>
  <c r="I163" i="28"/>
  <c r="J164" i="28"/>
  <c r="H168" i="28"/>
  <c r="I171" i="28"/>
  <c r="J172" i="28"/>
  <c r="K172" i="28" s="1"/>
  <c r="I175" i="28"/>
  <c r="I177" i="28"/>
  <c r="I179" i="28"/>
  <c r="I181" i="28"/>
  <c r="I183" i="28"/>
  <c r="I185" i="28"/>
  <c r="I187" i="28"/>
  <c r="I189" i="28"/>
  <c r="I191" i="28"/>
  <c r="J194" i="28"/>
  <c r="K194" i="28" s="1"/>
  <c r="H198" i="28"/>
  <c r="I201" i="28"/>
  <c r="H206" i="28"/>
  <c r="H212" i="28"/>
  <c r="I215" i="28"/>
  <c r="J216" i="28"/>
  <c r="K216" i="28" s="1"/>
  <c r="H220" i="28"/>
  <c r="H224" i="28"/>
  <c r="I224" i="28"/>
  <c r="J229" i="28"/>
  <c r="H229" i="28"/>
  <c r="I232" i="28"/>
  <c r="J237" i="28"/>
  <c r="H237" i="28"/>
  <c r="I240" i="28"/>
  <c r="H245" i="28"/>
  <c r="I248" i="28"/>
  <c r="J253" i="28"/>
  <c r="H253" i="28"/>
  <c r="I256" i="28"/>
  <c r="H312" i="28"/>
  <c r="J312" i="28"/>
  <c r="I312" i="28"/>
  <c r="H336" i="28"/>
  <c r="J336" i="28"/>
  <c r="K336" i="28" s="1"/>
  <c r="I336" i="28"/>
  <c r="H133" i="28"/>
  <c r="K133" i="28" s="1"/>
  <c r="H135" i="28"/>
  <c r="K135" i="28" s="1"/>
  <c r="H137" i="28"/>
  <c r="K137" i="28" s="1"/>
  <c r="H139" i="28"/>
  <c r="K139" i="28" s="1"/>
  <c r="H141" i="28"/>
  <c r="H143" i="28"/>
  <c r="K143" i="28" s="1"/>
  <c r="H145" i="28"/>
  <c r="K145" i="28" s="1"/>
  <c r="H147" i="28"/>
  <c r="H149" i="28"/>
  <c r="H151" i="28"/>
  <c r="K151" i="28" s="1"/>
  <c r="H153" i="28"/>
  <c r="K153" i="28" s="1"/>
  <c r="H157" i="28"/>
  <c r="K157" i="28" s="1"/>
  <c r="H159" i="28"/>
  <c r="H161" i="28"/>
  <c r="K161" i="28" s="1"/>
  <c r="H163" i="28"/>
  <c r="K163" i="28" s="1"/>
  <c r="H165" i="28"/>
  <c r="K165" i="28" s="1"/>
  <c r="H167" i="28"/>
  <c r="H169" i="28"/>
  <c r="H171" i="28"/>
  <c r="H195" i="28"/>
  <c r="K195" i="28" s="1"/>
  <c r="H197" i="28"/>
  <c r="H199" i="28"/>
  <c r="H201" i="28"/>
  <c r="K201" i="28" s="1"/>
  <c r="H203" i="28"/>
  <c r="H205" i="28"/>
  <c r="K205" i="28" s="1"/>
  <c r="H207" i="28"/>
  <c r="H209" i="28"/>
  <c r="K209" i="28" s="1"/>
  <c r="H211" i="28"/>
  <c r="H213" i="28"/>
  <c r="K213" i="28" s="1"/>
  <c r="H215" i="28"/>
  <c r="K215" i="28" s="1"/>
  <c r="H217" i="28"/>
  <c r="K217" i="28" s="1"/>
  <c r="H219" i="28"/>
  <c r="H221" i="28"/>
  <c r="J226" i="28"/>
  <c r="K226" i="28" s="1"/>
  <c r="K261" i="28"/>
  <c r="I261" i="28"/>
  <c r="I262" i="28"/>
  <c r="I263" i="28"/>
  <c r="I264" i="28"/>
  <c r="I265" i="28"/>
  <c r="I266" i="28"/>
  <c r="K267" i="28"/>
  <c r="I267" i="28"/>
  <c r="I268" i="28"/>
  <c r="K269" i="28"/>
  <c r="I269" i="28"/>
  <c r="I270" i="28"/>
  <c r="K271" i="28"/>
  <c r="I271" i="28"/>
  <c r="I272" i="28"/>
  <c r="I273" i="28"/>
  <c r="I274" i="28"/>
  <c r="I275" i="28"/>
  <c r="I276" i="28"/>
  <c r="I277" i="28"/>
  <c r="I278" i="28"/>
  <c r="I279" i="28"/>
  <c r="H282" i="28"/>
  <c r="J282" i="28"/>
  <c r="I282" i="28"/>
  <c r="H298" i="28"/>
  <c r="J298" i="28"/>
  <c r="I298" i="28"/>
  <c r="H308" i="28"/>
  <c r="J308" i="28"/>
  <c r="H316" i="28"/>
  <c r="J316" i="28"/>
  <c r="J223" i="28"/>
  <c r="K223" i="28" s="1"/>
  <c r="I223" i="28"/>
  <c r="J227" i="28"/>
  <c r="K227" i="28" s="1"/>
  <c r="I227" i="28"/>
  <c r="H324" i="28"/>
  <c r="J324" i="28"/>
  <c r="I324" i="28"/>
  <c r="H332" i="28"/>
  <c r="J332" i="28"/>
  <c r="I332" i="28"/>
  <c r="H340" i="28"/>
  <c r="J340" i="28"/>
  <c r="I340" i="28"/>
  <c r="H342" i="28"/>
  <c r="J342" i="28"/>
  <c r="I342" i="28"/>
  <c r="H348" i="28"/>
  <c r="J348" i="28"/>
  <c r="I348" i="28"/>
  <c r="H230" i="28"/>
  <c r="H232" i="28"/>
  <c r="K232" i="28" s="1"/>
  <c r="H234" i="28"/>
  <c r="K234" i="28" s="1"/>
  <c r="H236" i="28"/>
  <c r="H238" i="28"/>
  <c r="H240" i="28"/>
  <c r="K240" i="28" s="1"/>
  <c r="H242" i="28"/>
  <c r="K242" i="28" s="1"/>
  <c r="H244" i="28"/>
  <c r="K244" i="28" s="1"/>
  <c r="H246" i="28"/>
  <c r="H248" i="28"/>
  <c r="H250" i="28"/>
  <c r="K250" i="28" s="1"/>
  <c r="H252" i="28"/>
  <c r="K252" i="28" s="1"/>
  <c r="H254" i="28"/>
  <c r="H256" i="28"/>
  <c r="K256" i="28" s="1"/>
  <c r="H258" i="28"/>
  <c r="H262" i="28"/>
  <c r="K262" i="28" s="1"/>
  <c r="H264" i="28"/>
  <c r="H266" i="28"/>
  <c r="K266" i="28" s="1"/>
  <c r="H268" i="28"/>
  <c r="K268" i="28" s="1"/>
  <c r="H270" i="28"/>
  <c r="K270" i="28" s="1"/>
  <c r="H272" i="28"/>
  <c r="H274" i="28"/>
  <c r="K274" i="28" s="1"/>
  <c r="H276" i="28"/>
  <c r="H278" i="28"/>
  <c r="H284" i="28"/>
  <c r="J284" i="28"/>
  <c r="J287" i="28"/>
  <c r="H290" i="28"/>
  <c r="J290" i="28"/>
  <c r="J293" i="28"/>
  <c r="H296" i="28"/>
  <c r="J296" i="28"/>
  <c r="H300" i="28"/>
  <c r="J300" i="28"/>
  <c r="J303" i="28"/>
  <c r="J307" i="28"/>
  <c r="J311" i="28"/>
  <c r="J315" i="28"/>
  <c r="J319" i="28"/>
  <c r="H322" i="28"/>
  <c r="J322" i="28"/>
  <c r="H326" i="28"/>
  <c r="J326" i="28"/>
  <c r="H330" i="28"/>
  <c r="J330" i="28"/>
  <c r="H334" i="28"/>
  <c r="J334" i="28"/>
  <c r="H338" i="28"/>
  <c r="J338" i="28"/>
  <c r="H344" i="28"/>
  <c r="J344" i="28"/>
  <c r="H350" i="28"/>
  <c r="J350" i="28"/>
  <c r="I370" i="28"/>
  <c r="G370" i="28"/>
  <c r="J370" i="28" s="1"/>
  <c r="K370" i="28" s="1"/>
  <c r="H280" i="28"/>
  <c r="J280" i="28"/>
  <c r="J283" i="28"/>
  <c r="J289" i="28"/>
  <c r="H292" i="28"/>
  <c r="J292" i="28"/>
  <c r="J295" i="28"/>
  <c r="J299" i="28"/>
  <c r="H302" i="28"/>
  <c r="J302" i="28"/>
  <c r="H306" i="28"/>
  <c r="J306" i="28"/>
  <c r="H310" i="28"/>
  <c r="J310" i="28"/>
  <c r="H314" i="28"/>
  <c r="J314" i="28"/>
  <c r="H318" i="28"/>
  <c r="J318" i="28"/>
  <c r="J325" i="28"/>
  <c r="J329" i="28"/>
  <c r="J333" i="28"/>
  <c r="J337" i="28"/>
  <c r="J343" i="28"/>
  <c r="H346" i="28"/>
  <c r="J346" i="28"/>
  <c r="J349" i="28"/>
  <c r="J353" i="28"/>
  <c r="H283" i="28"/>
  <c r="H285" i="28"/>
  <c r="K285" i="28" s="1"/>
  <c r="H287" i="28"/>
  <c r="H289" i="28"/>
  <c r="H291" i="28"/>
  <c r="H293" i="28"/>
  <c r="H295" i="28"/>
  <c r="H297" i="28"/>
  <c r="K297" i="28" s="1"/>
  <c r="H299" i="28"/>
  <c r="H303" i="28"/>
  <c r="H305" i="28"/>
  <c r="K305" i="28" s="1"/>
  <c r="H307" i="28"/>
  <c r="H309" i="28"/>
  <c r="K309" i="28" s="1"/>
  <c r="H311" i="28"/>
  <c r="H313" i="28"/>
  <c r="H315" i="28"/>
  <c r="H317" i="28"/>
  <c r="H319" i="28"/>
  <c r="H323" i="28"/>
  <c r="H325" i="28"/>
  <c r="H327" i="28"/>
  <c r="K327" i="28" s="1"/>
  <c r="H329" i="28"/>
  <c r="H331" i="28"/>
  <c r="H333" i="28"/>
  <c r="H335" i="28"/>
  <c r="H337" i="28"/>
  <c r="H339" i="28"/>
  <c r="H343" i="28"/>
  <c r="H345" i="28"/>
  <c r="K345" i="28" s="1"/>
  <c r="H347" i="28"/>
  <c r="K347" i="28" s="1"/>
  <c r="H349" i="28"/>
  <c r="H351" i="28"/>
  <c r="H353" i="28"/>
  <c r="I371" i="28"/>
  <c r="I283" i="28"/>
  <c r="I285" i="28"/>
  <c r="I287" i="28"/>
  <c r="I289" i="28"/>
  <c r="I291" i="28"/>
  <c r="I293" i="28"/>
  <c r="I295" i="28"/>
  <c r="I297" i="28"/>
  <c r="I299" i="28"/>
  <c r="I303" i="28"/>
  <c r="I305" i="28"/>
  <c r="I307" i="28"/>
  <c r="I309" i="28"/>
  <c r="I311" i="28"/>
  <c r="I313" i="28"/>
  <c r="I315" i="28"/>
  <c r="I317" i="28"/>
  <c r="I319" i="28"/>
  <c r="I323" i="28"/>
  <c r="I325" i="28"/>
  <c r="I327" i="28"/>
  <c r="I329" i="28"/>
  <c r="I331" i="28"/>
  <c r="I333" i="28"/>
  <c r="I335" i="28"/>
  <c r="I337" i="28"/>
  <c r="I339" i="28"/>
  <c r="I343" i="28"/>
  <c r="I345" i="28"/>
  <c r="I347" i="28"/>
  <c r="I349" i="28"/>
  <c r="I351" i="28"/>
  <c r="I353" i="28"/>
  <c r="J229" i="22"/>
  <c r="J29" i="24"/>
  <c r="J172" i="24"/>
  <c r="I24" i="26"/>
  <c r="H24" i="26"/>
  <c r="H140" i="14"/>
  <c r="I66" i="18"/>
  <c r="H176" i="18"/>
  <c r="H178" i="18"/>
  <c r="H341" i="18"/>
  <c r="H345" i="18"/>
  <c r="I108" i="20"/>
  <c r="H246" i="20"/>
  <c r="H264" i="20"/>
  <c r="H303" i="20"/>
  <c r="H21" i="22"/>
  <c r="H23" i="22"/>
  <c r="H27" i="22"/>
  <c r="I38" i="22"/>
  <c r="H59" i="22"/>
  <c r="H79" i="22"/>
  <c r="H81" i="22"/>
  <c r="H85" i="22"/>
  <c r="J91" i="22"/>
  <c r="H156" i="22"/>
  <c r="H185" i="22"/>
  <c r="H192" i="22"/>
  <c r="H217" i="22"/>
  <c r="J221" i="22"/>
  <c r="H224" i="22"/>
  <c r="H246" i="22"/>
  <c r="H248" i="22"/>
  <c r="H273" i="22"/>
  <c r="J309" i="22"/>
  <c r="H321" i="22"/>
  <c r="H334" i="22"/>
  <c r="H336" i="22"/>
  <c r="H341" i="22"/>
  <c r="J343" i="22"/>
  <c r="G355" i="22"/>
  <c r="J355" i="22" s="1"/>
  <c r="K355" i="22" s="1"/>
  <c r="I21" i="24"/>
  <c r="J37" i="24"/>
  <c r="I43" i="24"/>
  <c r="H69" i="24"/>
  <c r="H78" i="24"/>
  <c r="G93" i="24"/>
  <c r="H133" i="24"/>
  <c r="H139" i="24"/>
  <c r="H148" i="24"/>
  <c r="J150" i="24"/>
  <c r="H186" i="24"/>
  <c r="H194" i="24"/>
  <c r="K194" i="24" s="1"/>
  <c r="H226" i="24"/>
  <c r="G364" i="24"/>
  <c r="J364" i="24" s="1"/>
  <c r="K364" i="24" s="1"/>
  <c r="I364" i="24"/>
  <c r="I360" i="26"/>
  <c r="G360" i="26"/>
  <c r="J360" i="26" s="1"/>
  <c r="K360" i="26" s="1"/>
  <c r="J72" i="22"/>
  <c r="H282" i="14"/>
  <c r="H302" i="14"/>
  <c r="J29" i="14"/>
  <c r="H37" i="14"/>
  <c r="I77" i="14"/>
  <c r="J82" i="14"/>
  <c r="I105" i="14"/>
  <c r="J106" i="14"/>
  <c r="I303" i="14"/>
  <c r="I313" i="14"/>
  <c r="I308" i="16"/>
  <c r="I342" i="16"/>
  <c r="I18" i="18"/>
  <c r="J165" i="18"/>
  <c r="J170" i="18"/>
  <c r="H261" i="18"/>
  <c r="I271" i="18"/>
  <c r="J285" i="18"/>
  <c r="J315" i="18"/>
  <c r="H326" i="18"/>
  <c r="J347" i="18"/>
  <c r="H28" i="20"/>
  <c r="J38" i="20"/>
  <c r="H76" i="20"/>
  <c r="J91" i="20"/>
  <c r="I92" i="20"/>
  <c r="J105" i="20"/>
  <c r="H205" i="20"/>
  <c r="H209" i="20"/>
  <c r="J234" i="20"/>
  <c r="J245" i="20"/>
  <c r="J250" i="20"/>
  <c r="J251" i="20"/>
  <c r="I253" i="20"/>
  <c r="H286" i="20"/>
  <c r="H300" i="20"/>
  <c r="H334" i="20"/>
  <c r="J17" i="22"/>
  <c r="I21" i="22"/>
  <c r="J25" i="22"/>
  <c r="H46" i="22"/>
  <c r="I78" i="22"/>
  <c r="J82" i="22"/>
  <c r="J85" i="22"/>
  <c r="H89" i="22"/>
  <c r="I93" i="22"/>
  <c r="J144" i="22"/>
  <c r="H176" i="22"/>
  <c r="H182" i="22"/>
  <c r="I188" i="22"/>
  <c r="I191" i="22"/>
  <c r="I193" i="22"/>
  <c r="J197" i="22"/>
  <c r="J217" i="22"/>
  <c r="K217" i="22" s="1"/>
  <c r="H231" i="22"/>
  <c r="I235" i="22"/>
  <c r="H241" i="22"/>
  <c r="I245" i="22"/>
  <c r="J247" i="22"/>
  <c r="H261" i="22"/>
  <c r="J265" i="22"/>
  <c r="H268" i="22"/>
  <c r="I288" i="22"/>
  <c r="H298" i="22"/>
  <c r="H300" i="22"/>
  <c r="J312" i="22"/>
  <c r="I313" i="22"/>
  <c r="H329" i="22"/>
  <c r="J334" i="22"/>
  <c r="J341" i="22"/>
  <c r="I345" i="22"/>
  <c r="G354" i="22"/>
  <c r="J354" i="22" s="1"/>
  <c r="K354" i="22" s="1"/>
  <c r="G358" i="22"/>
  <c r="J358" i="22" s="1"/>
  <c r="K358" i="22" s="1"/>
  <c r="H17" i="24"/>
  <c r="H57" i="24"/>
  <c r="H59" i="24"/>
  <c r="I78" i="24"/>
  <c r="H89" i="24"/>
  <c r="I92" i="24"/>
  <c r="J93" i="24"/>
  <c r="H111" i="24"/>
  <c r="H113" i="24"/>
  <c r="H119" i="24"/>
  <c r="J137" i="24"/>
  <c r="I155" i="24"/>
  <c r="H163" i="24"/>
  <c r="I180" i="24"/>
  <c r="H183" i="24"/>
  <c r="J186" i="24"/>
  <c r="K186" i="24" s="1"/>
  <c r="J187" i="24"/>
  <c r="I192" i="24"/>
  <c r="H207" i="24"/>
  <c r="I225" i="24"/>
  <c r="J228" i="24"/>
  <c r="H244" i="24"/>
  <c r="G361" i="24"/>
  <c r="J361" i="24" s="1"/>
  <c r="K361" i="24" s="1"/>
  <c r="I361" i="24"/>
  <c r="I30" i="26"/>
  <c r="H30" i="26"/>
  <c r="I137" i="26"/>
  <c r="G137" i="26"/>
  <c r="J137" i="26" s="1"/>
  <c r="I217" i="26"/>
  <c r="G217" i="26"/>
  <c r="J217" i="26" s="1"/>
  <c r="J224" i="26"/>
  <c r="H224" i="26"/>
  <c r="G227" i="26"/>
  <c r="J227" i="26" s="1"/>
  <c r="I227" i="26"/>
  <c r="I233" i="26"/>
  <c r="J233" i="26"/>
  <c r="H233" i="26"/>
  <c r="I249" i="26"/>
  <c r="J249" i="26"/>
  <c r="H249" i="26"/>
  <c r="J259" i="22"/>
  <c r="J31" i="24"/>
  <c r="J87" i="24"/>
  <c r="J232" i="24"/>
  <c r="I153" i="26"/>
  <c r="G153" i="26"/>
  <c r="H314" i="14"/>
  <c r="J37" i="14"/>
  <c r="J259" i="18"/>
  <c r="I262" i="18"/>
  <c r="J263" i="18"/>
  <c r="G356" i="18"/>
  <c r="J356" i="18" s="1"/>
  <c r="K356" i="18" s="1"/>
  <c r="I363" i="18"/>
  <c r="I19" i="20"/>
  <c r="H27" i="20"/>
  <c r="J58" i="20"/>
  <c r="J62" i="20"/>
  <c r="J66" i="20"/>
  <c r="I69" i="20"/>
  <c r="J72" i="20"/>
  <c r="J75" i="20"/>
  <c r="I173" i="20"/>
  <c r="I203" i="20"/>
  <c r="J209" i="20"/>
  <c r="J284" i="20"/>
  <c r="J322" i="20"/>
  <c r="J323" i="20"/>
  <c r="H329" i="20"/>
  <c r="I335" i="20"/>
  <c r="H43" i="22"/>
  <c r="H60" i="22"/>
  <c r="H69" i="22"/>
  <c r="H71" i="22"/>
  <c r="K71" i="22" s="1"/>
  <c r="H88" i="22"/>
  <c r="J89" i="22"/>
  <c r="J90" i="22"/>
  <c r="H97" i="22"/>
  <c r="K97" i="22" s="1"/>
  <c r="H103" i="22"/>
  <c r="H110" i="22"/>
  <c r="K110" i="22" s="1"/>
  <c r="I116" i="22"/>
  <c r="H135" i="22"/>
  <c r="H142" i="22"/>
  <c r="I146" i="22"/>
  <c r="I169" i="22"/>
  <c r="J174" i="22"/>
  <c r="H212" i="22"/>
  <c r="H223" i="22"/>
  <c r="H225" i="22"/>
  <c r="I227" i="22"/>
  <c r="I230" i="22"/>
  <c r="H263" i="22"/>
  <c r="H278" i="22"/>
  <c r="H280" i="22"/>
  <c r="H297" i="22"/>
  <c r="I305" i="22"/>
  <c r="H306" i="22"/>
  <c r="I308" i="22"/>
  <c r="H320" i="22"/>
  <c r="I328" i="22"/>
  <c r="G353" i="22"/>
  <c r="J353" i="22" s="1"/>
  <c r="K353" i="22" s="1"/>
  <c r="G357" i="22"/>
  <c r="J357" i="22" s="1"/>
  <c r="K357" i="22" s="1"/>
  <c r="I17" i="24"/>
  <c r="J18" i="24"/>
  <c r="H28" i="24"/>
  <c r="H29" i="24"/>
  <c r="I30" i="24"/>
  <c r="H31" i="24"/>
  <c r="G33" i="24"/>
  <c r="J33" i="24" s="1"/>
  <c r="K33" i="24" s="1"/>
  <c r="H39" i="24"/>
  <c r="K39" i="24" s="1"/>
  <c r="H48" i="24"/>
  <c r="J50" i="24"/>
  <c r="H63" i="24"/>
  <c r="J65" i="24"/>
  <c r="H66" i="24"/>
  <c r="H70" i="24"/>
  <c r="J84" i="24"/>
  <c r="I88" i="24"/>
  <c r="J92" i="24"/>
  <c r="I96" i="24"/>
  <c r="H97" i="24"/>
  <c r="J102" i="24"/>
  <c r="I105" i="24"/>
  <c r="J112" i="24"/>
  <c r="K112" i="24" s="1"/>
  <c r="H118" i="24"/>
  <c r="J130" i="24"/>
  <c r="H132" i="24"/>
  <c r="H147" i="24"/>
  <c r="H152" i="24"/>
  <c r="H154" i="24"/>
  <c r="J183" i="24"/>
  <c r="J188" i="24"/>
  <c r="I203" i="24"/>
  <c r="I212" i="24"/>
  <c r="I216" i="24"/>
  <c r="H227" i="24"/>
  <c r="H231" i="24"/>
  <c r="K231" i="24" s="1"/>
  <c r="H236" i="24"/>
  <c r="J244" i="24"/>
  <c r="H252" i="24"/>
  <c r="G303" i="24"/>
  <c r="J303" i="24" s="1"/>
  <c r="I303" i="24"/>
  <c r="G369" i="24"/>
  <c r="J369" i="24" s="1"/>
  <c r="I369" i="24"/>
  <c r="I28" i="26"/>
  <c r="H28" i="26"/>
  <c r="J144" i="26"/>
  <c r="I149" i="26"/>
  <c r="G149" i="26"/>
  <c r="J149" i="26" s="1"/>
  <c r="H289" i="24"/>
  <c r="H312" i="24"/>
  <c r="H334" i="24"/>
  <c r="H337" i="24"/>
  <c r="H350" i="24"/>
  <c r="K350" i="24" s="1"/>
  <c r="J24" i="26"/>
  <c r="K24" i="26" s="1"/>
  <c r="J28" i="26"/>
  <c r="J30" i="26"/>
  <c r="J136" i="26"/>
  <c r="J148" i="26"/>
  <c r="K315" i="26"/>
  <c r="I319" i="26"/>
  <c r="H319" i="26"/>
  <c r="H254" i="24"/>
  <c r="H259" i="24"/>
  <c r="H266" i="24"/>
  <c r="I268" i="24"/>
  <c r="J284" i="24"/>
  <c r="K284" i="24" s="1"/>
  <c r="J311" i="24"/>
  <c r="H316" i="24"/>
  <c r="H322" i="24"/>
  <c r="H326" i="24"/>
  <c r="I335" i="24"/>
  <c r="H345" i="24"/>
  <c r="G360" i="24"/>
  <c r="J360" i="24" s="1"/>
  <c r="K360" i="24" s="1"/>
  <c r="G366" i="24"/>
  <c r="J366" i="24" s="1"/>
  <c r="K366" i="24" s="1"/>
  <c r="J17" i="26"/>
  <c r="J19" i="26"/>
  <c r="I21" i="26"/>
  <c r="I23" i="26"/>
  <c r="I25" i="26"/>
  <c r="I27" i="26"/>
  <c r="I29" i="26"/>
  <c r="J37" i="26"/>
  <c r="J39" i="26"/>
  <c r="J41" i="26"/>
  <c r="J43" i="26"/>
  <c r="J45" i="26"/>
  <c r="J47" i="26"/>
  <c r="J49" i="26"/>
  <c r="J53" i="26"/>
  <c r="J55" i="26"/>
  <c r="J57" i="26"/>
  <c r="J59" i="26"/>
  <c r="J61" i="26"/>
  <c r="J63" i="26"/>
  <c r="J65" i="26"/>
  <c r="J104" i="26"/>
  <c r="I113" i="26"/>
  <c r="I175" i="26"/>
  <c r="I241" i="26"/>
  <c r="J241" i="26"/>
  <c r="H241" i="26"/>
  <c r="I257" i="26"/>
  <c r="H257" i="26"/>
  <c r="J291" i="26"/>
  <c r="I298" i="26"/>
  <c r="I329" i="26"/>
  <c r="H329" i="26"/>
  <c r="K329" i="26" s="1"/>
  <c r="G361" i="26"/>
  <c r="J361" i="26" s="1"/>
  <c r="K361" i="26" s="1"/>
  <c r="I361" i="26"/>
  <c r="J248" i="24"/>
  <c r="J249" i="24"/>
  <c r="J261" i="24"/>
  <c r="K261" i="24" s="1"/>
  <c r="I266" i="24"/>
  <c r="I267" i="24"/>
  <c r="I274" i="24"/>
  <c r="H277" i="24"/>
  <c r="J287" i="24"/>
  <c r="H288" i="24"/>
  <c r="I297" i="24"/>
  <c r="J310" i="24"/>
  <c r="H311" i="24"/>
  <c r="J326" i="24"/>
  <c r="H333" i="24"/>
  <c r="H338" i="24"/>
  <c r="K338" i="24" s="1"/>
  <c r="H340" i="24"/>
  <c r="H342" i="24"/>
  <c r="K342" i="24" s="1"/>
  <c r="H349" i="24"/>
  <c r="I354" i="24"/>
  <c r="K21" i="26"/>
  <c r="K25" i="26"/>
  <c r="K27" i="26"/>
  <c r="K31" i="26"/>
  <c r="H37" i="26"/>
  <c r="I38" i="26"/>
  <c r="H39" i="26"/>
  <c r="I40" i="26"/>
  <c r="H41" i="26"/>
  <c r="I42" i="26"/>
  <c r="H43" i="26"/>
  <c r="I44" i="26"/>
  <c r="H45" i="26"/>
  <c r="I46" i="26"/>
  <c r="H47" i="26"/>
  <c r="I48" i="26"/>
  <c r="H49" i="26"/>
  <c r="I50" i="26"/>
  <c r="H53" i="26"/>
  <c r="I54" i="26"/>
  <c r="H55" i="26"/>
  <c r="I56" i="26"/>
  <c r="H57" i="26"/>
  <c r="I58" i="26"/>
  <c r="H59" i="26"/>
  <c r="I60" i="26"/>
  <c r="H61" i="26"/>
  <c r="I62" i="26"/>
  <c r="H63" i="26"/>
  <c r="I64" i="26"/>
  <c r="H65" i="26"/>
  <c r="I66" i="26"/>
  <c r="I70" i="26"/>
  <c r="I72" i="26"/>
  <c r="I74" i="26"/>
  <c r="I76" i="26"/>
  <c r="I78" i="26"/>
  <c r="I80" i="26"/>
  <c r="J108" i="26"/>
  <c r="J124" i="26"/>
  <c r="J128" i="26"/>
  <c r="J132" i="26"/>
  <c r="J140" i="26"/>
  <c r="I147" i="26"/>
  <c r="I161" i="26"/>
  <c r="J182" i="26"/>
  <c r="J319" i="26"/>
  <c r="H320" i="26"/>
  <c r="I320" i="26"/>
  <c r="I343" i="26"/>
  <c r="H343" i="26"/>
  <c r="K343" i="26" s="1"/>
  <c r="I347" i="26"/>
  <c r="H347" i="26"/>
  <c r="K347" i="26" s="1"/>
  <c r="I351" i="26"/>
  <c r="H351" i="26"/>
  <c r="K351" i="26" s="1"/>
  <c r="J214" i="26"/>
  <c r="J228" i="26"/>
  <c r="K228" i="26" s="1"/>
  <c r="J257" i="26"/>
  <c r="K258" i="26"/>
  <c r="J317" i="26"/>
  <c r="K317" i="26" s="1"/>
  <c r="J327" i="26"/>
  <c r="K327" i="26" s="1"/>
  <c r="J333" i="26"/>
  <c r="K333" i="26" s="1"/>
  <c r="J339" i="26"/>
  <c r="K339" i="26" s="1"/>
  <c r="I371" i="26"/>
  <c r="I151" i="26"/>
  <c r="J158" i="26"/>
  <c r="I181" i="26"/>
  <c r="J196" i="26"/>
  <c r="J218" i="26"/>
  <c r="J230" i="26"/>
  <c r="J235" i="26"/>
  <c r="K235" i="26" s="1"/>
  <c r="J238" i="26"/>
  <c r="J243" i="26"/>
  <c r="K243" i="26" s="1"/>
  <c r="J246" i="26"/>
  <c r="J251" i="26"/>
  <c r="K251" i="26" s="1"/>
  <c r="J254" i="26"/>
  <c r="J259" i="26"/>
  <c r="J261" i="26"/>
  <c r="I290" i="26"/>
  <c r="J299" i="26"/>
  <c r="J325" i="26"/>
  <c r="K325" i="26" s="1"/>
  <c r="J331" i="26"/>
  <c r="K331" i="26" s="1"/>
  <c r="J345" i="26"/>
  <c r="K345" i="26" s="1"/>
  <c r="I349" i="26"/>
  <c r="J349" i="26"/>
  <c r="K349" i="26" s="1"/>
  <c r="J353" i="26"/>
  <c r="K353" i="26" s="1"/>
  <c r="G358" i="26"/>
  <c r="J358" i="26" s="1"/>
  <c r="K358" i="26" s="1"/>
  <c r="G366" i="26"/>
  <c r="J366" i="26" s="1"/>
  <c r="K366" i="26" s="1"/>
  <c r="J162" i="26"/>
  <c r="J178" i="26"/>
  <c r="I185" i="26"/>
  <c r="I187" i="26"/>
  <c r="I189" i="26"/>
  <c r="I191" i="26"/>
  <c r="J200" i="26"/>
  <c r="J204" i="26"/>
  <c r="H230" i="26"/>
  <c r="H232" i="26"/>
  <c r="K232" i="26" s="1"/>
  <c r="I234" i="26"/>
  <c r="I236" i="26"/>
  <c r="H238" i="26"/>
  <c r="H240" i="26"/>
  <c r="K240" i="26" s="1"/>
  <c r="I242" i="26"/>
  <c r="I244" i="26"/>
  <c r="H246" i="26"/>
  <c r="I250" i="26"/>
  <c r="H254" i="26"/>
  <c r="I255" i="26"/>
  <c r="H256" i="26"/>
  <c r="K256" i="26" s="1"/>
  <c r="H259" i="26"/>
  <c r="K259" i="26" s="1"/>
  <c r="H261" i="26"/>
  <c r="J305" i="26"/>
  <c r="J309" i="26"/>
  <c r="H314" i="26"/>
  <c r="K314" i="26" s="1"/>
  <c r="I315" i="26"/>
  <c r="I334" i="26"/>
  <c r="H336" i="26"/>
  <c r="K336" i="26" s="1"/>
  <c r="I337" i="26"/>
  <c r="G356" i="26"/>
  <c r="J356" i="26" s="1"/>
  <c r="K356" i="26" s="1"/>
  <c r="G364" i="26"/>
  <c r="J364" i="26" s="1"/>
  <c r="K364" i="26" s="1"/>
  <c r="I18" i="26"/>
  <c r="I20" i="26"/>
  <c r="H83" i="26"/>
  <c r="J83" i="26"/>
  <c r="J84" i="26"/>
  <c r="H84" i="26"/>
  <c r="H85" i="26"/>
  <c r="J85" i="26"/>
  <c r="J86" i="26"/>
  <c r="H86" i="26"/>
  <c r="H87" i="26"/>
  <c r="J87" i="26"/>
  <c r="J88" i="26"/>
  <c r="H88" i="26"/>
  <c r="H89" i="26"/>
  <c r="J89" i="26"/>
  <c r="J90" i="26"/>
  <c r="H90" i="26"/>
  <c r="H91" i="26"/>
  <c r="J91" i="26"/>
  <c r="H95" i="26"/>
  <c r="J95" i="26"/>
  <c r="H105" i="26"/>
  <c r="J105" i="26"/>
  <c r="H115" i="26"/>
  <c r="J115" i="26"/>
  <c r="K115" i="26" s="1"/>
  <c r="H125" i="26"/>
  <c r="J125" i="26"/>
  <c r="H129" i="26"/>
  <c r="J129" i="26"/>
  <c r="K129" i="26" s="1"/>
  <c r="H159" i="26"/>
  <c r="J159" i="26"/>
  <c r="H163" i="26"/>
  <c r="J163" i="26"/>
  <c r="K163" i="26" s="1"/>
  <c r="H167" i="26"/>
  <c r="J167" i="26"/>
  <c r="H171" i="26"/>
  <c r="J171" i="26"/>
  <c r="K171" i="26" s="1"/>
  <c r="H193" i="26"/>
  <c r="J193" i="26"/>
  <c r="H197" i="26"/>
  <c r="J197" i="26"/>
  <c r="K197" i="26" s="1"/>
  <c r="H201" i="26"/>
  <c r="J201" i="26"/>
  <c r="H211" i="26"/>
  <c r="J211" i="26"/>
  <c r="K211" i="26" s="1"/>
  <c r="H215" i="26"/>
  <c r="J215" i="26"/>
  <c r="H219" i="26"/>
  <c r="J219" i="26"/>
  <c r="K219" i="26" s="1"/>
  <c r="H225" i="26"/>
  <c r="J225" i="26"/>
  <c r="I229" i="26"/>
  <c r="H229" i="26"/>
  <c r="H264" i="26"/>
  <c r="J264" i="26"/>
  <c r="I264" i="26"/>
  <c r="H280" i="26"/>
  <c r="J280" i="26"/>
  <c r="I280" i="26"/>
  <c r="H17" i="26"/>
  <c r="J18" i="26"/>
  <c r="K18" i="26" s="1"/>
  <c r="H19" i="26"/>
  <c r="J20" i="26"/>
  <c r="K20" i="26" s="1"/>
  <c r="I32" i="26"/>
  <c r="G33" i="26"/>
  <c r="J33" i="26" s="1"/>
  <c r="K33" i="26" s="1"/>
  <c r="I34" i="26"/>
  <c r="G51" i="26"/>
  <c r="J51" i="26" s="1"/>
  <c r="K51" i="26" s="1"/>
  <c r="H97" i="26"/>
  <c r="J97" i="26"/>
  <c r="H107" i="26"/>
  <c r="J107" i="26"/>
  <c r="H121" i="26"/>
  <c r="J121" i="26"/>
  <c r="H135" i="26"/>
  <c r="J135" i="26"/>
  <c r="H139" i="26"/>
  <c r="J139" i="26"/>
  <c r="H143" i="26"/>
  <c r="J143" i="26"/>
  <c r="H147" i="26"/>
  <c r="J147" i="26"/>
  <c r="H151" i="26"/>
  <c r="J151" i="26"/>
  <c r="H177" i="26"/>
  <c r="J177" i="26"/>
  <c r="K177" i="26" s="1"/>
  <c r="H181" i="26"/>
  <c r="J181" i="26"/>
  <c r="H185" i="26"/>
  <c r="J185" i="26"/>
  <c r="K185" i="26" s="1"/>
  <c r="H189" i="26"/>
  <c r="J189" i="26"/>
  <c r="H203" i="26"/>
  <c r="J203" i="26"/>
  <c r="K203" i="26" s="1"/>
  <c r="H207" i="26"/>
  <c r="J207" i="26"/>
  <c r="H221" i="26"/>
  <c r="J221" i="26"/>
  <c r="K221" i="26" s="1"/>
  <c r="I262" i="26"/>
  <c r="G262" i="26"/>
  <c r="H268" i="26"/>
  <c r="J268" i="26"/>
  <c r="K268" i="26" s="1"/>
  <c r="I268" i="26"/>
  <c r="I17" i="26"/>
  <c r="I19" i="26"/>
  <c r="J70" i="26"/>
  <c r="H70" i="26"/>
  <c r="H71" i="26"/>
  <c r="J71" i="26"/>
  <c r="J72" i="26"/>
  <c r="H72" i="26"/>
  <c r="H73" i="26"/>
  <c r="J73" i="26"/>
  <c r="J74" i="26"/>
  <c r="H74" i="26"/>
  <c r="H75" i="26"/>
  <c r="J75" i="26"/>
  <c r="J76" i="26"/>
  <c r="H76" i="26"/>
  <c r="H77" i="26"/>
  <c r="J77" i="26"/>
  <c r="J78" i="26"/>
  <c r="H78" i="26"/>
  <c r="H79" i="26"/>
  <c r="J79" i="26"/>
  <c r="J80" i="26"/>
  <c r="H80" i="26"/>
  <c r="H81" i="26"/>
  <c r="J81" i="26"/>
  <c r="H93" i="26"/>
  <c r="J93" i="26"/>
  <c r="J100" i="26"/>
  <c r="H103" i="26"/>
  <c r="J103" i="26"/>
  <c r="K103" i="26" s="1"/>
  <c r="J110" i="26"/>
  <c r="H113" i="26"/>
  <c r="J113" i="26"/>
  <c r="J120" i="26"/>
  <c r="H123" i="26"/>
  <c r="J123" i="26"/>
  <c r="H127" i="26"/>
  <c r="J127" i="26"/>
  <c r="K127" i="26" s="1"/>
  <c r="J134" i="26"/>
  <c r="J138" i="26"/>
  <c r="J142" i="26"/>
  <c r="J146" i="26"/>
  <c r="J150" i="26"/>
  <c r="J154" i="26"/>
  <c r="H157" i="26"/>
  <c r="J157" i="26"/>
  <c r="K157" i="26" s="1"/>
  <c r="H161" i="26"/>
  <c r="J161" i="26"/>
  <c r="H165" i="26"/>
  <c r="J165" i="26"/>
  <c r="K165" i="26" s="1"/>
  <c r="H169" i="26"/>
  <c r="J169" i="26"/>
  <c r="J176" i="26"/>
  <c r="J180" i="26"/>
  <c r="J184" i="26"/>
  <c r="J188" i="26"/>
  <c r="H195" i="26"/>
  <c r="J195" i="26"/>
  <c r="K195" i="26" s="1"/>
  <c r="H199" i="26"/>
  <c r="J199" i="26"/>
  <c r="J206" i="26"/>
  <c r="H209" i="26"/>
  <c r="J209" i="26"/>
  <c r="H213" i="26"/>
  <c r="J213" i="26"/>
  <c r="H217" i="26"/>
  <c r="I219" i="26"/>
  <c r="J220" i="26"/>
  <c r="H223" i="26"/>
  <c r="J223" i="26"/>
  <c r="I225" i="26"/>
  <c r="J226" i="26"/>
  <c r="K226" i="26" s="1"/>
  <c r="H227" i="26"/>
  <c r="J229" i="26"/>
  <c r="H272" i="26"/>
  <c r="J272" i="26"/>
  <c r="I272" i="26"/>
  <c r="H67" i="26"/>
  <c r="J67" i="26"/>
  <c r="I83" i="26"/>
  <c r="I84" i="26"/>
  <c r="I85" i="26"/>
  <c r="I86" i="26"/>
  <c r="I87" i="26"/>
  <c r="I88" i="26"/>
  <c r="I89" i="26"/>
  <c r="I90" i="26"/>
  <c r="I91" i="26"/>
  <c r="J92" i="26"/>
  <c r="I95" i="26"/>
  <c r="H99" i="26"/>
  <c r="J99" i="26"/>
  <c r="J102" i="26"/>
  <c r="I105" i="26"/>
  <c r="H109" i="26"/>
  <c r="J109" i="26"/>
  <c r="J112" i="26"/>
  <c r="I115" i="26"/>
  <c r="J116" i="26"/>
  <c r="H119" i="26"/>
  <c r="I125" i="26"/>
  <c r="J126" i="26"/>
  <c r="I129" i="26"/>
  <c r="J130" i="26"/>
  <c r="H133" i="26"/>
  <c r="J133" i="26"/>
  <c r="H137" i="26"/>
  <c r="H141" i="26"/>
  <c r="J141" i="26"/>
  <c r="H145" i="26"/>
  <c r="J145" i="26"/>
  <c r="H149" i="26"/>
  <c r="H153" i="26"/>
  <c r="J153" i="26"/>
  <c r="J156" i="26"/>
  <c r="I159" i="26"/>
  <c r="J160" i="26"/>
  <c r="I163" i="26"/>
  <c r="J164" i="26"/>
  <c r="I167" i="26"/>
  <c r="J168" i="26"/>
  <c r="I171" i="26"/>
  <c r="J172" i="26"/>
  <c r="H175" i="26"/>
  <c r="J175" i="26"/>
  <c r="H179" i="26"/>
  <c r="J179" i="26"/>
  <c r="H183" i="26"/>
  <c r="J183" i="26"/>
  <c r="H187" i="26"/>
  <c r="J187" i="26"/>
  <c r="H191" i="26"/>
  <c r="J191" i="26"/>
  <c r="I193" i="26"/>
  <c r="J194" i="26"/>
  <c r="I197" i="26"/>
  <c r="J198" i="26"/>
  <c r="I201" i="26"/>
  <c r="H205" i="26"/>
  <c r="J205" i="26"/>
  <c r="I211" i="26"/>
  <c r="J212" i="26"/>
  <c r="I215" i="26"/>
  <c r="J216" i="26"/>
  <c r="I221" i="26"/>
  <c r="J222" i="26"/>
  <c r="H276" i="26"/>
  <c r="J276" i="26"/>
  <c r="I276" i="26"/>
  <c r="H92" i="26"/>
  <c r="H94" i="26"/>
  <c r="K94" i="26" s="1"/>
  <c r="H98" i="26"/>
  <c r="K98" i="26" s="1"/>
  <c r="H100" i="26"/>
  <c r="H102" i="26"/>
  <c r="H104" i="26"/>
  <c r="H108" i="26"/>
  <c r="H110" i="26"/>
  <c r="H112" i="26"/>
  <c r="H114" i="26"/>
  <c r="K114" i="26" s="1"/>
  <c r="H116" i="26"/>
  <c r="H118" i="26"/>
  <c r="K118" i="26" s="1"/>
  <c r="H120" i="26"/>
  <c r="H124" i="26"/>
  <c r="H126" i="26"/>
  <c r="H128" i="26"/>
  <c r="H130" i="26"/>
  <c r="H132" i="26"/>
  <c r="H134" i="26"/>
  <c r="H136" i="26"/>
  <c r="K136" i="26" s="1"/>
  <c r="H138" i="26"/>
  <c r="H140" i="26"/>
  <c r="H142" i="26"/>
  <c r="H144" i="26"/>
  <c r="H146" i="26"/>
  <c r="H148" i="26"/>
  <c r="H150" i="26"/>
  <c r="H152" i="26"/>
  <c r="K152" i="26" s="1"/>
  <c r="H154" i="26"/>
  <c r="H156" i="26"/>
  <c r="H158" i="26"/>
  <c r="H160" i="26"/>
  <c r="H162" i="26"/>
  <c r="H164" i="26"/>
  <c r="H166" i="26"/>
  <c r="K166" i="26" s="1"/>
  <c r="H168" i="26"/>
  <c r="H170" i="26"/>
  <c r="H172" i="26"/>
  <c r="H174" i="26"/>
  <c r="K174" i="26" s="1"/>
  <c r="H176" i="26"/>
  <c r="H178" i="26"/>
  <c r="H180" i="26"/>
  <c r="H182" i="26"/>
  <c r="H184" i="26"/>
  <c r="H186" i="26"/>
  <c r="K186" i="26" s="1"/>
  <c r="H188" i="26"/>
  <c r="H190" i="26"/>
  <c r="K190" i="26" s="1"/>
  <c r="H194" i="26"/>
  <c r="H196" i="26"/>
  <c r="K196" i="26" s="1"/>
  <c r="H198" i="26"/>
  <c r="H200" i="26"/>
  <c r="H204" i="26"/>
  <c r="K204" i="26" s="1"/>
  <c r="H206" i="26"/>
  <c r="H210" i="26"/>
  <c r="K210" i="26" s="1"/>
  <c r="H212" i="26"/>
  <c r="H214" i="26"/>
  <c r="H216" i="26"/>
  <c r="H218" i="26"/>
  <c r="H220" i="26"/>
  <c r="H222" i="26"/>
  <c r="K248" i="26"/>
  <c r="K252" i="26"/>
  <c r="J263" i="26"/>
  <c r="H263" i="26"/>
  <c r="I263" i="26"/>
  <c r="J267" i="26"/>
  <c r="H267" i="26"/>
  <c r="I267" i="26"/>
  <c r="J271" i="26"/>
  <c r="H271" i="26"/>
  <c r="I271" i="26"/>
  <c r="J275" i="26"/>
  <c r="H275" i="26"/>
  <c r="I275" i="26"/>
  <c r="J279" i="26"/>
  <c r="H279" i="26"/>
  <c r="I279" i="26"/>
  <c r="H302" i="26"/>
  <c r="J302" i="26"/>
  <c r="I302" i="26"/>
  <c r="G338" i="26"/>
  <c r="J338" i="26" s="1"/>
  <c r="K338" i="26" s="1"/>
  <c r="I338" i="26"/>
  <c r="J340" i="26"/>
  <c r="I340" i="26"/>
  <c r="H340" i="26"/>
  <c r="I92" i="26"/>
  <c r="I94" i="26"/>
  <c r="I98" i="26"/>
  <c r="I100" i="26"/>
  <c r="I102" i="26"/>
  <c r="I104" i="26"/>
  <c r="I108" i="26"/>
  <c r="I110" i="26"/>
  <c r="I112" i="26"/>
  <c r="I114" i="26"/>
  <c r="I116" i="26"/>
  <c r="I118" i="26"/>
  <c r="I120" i="26"/>
  <c r="I124" i="26"/>
  <c r="I126" i="26"/>
  <c r="I128" i="26"/>
  <c r="I130" i="26"/>
  <c r="I132" i="26"/>
  <c r="I134" i="26"/>
  <c r="I136" i="26"/>
  <c r="I138" i="26"/>
  <c r="I140" i="26"/>
  <c r="I142" i="26"/>
  <c r="I144" i="26"/>
  <c r="I146" i="26"/>
  <c r="I148" i="26"/>
  <c r="I150" i="26"/>
  <c r="I152" i="26"/>
  <c r="I154" i="26"/>
  <c r="I156" i="26"/>
  <c r="I158" i="26"/>
  <c r="I160" i="26"/>
  <c r="I162" i="26"/>
  <c r="I164" i="26"/>
  <c r="I166" i="26"/>
  <c r="I168" i="26"/>
  <c r="I170" i="26"/>
  <c r="I172" i="26"/>
  <c r="I174" i="26"/>
  <c r="I176" i="26"/>
  <c r="I178" i="26"/>
  <c r="I180" i="26"/>
  <c r="I182" i="26"/>
  <c r="I184" i="26"/>
  <c r="I186" i="26"/>
  <c r="I188" i="26"/>
  <c r="I190" i="26"/>
  <c r="I194" i="26"/>
  <c r="I196" i="26"/>
  <c r="I198" i="26"/>
  <c r="I200" i="26"/>
  <c r="I204" i="26"/>
  <c r="I206" i="26"/>
  <c r="I210" i="26"/>
  <c r="I212" i="26"/>
  <c r="I214" i="26"/>
  <c r="I216" i="26"/>
  <c r="I218" i="26"/>
  <c r="I220" i="26"/>
  <c r="I222" i="26"/>
  <c r="I224" i="26"/>
  <c r="I226" i="26"/>
  <c r="I228" i="26"/>
  <c r="I248" i="26"/>
  <c r="I252" i="26"/>
  <c r="I258" i="26"/>
  <c r="H266" i="26"/>
  <c r="J266" i="26"/>
  <c r="I266" i="26"/>
  <c r="H270" i="26"/>
  <c r="J270" i="26"/>
  <c r="I270" i="26"/>
  <c r="H274" i="26"/>
  <c r="J274" i="26"/>
  <c r="I274" i="26"/>
  <c r="H278" i="26"/>
  <c r="J278" i="26"/>
  <c r="I278" i="26"/>
  <c r="H292" i="26"/>
  <c r="J292" i="26"/>
  <c r="I292" i="26"/>
  <c r="H306" i="26"/>
  <c r="J306" i="26"/>
  <c r="I306" i="26"/>
  <c r="G330" i="26"/>
  <c r="J330" i="26" s="1"/>
  <c r="K330" i="26" s="1"/>
  <c r="I330" i="26"/>
  <c r="I332" i="26"/>
  <c r="H332" i="26"/>
  <c r="J332" i="26"/>
  <c r="I231" i="26"/>
  <c r="I235" i="26"/>
  <c r="I239" i="26"/>
  <c r="I243" i="26"/>
  <c r="I247" i="26"/>
  <c r="I251" i="26"/>
  <c r="J265" i="26"/>
  <c r="H265" i="26"/>
  <c r="I265" i="26"/>
  <c r="J269" i="26"/>
  <c r="H269" i="26"/>
  <c r="I269" i="26"/>
  <c r="J273" i="26"/>
  <c r="H273" i="26"/>
  <c r="I273" i="26"/>
  <c r="J277" i="26"/>
  <c r="H277" i="26"/>
  <c r="I277" i="26"/>
  <c r="H310" i="26"/>
  <c r="J310" i="26"/>
  <c r="I310" i="26"/>
  <c r="G322" i="26"/>
  <c r="I322" i="26"/>
  <c r="I324" i="26"/>
  <c r="H324" i="26"/>
  <c r="J324" i="26"/>
  <c r="H298" i="26"/>
  <c r="J298" i="26"/>
  <c r="G316" i="26"/>
  <c r="J316" i="26" s="1"/>
  <c r="K316" i="26" s="1"/>
  <c r="I316" i="26"/>
  <c r="I318" i="26"/>
  <c r="H318" i="26"/>
  <c r="H282" i="26"/>
  <c r="J282" i="26"/>
  <c r="J283" i="26"/>
  <c r="H283" i="26"/>
  <c r="H284" i="26"/>
  <c r="J284" i="26"/>
  <c r="J285" i="26"/>
  <c r="H285" i="26"/>
  <c r="H286" i="26"/>
  <c r="J286" i="26"/>
  <c r="J287" i="26"/>
  <c r="H287" i="26"/>
  <c r="H288" i="26"/>
  <c r="J288" i="26"/>
  <c r="J289" i="26"/>
  <c r="H289" i="26"/>
  <c r="H290" i="26"/>
  <c r="J290" i="26"/>
  <c r="J297" i="26"/>
  <c r="H304" i="26"/>
  <c r="J304" i="26"/>
  <c r="H308" i="26"/>
  <c r="J308" i="26"/>
  <c r="H312" i="26"/>
  <c r="J312" i="26"/>
  <c r="J262" i="26"/>
  <c r="K262" i="26" s="1"/>
  <c r="J293" i="26"/>
  <c r="H296" i="26"/>
  <c r="J296" i="26"/>
  <c r="H300" i="26"/>
  <c r="J300" i="26"/>
  <c r="J303" i="26"/>
  <c r="J307" i="26"/>
  <c r="J311" i="26"/>
  <c r="J318" i="26"/>
  <c r="J322" i="26"/>
  <c r="K322" i="26" s="1"/>
  <c r="H291" i="26"/>
  <c r="H293" i="26"/>
  <c r="H295" i="26"/>
  <c r="K295" i="26" s="1"/>
  <c r="H297" i="26"/>
  <c r="H299" i="26"/>
  <c r="K299" i="26" s="1"/>
  <c r="H303" i="26"/>
  <c r="H305" i="26"/>
  <c r="K305" i="26" s="1"/>
  <c r="H307" i="26"/>
  <c r="H309" i="26"/>
  <c r="H311" i="26"/>
  <c r="I313" i="26"/>
  <c r="I314" i="26"/>
  <c r="J320" i="26"/>
  <c r="J326" i="26"/>
  <c r="K326" i="26" s="1"/>
  <c r="I327" i="26"/>
  <c r="I328" i="26"/>
  <c r="J334" i="26"/>
  <c r="K334" i="26" s="1"/>
  <c r="I335" i="26"/>
  <c r="I336" i="26"/>
  <c r="J342" i="26"/>
  <c r="J344" i="26"/>
  <c r="J346" i="26"/>
  <c r="J348" i="26"/>
  <c r="J350" i="26"/>
  <c r="J352" i="26"/>
  <c r="I370" i="26"/>
  <c r="G370" i="26"/>
  <c r="J370" i="26" s="1"/>
  <c r="K370" i="26" s="1"/>
  <c r="I291" i="26"/>
  <c r="I293" i="26"/>
  <c r="I295" i="26"/>
  <c r="I297" i="26"/>
  <c r="I299" i="26"/>
  <c r="I303" i="26"/>
  <c r="I305" i="26"/>
  <c r="I307" i="26"/>
  <c r="I309" i="26"/>
  <c r="I311" i="26"/>
  <c r="G368" i="26"/>
  <c r="J368" i="26" s="1"/>
  <c r="K368" i="26" s="1"/>
  <c r="L369" i="26"/>
  <c r="J369" i="26"/>
  <c r="K369" i="26" s="1"/>
  <c r="I317" i="26"/>
  <c r="I323" i="26"/>
  <c r="I331" i="26"/>
  <c r="I339" i="26"/>
  <c r="H342" i="26"/>
  <c r="H344" i="26"/>
  <c r="H346" i="26"/>
  <c r="H348" i="26"/>
  <c r="H350" i="26"/>
  <c r="H352" i="26"/>
  <c r="G69" i="24"/>
  <c r="J69" i="24" s="1"/>
  <c r="I69" i="24"/>
  <c r="I148" i="24"/>
  <c r="G148" i="24"/>
  <c r="J148" i="24" s="1"/>
  <c r="H155" i="14"/>
  <c r="G367" i="14"/>
  <c r="L367" i="14" s="1"/>
  <c r="H250" i="16"/>
  <c r="H164" i="20"/>
  <c r="H168" i="20"/>
  <c r="G364" i="20"/>
  <c r="J364" i="20" s="1"/>
  <c r="K364" i="20" s="1"/>
  <c r="I364" i="20"/>
  <c r="I19" i="22"/>
  <c r="G33" i="22"/>
  <c r="J33" i="22" s="1"/>
  <c r="K33" i="22" s="1"/>
  <c r="I33" i="22"/>
  <c r="H123" i="22"/>
  <c r="H214" i="22"/>
  <c r="H252" i="22"/>
  <c r="H284" i="22"/>
  <c r="H305" i="22"/>
  <c r="I361" i="22"/>
  <c r="G361" i="22"/>
  <c r="J361" i="22" s="1"/>
  <c r="K361" i="22" s="1"/>
  <c r="G367" i="22"/>
  <c r="L367" i="22" s="1"/>
  <c r="I367" i="22"/>
  <c r="G39" i="24"/>
  <c r="J39" i="24" s="1"/>
  <c r="I39" i="24"/>
  <c r="I59" i="24"/>
  <c r="G59" i="24"/>
  <c r="J59" i="24" s="1"/>
  <c r="K59" i="24" s="1"/>
  <c r="I162" i="24"/>
  <c r="J162" i="24"/>
  <c r="G181" i="24"/>
  <c r="J181" i="24" s="1"/>
  <c r="I181" i="24"/>
  <c r="I312" i="24"/>
  <c r="G312" i="24"/>
  <c r="J312" i="24" s="1"/>
  <c r="K312" i="24" s="1"/>
  <c r="I330" i="24"/>
  <c r="J330" i="24"/>
  <c r="I118" i="10"/>
  <c r="L118" i="10" s="1"/>
  <c r="J116" i="14"/>
  <c r="J134" i="14"/>
  <c r="J97" i="16"/>
  <c r="H209" i="16"/>
  <c r="H231" i="16"/>
  <c r="H235" i="16"/>
  <c r="J237" i="16"/>
  <c r="H214" i="18"/>
  <c r="H49" i="20"/>
  <c r="J335" i="20"/>
  <c r="H54" i="22"/>
  <c r="H84" i="22"/>
  <c r="H324" i="22"/>
  <c r="H47" i="24"/>
  <c r="I70" i="24"/>
  <c r="G70" i="24"/>
  <c r="J70" i="24" s="1"/>
  <c r="I354" i="18"/>
  <c r="G354" i="18"/>
  <c r="J354" i="18" s="1"/>
  <c r="K354" i="18" s="1"/>
  <c r="I50" i="24"/>
  <c r="I187" i="24"/>
  <c r="I234" i="12"/>
  <c r="I240" i="12"/>
  <c r="J242" i="12"/>
  <c r="I328" i="14"/>
  <c r="J331" i="14"/>
  <c r="I182" i="16"/>
  <c r="I353" i="16"/>
  <c r="G355" i="18"/>
  <c r="J355" i="18" s="1"/>
  <c r="K355" i="18" s="1"/>
  <c r="G364" i="18"/>
  <c r="J364" i="18" s="1"/>
  <c r="K364" i="18" s="1"/>
  <c r="I364" i="18"/>
  <c r="H185" i="20"/>
  <c r="J287" i="20"/>
  <c r="I287" i="20"/>
  <c r="J143" i="22"/>
  <c r="I180" i="22"/>
  <c r="J186" i="22"/>
  <c r="J193" i="22"/>
  <c r="I217" i="22"/>
  <c r="H235" i="22"/>
  <c r="J244" i="22"/>
  <c r="H249" i="22"/>
  <c r="J255" i="22"/>
  <c r="H260" i="22"/>
  <c r="H265" i="22"/>
  <c r="J308" i="22"/>
  <c r="G366" i="22"/>
  <c r="J366" i="22" s="1"/>
  <c r="K366" i="22" s="1"/>
  <c r="I366" i="22"/>
  <c r="G20" i="24"/>
  <c r="J20" i="24" s="1"/>
  <c r="I20" i="24"/>
  <c r="G58" i="24"/>
  <c r="J58" i="24" s="1"/>
  <c r="K58" i="24" s="1"/>
  <c r="I58" i="24"/>
  <c r="G122" i="24"/>
  <c r="J122" i="24" s="1"/>
  <c r="I122" i="24"/>
  <c r="J198" i="24"/>
  <c r="H25" i="24"/>
  <c r="H27" i="24"/>
  <c r="J30" i="24"/>
  <c r="H44" i="24"/>
  <c r="J46" i="24"/>
  <c r="H50" i="24"/>
  <c r="J53" i="24"/>
  <c r="H54" i="24"/>
  <c r="K54" i="24" s="1"/>
  <c r="H55" i="24"/>
  <c r="J61" i="24"/>
  <c r="I61" i="24"/>
  <c r="K66" i="24"/>
  <c r="H106" i="24"/>
  <c r="I113" i="24"/>
  <c r="G113" i="24"/>
  <c r="J113" i="24" s="1"/>
  <c r="K113" i="24" s="1"/>
  <c r="H159" i="24"/>
  <c r="H162" i="24"/>
  <c r="J182" i="24"/>
  <c r="I182" i="24"/>
  <c r="K183" i="24"/>
  <c r="I193" i="24"/>
  <c r="J193" i="24"/>
  <c r="J250" i="24"/>
  <c r="H251" i="24"/>
  <c r="G273" i="24"/>
  <c r="J273" i="24" s="1"/>
  <c r="I273" i="24"/>
  <c r="I356" i="24"/>
  <c r="G356" i="24"/>
  <c r="J356" i="24" s="1"/>
  <c r="K356" i="24" s="1"/>
  <c r="I40" i="18"/>
  <c r="I62" i="18"/>
  <c r="J88" i="18"/>
  <c r="J114" i="18"/>
  <c r="I136" i="18"/>
  <c r="J138" i="18"/>
  <c r="H143" i="18"/>
  <c r="H151" i="18"/>
  <c r="I214" i="18"/>
  <c r="J252" i="18"/>
  <c r="H305" i="18"/>
  <c r="J47" i="20"/>
  <c r="J53" i="20"/>
  <c r="J56" i="20"/>
  <c r="I91" i="20"/>
  <c r="H110" i="20"/>
  <c r="I128" i="20"/>
  <c r="H172" i="20"/>
  <c r="H189" i="20"/>
  <c r="H191" i="20"/>
  <c r="I197" i="20"/>
  <c r="I199" i="20"/>
  <c r="H222" i="20"/>
  <c r="J238" i="20"/>
  <c r="J239" i="20"/>
  <c r="I250" i="20"/>
  <c r="H276" i="20"/>
  <c r="J283" i="20"/>
  <c r="K283" i="20" s="1"/>
  <c r="H297" i="20"/>
  <c r="H318" i="20"/>
  <c r="I46" i="22"/>
  <c r="I47" i="22"/>
  <c r="J48" i="22"/>
  <c r="J58" i="22"/>
  <c r="I64" i="22"/>
  <c r="H66" i="22"/>
  <c r="I81" i="22"/>
  <c r="I85" i="22"/>
  <c r="J86" i="22"/>
  <c r="J101" i="22"/>
  <c r="I103" i="22"/>
  <c r="H122" i="22"/>
  <c r="J123" i="22"/>
  <c r="H131" i="22"/>
  <c r="H134" i="22"/>
  <c r="I138" i="22"/>
  <c r="J139" i="22"/>
  <c r="K139" i="22" s="1"/>
  <c r="I150" i="22"/>
  <c r="I157" i="22"/>
  <c r="J158" i="22"/>
  <c r="H173" i="22"/>
  <c r="J182" i="22"/>
  <c r="K182" i="22" s="1"/>
  <c r="H186" i="22"/>
  <c r="H196" i="22"/>
  <c r="J214" i="22"/>
  <c r="K214" i="22" s="1"/>
  <c r="H216" i="22"/>
  <c r="I218" i="22"/>
  <c r="H229" i="22"/>
  <c r="I231" i="22"/>
  <c r="J235" i="22"/>
  <c r="K235" i="22" s="1"/>
  <c r="H240" i="22"/>
  <c r="H242" i="22"/>
  <c r="I251" i="22"/>
  <c r="J256" i="22"/>
  <c r="J261" i="22"/>
  <c r="H267" i="22"/>
  <c r="H269" i="22"/>
  <c r="J270" i="22"/>
  <c r="I271" i="22"/>
  <c r="H281" i="22"/>
  <c r="H293" i="22"/>
  <c r="I298" i="22"/>
  <c r="I301" i="22"/>
  <c r="H311" i="22"/>
  <c r="J316" i="22"/>
  <c r="I317" i="22"/>
  <c r="I323" i="22"/>
  <c r="H328" i="22"/>
  <c r="H330" i="22"/>
  <c r="J331" i="22"/>
  <c r="I332" i="22"/>
  <c r="H340" i="22"/>
  <c r="H345" i="22"/>
  <c r="I347" i="22"/>
  <c r="H21" i="24"/>
  <c r="J23" i="24"/>
  <c r="H24" i="24"/>
  <c r="I25" i="24"/>
  <c r="J27" i="24"/>
  <c r="H40" i="24"/>
  <c r="J42" i="24"/>
  <c r="H43" i="24"/>
  <c r="I44" i="24"/>
  <c r="J45" i="24"/>
  <c r="J47" i="24"/>
  <c r="I55" i="24"/>
  <c r="J57" i="24"/>
  <c r="I57" i="24"/>
  <c r="H61" i="24"/>
  <c r="H62" i="24"/>
  <c r="I73" i="24"/>
  <c r="G74" i="24"/>
  <c r="J74" i="24" s="1"/>
  <c r="J76" i="24"/>
  <c r="I76" i="24"/>
  <c r="J88" i="24"/>
  <c r="K88" i="24" s="1"/>
  <c r="H95" i="24"/>
  <c r="H103" i="24"/>
  <c r="H105" i="24"/>
  <c r="K105" i="24" s="1"/>
  <c r="H116" i="24"/>
  <c r="G119" i="24"/>
  <c r="J119" i="24" s="1"/>
  <c r="I119" i="24"/>
  <c r="H135" i="24"/>
  <c r="K135" i="24" s="1"/>
  <c r="G147" i="24"/>
  <c r="J147" i="24" s="1"/>
  <c r="I147" i="24"/>
  <c r="I177" i="24"/>
  <c r="I232" i="24"/>
  <c r="J238" i="24"/>
  <c r="I238" i="24"/>
  <c r="J243" i="24"/>
  <c r="I243" i="24"/>
  <c r="G353" i="24"/>
  <c r="J353" i="24" s="1"/>
  <c r="K353" i="24" s="1"/>
  <c r="I353" i="24"/>
  <c r="G136" i="18"/>
  <c r="J136" i="18" s="1"/>
  <c r="I155" i="18"/>
  <c r="H181" i="18"/>
  <c r="H185" i="18"/>
  <c r="H199" i="18"/>
  <c r="H234" i="18"/>
  <c r="H278" i="18"/>
  <c r="H284" i="18"/>
  <c r="I286" i="18"/>
  <c r="H136" i="20"/>
  <c r="I147" i="20"/>
  <c r="J180" i="20"/>
  <c r="J182" i="20"/>
  <c r="I189" i="20"/>
  <c r="J191" i="20"/>
  <c r="I213" i="20"/>
  <c r="I214" i="20"/>
  <c r="I217" i="20"/>
  <c r="J218" i="20"/>
  <c r="I221" i="20"/>
  <c r="H225" i="20"/>
  <c r="J255" i="20"/>
  <c r="J273" i="20"/>
  <c r="J293" i="20"/>
  <c r="I294" i="20"/>
  <c r="J30" i="22"/>
  <c r="K30" i="22" s="1"/>
  <c r="J44" i="22"/>
  <c r="H45" i="22"/>
  <c r="J56" i="22"/>
  <c r="H119" i="22"/>
  <c r="I128" i="22"/>
  <c r="I130" i="22"/>
  <c r="I165" i="22"/>
  <c r="J166" i="22"/>
  <c r="J167" i="22"/>
  <c r="I170" i="22"/>
  <c r="I172" i="22"/>
  <c r="J173" i="22"/>
  <c r="J177" i="22"/>
  <c r="I178" i="22"/>
  <c r="I197" i="22"/>
  <c r="H228" i="22"/>
  <c r="J233" i="22"/>
  <c r="J239" i="22"/>
  <c r="J250" i="22"/>
  <c r="I255" i="22"/>
  <c r="J274" i="22"/>
  <c r="J303" i="22"/>
  <c r="I334" i="22"/>
  <c r="J338" i="22"/>
  <c r="H344" i="22"/>
  <c r="I349" i="22"/>
  <c r="J350" i="22"/>
  <c r="I351" i="22"/>
  <c r="J19" i="24"/>
  <c r="J21" i="24"/>
  <c r="K21" i="24" s="1"/>
  <c r="J24" i="24"/>
  <c r="H38" i="24"/>
  <c r="I40" i="24"/>
  <c r="J41" i="24"/>
  <c r="J43" i="24"/>
  <c r="J55" i="24"/>
  <c r="J62" i="24"/>
  <c r="J68" i="24"/>
  <c r="J72" i="24"/>
  <c r="K72" i="24" s="1"/>
  <c r="I72" i="24"/>
  <c r="H100" i="24"/>
  <c r="G133" i="24"/>
  <c r="J133" i="24" s="1"/>
  <c r="K133" i="24" s="1"/>
  <c r="I133" i="24"/>
  <c r="I136" i="24"/>
  <c r="I150" i="24"/>
  <c r="K238" i="24"/>
  <c r="K259" i="24"/>
  <c r="G296" i="24"/>
  <c r="J296" i="24" s="1"/>
  <c r="I296" i="24"/>
  <c r="H280" i="24"/>
  <c r="K280" i="24" s="1"/>
  <c r="H341" i="24"/>
  <c r="H76" i="24"/>
  <c r="H77" i="24"/>
  <c r="I85" i="24"/>
  <c r="I89" i="24"/>
  <c r="J91" i="24"/>
  <c r="I91" i="24"/>
  <c r="J95" i="24"/>
  <c r="K95" i="24" s="1"/>
  <c r="I103" i="24"/>
  <c r="I106" i="24"/>
  <c r="J108" i="24"/>
  <c r="I108" i="24"/>
  <c r="I112" i="24"/>
  <c r="J117" i="24"/>
  <c r="H126" i="24"/>
  <c r="J127" i="24"/>
  <c r="H140" i="24"/>
  <c r="J142" i="24"/>
  <c r="H143" i="24"/>
  <c r="H150" i="24"/>
  <c r="H151" i="24"/>
  <c r="K151" i="24" s="1"/>
  <c r="I152" i="24"/>
  <c r="J154" i="24"/>
  <c r="I163" i="24"/>
  <c r="J165" i="24"/>
  <c r="K165" i="24" s="1"/>
  <c r="I165" i="24"/>
  <c r="H167" i="24"/>
  <c r="J169" i="24"/>
  <c r="H170" i="24"/>
  <c r="I179" i="24"/>
  <c r="H182" i="24"/>
  <c r="K182" i="24" s="1"/>
  <c r="H198" i="24"/>
  <c r="H216" i="24"/>
  <c r="J234" i="24"/>
  <c r="H235" i="24"/>
  <c r="J257" i="24"/>
  <c r="J267" i="24"/>
  <c r="I278" i="24"/>
  <c r="J281" i="24"/>
  <c r="K281" i="24" s="1"/>
  <c r="I291" i="24"/>
  <c r="H304" i="24"/>
  <c r="H307" i="24"/>
  <c r="G308" i="24"/>
  <c r="J308" i="24" s="1"/>
  <c r="K308" i="24" s="1"/>
  <c r="G355" i="24"/>
  <c r="J355" i="24" s="1"/>
  <c r="K355" i="24" s="1"/>
  <c r="I355" i="24"/>
  <c r="H72" i="24"/>
  <c r="H73" i="24"/>
  <c r="K73" i="24" s="1"/>
  <c r="H74" i="24"/>
  <c r="J77" i="24"/>
  <c r="H81" i="24"/>
  <c r="J83" i="24"/>
  <c r="H84" i="24"/>
  <c r="G89" i="24"/>
  <c r="J89" i="24" s="1"/>
  <c r="H91" i="24"/>
  <c r="K91" i="24" s="1"/>
  <c r="H92" i="24"/>
  <c r="K92" i="24" s="1"/>
  <c r="H93" i="24"/>
  <c r="H96" i="24"/>
  <c r="J98" i="24"/>
  <c r="J101" i="24"/>
  <c r="H102" i="24"/>
  <c r="G106" i="24"/>
  <c r="J106" i="24" s="1"/>
  <c r="K106" i="24" s="1"/>
  <c r="H108" i="24"/>
  <c r="J111" i="24"/>
  <c r="I111" i="24"/>
  <c r="H122" i="24"/>
  <c r="J126" i="24"/>
  <c r="H136" i="24"/>
  <c r="K136" i="24" s="1"/>
  <c r="J139" i="24"/>
  <c r="I140" i="24"/>
  <c r="H155" i="24"/>
  <c r="J157" i="24"/>
  <c r="H158" i="24"/>
  <c r="G163" i="24"/>
  <c r="J163" i="24" s="1"/>
  <c r="H165" i="24"/>
  <c r="H166" i="24"/>
  <c r="K166" i="24" s="1"/>
  <c r="I167" i="24"/>
  <c r="J170" i="24"/>
  <c r="H174" i="24"/>
  <c r="H177" i="24"/>
  <c r="G179" i="24"/>
  <c r="J179" i="24" s="1"/>
  <c r="H181" i="24"/>
  <c r="I183" i="24"/>
  <c r="J189" i="24"/>
  <c r="K189" i="24" s="1"/>
  <c r="I189" i="24"/>
  <c r="I210" i="24"/>
  <c r="I226" i="24"/>
  <c r="G227" i="24"/>
  <c r="J227" i="24" s="1"/>
  <c r="I227" i="24"/>
  <c r="I228" i="24"/>
  <c r="H234" i="24"/>
  <c r="H242" i="24"/>
  <c r="I244" i="24"/>
  <c r="H247" i="24"/>
  <c r="J254" i="24"/>
  <c r="H255" i="24"/>
  <c r="K255" i="24" s="1"/>
  <c r="H265" i="24"/>
  <c r="J278" i="24"/>
  <c r="I289" i="24"/>
  <c r="G289" i="24"/>
  <c r="J289" i="24" s="1"/>
  <c r="J314" i="24"/>
  <c r="I314" i="24"/>
  <c r="J331" i="24"/>
  <c r="I197" i="24"/>
  <c r="H201" i="24"/>
  <c r="I204" i="24"/>
  <c r="H205" i="24"/>
  <c r="H212" i="24"/>
  <c r="K212" i="24" s="1"/>
  <c r="I215" i="24"/>
  <c r="I219" i="24"/>
  <c r="H220" i="24"/>
  <c r="J222" i="24"/>
  <c r="I222" i="24"/>
  <c r="J223" i="24"/>
  <c r="K223" i="24" s="1"/>
  <c r="H224" i="24"/>
  <c r="K224" i="24" s="1"/>
  <c r="H232" i="24"/>
  <c r="K232" i="24" s="1"/>
  <c r="J235" i="24"/>
  <c r="J247" i="24"/>
  <c r="I248" i="24"/>
  <c r="J251" i="24"/>
  <c r="H262" i="24"/>
  <c r="H268" i="24"/>
  <c r="H274" i="24"/>
  <c r="K274" i="24" s="1"/>
  <c r="I281" i="24"/>
  <c r="H285" i="24"/>
  <c r="I290" i="24"/>
  <c r="J290" i="24"/>
  <c r="J293" i="24"/>
  <c r="H295" i="24"/>
  <c r="H300" i="24"/>
  <c r="H303" i="24"/>
  <c r="I304" i="24"/>
  <c r="J307" i="24"/>
  <c r="I311" i="24"/>
  <c r="H314" i="24"/>
  <c r="H315" i="24"/>
  <c r="H323" i="24"/>
  <c r="J325" i="24"/>
  <c r="I325" i="24"/>
  <c r="H327" i="24"/>
  <c r="J329" i="24"/>
  <c r="H330" i="24"/>
  <c r="H331" i="24"/>
  <c r="H335" i="24"/>
  <c r="K335" i="24" s="1"/>
  <c r="J346" i="24"/>
  <c r="H348" i="24"/>
  <c r="I350" i="24"/>
  <c r="H179" i="24"/>
  <c r="H187" i="24"/>
  <c r="I191" i="24"/>
  <c r="H192" i="24"/>
  <c r="J195" i="24"/>
  <c r="H197" i="24"/>
  <c r="K197" i="24" s="1"/>
  <c r="J199" i="24"/>
  <c r="I202" i="24"/>
  <c r="H203" i="24"/>
  <c r="J207" i="24"/>
  <c r="H208" i="24"/>
  <c r="I211" i="24"/>
  <c r="J213" i="24"/>
  <c r="H215" i="24"/>
  <c r="K215" i="24" s="1"/>
  <c r="J217" i="24"/>
  <c r="H222" i="24"/>
  <c r="I224" i="24"/>
  <c r="H228" i="24"/>
  <c r="H248" i="24"/>
  <c r="K248" i="24" s="1"/>
  <c r="J275" i="24"/>
  <c r="J276" i="24"/>
  <c r="I276" i="24"/>
  <c r="I277" i="24"/>
  <c r="H278" i="24"/>
  <c r="H281" i="24"/>
  <c r="J285" i="24"/>
  <c r="H291" i="24"/>
  <c r="H297" i="24"/>
  <c r="I323" i="24"/>
  <c r="I327" i="24"/>
  <c r="I331" i="24"/>
  <c r="J333" i="24"/>
  <c r="K333" i="24" s="1"/>
  <c r="I333" i="24"/>
  <c r="H23" i="24"/>
  <c r="K23" i="24" s="1"/>
  <c r="H42" i="24"/>
  <c r="H46" i="24"/>
  <c r="H53" i="24"/>
  <c r="J79" i="24"/>
  <c r="I79" i="24"/>
  <c r="I208" i="24"/>
  <c r="G208" i="24"/>
  <c r="J208" i="24" s="1"/>
  <c r="J218" i="24"/>
  <c r="I218" i="24"/>
  <c r="H218" i="24"/>
  <c r="I252" i="24"/>
  <c r="G252" i="24"/>
  <c r="J252" i="24" s="1"/>
  <c r="G17" i="24"/>
  <c r="J17" i="24" s="1"/>
  <c r="H18" i="24"/>
  <c r="I19" i="24"/>
  <c r="I23" i="24"/>
  <c r="G25" i="24"/>
  <c r="J25" i="24" s="1"/>
  <c r="G28" i="24"/>
  <c r="J28" i="24" s="1"/>
  <c r="I29" i="24"/>
  <c r="I31" i="24"/>
  <c r="G32" i="24"/>
  <c r="J32" i="24" s="1"/>
  <c r="K32" i="24" s="1"/>
  <c r="G34" i="24"/>
  <c r="J34" i="24" s="1"/>
  <c r="K34" i="24" s="1"/>
  <c r="H37" i="24"/>
  <c r="I38" i="24"/>
  <c r="G40" i="24"/>
  <c r="J40" i="24" s="1"/>
  <c r="K40" i="24" s="1"/>
  <c r="H41" i="24"/>
  <c r="I42" i="24"/>
  <c r="G44" i="24"/>
  <c r="J44" i="24" s="1"/>
  <c r="H45" i="24"/>
  <c r="K45" i="24" s="1"/>
  <c r="I46" i="24"/>
  <c r="H49" i="24"/>
  <c r="I53" i="24"/>
  <c r="J60" i="24"/>
  <c r="I60" i="24"/>
  <c r="H60" i="24"/>
  <c r="H65" i="24"/>
  <c r="I66" i="24"/>
  <c r="I68" i="24"/>
  <c r="J75" i="24"/>
  <c r="I75" i="24"/>
  <c r="H75" i="24"/>
  <c r="H83" i="24"/>
  <c r="I84" i="24"/>
  <c r="G85" i="24"/>
  <c r="J85" i="24" s="1"/>
  <c r="K85" i="24" s="1"/>
  <c r="I87" i="24"/>
  <c r="H98" i="24"/>
  <c r="H101" i="24"/>
  <c r="I102" i="24"/>
  <c r="G103" i="24"/>
  <c r="J103" i="24" s="1"/>
  <c r="J114" i="24"/>
  <c r="I114" i="24"/>
  <c r="H114" i="24"/>
  <c r="J128" i="24"/>
  <c r="J141" i="24"/>
  <c r="I141" i="24"/>
  <c r="H141" i="24"/>
  <c r="G173" i="24"/>
  <c r="J173" i="24" s="1"/>
  <c r="K173" i="24" s="1"/>
  <c r="I173" i="24"/>
  <c r="K216" i="24"/>
  <c r="J239" i="24"/>
  <c r="H239" i="24"/>
  <c r="J264" i="24"/>
  <c r="I264" i="24"/>
  <c r="H264" i="24"/>
  <c r="H19" i="24"/>
  <c r="H79" i="24"/>
  <c r="J82" i="24"/>
  <c r="K82" i="24" s="1"/>
  <c r="I82" i="24"/>
  <c r="H87" i="24"/>
  <c r="J100" i="24"/>
  <c r="K100" i="24" s="1"/>
  <c r="I100" i="24"/>
  <c r="I144" i="24"/>
  <c r="G144" i="24"/>
  <c r="J144" i="24" s="1"/>
  <c r="J146" i="24"/>
  <c r="I146" i="24"/>
  <c r="G158" i="24"/>
  <c r="J158" i="24" s="1"/>
  <c r="I158" i="24"/>
  <c r="J196" i="24"/>
  <c r="I196" i="24"/>
  <c r="I18" i="24"/>
  <c r="H30" i="24"/>
  <c r="I37" i="24"/>
  <c r="J38" i="24"/>
  <c r="I41" i="24"/>
  <c r="I45" i="24"/>
  <c r="G48" i="24"/>
  <c r="J48" i="24" s="1"/>
  <c r="K48" i="24" s="1"/>
  <c r="J49" i="24"/>
  <c r="J56" i="24"/>
  <c r="I56" i="24"/>
  <c r="H56" i="24"/>
  <c r="I62" i="24"/>
  <c r="G63" i="24"/>
  <c r="J63" i="24" s="1"/>
  <c r="I65" i="24"/>
  <c r="J71" i="24"/>
  <c r="I71" i="24"/>
  <c r="H71" i="24"/>
  <c r="K76" i="24"/>
  <c r="I77" i="24"/>
  <c r="G78" i="24"/>
  <c r="J78" i="24" s="1"/>
  <c r="G81" i="24"/>
  <c r="J81" i="24" s="1"/>
  <c r="I83" i="24"/>
  <c r="J90" i="24"/>
  <c r="I90" i="24"/>
  <c r="H90" i="24"/>
  <c r="I95" i="24"/>
  <c r="G96" i="24"/>
  <c r="J96" i="24" s="1"/>
  <c r="I98" i="24"/>
  <c r="I101" i="24"/>
  <c r="J107" i="24"/>
  <c r="I107" i="24"/>
  <c r="H107" i="24"/>
  <c r="J110" i="24"/>
  <c r="I110" i="24"/>
  <c r="H110" i="24"/>
  <c r="I116" i="24"/>
  <c r="G116" i="24"/>
  <c r="J116" i="24" s="1"/>
  <c r="I127" i="24"/>
  <c r="J131" i="24"/>
  <c r="J132" i="24"/>
  <c r="K132" i="24" s="1"/>
  <c r="I132" i="24"/>
  <c r="I135" i="24"/>
  <c r="G143" i="24"/>
  <c r="J143" i="24" s="1"/>
  <c r="I143" i="24"/>
  <c r="I159" i="24"/>
  <c r="G159" i="24"/>
  <c r="J159" i="24" s="1"/>
  <c r="J161" i="24"/>
  <c r="I161" i="24"/>
  <c r="H161" i="24"/>
  <c r="I201" i="24"/>
  <c r="G201" i="24"/>
  <c r="J201" i="24" s="1"/>
  <c r="J214" i="24"/>
  <c r="I214" i="24"/>
  <c r="H214" i="24"/>
  <c r="I221" i="24"/>
  <c r="J221" i="24"/>
  <c r="H221" i="24"/>
  <c r="G262" i="24"/>
  <c r="J262" i="24" s="1"/>
  <c r="I262" i="24"/>
  <c r="J64" i="24"/>
  <c r="I64" i="24"/>
  <c r="H68" i="24"/>
  <c r="J97" i="24"/>
  <c r="I97" i="24"/>
  <c r="J125" i="24"/>
  <c r="I125" i="24"/>
  <c r="H146" i="24"/>
  <c r="H196" i="24"/>
  <c r="H20" i="24"/>
  <c r="J52" i="24"/>
  <c r="I52" i="24"/>
  <c r="H52" i="24"/>
  <c r="J86" i="24"/>
  <c r="I86" i="24"/>
  <c r="H86" i="24"/>
  <c r="J118" i="24"/>
  <c r="I118" i="24"/>
  <c r="J121" i="24"/>
  <c r="I121" i="24"/>
  <c r="H125" i="24"/>
  <c r="I130" i="24"/>
  <c r="J156" i="24"/>
  <c r="I156" i="24"/>
  <c r="H156" i="24"/>
  <c r="I174" i="24"/>
  <c r="G174" i="24"/>
  <c r="J174" i="24" s="1"/>
  <c r="J176" i="24"/>
  <c r="I176" i="24"/>
  <c r="H176" i="24"/>
  <c r="J211" i="24"/>
  <c r="I241" i="24"/>
  <c r="J241" i="24"/>
  <c r="H241" i="24"/>
  <c r="J269" i="24"/>
  <c r="H269" i="24"/>
  <c r="J283" i="24"/>
  <c r="I283" i="24"/>
  <c r="H283" i="24"/>
  <c r="H117" i="24"/>
  <c r="K117" i="24" s="1"/>
  <c r="H124" i="24"/>
  <c r="K124" i="24" s="1"/>
  <c r="H128" i="24"/>
  <c r="H131" i="24"/>
  <c r="J138" i="24"/>
  <c r="H138" i="24"/>
  <c r="H142" i="24"/>
  <c r="H157" i="24"/>
  <c r="J168" i="24"/>
  <c r="I168" i="24"/>
  <c r="H168" i="24"/>
  <c r="H172" i="24"/>
  <c r="K172" i="24" s="1"/>
  <c r="K178" i="24"/>
  <c r="I178" i="24"/>
  <c r="H180" i="24"/>
  <c r="H193" i="24"/>
  <c r="K193" i="24" s="1"/>
  <c r="H204" i="24"/>
  <c r="K204" i="24" s="1"/>
  <c r="H211" i="24"/>
  <c r="I223" i="24"/>
  <c r="H225" i="24"/>
  <c r="I236" i="24"/>
  <c r="G236" i="24"/>
  <c r="J236" i="24" s="1"/>
  <c r="H287" i="24"/>
  <c r="K287" i="24" s="1"/>
  <c r="J298" i="24"/>
  <c r="I298" i="24"/>
  <c r="H298" i="24"/>
  <c r="J305" i="24"/>
  <c r="I305" i="24"/>
  <c r="H305" i="24"/>
  <c r="H329" i="24"/>
  <c r="G349" i="24"/>
  <c r="J349" i="24" s="1"/>
  <c r="I349" i="24"/>
  <c r="G363" i="24"/>
  <c r="J363" i="24" s="1"/>
  <c r="K363" i="24" s="1"/>
  <c r="I363" i="24"/>
  <c r="G367" i="24"/>
  <c r="I367" i="24"/>
  <c r="I117" i="24"/>
  <c r="H123" i="24"/>
  <c r="K123" i="24" s="1"/>
  <c r="I124" i="24"/>
  <c r="H127" i="24"/>
  <c r="I128" i="24"/>
  <c r="H130" i="24"/>
  <c r="I131" i="24"/>
  <c r="J134" i="24"/>
  <c r="H134" i="24"/>
  <c r="I138" i="24"/>
  <c r="I139" i="24"/>
  <c r="G140" i="24"/>
  <c r="J140" i="24" s="1"/>
  <c r="I142" i="24"/>
  <c r="J149" i="24"/>
  <c r="I149" i="24"/>
  <c r="H149" i="24"/>
  <c r="I154" i="24"/>
  <c r="G155" i="24"/>
  <c r="J155" i="24" s="1"/>
  <c r="I157" i="24"/>
  <c r="J164" i="24"/>
  <c r="I164" i="24"/>
  <c r="H164" i="24"/>
  <c r="H169" i="24"/>
  <c r="I170" i="24"/>
  <c r="I172" i="24"/>
  <c r="J180" i="24"/>
  <c r="H191" i="24"/>
  <c r="H202" i="24"/>
  <c r="I207" i="24"/>
  <c r="H209" i="24"/>
  <c r="I220" i="24"/>
  <c r="G220" i="24"/>
  <c r="J220" i="24" s="1"/>
  <c r="J225" i="24"/>
  <c r="J246" i="24"/>
  <c r="I246" i="24"/>
  <c r="H246" i="24"/>
  <c r="I247" i="24"/>
  <c r="H250" i="24"/>
  <c r="I253" i="24"/>
  <c r="J253" i="24"/>
  <c r="H253" i="24"/>
  <c r="G256" i="24"/>
  <c r="J256" i="24" s="1"/>
  <c r="K256" i="24" s="1"/>
  <c r="J272" i="24"/>
  <c r="I272" i="24"/>
  <c r="H272" i="24"/>
  <c r="I285" i="24"/>
  <c r="I287" i="24"/>
  <c r="G322" i="24"/>
  <c r="J322" i="24" s="1"/>
  <c r="I322" i="24"/>
  <c r="I329" i="24"/>
  <c r="J351" i="24"/>
  <c r="I351" i="24"/>
  <c r="H351" i="24"/>
  <c r="I134" i="24"/>
  <c r="I137" i="24"/>
  <c r="H137" i="24"/>
  <c r="K137" i="24" s="1"/>
  <c r="J145" i="24"/>
  <c r="I145" i="24"/>
  <c r="H145" i="24"/>
  <c r="I151" i="24"/>
  <c r="G152" i="24"/>
  <c r="J152" i="24" s="1"/>
  <c r="J160" i="24"/>
  <c r="I160" i="24"/>
  <c r="H160" i="24"/>
  <c r="I166" i="24"/>
  <c r="G167" i="24"/>
  <c r="J167" i="24" s="1"/>
  <c r="I169" i="24"/>
  <c r="J175" i="24"/>
  <c r="I175" i="24"/>
  <c r="H175" i="24"/>
  <c r="J185" i="24"/>
  <c r="I185" i="24"/>
  <c r="H185" i="24"/>
  <c r="I186" i="24"/>
  <c r="J191" i="24"/>
  <c r="J202" i="24"/>
  <c r="J209" i="24"/>
  <c r="J230" i="24"/>
  <c r="I230" i="24"/>
  <c r="H230" i="24"/>
  <c r="I231" i="24"/>
  <c r="I237" i="24"/>
  <c r="J237" i="24"/>
  <c r="H237" i="24"/>
  <c r="G240" i="24"/>
  <c r="J240" i="24" s="1"/>
  <c r="K240" i="24" s="1"/>
  <c r="H243" i="24"/>
  <c r="I250" i="24"/>
  <c r="I251" i="24"/>
  <c r="I255" i="24"/>
  <c r="H257" i="24"/>
  <c r="J260" i="24"/>
  <c r="I260" i="24"/>
  <c r="H260" i="24"/>
  <c r="G266" i="24"/>
  <c r="J266" i="24" s="1"/>
  <c r="G270" i="24"/>
  <c r="J270" i="24" s="1"/>
  <c r="K270" i="24" s="1"/>
  <c r="I307" i="24"/>
  <c r="I338" i="24"/>
  <c r="I188" i="24"/>
  <c r="H188" i="24"/>
  <c r="J192" i="24"/>
  <c r="I199" i="24"/>
  <c r="H199" i="24"/>
  <c r="J203" i="24"/>
  <c r="J210" i="24"/>
  <c r="K210" i="24" s="1"/>
  <c r="I217" i="24"/>
  <c r="H217" i="24"/>
  <c r="J226" i="24"/>
  <c r="I233" i="24"/>
  <c r="H233" i="24"/>
  <c r="K233" i="24" s="1"/>
  <c r="J242" i="24"/>
  <c r="I249" i="24"/>
  <c r="H249" i="24"/>
  <c r="I261" i="24"/>
  <c r="J265" i="24"/>
  <c r="I265" i="24"/>
  <c r="H273" i="24"/>
  <c r="I280" i="24"/>
  <c r="I284" i="24"/>
  <c r="J288" i="24"/>
  <c r="K288" i="24" s="1"/>
  <c r="I288" i="24"/>
  <c r="H296" i="24"/>
  <c r="J301" i="24"/>
  <c r="I301" i="24"/>
  <c r="H301" i="24"/>
  <c r="J306" i="24"/>
  <c r="I306" i="24"/>
  <c r="H306" i="24"/>
  <c r="J313" i="24"/>
  <c r="I313" i="24"/>
  <c r="H313" i="24"/>
  <c r="I316" i="24"/>
  <c r="G316" i="24"/>
  <c r="J316" i="24" s="1"/>
  <c r="J318" i="24"/>
  <c r="I318" i="24"/>
  <c r="H318" i="24"/>
  <c r="G334" i="24"/>
  <c r="J334" i="24" s="1"/>
  <c r="K334" i="24" s="1"/>
  <c r="I334" i="24"/>
  <c r="G345" i="24"/>
  <c r="J345" i="24" s="1"/>
  <c r="K345" i="24" s="1"/>
  <c r="I345" i="24"/>
  <c r="J177" i="24"/>
  <c r="I184" i="24"/>
  <c r="H184" i="24"/>
  <c r="I195" i="24"/>
  <c r="H195" i="24"/>
  <c r="I213" i="24"/>
  <c r="H213" i="24"/>
  <c r="I229" i="24"/>
  <c r="H229" i="24"/>
  <c r="I245" i="24"/>
  <c r="H245" i="24"/>
  <c r="I263" i="24"/>
  <c r="J263" i="24"/>
  <c r="H263" i="24"/>
  <c r="H267" i="24"/>
  <c r="I271" i="24"/>
  <c r="J271" i="24"/>
  <c r="I286" i="24"/>
  <c r="J286" i="24"/>
  <c r="H286" i="24"/>
  <c r="H290" i="24"/>
  <c r="J294" i="24"/>
  <c r="I294" i="24"/>
  <c r="H294" i="24"/>
  <c r="J302" i="24"/>
  <c r="I302" i="24"/>
  <c r="H302" i="24"/>
  <c r="G323" i="24"/>
  <c r="J323" i="24" s="1"/>
  <c r="J336" i="24"/>
  <c r="I336" i="24"/>
  <c r="H336" i="24"/>
  <c r="J340" i="24"/>
  <c r="I340" i="24"/>
  <c r="G341" i="24"/>
  <c r="J341" i="24" s="1"/>
  <c r="I341" i="24"/>
  <c r="K354" i="24"/>
  <c r="G365" i="24"/>
  <c r="J365" i="24" s="1"/>
  <c r="K365" i="24" s="1"/>
  <c r="I365" i="24"/>
  <c r="I368" i="24"/>
  <c r="G368" i="24"/>
  <c r="J368" i="24" s="1"/>
  <c r="K368" i="24" s="1"/>
  <c r="I300" i="24"/>
  <c r="G300" i="24"/>
  <c r="J300" i="24" s="1"/>
  <c r="H310" i="24"/>
  <c r="G315" i="24"/>
  <c r="J315" i="24" s="1"/>
  <c r="I315" i="24"/>
  <c r="J320" i="24"/>
  <c r="I320" i="24"/>
  <c r="H320" i="24"/>
  <c r="J324" i="24"/>
  <c r="I324" i="24"/>
  <c r="H324" i="24"/>
  <c r="J332" i="24"/>
  <c r="I332" i="24"/>
  <c r="H332" i="24"/>
  <c r="J337" i="24"/>
  <c r="I337" i="24"/>
  <c r="I342" i="24"/>
  <c r="J343" i="24"/>
  <c r="I343" i="24"/>
  <c r="H343" i="24"/>
  <c r="I259" i="24"/>
  <c r="J268" i="24"/>
  <c r="I275" i="24"/>
  <c r="H275" i="24"/>
  <c r="I282" i="24"/>
  <c r="H282" i="24"/>
  <c r="K282" i="24" s="1"/>
  <c r="J291" i="24"/>
  <c r="K291" i="24" s="1"/>
  <c r="I293" i="24"/>
  <c r="H293" i="24"/>
  <c r="J295" i="24"/>
  <c r="I295" i="24"/>
  <c r="G297" i="24"/>
  <c r="J297" i="24" s="1"/>
  <c r="G304" i="24"/>
  <c r="J304" i="24" s="1"/>
  <c r="I310" i="24"/>
  <c r="J317" i="24"/>
  <c r="I317" i="24"/>
  <c r="H317" i="24"/>
  <c r="J321" i="24"/>
  <c r="I321" i="24"/>
  <c r="H321" i="24"/>
  <c r="I326" i="24"/>
  <c r="G327" i="24"/>
  <c r="J327" i="24" s="1"/>
  <c r="J344" i="24"/>
  <c r="K344" i="24" s="1"/>
  <c r="I344" i="24"/>
  <c r="I346" i="24"/>
  <c r="J348" i="24"/>
  <c r="G357" i="24"/>
  <c r="J357" i="24" s="1"/>
  <c r="K357" i="24" s="1"/>
  <c r="I357" i="24"/>
  <c r="J309" i="24"/>
  <c r="I309" i="24"/>
  <c r="H309" i="24"/>
  <c r="J328" i="24"/>
  <c r="I328" i="24"/>
  <c r="H328" i="24"/>
  <c r="J347" i="24"/>
  <c r="I347" i="24"/>
  <c r="H347" i="24"/>
  <c r="K369" i="24"/>
  <c r="I169" i="20"/>
  <c r="J169" i="20"/>
  <c r="G355" i="20"/>
  <c r="J355" i="20" s="1"/>
  <c r="K355" i="20" s="1"/>
  <c r="I355" i="20"/>
  <c r="I147" i="22"/>
  <c r="J147" i="22"/>
  <c r="I250" i="22"/>
  <c r="I256" i="22"/>
  <c r="I259" i="22"/>
  <c r="I20" i="10"/>
  <c r="H55" i="12"/>
  <c r="K55" i="12" s="1"/>
  <c r="H212" i="12"/>
  <c r="H303" i="12"/>
  <c r="H207" i="14"/>
  <c r="H227" i="14"/>
  <c r="H164" i="16"/>
  <c r="G363" i="16"/>
  <c r="J363" i="16" s="1"/>
  <c r="K363" i="16" s="1"/>
  <c r="I363" i="16"/>
  <c r="I39" i="18"/>
  <c r="H116" i="18"/>
  <c r="H203" i="18"/>
  <c r="H222" i="18"/>
  <c r="G366" i="18"/>
  <c r="J366" i="18" s="1"/>
  <c r="K366" i="18" s="1"/>
  <c r="I366" i="18"/>
  <c r="G34" i="20"/>
  <c r="J34" i="20" s="1"/>
  <c r="K34" i="20" s="1"/>
  <c r="I34" i="20"/>
  <c r="H82" i="20"/>
  <c r="I127" i="20"/>
  <c r="H135" i="20"/>
  <c r="H166" i="20"/>
  <c r="J181" i="20"/>
  <c r="I181" i="20"/>
  <c r="G276" i="20"/>
  <c r="J276" i="20" s="1"/>
  <c r="K276" i="20" s="1"/>
  <c r="I276" i="20"/>
  <c r="G362" i="20"/>
  <c r="J362" i="20" s="1"/>
  <c r="K362" i="20" s="1"/>
  <c r="I23" i="22"/>
  <c r="H58" i="22"/>
  <c r="K58" i="22" s="1"/>
  <c r="I59" i="22"/>
  <c r="J87" i="22"/>
  <c r="I89" i="22"/>
  <c r="H96" i="22"/>
  <c r="I114" i="22"/>
  <c r="J114" i="22"/>
  <c r="H117" i="22"/>
  <c r="J121" i="22"/>
  <c r="I123" i="22"/>
  <c r="H141" i="22"/>
  <c r="I142" i="22"/>
  <c r="H147" i="22"/>
  <c r="H165" i="22"/>
  <c r="H172" i="22"/>
  <c r="J184" i="22"/>
  <c r="I184" i="22"/>
  <c r="I244" i="22"/>
  <c r="I343" i="22"/>
  <c r="I363" i="22"/>
  <c r="G363" i="22"/>
  <c r="J363" i="22" s="1"/>
  <c r="K363" i="22" s="1"/>
  <c r="G365" i="22"/>
  <c r="J365" i="22" s="1"/>
  <c r="K365" i="22" s="1"/>
  <c r="I365" i="22"/>
  <c r="J186" i="16"/>
  <c r="I186" i="16"/>
  <c r="H65" i="12"/>
  <c r="K20" i="10"/>
  <c r="J22" i="10"/>
  <c r="I48" i="12"/>
  <c r="J55" i="12"/>
  <c r="I56" i="12"/>
  <c r="I179" i="12"/>
  <c r="I195" i="12"/>
  <c r="J209" i="12"/>
  <c r="H288" i="12"/>
  <c r="J41" i="14"/>
  <c r="I62" i="14"/>
  <c r="I63" i="14"/>
  <c r="I64" i="14"/>
  <c r="J71" i="14"/>
  <c r="J75" i="14"/>
  <c r="I119" i="14"/>
  <c r="I156" i="14"/>
  <c r="J201" i="14"/>
  <c r="J202" i="14"/>
  <c r="J327" i="14"/>
  <c r="I33" i="16"/>
  <c r="H73" i="16"/>
  <c r="J82" i="16"/>
  <c r="J86" i="16"/>
  <c r="J107" i="16"/>
  <c r="J119" i="16"/>
  <c r="H128" i="16"/>
  <c r="H146" i="16"/>
  <c r="H151" i="16"/>
  <c r="L20" i="18"/>
  <c r="G32" i="18"/>
  <c r="J32" i="18" s="1"/>
  <c r="I32" i="18"/>
  <c r="I42" i="20"/>
  <c r="J42" i="20"/>
  <c r="H63" i="20"/>
  <c r="J84" i="20"/>
  <c r="H98" i="20"/>
  <c r="H100" i="20"/>
  <c r="I157" i="20"/>
  <c r="J157" i="20"/>
  <c r="J172" i="20"/>
  <c r="K172" i="20" s="1"/>
  <c r="H226" i="20"/>
  <c r="H257" i="20"/>
  <c r="I348" i="20"/>
  <c r="G353" i="20"/>
  <c r="J353" i="20" s="1"/>
  <c r="K353" i="20" s="1"/>
  <c r="I353" i="20"/>
  <c r="J42" i="22"/>
  <c r="I42" i="22"/>
  <c r="J59" i="22"/>
  <c r="H70" i="22"/>
  <c r="H75" i="22"/>
  <c r="H78" i="22"/>
  <c r="K85" i="22"/>
  <c r="K107" i="22"/>
  <c r="H114" i="22"/>
  <c r="J159" i="22"/>
  <c r="I161" i="22"/>
  <c r="H178" i="22"/>
  <c r="H181" i="22"/>
  <c r="G199" i="22"/>
  <c r="J199" i="22" s="1"/>
  <c r="I199" i="22"/>
  <c r="J213" i="22"/>
  <c r="I213" i="22"/>
  <c r="J322" i="22"/>
  <c r="I322" i="22"/>
  <c r="G360" i="22"/>
  <c r="J360" i="22" s="1"/>
  <c r="K360" i="22" s="1"/>
  <c r="I34" i="22"/>
  <c r="G34" i="22"/>
  <c r="J34" i="22" s="1"/>
  <c r="K34" i="22" s="1"/>
  <c r="H34" i="10"/>
  <c r="K34" i="10" s="1"/>
  <c r="L34" i="10" s="1"/>
  <c r="I267" i="10"/>
  <c r="L267" i="10" s="1"/>
  <c r="I271" i="10"/>
  <c r="L271" i="10" s="1"/>
  <c r="I276" i="10"/>
  <c r="L276" i="10" s="1"/>
  <c r="I287" i="10"/>
  <c r="L287" i="10" s="1"/>
  <c r="I298" i="10"/>
  <c r="L298" i="10" s="1"/>
  <c r="I313" i="10"/>
  <c r="L313" i="10" s="1"/>
  <c r="I328" i="10"/>
  <c r="L328" i="10" s="1"/>
  <c r="I332" i="10"/>
  <c r="L332" i="10" s="1"/>
  <c r="I33" i="12"/>
  <c r="J150" i="12"/>
  <c r="I245" i="12"/>
  <c r="I253" i="12"/>
  <c r="J261" i="12"/>
  <c r="I141" i="14"/>
  <c r="J142" i="14"/>
  <c r="J146" i="14"/>
  <c r="H333" i="14"/>
  <c r="I347" i="14"/>
  <c r="G357" i="14"/>
  <c r="J357" i="14" s="1"/>
  <c r="K357" i="14" s="1"/>
  <c r="H39" i="16"/>
  <c r="H54" i="16"/>
  <c r="H60" i="16"/>
  <c r="K60" i="16" s="1"/>
  <c r="J75" i="16"/>
  <c r="H89" i="16"/>
  <c r="J117" i="16"/>
  <c r="H294" i="16"/>
  <c r="H302" i="16"/>
  <c r="H340" i="16"/>
  <c r="G358" i="16"/>
  <c r="J358" i="16" s="1"/>
  <c r="K358" i="16" s="1"/>
  <c r="I358" i="16"/>
  <c r="H254" i="18"/>
  <c r="H256" i="18"/>
  <c r="I270" i="18"/>
  <c r="H288" i="18"/>
  <c r="H290" i="18"/>
  <c r="H298" i="18"/>
  <c r="G365" i="18"/>
  <c r="J365" i="18" s="1"/>
  <c r="K365" i="18" s="1"/>
  <c r="I365" i="18"/>
  <c r="I33" i="20"/>
  <c r="G33" i="20"/>
  <c r="J33" i="20" s="1"/>
  <c r="H42" i="20"/>
  <c r="G222" i="20"/>
  <c r="J222" i="20" s="1"/>
  <c r="K222" i="20" s="1"/>
  <c r="I222" i="20"/>
  <c r="I244" i="20"/>
  <c r="I246" i="20"/>
  <c r="G246" i="20"/>
  <c r="J246" i="20" s="1"/>
  <c r="K246" i="20" s="1"/>
  <c r="J253" i="20"/>
  <c r="J254" i="20"/>
  <c r="I254" i="20"/>
  <c r="J304" i="20"/>
  <c r="J310" i="20"/>
  <c r="I310" i="20"/>
  <c r="I354" i="20"/>
  <c r="G366" i="20"/>
  <c r="J366" i="20" s="1"/>
  <c r="K366" i="20" s="1"/>
  <c r="K32" i="22"/>
  <c r="H39" i="22"/>
  <c r="H42" i="22"/>
  <c r="H63" i="22"/>
  <c r="J79" i="22"/>
  <c r="J100" i="22"/>
  <c r="H106" i="22"/>
  <c r="J195" i="22"/>
  <c r="I195" i="22"/>
  <c r="K261" i="22"/>
  <c r="I261" i="22"/>
  <c r="I204" i="16"/>
  <c r="J209" i="16"/>
  <c r="J213" i="16"/>
  <c r="J235" i="16"/>
  <c r="H277" i="16"/>
  <c r="I283" i="16"/>
  <c r="I287" i="16"/>
  <c r="I291" i="16"/>
  <c r="J316" i="16"/>
  <c r="I317" i="16"/>
  <c r="J328" i="16"/>
  <c r="J37" i="18"/>
  <c r="H54" i="18"/>
  <c r="H58" i="18"/>
  <c r="I70" i="18"/>
  <c r="H77" i="18"/>
  <c r="J93" i="18"/>
  <c r="J95" i="18"/>
  <c r="I96" i="18"/>
  <c r="I118" i="18"/>
  <c r="H150" i="18"/>
  <c r="H152" i="18"/>
  <c r="J211" i="18"/>
  <c r="H226" i="18"/>
  <c r="J228" i="18"/>
  <c r="H244" i="18"/>
  <c r="I252" i="18"/>
  <c r="J256" i="18"/>
  <c r="J270" i="18"/>
  <c r="J290" i="18"/>
  <c r="J298" i="18"/>
  <c r="H25" i="20"/>
  <c r="H37" i="20"/>
  <c r="H39" i="20"/>
  <c r="J41" i="20"/>
  <c r="H46" i="20"/>
  <c r="I58" i="20"/>
  <c r="H65" i="20"/>
  <c r="H71" i="20"/>
  <c r="J87" i="20"/>
  <c r="H91" i="20"/>
  <c r="J92" i="20"/>
  <c r="I95" i="20"/>
  <c r="J102" i="20"/>
  <c r="I105" i="20"/>
  <c r="H117" i="20"/>
  <c r="H123" i="20"/>
  <c r="J127" i="20"/>
  <c r="I135" i="20"/>
  <c r="H150" i="20"/>
  <c r="J166" i="20"/>
  <c r="H188" i="20"/>
  <c r="H195" i="20"/>
  <c r="H197" i="20"/>
  <c r="H210" i="20"/>
  <c r="H221" i="20"/>
  <c r="H230" i="20"/>
  <c r="H232" i="20"/>
  <c r="I234" i="20"/>
  <c r="I237" i="20"/>
  <c r="H242" i="20"/>
  <c r="H250" i="20"/>
  <c r="H253" i="20"/>
  <c r="H287" i="20"/>
  <c r="H290" i="20"/>
  <c r="H296" i="20"/>
  <c r="J303" i="20"/>
  <c r="K303" i="20" s="1"/>
  <c r="H304" i="20"/>
  <c r="J331" i="20"/>
  <c r="H18" i="22"/>
  <c r="H19" i="22"/>
  <c r="I20" i="22"/>
  <c r="H24" i="22"/>
  <c r="I27" i="22"/>
  <c r="I28" i="22"/>
  <c r="I30" i="22"/>
  <c r="H37" i="22"/>
  <c r="H38" i="22"/>
  <c r="I39" i="22"/>
  <c r="I40" i="22"/>
  <c r="H55" i="22"/>
  <c r="I60" i="22"/>
  <c r="J60" i="22"/>
  <c r="K60" i="22" s="1"/>
  <c r="J63" i="22"/>
  <c r="J70" i="22"/>
  <c r="H74" i="22"/>
  <c r="J75" i="22"/>
  <c r="J78" i="22"/>
  <c r="J81" i="22"/>
  <c r="J83" i="22"/>
  <c r="I86" i="22"/>
  <c r="H93" i="22"/>
  <c r="J96" i="22"/>
  <c r="H100" i="22"/>
  <c r="J127" i="22"/>
  <c r="J128" i="22"/>
  <c r="J130" i="22"/>
  <c r="J135" i="22"/>
  <c r="H138" i="22"/>
  <c r="J151" i="22"/>
  <c r="H157" i="22"/>
  <c r="J165" i="22"/>
  <c r="I174" i="22"/>
  <c r="J178" i="22"/>
  <c r="H195" i="22"/>
  <c r="G202" i="22"/>
  <c r="I202" i="22"/>
  <c r="H244" i="22"/>
  <c r="H245" i="22"/>
  <c r="I359" i="22"/>
  <c r="G359" i="22"/>
  <c r="J359" i="22" s="1"/>
  <c r="K359" i="22" s="1"/>
  <c r="J188" i="16"/>
  <c r="I260" i="16"/>
  <c r="I264" i="16"/>
  <c r="J268" i="16"/>
  <c r="I351" i="16"/>
  <c r="H19" i="18"/>
  <c r="J21" i="18"/>
  <c r="I47" i="18"/>
  <c r="J53" i="18"/>
  <c r="J54" i="18"/>
  <c r="K54" i="18" s="1"/>
  <c r="I55" i="18"/>
  <c r="H85" i="18"/>
  <c r="J87" i="18"/>
  <c r="H88" i="18"/>
  <c r="H92" i="18"/>
  <c r="H132" i="18"/>
  <c r="J147" i="18"/>
  <c r="J148" i="18"/>
  <c r="I181" i="18"/>
  <c r="J183" i="18"/>
  <c r="I189" i="18"/>
  <c r="J192" i="18"/>
  <c r="H217" i="18"/>
  <c r="J225" i="18"/>
  <c r="K225" i="18" s="1"/>
  <c r="J244" i="18"/>
  <c r="K244" i="18" s="1"/>
  <c r="H293" i="18"/>
  <c r="I341" i="18"/>
  <c r="J346" i="18"/>
  <c r="I347" i="18"/>
  <c r="I21" i="20"/>
  <c r="J24" i="20"/>
  <c r="H40" i="20"/>
  <c r="I43" i="20"/>
  <c r="J64" i="20"/>
  <c r="H81" i="20"/>
  <c r="H86" i="20"/>
  <c r="H101" i="20"/>
  <c r="J123" i="20"/>
  <c r="H147" i="20"/>
  <c r="J149" i="20"/>
  <c r="J161" i="20"/>
  <c r="I162" i="20"/>
  <c r="J176" i="20"/>
  <c r="H214" i="20"/>
  <c r="I218" i="20"/>
  <c r="J219" i="20"/>
  <c r="I229" i="20"/>
  <c r="H234" i="20"/>
  <c r="J235" i="20"/>
  <c r="I241" i="20"/>
  <c r="H260" i="20"/>
  <c r="H267" i="20"/>
  <c r="J272" i="20"/>
  <c r="I283" i="20"/>
  <c r="I297" i="20"/>
  <c r="J297" i="20"/>
  <c r="K297" i="20" s="1"/>
  <c r="J298" i="20"/>
  <c r="I304" i="20"/>
  <c r="H323" i="20"/>
  <c r="J327" i="20"/>
  <c r="H330" i="20"/>
  <c r="H348" i="20"/>
  <c r="I17" i="22"/>
  <c r="I24" i="22"/>
  <c r="I25" i="22"/>
  <c r="J46" i="22"/>
  <c r="I49" i="22"/>
  <c r="I52" i="22"/>
  <c r="J52" i="22"/>
  <c r="J55" i="22"/>
  <c r="K55" i="22" s="1"/>
  <c r="J66" i="22"/>
  <c r="J74" i="22"/>
  <c r="K74" i="22" s="1"/>
  <c r="I79" i="22"/>
  <c r="I82" i="22"/>
  <c r="J93" i="22"/>
  <c r="H112" i="22"/>
  <c r="J113" i="22"/>
  <c r="J116" i="22"/>
  <c r="J124" i="22"/>
  <c r="J138" i="22"/>
  <c r="K138" i="22" s="1"/>
  <c r="H145" i="22"/>
  <c r="J146" i="22"/>
  <c r="J148" i="22"/>
  <c r="J154" i="22"/>
  <c r="J157" i="22"/>
  <c r="J168" i="22"/>
  <c r="J169" i="22"/>
  <c r="I173" i="22"/>
  <c r="H174" i="22"/>
  <c r="H189" i="22"/>
  <c r="H191" i="22"/>
  <c r="I221" i="22"/>
  <c r="G364" i="22"/>
  <c r="J364" i="22" s="1"/>
  <c r="K364" i="22" s="1"/>
  <c r="H193" i="22"/>
  <c r="H197" i="22"/>
  <c r="H210" i="22"/>
  <c r="H213" i="22"/>
  <c r="I223" i="22"/>
  <c r="I233" i="22"/>
  <c r="J237" i="22"/>
  <c r="I237" i="22"/>
  <c r="J238" i="22"/>
  <c r="I246" i="22"/>
  <c r="I252" i="22"/>
  <c r="J254" i="22"/>
  <c r="I254" i="22"/>
  <c r="H256" i="22"/>
  <c r="H257" i="22"/>
  <c r="I263" i="22"/>
  <c r="J275" i="22"/>
  <c r="I275" i="22"/>
  <c r="H277" i="22"/>
  <c r="H289" i="22"/>
  <c r="I294" i="22"/>
  <c r="I309" i="22"/>
  <c r="J335" i="22"/>
  <c r="I341" i="22"/>
  <c r="H102" i="22"/>
  <c r="J103" i="22"/>
  <c r="K103" i="22" s="1"/>
  <c r="J106" i="22"/>
  <c r="I110" i="22"/>
  <c r="H113" i="22"/>
  <c r="H116" i="22"/>
  <c r="J118" i="22"/>
  <c r="H124" i="22"/>
  <c r="H127" i="22"/>
  <c r="H130" i="22"/>
  <c r="J132" i="22"/>
  <c r="J134" i="22"/>
  <c r="J136" i="22"/>
  <c r="H146" i="22"/>
  <c r="H149" i="22"/>
  <c r="J150" i="22"/>
  <c r="K150" i="22" s="1"/>
  <c r="J152" i="22"/>
  <c r="I158" i="22"/>
  <c r="H161" i="22"/>
  <c r="J162" i="22"/>
  <c r="J163" i="22"/>
  <c r="I166" i="22"/>
  <c r="H169" i="22"/>
  <c r="J170" i="22"/>
  <c r="H177" i="22"/>
  <c r="K177" i="22" s="1"/>
  <c r="H180" i="22"/>
  <c r="I182" i="22"/>
  <c r="H184" i="22"/>
  <c r="I186" i="22"/>
  <c r="H203" i="22"/>
  <c r="H209" i="22"/>
  <c r="J210" i="22"/>
  <c r="J227" i="22"/>
  <c r="K229" i="22"/>
  <c r="I229" i="22"/>
  <c r="H233" i="22"/>
  <c r="I242" i="22"/>
  <c r="I265" i="22"/>
  <c r="I266" i="22"/>
  <c r="J266" i="22"/>
  <c r="H271" i="22"/>
  <c r="I280" i="22"/>
  <c r="I284" i="22"/>
  <c r="K303" i="22"/>
  <c r="I303" i="22"/>
  <c r="J307" i="22"/>
  <c r="I307" i="22"/>
  <c r="H309" i="22"/>
  <c r="H310" i="22"/>
  <c r="I324" i="22"/>
  <c r="J326" i="22"/>
  <c r="I326" i="22"/>
  <c r="H332" i="22"/>
  <c r="H333" i="22"/>
  <c r="H349" i="22"/>
  <c r="G362" i="22"/>
  <c r="J362" i="22" s="1"/>
  <c r="K362" i="22" s="1"/>
  <c r="H199" i="22"/>
  <c r="H202" i="22"/>
  <c r="I204" i="22"/>
  <c r="H211" i="22"/>
  <c r="H221" i="22"/>
  <c r="J225" i="22"/>
  <c r="I225" i="22"/>
  <c r="I226" i="22"/>
  <c r="H227" i="22"/>
  <c r="K227" i="22" s="1"/>
  <c r="J230" i="22"/>
  <c r="J234" i="22"/>
  <c r="H237" i="22"/>
  <c r="H243" i="22"/>
  <c r="J248" i="22"/>
  <c r="I248" i="22"/>
  <c r="H250" i="22"/>
  <c r="H254" i="22"/>
  <c r="H259" i="22"/>
  <c r="J262" i="22"/>
  <c r="J269" i="22"/>
  <c r="I269" i="22"/>
  <c r="J273" i="22"/>
  <c r="I273" i="22"/>
  <c r="H275" i="22"/>
  <c r="H285" i="22"/>
  <c r="H288" i="22"/>
  <c r="J290" i="22"/>
  <c r="K290" i="22" s="1"/>
  <c r="H291" i="22"/>
  <c r="H296" i="22"/>
  <c r="H301" i="22"/>
  <c r="J304" i="22"/>
  <c r="H307" i="22"/>
  <c r="H313" i="22"/>
  <c r="H317" i="22"/>
  <c r="J320" i="22"/>
  <c r="K320" i="22" s="1"/>
  <c r="I320" i="22"/>
  <c r="H322" i="22"/>
  <c r="H326" i="22"/>
  <c r="J330" i="22"/>
  <c r="I330" i="22"/>
  <c r="J336" i="22"/>
  <c r="I336" i="22"/>
  <c r="H338" i="22"/>
  <c r="I342" i="22"/>
  <c r="H343" i="22"/>
  <c r="K343" i="22" s="1"/>
  <c r="J346" i="22"/>
  <c r="J349" i="22"/>
  <c r="K349" i="22" s="1"/>
  <c r="H351" i="22"/>
  <c r="J218" i="22"/>
  <c r="J222" i="22"/>
  <c r="K231" i="22"/>
  <c r="J240" i="22"/>
  <c r="I240" i="22"/>
  <c r="J251" i="22"/>
  <c r="J267" i="22"/>
  <c r="K267" i="22" s="1"/>
  <c r="I267" i="22"/>
  <c r="J288" i="22"/>
  <c r="I293" i="22"/>
  <c r="J311" i="22"/>
  <c r="K311" i="22" s="1"/>
  <c r="I311" i="22"/>
  <c r="I312" i="22"/>
  <c r="J315" i="22"/>
  <c r="I315" i="22"/>
  <c r="J323" i="22"/>
  <c r="J327" i="22"/>
  <c r="I335" i="22"/>
  <c r="J345" i="22"/>
  <c r="J19" i="22"/>
  <c r="J38" i="22"/>
  <c r="K38" i="22" s="1"/>
  <c r="J23" i="22"/>
  <c r="K23" i="22" s="1"/>
  <c r="H17" i="22"/>
  <c r="I18" i="22"/>
  <c r="G20" i="22"/>
  <c r="J20" i="22" s="1"/>
  <c r="G21" i="22"/>
  <c r="J21" i="22" s="1"/>
  <c r="G24" i="22"/>
  <c r="J24" i="22" s="1"/>
  <c r="H25" i="22"/>
  <c r="G27" i="22"/>
  <c r="J27" i="22" s="1"/>
  <c r="H28" i="22"/>
  <c r="K28" i="22" s="1"/>
  <c r="J29" i="22"/>
  <c r="J31" i="22"/>
  <c r="I37" i="22"/>
  <c r="G39" i="22"/>
  <c r="J39" i="22" s="1"/>
  <c r="H40" i="22"/>
  <c r="I41" i="22"/>
  <c r="G43" i="22"/>
  <c r="J43" i="22" s="1"/>
  <c r="K43" i="22" s="1"/>
  <c r="H44" i="22"/>
  <c r="I45" i="22"/>
  <c r="G47" i="22"/>
  <c r="J47" i="22" s="1"/>
  <c r="K47" i="22" s="1"/>
  <c r="H48" i="22"/>
  <c r="K48" i="22" s="1"/>
  <c r="H49" i="22"/>
  <c r="J50" i="22"/>
  <c r="I50" i="22"/>
  <c r="H50" i="22"/>
  <c r="J53" i="22"/>
  <c r="I53" i="22"/>
  <c r="H53" i="22"/>
  <c r="I55" i="22"/>
  <c r="J61" i="22"/>
  <c r="I61" i="22"/>
  <c r="H61" i="22"/>
  <c r="I63" i="22"/>
  <c r="G64" i="22"/>
  <c r="J64" i="22" s="1"/>
  <c r="K64" i="22" s="1"/>
  <c r="J73" i="22"/>
  <c r="I73" i="22"/>
  <c r="J92" i="22"/>
  <c r="I92" i="22"/>
  <c r="J95" i="22"/>
  <c r="I95" i="22"/>
  <c r="J108" i="22"/>
  <c r="J125" i="22"/>
  <c r="J126" i="22"/>
  <c r="I126" i="22"/>
  <c r="H126" i="22"/>
  <c r="J137" i="22"/>
  <c r="I137" i="22"/>
  <c r="J18" i="22"/>
  <c r="K18" i="22" s="1"/>
  <c r="H20" i="22"/>
  <c r="J37" i="22"/>
  <c r="J41" i="22"/>
  <c r="K41" i="22" s="1"/>
  <c r="J45" i="22"/>
  <c r="K45" i="22" s="1"/>
  <c r="I48" i="22"/>
  <c r="J54" i="22"/>
  <c r="K54" i="22" s="1"/>
  <c r="I54" i="22"/>
  <c r="I56" i="22"/>
  <c r="J62" i="22"/>
  <c r="I62" i="22"/>
  <c r="J68" i="22"/>
  <c r="I68" i="22"/>
  <c r="H68" i="22"/>
  <c r="I70" i="22"/>
  <c r="I71" i="22"/>
  <c r="J76" i="22"/>
  <c r="J77" i="22"/>
  <c r="K77" i="22" s="1"/>
  <c r="I77" i="22"/>
  <c r="I90" i="22"/>
  <c r="J98" i="22"/>
  <c r="I107" i="22"/>
  <c r="J111" i="22"/>
  <c r="J112" i="22"/>
  <c r="I112" i="22"/>
  <c r="I117" i="22"/>
  <c r="G117" i="22"/>
  <c r="J117" i="22" s="1"/>
  <c r="I124" i="22"/>
  <c r="I131" i="22"/>
  <c r="G131" i="22"/>
  <c r="J131" i="22" s="1"/>
  <c r="I135" i="22"/>
  <c r="J140" i="22"/>
  <c r="J141" i="22"/>
  <c r="I141" i="22"/>
  <c r="I151" i="22"/>
  <c r="J155" i="22"/>
  <c r="J156" i="22"/>
  <c r="K156" i="22" s="1"/>
  <c r="I156" i="22"/>
  <c r="H29" i="22"/>
  <c r="H31" i="22"/>
  <c r="J57" i="22"/>
  <c r="I57" i="22"/>
  <c r="H57" i="22"/>
  <c r="J65" i="22"/>
  <c r="I65" i="22"/>
  <c r="H65" i="22"/>
  <c r="J69" i="22"/>
  <c r="I69" i="22"/>
  <c r="J84" i="22"/>
  <c r="K84" i="22" s="1"/>
  <c r="I84" i="22"/>
  <c r="I97" i="22"/>
  <c r="J102" i="22"/>
  <c r="I102" i="22"/>
  <c r="J105" i="22"/>
  <c r="I105" i="22"/>
  <c r="H105" i="22"/>
  <c r="J119" i="22"/>
  <c r="I119" i="22"/>
  <c r="J133" i="22"/>
  <c r="I133" i="22"/>
  <c r="H133" i="22"/>
  <c r="I139" i="22"/>
  <c r="J145" i="22"/>
  <c r="I145" i="22"/>
  <c r="I154" i="22"/>
  <c r="J164" i="22"/>
  <c r="K165" i="22"/>
  <c r="J49" i="22"/>
  <c r="I58" i="22"/>
  <c r="I66" i="22"/>
  <c r="H73" i="22"/>
  <c r="J88" i="22"/>
  <c r="K88" i="22" s="1"/>
  <c r="I88" i="22"/>
  <c r="H92" i="22"/>
  <c r="H95" i="22"/>
  <c r="J122" i="22"/>
  <c r="K122" i="22" s="1"/>
  <c r="I122" i="22"/>
  <c r="H137" i="22"/>
  <c r="J149" i="22"/>
  <c r="I149" i="22"/>
  <c r="H160" i="22"/>
  <c r="K160" i="22" s="1"/>
  <c r="H164" i="22"/>
  <c r="H168" i="22"/>
  <c r="J183" i="22"/>
  <c r="I183" i="22"/>
  <c r="H183" i="22"/>
  <c r="J194" i="22"/>
  <c r="I194" i="22"/>
  <c r="H194" i="22"/>
  <c r="I203" i="22"/>
  <c r="G203" i="22"/>
  <c r="J203" i="22" s="1"/>
  <c r="K203" i="22" s="1"/>
  <c r="J232" i="22"/>
  <c r="I232" i="22"/>
  <c r="I285" i="22"/>
  <c r="G285" i="22"/>
  <c r="J285" i="22" s="1"/>
  <c r="H72" i="22"/>
  <c r="H76" i="22"/>
  <c r="H83" i="22"/>
  <c r="K83" i="22" s="1"/>
  <c r="H87" i="22"/>
  <c r="K87" i="22" s="1"/>
  <c r="H91" i="22"/>
  <c r="H98" i="22"/>
  <c r="H101" i="22"/>
  <c r="H108" i="22"/>
  <c r="H111" i="22"/>
  <c r="H118" i="22"/>
  <c r="H121" i="22"/>
  <c r="H125" i="22"/>
  <c r="H132" i="22"/>
  <c r="H136" i="22"/>
  <c r="H140" i="22"/>
  <c r="H144" i="22"/>
  <c r="K144" i="22" s="1"/>
  <c r="H148" i="22"/>
  <c r="H152" i="22"/>
  <c r="H155" i="22"/>
  <c r="H159" i="22"/>
  <c r="I160" i="22"/>
  <c r="H163" i="22"/>
  <c r="I164" i="22"/>
  <c r="H167" i="22"/>
  <c r="I168" i="22"/>
  <c r="J175" i="22"/>
  <c r="I175" i="22"/>
  <c r="H175" i="22"/>
  <c r="I177" i="22"/>
  <c r="I185" i="22"/>
  <c r="G185" i="22"/>
  <c r="J185" i="22" s="1"/>
  <c r="I196" i="22"/>
  <c r="G196" i="22"/>
  <c r="J196" i="22" s="1"/>
  <c r="K196" i="22" s="1"/>
  <c r="J205" i="22"/>
  <c r="I205" i="22"/>
  <c r="H205" i="22"/>
  <c r="J211" i="22"/>
  <c r="J212" i="22"/>
  <c r="K212" i="22" s="1"/>
  <c r="I212" i="22"/>
  <c r="J228" i="22"/>
  <c r="I228" i="22"/>
  <c r="H52" i="22"/>
  <c r="H56" i="22"/>
  <c r="I72" i="22"/>
  <c r="I76" i="22"/>
  <c r="H82" i="22"/>
  <c r="K82" i="22" s="1"/>
  <c r="I83" i="22"/>
  <c r="H86" i="22"/>
  <c r="I87" i="22"/>
  <c r="H90" i="22"/>
  <c r="I91" i="22"/>
  <c r="I98" i="22"/>
  <c r="I101" i="22"/>
  <c r="I108" i="22"/>
  <c r="I111" i="22"/>
  <c r="I118" i="22"/>
  <c r="I121" i="22"/>
  <c r="I125" i="22"/>
  <c r="I132" i="22"/>
  <c r="I136" i="22"/>
  <c r="I140" i="22"/>
  <c r="H143" i="22"/>
  <c r="I144" i="22"/>
  <c r="I148" i="22"/>
  <c r="H151" i="22"/>
  <c r="I152" i="22"/>
  <c r="H154" i="22"/>
  <c r="I155" i="22"/>
  <c r="H158" i="22"/>
  <c r="K158" i="22" s="1"/>
  <c r="I159" i="22"/>
  <c r="H162" i="22"/>
  <c r="I163" i="22"/>
  <c r="H166" i="22"/>
  <c r="I167" i="22"/>
  <c r="H170" i="22"/>
  <c r="J176" i="22"/>
  <c r="K176" i="22" s="1"/>
  <c r="I176" i="22"/>
  <c r="J179" i="22"/>
  <c r="I179" i="22"/>
  <c r="H179" i="22"/>
  <c r="J180" i="22"/>
  <c r="J187" i="22"/>
  <c r="I187" i="22"/>
  <c r="H187" i="22"/>
  <c r="J188" i="22"/>
  <c r="J191" i="22"/>
  <c r="K191" i="22" s="1"/>
  <c r="J198" i="22"/>
  <c r="I198" i="22"/>
  <c r="H198" i="22"/>
  <c r="I210" i="22"/>
  <c r="J215" i="22"/>
  <c r="J216" i="22"/>
  <c r="I216" i="22"/>
  <c r="I222" i="22"/>
  <c r="J224" i="22"/>
  <c r="I224" i="22"/>
  <c r="I239" i="22"/>
  <c r="H239" i="22"/>
  <c r="K239" i="22" s="1"/>
  <c r="I247" i="22"/>
  <c r="H247" i="22"/>
  <c r="K247" i="22" s="1"/>
  <c r="J172" i="22"/>
  <c r="I181" i="22"/>
  <c r="G181" i="22"/>
  <c r="J181" i="22" s="1"/>
  <c r="I189" i="22"/>
  <c r="G189" i="22"/>
  <c r="J189" i="22" s="1"/>
  <c r="I192" i="22"/>
  <c r="G192" i="22"/>
  <c r="J192" i="22" s="1"/>
  <c r="K192" i="22" s="1"/>
  <c r="J201" i="22"/>
  <c r="I201" i="22"/>
  <c r="H201" i="22"/>
  <c r="J202" i="22"/>
  <c r="K202" i="22" s="1"/>
  <c r="J207" i="22"/>
  <c r="J208" i="22"/>
  <c r="I208" i="22"/>
  <c r="H208" i="22"/>
  <c r="J209" i="22"/>
  <c r="I214" i="22"/>
  <c r="J219" i="22"/>
  <c r="J220" i="22"/>
  <c r="K220" i="22" s="1"/>
  <c r="I220" i="22"/>
  <c r="H232" i="22"/>
  <c r="I234" i="22"/>
  <c r="J236" i="22"/>
  <c r="K236" i="22" s="1"/>
  <c r="I236" i="22"/>
  <c r="J253" i="22"/>
  <c r="I253" i="22"/>
  <c r="H253" i="22"/>
  <c r="J264" i="22"/>
  <c r="I264" i="22"/>
  <c r="H264" i="22"/>
  <c r="J314" i="22"/>
  <c r="I314" i="22"/>
  <c r="H314" i="22"/>
  <c r="H204" i="22"/>
  <c r="K204" i="22" s="1"/>
  <c r="H207" i="22"/>
  <c r="H215" i="22"/>
  <c r="H219" i="22"/>
  <c r="I241" i="22"/>
  <c r="J241" i="22"/>
  <c r="K241" i="22" s="1"/>
  <c r="J242" i="22"/>
  <c r="K242" i="22" s="1"/>
  <c r="J249" i="22"/>
  <c r="I249" i="22"/>
  <c r="J260" i="22"/>
  <c r="K260" i="22" s="1"/>
  <c r="I260" i="22"/>
  <c r="J271" i="22"/>
  <c r="K273" i="22"/>
  <c r="I274" i="22"/>
  <c r="J276" i="22"/>
  <c r="I276" i="22"/>
  <c r="H276" i="22"/>
  <c r="J277" i="22"/>
  <c r="J280" i="22"/>
  <c r="J286" i="22"/>
  <c r="J287" i="22"/>
  <c r="I287" i="22"/>
  <c r="H287" i="22"/>
  <c r="I207" i="22"/>
  <c r="I211" i="22"/>
  <c r="I215" i="22"/>
  <c r="H218" i="22"/>
  <c r="I219" i="22"/>
  <c r="H222" i="22"/>
  <c r="K222" i="22" s="1"/>
  <c r="H226" i="22"/>
  <c r="H230" i="22"/>
  <c r="H234" i="22"/>
  <c r="H238" i="22"/>
  <c r="I243" i="22"/>
  <c r="J243" i="22"/>
  <c r="I270" i="22"/>
  <c r="J272" i="22"/>
  <c r="K272" i="22" s="1"/>
  <c r="I272" i="22"/>
  <c r="I278" i="22"/>
  <c r="G278" i="22"/>
  <c r="J278" i="22" s="1"/>
  <c r="I281" i="22"/>
  <c r="G281" i="22"/>
  <c r="J281" i="22" s="1"/>
  <c r="K281" i="22" s="1"/>
  <c r="I289" i="22"/>
  <c r="G289" i="22"/>
  <c r="J289" i="22" s="1"/>
  <c r="I238" i="22"/>
  <c r="J245" i="22"/>
  <c r="J246" i="22"/>
  <c r="K246" i="22" s="1"/>
  <c r="J252" i="22"/>
  <c r="J257" i="22"/>
  <c r="I257" i="22"/>
  <c r="J263" i="22"/>
  <c r="J268" i="22"/>
  <c r="I268" i="22"/>
  <c r="J282" i="22"/>
  <c r="J283" i="22"/>
  <c r="I283" i="22"/>
  <c r="H283" i="22"/>
  <c r="J284" i="22"/>
  <c r="J325" i="22"/>
  <c r="I325" i="22"/>
  <c r="H325" i="22"/>
  <c r="J348" i="22"/>
  <c r="I348" i="22"/>
  <c r="H348" i="22"/>
  <c r="H282" i="22"/>
  <c r="H286" i="22"/>
  <c r="I290" i="22"/>
  <c r="J293" i="22"/>
  <c r="J294" i="22"/>
  <c r="J305" i="22"/>
  <c r="J310" i="22"/>
  <c r="I310" i="22"/>
  <c r="J321" i="22"/>
  <c r="K321" i="22" s="1"/>
  <c r="I321" i="22"/>
  <c r="J332" i="22"/>
  <c r="J337" i="22"/>
  <c r="I337" i="22"/>
  <c r="J344" i="22"/>
  <c r="K344" i="22" s="1"/>
  <c r="I344" i="22"/>
  <c r="J351" i="22"/>
  <c r="H251" i="22"/>
  <c r="H255" i="22"/>
  <c r="K255" i="22" s="1"/>
  <c r="H262" i="22"/>
  <c r="H266" i="22"/>
  <c r="H270" i="22"/>
  <c r="H274" i="22"/>
  <c r="I282" i="22"/>
  <c r="I286" i="22"/>
  <c r="J291" i="22"/>
  <c r="I295" i="22"/>
  <c r="J295" i="22"/>
  <c r="K295" i="22" s="1"/>
  <c r="J296" i="22"/>
  <c r="I300" i="22"/>
  <c r="J300" i="22"/>
  <c r="J301" i="22"/>
  <c r="I304" i="22"/>
  <c r="J306" i="22"/>
  <c r="I306" i="22"/>
  <c r="J317" i="22"/>
  <c r="J328" i="22"/>
  <c r="K328" i="22" s="1"/>
  <c r="I331" i="22"/>
  <c r="J333" i="22"/>
  <c r="K333" i="22" s="1"/>
  <c r="I333" i="22"/>
  <c r="J340" i="22"/>
  <c r="K340" i="22" s="1"/>
  <c r="I340" i="22"/>
  <c r="I350" i="22"/>
  <c r="I368" i="22"/>
  <c r="G368" i="22"/>
  <c r="J368" i="22" s="1"/>
  <c r="K368" i="22" s="1"/>
  <c r="I297" i="22"/>
  <c r="J297" i="22"/>
  <c r="K297" i="22" s="1"/>
  <c r="J298" i="22"/>
  <c r="J302" i="22"/>
  <c r="I302" i="22"/>
  <c r="J313" i="22"/>
  <c r="I316" i="22"/>
  <c r="J318" i="22"/>
  <c r="K318" i="22" s="1"/>
  <c r="I318" i="22"/>
  <c r="J324" i="22"/>
  <c r="I327" i="22"/>
  <c r="J329" i="22"/>
  <c r="I329" i="22"/>
  <c r="J347" i="22"/>
  <c r="K347" i="22" s="1"/>
  <c r="I369" i="22"/>
  <c r="H304" i="22"/>
  <c r="H308" i="22"/>
  <c r="H312" i="22"/>
  <c r="K312" i="22" s="1"/>
  <c r="H316" i="22"/>
  <c r="H323" i="22"/>
  <c r="H327" i="22"/>
  <c r="H331" i="22"/>
  <c r="H335" i="22"/>
  <c r="H342" i="22"/>
  <c r="K342" i="22" s="1"/>
  <c r="H346" i="22"/>
  <c r="K346" i="22" s="1"/>
  <c r="H350" i="22"/>
  <c r="I50" i="10"/>
  <c r="H134" i="12"/>
  <c r="H136" i="12"/>
  <c r="H295" i="12"/>
  <c r="K295" i="12" s="1"/>
  <c r="H338" i="12"/>
  <c r="J224" i="14"/>
  <c r="J225" i="14"/>
  <c r="H257" i="14"/>
  <c r="H261" i="14"/>
  <c r="H318" i="14"/>
  <c r="H47" i="16"/>
  <c r="H70" i="16"/>
  <c r="H92" i="16"/>
  <c r="H96" i="16"/>
  <c r="J303" i="18"/>
  <c r="G361" i="18"/>
  <c r="J361" i="18" s="1"/>
  <c r="K361" i="18" s="1"/>
  <c r="I361" i="18"/>
  <c r="I367" i="18"/>
  <c r="G367" i="18"/>
  <c r="G32" i="20"/>
  <c r="J32" i="20" s="1"/>
  <c r="K32" i="20" s="1"/>
  <c r="I32" i="20"/>
  <c r="G65" i="20"/>
  <c r="J65" i="20" s="1"/>
  <c r="K65" i="20" s="1"/>
  <c r="I65" i="20"/>
  <c r="I68" i="20"/>
  <c r="J68" i="20"/>
  <c r="J90" i="20"/>
  <c r="H90" i="20"/>
  <c r="G332" i="16"/>
  <c r="J332" i="16" s="1"/>
  <c r="I332" i="16"/>
  <c r="G362" i="16"/>
  <c r="J362" i="16" s="1"/>
  <c r="K362" i="16" s="1"/>
  <c r="I362" i="16"/>
  <c r="J130" i="18"/>
  <c r="H130" i="18"/>
  <c r="I143" i="20"/>
  <c r="J143" i="20"/>
  <c r="I118" i="12"/>
  <c r="J136" i="12"/>
  <c r="J295" i="12"/>
  <c r="J305" i="12"/>
  <c r="J335" i="12"/>
  <c r="J60" i="14"/>
  <c r="J195" i="14"/>
  <c r="J257" i="14"/>
  <c r="J260" i="14"/>
  <c r="I261" i="14"/>
  <c r="I28" i="16"/>
  <c r="I32" i="16"/>
  <c r="I48" i="16"/>
  <c r="I52" i="16"/>
  <c r="I71" i="16"/>
  <c r="J95" i="16"/>
  <c r="H30" i="20"/>
  <c r="I30" i="20"/>
  <c r="J30" i="20"/>
  <c r="I57" i="20"/>
  <c r="J57" i="20"/>
  <c r="G83" i="20"/>
  <c r="J83" i="20" s="1"/>
  <c r="I83" i="20"/>
  <c r="I125" i="10"/>
  <c r="L125" i="10" s="1"/>
  <c r="I251" i="10"/>
  <c r="L251" i="10" s="1"/>
  <c r="I278" i="10"/>
  <c r="L278" i="10" s="1"/>
  <c r="I289" i="10"/>
  <c r="L289" i="10" s="1"/>
  <c r="I296" i="10"/>
  <c r="L296" i="10" s="1"/>
  <c r="I307" i="10"/>
  <c r="L307" i="10" s="1"/>
  <c r="I315" i="10"/>
  <c r="L315" i="10" s="1"/>
  <c r="I322" i="10"/>
  <c r="L322" i="10" s="1"/>
  <c r="I65" i="12"/>
  <c r="H66" i="12"/>
  <c r="H151" i="12"/>
  <c r="J162" i="12"/>
  <c r="I262" i="12"/>
  <c r="J287" i="12"/>
  <c r="G358" i="14"/>
  <c r="J358" i="14" s="1"/>
  <c r="K358" i="14" s="1"/>
  <c r="H44" i="16"/>
  <c r="K44" i="16" s="1"/>
  <c r="I62" i="16"/>
  <c r="I66" i="16"/>
  <c r="I90" i="16"/>
  <c r="I367" i="16"/>
  <c r="G367" i="16"/>
  <c r="L367" i="16" s="1"/>
  <c r="H141" i="16"/>
  <c r="H143" i="16"/>
  <c r="H157" i="16"/>
  <c r="H174" i="16"/>
  <c r="H198" i="16"/>
  <c r="H228" i="16"/>
  <c r="H260" i="16"/>
  <c r="H313" i="16"/>
  <c r="H329" i="16"/>
  <c r="H44" i="18"/>
  <c r="H62" i="18"/>
  <c r="H69" i="18"/>
  <c r="H74" i="18"/>
  <c r="J76" i="18"/>
  <c r="J77" i="18"/>
  <c r="H81" i="18"/>
  <c r="J83" i="18"/>
  <c r="H84" i="18"/>
  <c r="H89" i="18"/>
  <c r="J91" i="18"/>
  <c r="J100" i="18"/>
  <c r="H108" i="18"/>
  <c r="H110" i="18"/>
  <c r="I114" i="18"/>
  <c r="H117" i="18"/>
  <c r="J124" i="18"/>
  <c r="H140" i="18"/>
  <c r="J143" i="18"/>
  <c r="I177" i="18"/>
  <c r="H207" i="18"/>
  <c r="J210" i="18"/>
  <c r="J216" i="18"/>
  <c r="H230" i="18"/>
  <c r="J232" i="18"/>
  <c r="H233" i="18"/>
  <c r="H273" i="18"/>
  <c r="I277" i="18"/>
  <c r="I315" i="18"/>
  <c r="J317" i="18"/>
  <c r="H323" i="18"/>
  <c r="H334" i="18"/>
  <c r="H338" i="18"/>
  <c r="G360" i="18"/>
  <c r="J360" i="18" s="1"/>
  <c r="K360" i="18" s="1"/>
  <c r="I360" i="18"/>
  <c r="H52" i="20"/>
  <c r="H57" i="20"/>
  <c r="H64" i="20"/>
  <c r="H68" i="20"/>
  <c r="G76" i="20"/>
  <c r="J76" i="20" s="1"/>
  <c r="I76" i="20"/>
  <c r="G141" i="20"/>
  <c r="J141" i="20" s="1"/>
  <c r="I141" i="20"/>
  <c r="J187" i="20"/>
  <c r="I187" i="20"/>
  <c r="J249" i="20"/>
  <c r="I249" i="20"/>
  <c r="I350" i="20"/>
  <c r="J350" i="20"/>
  <c r="H106" i="16"/>
  <c r="H138" i="16"/>
  <c r="J176" i="16"/>
  <c r="I199" i="16"/>
  <c r="H202" i="16"/>
  <c r="H212" i="16"/>
  <c r="H215" i="16"/>
  <c r="H225" i="16"/>
  <c r="I227" i="16"/>
  <c r="I229" i="16"/>
  <c r="H245" i="16"/>
  <c r="H247" i="16"/>
  <c r="I253" i="16"/>
  <c r="I255" i="16"/>
  <c r="I257" i="16"/>
  <c r="J270" i="16"/>
  <c r="J274" i="16"/>
  <c r="I285" i="16"/>
  <c r="I307" i="16"/>
  <c r="I326" i="16"/>
  <c r="J331" i="16"/>
  <c r="I343" i="16"/>
  <c r="J346" i="16"/>
  <c r="I347" i="16"/>
  <c r="H23" i="18"/>
  <c r="I43" i="18"/>
  <c r="J44" i="18"/>
  <c r="J45" i="18"/>
  <c r="I48" i="18"/>
  <c r="H50" i="18"/>
  <c r="H59" i="18"/>
  <c r="J61" i="18"/>
  <c r="J62" i="18"/>
  <c r="H66" i="18"/>
  <c r="H68" i="18"/>
  <c r="I73" i="18"/>
  <c r="J74" i="18"/>
  <c r="J75" i="18"/>
  <c r="I89" i="18"/>
  <c r="I108" i="18"/>
  <c r="J110" i="18"/>
  <c r="K110" i="18" s="1"/>
  <c r="J117" i="18"/>
  <c r="I140" i="18"/>
  <c r="I147" i="18"/>
  <c r="J158" i="18"/>
  <c r="I165" i="18"/>
  <c r="I196" i="18"/>
  <c r="J271" i="18"/>
  <c r="I324" i="18"/>
  <c r="J336" i="18"/>
  <c r="G362" i="18"/>
  <c r="J362" i="18" s="1"/>
  <c r="K362" i="18" s="1"/>
  <c r="I362" i="18"/>
  <c r="G25" i="20"/>
  <c r="J25" i="20" s="1"/>
  <c r="I25" i="20"/>
  <c r="J31" i="20"/>
  <c r="H31" i="20"/>
  <c r="H41" i="20"/>
  <c r="H43" i="20"/>
  <c r="I50" i="20"/>
  <c r="H61" i="20"/>
  <c r="J69" i="20"/>
  <c r="J95" i="20"/>
  <c r="G101" i="20"/>
  <c r="J101" i="20" s="1"/>
  <c r="I101" i="20"/>
  <c r="G201" i="20"/>
  <c r="J201" i="20" s="1"/>
  <c r="I201" i="20"/>
  <c r="J168" i="16"/>
  <c r="I172" i="16"/>
  <c r="J195" i="16"/>
  <c r="I211" i="16"/>
  <c r="I213" i="16"/>
  <c r="J225" i="16"/>
  <c r="K225" i="16" s="1"/>
  <c r="H238" i="16"/>
  <c r="J278" i="16"/>
  <c r="J297" i="16"/>
  <c r="I298" i="16"/>
  <c r="I359" i="16"/>
  <c r="J23" i="18"/>
  <c r="K23" i="18" s="1"/>
  <c r="J24" i="18"/>
  <c r="J39" i="18"/>
  <c r="I58" i="18"/>
  <c r="J59" i="18"/>
  <c r="J60" i="18"/>
  <c r="I63" i="18"/>
  <c r="H248" i="18"/>
  <c r="I251" i="18"/>
  <c r="H309" i="18"/>
  <c r="H313" i="18"/>
  <c r="H348" i="18"/>
  <c r="J43" i="20"/>
  <c r="J50" i="20"/>
  <c r="J106" i="20"/>
  <c r="J137" i="20"/>
  <c r="I196" i="20"/>
  <c r="G196" i="20"/>
  <c r="J196" i="20" s="1"/>
  <c r="H111" i="20"/>
  <c r="H143" i="20"/>
  <c r="H154" i="20"/>
  <c r="H157" i="20"/>
  <c r="H158" i="20"/>
  <c r="I233" i="20"/>
  <c r="J233" i="20"/>
  <c r="H241" i="20"/>
  <c r="I280" i="20"/>
  <c r="H280" i="20"/>
  <c r="I358" i="20"/>
  <c r="G358" i="20"/>
  <c r="J358" i="20" s="1"/>
  <c r="K358" i="20" s="1"/>
  <c r="J18" i="20"/>
  <c r="H19" i="20"/>
  <c r="I20" i="20"/>
  <c r="H24" i="20"/>
  <c r="J28" i="20"/>
  <c r="K33" i="20"/>
  <c r="J39" i="20"/>
  <c r="K39" i="20" s="1"/>
  <c r="J46" i="20"/>
  <c r="J54" i="20"/>
  <c r="J61" i="20"/>
  <c r="J73" i="20"/>
  <c r="H75" i="20"/>
  <c r="I84" i="20"/>
  <c r="J88" i="20"/>
  <c r="J98" i="20"/>
  <c r="H108" i="20"/>
  <c r="J111" i="20"/>
  <c r="J113" i="20"/>
  <c r="J119" i="20"/>
  <c r="H122" i="20"/>
  <c r="H124" i="20"/>
  <c r="J126" i="20"/>
  <c r="K126" i="20" s="1"/>
  <c r="H127" i="20"/>
  <c r="H128" i="20"/>
  <c r="K128" i="20" s="1"/>
  <c r="H131" i="20"/>
  <c r="J133" i="20"/>
  <c r="H134" i="20"/>
  <c r="H139" i="20"/>
  <c r="H142" i="20"/>
  <c r="J145" i="20"/>
  <c r="H146" i="20"/>
  <c r="H151" i="20"/>
  <c r="I158" i="20"/>
  <c r="J160" i="20"/>
  <c r="K160" i="20" s="1"/>
  <c r="I160" i="20"/>
  <c r="H162" i="20"/>
  <c r="H165" i="20"/>
  <c r="I170" i="20"/>
  <c r="G170" i="20"/>
  <c r="J170" i="20" s="1"/>
  <c r="I177" i="20"/>
  <c r="H184" i="20"/>
  <c r="J275" i="20"/>
  <c r="I282" i="20"/>
  <c r="J307" i="20"/>
  <c r="I308" i="20"/>
  <c r="G308" i="20"/>
  <c r="J308" i="20" s="1"/>
  <c r="I333" i="20"/>
  <c r="K356" i="20"/>
  <c r="H182" i="18"/>
  <c r="J189" i="18"/>
  <c r="J229" i="18"/>
  <c r="H237" i="18"/>
  <c r="I241" i="18"/>
  <c r="H247" i="18"/>
  <c r="J251" i="18"/>
  <c r="H265" i="18"/>
  <c r="H267" i="18"/>
  <c r="J275" i="18"/>
  <c r="H281" i="18"/>
  <c r="I285" i="18"/>
  <c r="J291" i="18"/>
  <c r="J313" i="18"/>
  <c r="J320" i="18"/>
  <c r="I328" i="18"/>
  <c r="H335" i="18"/>
  <c r="I343" i="18"/>
  <c r="I351" i="18"/>
  <c r="J17" i="20"/>
  <c r="J19" i="20"/>
  <c r="H21" i="20"/>
  <c r="H23" i="20"/>
  <c r="H38" i="20"/>
  <c r="K38" i="20" s="1"/>
  <c r="H45" i="20"/>
  <c r="H47" i="20"/>
  <c r="J49" i="20"/>
  <c r="K49" i="20" s="1"/>
  <c r="H50" i="20"/>
  <c r="H53" i="20"/>
  <c r="H60" i="20"/>
  <c r="I66" i="20"/>
  <c r="H72" i="20"/>
  <c r="K72" i="20" s="1"/>
  <c r="I77" i="20"/>
  <c r="J77" i="20"/>
  <c r="J82" i="20"/>
  <c r="H83" i="20"/>
  <c r="H87" i="20"/>
  <c r="H97" i="20"/>
  <c r="H107" i="20"/>
  <c r="J108" i="20"/>
  <c r="K108" i="20" s="1"/>
  <c r="I112" i="20"/>
  <c r="J124" i="20"/>
  <c r="H130" i="20"/>
  <c r="K130" i="20" s="1"/>
  <c r="J131" i="20"/>
  <c r="J134" i="20"/>
  <c r="H141" i="20"/>
  <c r="J146" i="20"/>
  <c r="K146" i="20" s="1"/>
  <c r="G158" i="20"/>
  <c r="J158" i="20" s="1"/>
  <c r="H160" i="20"/>
  <c r="H161" i="20"/>
  <c r="J162" i="20"/>
  <c r="J184" i="20"/>
  <c r="J188" i="20"/>
  <c r="I212" i="20"/>
  <c r="J244" i="20"/>
  <c r="H245" i="20"/>
  <c r="K245" i="20" s="1"/>
  <c r="J256" i="20"/>
  <c r="H177" i="20"/>
  <c r="J179" i="20"/>
  <c r="H180" i="20"/>
  <c r="K180" i="20" s="1"/>
  <c r="J183" i="20"/>
  <c r="H187" i="20"/>
  <c r="H201" i="20"/>
  <c r="J221" i="20"/>
  <c r="H237" i="20"/>
  <c r="H244" i="20"/>
  <c r="H254" i="20"/>
  <c r="J257" i="20"/>
  <c r="I271" i="20"/>
  <c r="H272" i="20"/>
  <c r="J286" i="20"/>
  <c r="K286" i="20" s="1"/>
  <c r="H294" i="20"/>
  <c r="I307" i="20"/>
  <c r="H310" i="20"/>
  <c r="K310" i="20" s="1"/>
  <c r="H311" i="20"/>
  <c r="H316" i="20"/>
  <c r="J318" i="20"/>
  <c r="K318" i="20" s="1"/>
  <c r="I318" i="20"/>
  <c r="I323" i="20"/>
  <c r="H326" i="20"/>
  <c r="H338" i="20"/>
  <c r="H340" i="20"/>
  <c r="H342" i="20"/>
  <c r="H345" i="20"/>
  <c r="H350" i="20"/>
  <c r="I356" i="20"/>
  <c r="J207" i="20"/>
  <c r="J208" i="20"/>
  <c r="I208" i="20"/>
  <c r="I209" i="20"/>
  <c r="J223" i="20"/>
  <c r="J224" i="20"/>
  <c r="I224" i="20"/>
  <c r="J225" i="20"/>
  <c r="J228" i="20"/>
  <c r="I228" i="20"/>
  <c r="J237" i="20"/>
  <c r="K237" i="20" s="1"/>
  <c r="I238" i="20"/>
  <c r="J241" i="20"/>
  <c r="K241" i="20" s="1"/>
  <c r="I247" i="20"/>
  <c r="K250" i="20"/>
  <c r="I267" i="20"/>
  <c r="J267" i="20"/>
  <c r="I275" i="20"/>
  <c r="J278" i="20"/>
  <c r="I278" i="20"/>
  <c r="J282" i="20"/>
  <c r="J294" i="20"/>
  <c r="K294" i="20" s="1"/>
  <c r="J302" i="20"/>
  <c r="I316" i="20"/>
  <c r="J321" i="20"/>
  <c r="K321" i="20" s="1"/>
  <c r="I321" i="20"/>
  <c r="J338" i="20"/>
  <c r="J342" i="20"/>
  <c r="H169" i="20"/>
  <c r="K169" i="20" s="1"/>
  <c r="H170" i="20"/>
  <c r="H173" i="20"/>
  <c r="J175" i="20"/>
  <c r="H176" i="20"/>
  <c r="H181" i="20"/>
  <c r="I191" i="20"/>
  <c r="H192" i="20"/>
  <c r="J194" i="20"/>
  <c r="K194" i="20" s="1"/>
  <c r="I194" i="20"/>
  <c r="J195" i="20"/>
  <c r="H196" i="20"/>
  <c r="J199" i="20"/>
  <c r="H203" i="20"/>
  <c r="H208" i="20"/>
  <c r="H212" i="20"/>
  <c r="H218" i="20"/>
  <c r="H224" i="20"/>
  <c r="K224" i="20" s="1"/>
  <c r="H228" i="20"/>
  <c r="I230" i="20"/>
  <c r="J231" i="20"/>
  <c r="H238" i="20"/>
  <c r="H263" i="20"/>
  <c r="H265" i="20"/>
  <c r="H266" i="20"/>
  <c r="H268" i="20"/>
  <c r="H275" i="20"/>
  <c r="H278" i="20"/>
  <c r="H282" i="20"/>
  <c r="H291" i="20"/>
  <c r="H293" i="20"/>
  <c r="K293" i="20" s="1"/>
  <c r="H307" i="20"/>
  <c r="H308" i="20"/>
  <c r="H312" i="20"/>
  <c r="H315" i="20"/>
  <c r="H321" i="20"/>
  <c r="H322" i="20"/>
  <c r="K322" i="20" s="1"/>
  <c r="H327" i="20"/>
  <c r="H333" i="20"/>
  <c r="H341" i="20"/>
  <c r="H346" i="20"/>
  <c r="K346" i="20" s="1"/>
  <c r="H349" i="20"/>
  <c r="I359" i="20"/>
  <c r="K360" i="20"/>
  <c r="I361" i="20"/>
  <c r="I369" i="20"/>
  <c r="K24" i="20"/>
  <c r="J48" i="20"/>
  <c r="I48" i="20"/>
  <c r="J236" i="20"/>
  <c r="I236" i="20"/>
  <c r="H17" i="20"/>
  <c r="I18" i="20"/>
  <c r="G20" i="20"/>
  <c r="J20" i="20" s="1"/>
  <c r="G21" i="20"/>
  <c r="J21" i="20" s="1"/>
  <c r="I28" i="20"/>
  <c r="I41" i="20"/>
  <c r="I49" i="20"/>
  <c r="I56" i="20"/>
  <c r="I64" i="20"/>
  <c r="J70" i="20"/>
  <c r="I70" i="20"/>
  <c r="H70" i="20"/>
  <c r="I72" i="20"/>
  <c r="J78" i="20"/>
  <c r="I78" i="20"/>
  <c r="H78" i="20"/>
  <c r="I82" i="20"/>
  <c r="I90" i="20"/>
  <c r="J100" i="20"/>
  <c r="I100" i="20"/>
  <c r="J116" i="20"/>
  <c r="J117" i="20"/>
  <c r="K117" i="20" s="1"/>
  <c r="I117" i="20"/>
  <c r="H119" i="20"/>
  <c r="G138" i="20"/>
  <c r="J138" i="20" s="1"/>
  <c r="K138" i="20" s="1"/>
  <c r="I138" i="20"/>
  <c r="J220" i="20"/>
  <c r="I220" i="20"/>
  <c r="H220" i="20"/>
  <c r="J229" i="20"/>
  <c r="H229" i="20"/>
  <c r="H18" i="20"/>
  <c r="J40" i="20"/>
  <c r="I40" i="20"/>
  <c r="H48" i="20"/>
  <c r="J55" i="20"/>
  <c r="I55" i="20"/>
  <c r="J63" i="20"/>
  <c r="I63" i="20"/>
  <c r="I75" i="20"/>
  <c r="J89" i="20"/>
  <c r="I89" i="20"/>
  <c r="G150" i="20"/>
  <c r="J150" i="20" s="1"/>
  <c r="K150" i="20" s="1"/>
  <c r="I150" i="20"/>
  <c r="J168" i="20"/>
  <c r="I168" i="20"/>
  <c r="J202" i="20"/>
  <c r="H202" i="20"/>
  <c r="I215" i="20"/>
  <c r="H215" i="20"/>
  <c r="H236" i="20"/>
  <c r="I243" i="20"/>
  <c r="J243" i="20"/>
  <c r="I17" i="20"/>
  <c r="H20" i="20"/>
  <c r="J27" i="20"/>
  <c r="I27" i="20"/>
  <c r="J29" i="20"/>
  <c r="K29" i="20" s="1"/>
  <c r="I38" i="20"/>
  <c r="J44" i="20"/>
  <c r="I44" i="20"/>
  <c r="H44" i="20"/>
  <c r="I46" i="20"/>
  <c r="I53" i="20"/>
  <c r="J59" i="20"/>
  <c r="I59" i="20"/>
  <c r="H59" i="20"/>
  <c r="I61" i="20"/>
  <c r="J71" i="20"/>
  <c r="I71" i="20"/>
  <c r="I73" i="20"/>
  <c r="J79" i="20"/>
  <c r="K79" i="20" s="1"/>
  <c r="I79" i="20"/>
  <c r="J85" i="20"/>
  <c r="I85" i="20"/>
  <c r="H85" i="20"/>
  <c r="I87" i="20"/>
  <c r="J93" i="20"/>
  <c r="I93" i="20"/>
  <c r="H93" i="20"/>
  <c r="J96" i="20"/>
  <c r="I96" i="20"/>
  <c r="H96" i="20"/>
  <c r="I98" i="20"/>
  <c r="J103" i="20"/>
  <c r="I151" i="20"/>
  <c r="G151" i="20"/>
  <c r="J151" i="20" s="1"/>
  <c r="I154" i="20"/>
  <c r="G154" i="20"/>
  <c r="J154" i="20" s="1"/>
  <c r="J156" i="20"/>
  <c r="I156" i="20"/>
  <c r="H156" i="20"/>
  <c r="G165" i="20"/>
  <c r="J165" i="20" s="1"/>
  <c r="I165" i="20"/>
  <c r="J178" i="20"/>
  <c r="I178" i="20"/>
  <c r="H178" i="20"/>
  <c r="I185" i="20"/>
  <c r="G185" i="20"/>
  <c r="J185" i="20" s="1"/>
  <c r="K185" i="20" s="1"/>
  <c r="I193" i="20"/>
  <c r="J193" i="20"/>
  <c r="H193" i="20"/>
  <c r="I204" i="20"/>
  <c r="J204" i="20"/>
  <c r="H204" i="20"/>
  <c r="J213" i="20"/>
  <c r="H213" i="20"/>
  <c r="J217" i="20"/>
  <c r="J240" i="20"/>
  <c r="I240" i="20"/>
  <c r="H240" i="20"/>
  <c r="I24" i="20"/>
  <c r="H55" i="20"/>
  <c r="J81" i="20"/>
  <c r="K81" i="20" s="1"/>
  <c r="I81" i="20"/>
  <c r="H89" i="20"/>
  <c r="J114" i="20"/>
  <c r="I114" i="20"/>
  <c r="J136" i="20"/>
  <c r="I136" i="20"/>
  <c r="H243" i="20"/>
  <c r="I265" i="20"/>
  <c r="J265" i="20"/>
  <c r="J23" i="20"/>
  <c r="I23" i="20"/>
  <c r="J37" i="20"/>
  <c r="I37" i="20"/>
  <c r="I39" i="20"/>
  <c r="J45" i="20"/>
  <c r="I45" i="20"/>
  <c r="I47" i="20"/>
  <c r="J52" i="20"/>
  <c r="I52" i="20"/>
  <c r="I54" i="20"/>
  <c r="J60" i="20"/>
  <c r="I60" i="20"/>
  <c r="I62" i="20"/>
  <c r="J74" i="20"/>
  <c r="I74" i="20"/>
  <c r="H74" i="20"/>
  <c r="J86" i="20"/>
  <c r="I86" i="20"/>
  <c r="I88" i="20"/>
  <c r="J97" i="20"/>
  <c r="I97" i="20"/>
  <c r="I102" i="20"/>
  <c r="J107" i="20"/>
  <c r="I107" i="20"/>
  <c r="J110" i="20"/>
  <c r="I110" i="20"/>
  <c r="H114" i="20"/>
  <c r="I119" i="20"/>
  <c r="J125" i="20"/>
  <c r="I125" i="20"/>
  <c r="H125" i="20"/>
  <c r="I139" i="20"/>
  <c r="G139" i="20"/>
  <c r="J139" i="20" s="1"/>
  <c r="K139" i="20" s="1"/>
  <c r="J148" i="20"/>
  <c r="I148" i="20"/>
  <c r="H148" i="20"/>
  <c r="K176" i="20"/>
  <c r="I202" i="20"/>
  <c r="J215" i="20"/>
  <c r="I231" i="20"/>
  <c r="H231" i="20"/>
  <c r="I269" i="20"/>
  <c r="H269" i="20"/>
  <c r="J269" i="20"/>
  <c r="H103" i="20"/>
  <c r="H106" i="20"/>
  <c r="H113" i="20"/>
  <c r="H116" i="20"/>
  <c r="I126" i="20"/>
  <c r="J132" i="20"/>
  <c r="I132" i="20"/>
  <c r="H132" i="20"/>
  <c r="H137" i="20"/>
  <c r="J144" i="20"/>
  <c r="I144" i="20"/>
  <c r="H144" i="20"/>
  <c r="H149" i="20"/>
  <c r="J163" i="20"/>
  <c r="I163" i="20"/>
  <c r="H163" i="20"/>
  <c r="J174" i="20"/>
  <c r="I174" i="20"/>
  <c r="H174" i="20"/>
  <c r="H179" i="20"/>
  <c r="I195" i="20"/>
  <c r="J197" i="20"/>
  <c r="K197" i="20" s="1"/>
  <c r="I210" i="20"/>
  <c r="G210" i="20"/>
  <c r="J210" i="20" s="1"/>
  <c r="H217" i="20"/>
  <c r="I226" i="20"/>
  <c r="G226" i="20"/>
  <c r="J226" i="20" s="1"/>
  <c r="H233" i="20"/>
  <c r="I245" i="20"/>
  <c r="J247" i="20"/>
  <c r="K247" i="20" s="1"/>
  <c r="J252" i="20"/>
  <c r="I252" i="20"/>
  <c r="H252" i="20"/>
  <c r="H256" i="20"/>
  <c r="G330" i="20"/>
  <c r="J330" i="20" s="1"/>
  <c r="I330" i="20"/>
  <c r="G349" i="20"/>
  <c r="J349" i="20" s="1"/>
  <c r="I349" i="20"/>
  <c r="G363" i="20"/>
  <c r="J363" i="20" s="1"/>
  <c r="K363" i="20" s="1"/>
  <c r="I363" i="20"/>
  <c r="G367" i="20"/>
  <c r="I367" i="20"/>
  <c r="I29" i="20"/>
  <c r="I31" i="20"/>
  <c r="H54" i="20"/>
  <c r="H58" i="20"/>
  <c r="K58" i="20" s="1"/>
  <c r="H62" i="20"/>
  <c r="H66" i="20"/>
  <c r="K66" i="20" s="1"/>
  <c r="H69" i="20"/>
  <c r="H73" i="20"/>
  <c r="H77" i="20"/>
  <c r="H84" i="20"/>
  <c r="H88" i="20"/>
  <c r="H92" i="20"/>
  <c r="K92" i="20" s="1"/>
  <c r="H95" i="20"/>
  <c r="H102" i="20"/>
  <c r="I103" i="20"/>
  <c r="H105" i="20"/>
  <c r="K105" i="20" s="1"/>
  <c r="I106" i="20"/>
  <c r="H112" i="20"/>
  <c r="I113" i="20"/>
  <c r="I116" i="20"/>
  <c r="J121" i="20"/>
  <c r="I121" i="20"/>
  <c r="H121" i="20"/>
  <c r="I123" i="20"/>
  <c r="H133" i="20"/>
  <c r="I134" i="20"/>
  <c r="G135" i="20"/>
  <c r="J135" i="20" s="1"/>
  <c r="I137" i="20"/>
  <c r="H145" i="20"/>
  <c r="I146" i="20"/>
  <c r="G147" i="20"/>
  <c r="J147" i="20" s="1"/>
  <c r="K147" i="20" s="1"/>
  <c r="I149" i="20"/>
  <c r="J159" i="20"/>
  <c r="I159" i="20"/>
  <c r="H159" i="20"/>
  <c r="J164" i="20"/>
  <c r="K164" i="20" s="1"/>
  <c r="I164" i="20"/>
  <c r="I166" i="20"/>
  <c r="H175" i="20"/>
  <c r="I176" i="20"/>
  <c r="G177" i="20"/>
  <c r="J177" i="20" s="1"/>
  <c r="I179" i="20"/>
  <c r="I180" i="20"/>
  <c r="H183" i="20"/>
  <c r="I186" i="20"/>
  <c r="J186" i="20"/>
  <c r="H186" i="20"/>
  <c r="G189" i="20"/>
  <c r="J189" i="20" s="1"/>
  <c r="I192" i="20"/>
  <c r="G192" i="20"/>
  <c r="J192" i="20" s="1"/>
  <c r="H199" i="20"/>
  <c r="I242" i="20"/>
  <c r="G242" i="20"/>
  <c r="J242" i="20" s="1"/>
  <c r="H249" i="20"/>
  <c r="I256" i="20"/>
  <c r="I257" i="20"/>
  <c r="I261" i="20"/>
  <c r="J261" i="20"/>
  <c r="H261" i="20"/>
  <c r="J274" i="20"/>
  <c r="I274" i="20"/>
  <c r="H274" i="20"/>
  <c r="J289" i="20"/>
  <c r="I289" i="20"/>
  <c r="H289" i="20"/>
  <c r="I300" i="20"/>
  <c r="G300" i="20"/>
  <c r="J300" i="20" s="1"/>
  <c r="H302" i="20"/>
  <c r="G315" i="20"/>
  <c r="J315" i="20" s="1"/>
  <c r="I315" i="20"/>
  <c r="J325" i="20"/>
  <c r="I325" i="20"/>
  <c r="G326" i="20"/>
  <c r="J326" i="20" s="1"/>
  <c r="I326" i="20"/>
  <c r="J351" i="20"/>
  <c r="I351" i="20"/>
  <c r="H351" i="20"/>
  <c r="J118" i="20"/>
  <c r="K118" i="20" s="1"/>
  <c r="I118" i="20"/>
  <c r="J122" i="20"/>
  <c r="K122" i="20" s="1"/>
  <c r="I122" i="20"/>
  <c r="I124" i="20"/>
  <c r="I130" i="20"/>
  <c r="I133" i="20"/>
  <c r="J140" i="20"/>
  <c r="I140" i="20"/>
  <c r="H140" i="20"/>
  <c r="I142" i="20"/>
  <c r="I145" i="20"/>
  <c r="J152" i="20"/>
  <c r="I152" i="20"/>
  <c r="H152" i="20"/>
  <c r="J155" i="20"/>
  <c r="I155" i="20"/>
  <c r="H155" i="20"/>
  <c r="I161" i="20"/>
  <c r="J167" i="20"/>
  <c r="I167" i="20"/>
  <c r="H167" i="20"/>
  <c r="I172" i="20"/>
  <c r="G173" i="20"/>
  <c r="J173" i="20" s="1"/>
  <c r="I175" i="20"/>
  <c r="I183" i="20"/>
  <c r="I184" i="20"/>
  <c r="I188" i="20"/>
  <c r="G203" i="20"/>
  <c r="J203" i="20" s="1"/>
  <c r="K203" i="20" s="1"/>
  <c r="I211" i="20"/>
  <c r="J211" i="20"/>
  <c r="H211" i="20"/>
  <c r="G214" i="20"/>
  <c r="J214" i="20" s="1"/>
  <c r="I227" i="20"/>
  <c r="J227" i="20"/>
  <c r="H227" i="20"/>
  <c r="G230" i="20"/>
  <c r="J230" i="20" s="1"/>
  <c r="J259" i="20"/>
  <c r="I259" i="20"/>
  <c r="H259" i="20"/>
  <c r="J260" i="20"/>
  <c r="K260" i="20" s="1"/>
  <c r="J262" i="20"/>
  <c r="I262" i="20"/>
  <c r="H262" i="20"/>
  <c r="I264" i="20"/>
  <c r="G264" i="20"/>
  <c r="J264" i="20" s="1"/>
  <c r="I268" i="20"/>
  <c r="G268" i="20"/>
  <c r="J268" i="20" s="1"/>
  <c r="I302" i="20"/>
  <c r="J306" i="20"/>
  <c r="I306" i="20"/>
  <c r="H306" i="20"/>
  <c r="G311" i="20"/>
  <c r="J311" i="20" s="1"/>
  <c r="I311" i="20"/>
  <c r="I338" i="20"/>
  <c r="I182" i="20"/>
  <c r="H182" i="20"/>
  <c r="J198" i="20"/>
  <c r="H198" i="20"/>
  <c r="J205" i="20"/>
  <c r="I207" i="20"/>
  <c r="H207" i="20"/>
  <c r="J216" i="20"/>
  <c r="H216" i="20"/>
  <c r="I223" i="20"/>
  <c r="H223" i="20"/>
  <c r="I225" i="20"/>
  <c r="J232" i="20"/>
  <c r="K232" i="20" s="1"/>
  <c r="I239" i="20"/>
  <c r="H239" i="20"/>
  <c r="J248" i="20"/>
  <c r="H248" i="20"/>
  <c r="I255" i="20"/>
  <c r="H255" i="20"/>
  <c r="I260" i="20"/>
  <c r="J280" i="20"/>
  <c r="J285" i="20"/>
  <c r="I285" i="20"/>
  <c r="H285" i="20"/>
  <c r="I286" i="20"/>
  <c r="J290" i="20"/>
  <c r="H325" i="20"/>
  <c r="G334" i="20"/>
  <c r="J334" i="20" s="1"/>
  <c r="K334" i="20" s="1"/>
  <c r="I334" i="20"/>
  <c r="G345" i="20"/>
  <c r="J345" i="20" s="1"/>
  <c r="K345" i="20" s="1"/>
  <c r="I345" i="20"/>
  <c r="I198" i="20"/>
  <c r="I205" i="20"/>
  <c r="J212" i="20"/>
  <c r="I216" i="20"/>
  <c r="I219" i="20"/>
  <c r="H219" i="20"/>
  <c r="I232" i="20"/>
  <c r="I235" i="20"/>
  <c r="H235" i="20"/>
  <c r="K235" i="20" s="1"/>
  <c r="I248" i="20"/>
  <c r="I251" i="20"/>
  <c r="H251" i="20"/>
  <c r="J263" i="20"/>
  <c r="I263" i="20"/>
  <c r="I291" i="20"/>
  <c r="G291" i="20"/>
  <c r="J291" i="20" s="1"/>
  <c r="I293" i="20"/>
  <c r="G296" i="20"/>
  <c r="J296" i="20" s="1"/>
  <c r="K296" i="20" s="1"/>
  <c r="I296" i="20"/>
  <c r="I312" i="20"/>
  <c r="G312" i="20"/>
  <c r="J312" i="20" s="1"/>
  <c r="G316" i="20"/>
  <c r="J316" i="20" s="1"/>
  <c r="K316" i="20" s="1"/>
  <c r="J336" i="20"/>
  <c r="I336" i="20"/>
  <c r="H336" i="20"/>
  <c r="J340" i="20"/>
  <c r="I340" i="20"/>
  <c r="G341" i="20"/>
  <c r="J341" i="20" s="1"/>
  <c r="I341" i="20"/>
  <c r="K354" i="20"/>
  <c r="G365" i="20"/>
  <c r="J365" i="20" s="1"/>
  <c r="K365" i="20" s="1"/>
  <c r="I365" i="20"/>
  <c r="I368" i="20"/>
  <c r="G368" i="20"/>
  <c r="J368" i="20" s="1"/>
  <c r="K368" i="20" s="1"/>
  <c r="J270" i="20"/>
  <c r="H270" i="20"/>
  <c r="I277" i="20"/>
  <c r="H277" i="20"/>
  <c r="J281" i="20"/>
  <c r="H281" i="20"/>
  <c r="I288" i="20"/>
  <c r="H288" i="20"/>
  <c r="I290" i="20"/>
  <c r="J295" i="20"/>
  <c r="I295" i="20"/>
  <c r="H295" i="20"/>
  <c r="J313" i="20"/>
  <c r="I313" i="20"/>
  <c r="H313" i="20"/>
  <c r="J317" i="20"/>
  <c r="I317" i="20"/>
  <c r="H317" i="20"/>
  <c r="J320" i="20"/>
  <c r="I320" i="20"/>
  <c r="H320" i="20"/>
  <c r="I327" i="20"/>
  <c r="J328" i="20"/>
  <c r="I328" i="20"/>
  <c r="H328" i="20"/>
  <c r="J337" i="20"/>
  <c r="I337" i="20"/>
  <c r="I342" i="20"/>
  <c r="J343" i="20"/>
  <c r="I343" i="20"/>
  <c r="H343" i="20"/>
  <c r="J266" i="20"/>
  <c r="K266" i="20" s="1"/>
  <c r="I270" i="20"/>
  <c r="I273" i="20"/>
  <c r="H273" i="20"/>
  <c r="J277" i="20"/>
  <c r="K277" i="20" s="1"/>
  <c r="I281" i="20"/>
  <c r="I284" i="20"/>
  <c r="H284" i="20"/>
  <c r="J288" i="20"/>
  <c r="K288" i="20" s="1"/>
  <c r="J301" i="20"/>
  <c r="I301" i="20"/>
  <c r="H301" i="20"/>
  <c r="J309" i="20"/>
  <c r="I309" i="20"/>
  <c r="H309" i="20"/>
  <c r="J314" i="20"/>
  <c r="I314" i="20"/>
  <c r="H314" i="20"/>
  <c r="I322" i="20"/>
  <c r="J329" i="20"/>
  <c r="I329" i="20"/>
  <c r="I331" i="20"/>
  <c r="J333" i="20"/>
  <c r="J344" i="20"/>
  <c r="K344" i="20" s="1"/>
  <c r="I344" i="20"/>
  <c r="I346" i="20"/>
  <c r="J348" i="20"/>
  <c r="G357" i="20"/>
  <c r="J357" i="20" s="1"/>
  <c r="K357" i="20" s="1"/>
  <c r="I357" i="20"/>
  <c r="I298" i="20"/>
  <c r="H298" i="20"/>
  <c r="K298" i="20" s="1"/>
  <c r="J305" i="20"/>
  <c r="I305" i="20"/>
  <c r="H305" i="20"/>
  <c r="J324" i="20"/>
  <c r="I324" i="20"/>
  <c r="H324" i="20"/>
  <c r="J332" i="20"/>
  <c r="I332" i="20"/>
  <c r="H332" i="20"/>
  <c r="J347" i="20"/>
  <c r="I347" i="20"/>
  <c r="H347" i="20"/>
  <c r="K369" i="20"/>
  <c r="H331" i="20"/>
  <c r="H335" i="20"/>
  <c r="I47" i="10"/>
  <c r="I157" i="10"/>
  <c r="L157" i="10" s="1"/>
  <c r="I213" i="10"/>
  <c r="L213" i="10" s="1"/>
  <c r="G32" i="12"/>
  <c r="J32" i="12" s="1"/>
  <c r="K32" i="12" s="1"/>
  <c r="I165" i="12"/>
  <c r="H281" i="12"/>
  <c r="J61" i="14"/>
  <c r="H254" i="14"/>
  <c r="H300" i="14"/>
  <c r="H305" i="14"/>
  <c r="H309" i="14"/>
  <c r="J23" i="16"/>
  <c r="H28" i="16"/>
  <c r="H38" i="16"/>
  <c r="I58" i="16"/>
  <c r="H69" i="16"/>
  <c r="H74" i="16"/>
  <c r="H79" i="16"/>
  <c r="I92" i="16"/>
  <c r="I102" i="16"/>
  <c r="H114" i="16"/>
  <c r="H116" i="16"/>
  <c r="H124" i="16"/>
  <c r="J126" i="16"/>
  <c r="H131" i="16"/>
  <c r="H145" i="16"/>
  <c r="H150" i="16"/>
  <c r="H156" i="16"/>
  <c r="H182" i="16"/>
  <c r="H194" i="16"/>
  <c r="H197" i="16"/>
  <c r="H199" i="16"/>
  <c r="H204" i="16"/>
  <c r="H219" i="16"/>
  <c r="H224" i="16"/>
  <c r="H227" i="16"/>
  <c r="H232" i="16"/>
  <c r="H239" i="16"/>
  <c r="H241" i="16"/>
  <c r="H253" i="16"/>
  <c r="I338" i="16"/>
  <c r="G357" i="16"/>
  <c r="J357" i="16" s="1"/>
  <c r="K357" i="16" s="1"/>
  <c r="I357" i="16"/>
  <c r="G360" i="16"/>
  <c r="J360" i="16" s="1"/>
  <c r="K360" i="16" s="1"/>
  <c r="I360" i="16"/>
  <c r="G366" i="16"/>
  <c r="J366" i="16" s="1"/>
  <c r="K366" i="16" s="1"/>
  <c r="I31" i="18"/>
  <c r="H31" i="18"/>
  <c r="H131" i="18"/>
  <c r="I152" i="18"/>
  <c r="G152" i="18"/>
  <c r="J152" i="18" s="1"/>
  <c r="K152" i="18" s="1"/>
  <c r="J349" i="18"/>
  <c r="I349" i="18"/>
  <c r="I357" i="18"/>
  <c r="G357" i="18"/>
  <c r="J357" i="18" s="1"/>
  <c r="K357" i="18" s="1"/>
  <c r="G359" i="18"/>
  <c r="J359" i="18" s="1"/>
  <c r="K359" i="18" s="1"/>
  <c r="I359" i="18"/>
  <c r="G34" i="18"/>
  <c r="J34" i="18" s="1"/>
  <c r="K34" i="18" s="1"/>
  <c r="I34" i="18"/>
  <c r="H44" i="12"/>
  <c r="H228" i="12"/>
  <c r="H62" i="14"/>
  <c r="H91" i="14"/>
  <c r="I102" i="14"/>
  <c r="H108" i="14"/>
  <c r="H204" i="14"/>
  <c r="H216" i="14"/>
  <c r="I223" i="14"/>
  <c r="H349" i="14"/>
  <c r="H351" i="14"/>
  <c r="L20" i="16"/>
  <c r="I51" i="10"/>
  <c r="L51" i="10" s="1"/>
  <c r="I95" i="10"/>
  <c r="L95" i="10" s="1"/>
  <c r="I105" i="10"/>
  <c r="L105" i="10" s="1"/>
  <c r="I135" i="10"/>
  <c r="L135" i="10" s="1"/>
  <c r="I139" i="10"/>
  <c r="L139" i="10" s="1"/>
  <c r="I158" i="10"/>
  <c r="L158" i="10" s="1"/>
  <c r="I162" i="10"/>
  <c r="L162" i="10" s="1"/>
  <c r="I166" i="10"/>
  <c r="L166" i="10" s="1"/>
  <c r="I170" i="10"/>
  <c r="L170" i="10" s="1"/>
  <c r="I189" i="10"/>
  <c r="L189" i="10" s="1"/>
  <c r="I196" i="10"/>
  <c r="L196" i="10" s="1"/>
  <c r="I200" i="10"/>
  <c r="L200" i="10" s="1"/>
  <c r="I203" i="10"/>
  <c r="L203" i="10" s="1"/>
  <c r="I207" i="10"/>
  <c r="L207" i="10" s="1"/>
  <c r="I210" i="10"/>
  <c r="L210" i="10" s="1"/>
  <c r="I227" i="10"/>
  <c r="L227" i="10" s="1"/>
  <c r="I238" i="10"/>
  <c r="L238" i="10" s="1"/>
  <c r="I274" i="10"/>
  <c r="L274" i="10" s="1"/>
  <c r="I21" i="12"/>
  <c r="J23" i="12"/>
  <c r="I41" i="12"/>
  <c r="J44" i="12"/>
  <c r="H90" i="12"/>
  <c r="H101" i="12"/>
  <c r="H139" i="12"/>
  <c r="J225" i="12"/>
  <c r="J226" i="12"/>
  <c r="H248" i="12"/>
  <c r="I281" i="12"/>
  <c r="I310" i="12"/>
  <c r="J314" i="12"/>
  <c r="H317" i="12"/>
  <c r="H321" i="12"/>
  <c r="H323" i="12"/>
  <c r="H325" i="12"/>
  <c r="H327" i="12"/>
  <c r="H329" i="12"/>
  <c r="J18" i="14"/>
  <c r="H44" i="14"/>
  <c r="J49" i="14"/>
  <c r="I54" i="14"/>
  <c r="I84" i="14"/>
  <c r="J88" i="14"/>
  <c r="J93" i="14"/>
  <c r="I122" i="14"/>
  <c r="J123" i="14"/>
  <c r="H125" i="14"/>
  <c r="J130" i="14"/>
  <c r="H144" i="14"/>
  <c r="H164" i="14"/>
  <c r="H168" i="14"/>
  <c r="J187" i="14"/>
  <c r="J191" i="14"/>
  <c r="J204" i="14"/>
  <c r="J208" i="14"/>
  <c r="J215" i="14"/>
  <c r="J216" i="14"/>
  <c r="J223" i="14"/>
  <c r="H232" i="14"/>
  <c r="I245" i="14"/>
  <c r="H260" i="14"/>
  <c r="J264" i="14"/>
  <c r="I308" i="14"/>
  <c r="H325" i="14"/>
  <c r="H336" i="14"/>
  <c r="H338" i="14"/>
  <c r="H340" i="14"/>
  <c r="I362" i="14"/>
  <c r="H17" i="16"/>
  <c r="I25" i="16"/>
  <c r="H37" i="16"/>
  <c r="J38" i="16"/>
  <c r="J64" i="16"/>
  <c r="I75" i="16"/>
  <c r="J79" i="16"/>
  <c r="K79" i="16" s="1"/>
  <c r="H85" i="16"/>
  <c r="H88" i="16"/>
  <c r="H97" i="16"/>
  <c r="K97" i="16" s="1"/>
  <c r="H100" i="16"/>
  <c r="J102" i="16"/>
  <c r="I114" i="16"/>
  <c r="H135" i="16"/>
  <c r="H137" i="16"/>
  <c r="H139" i="16"/>
  <c r="H142" i="16"/>
  <c r="H149" i="16"/>
  <c r="H160" i="16"/>
  <c r="H179" i="16"/>
  <c r="I195" i="16"/>
  <c r="H201" i="16"/>
  <c r="H208" i="16"/>
  <c r="H211" i="16"/>
  <c r="H216" i="16"/>
  <c r="H221" i="16"/>
  <c r="I223" i="16"/>
  <c r="I233" i="16"/>
  <c r="J238" i="16"/>
  <c r="G250" i="16"/>
  <c r="J250" i="16" s="1"/>
  <c r="K250" i="16" s="1"/>
  <c r="I250" i="16"/>
  <c r="I268" i="16"/>
  <c r="J307" i="16"/>
  <c r="G365" i="16"/>
  <c r="J365" i="16" s="1"/>
  <c r="K365" i="16" s="1"/>
  <c r="I29" i="18"/>
  <c r="H29" i="18"/>
  <c r="J31" i="18"/>
  <c r="I95" i="18"/>
  <c r="G162" i="18"/>
  <c r="J162" i="18" s="1"/>
  <c r="I162" i="18"/>
  <c r="G173" i="18"/>
  <c r="J173" i="18" s="1"/>
  <c r="I173" i="18"/>
  <c r="I303" i="18"/>
  <c r="I305" i="18"/>
  <c r="G305" i="18"/>
  <c r="J305" i="18" s="1"/>
  <c r="H349" i="18"/>
  <c r="K100" i="16"/>
  <c r="G242" i="16"/>
  <c r="J242" i="16" s="1"/>
  <c r="I242" i="16"/>
  <c r="I131" i="18"/>
  <c r="J131" i="18"/>
  <c r="I213" i="18"/>
  <c r="J213" i="18"/>
  <c r="I226" i="18"/>
  <c r="G226" i="18"/>
  <c r="J226" i="18" s="1"/>
  <c r="I61" i="10"/>
  <c r="L61" i="10" s="1"/>
  <c r="I146" i="10"/>
  <c r="L146" i="10" s="1"/>
  <c r="I209" i="10"/>
  <c r="L209" i="10" s="1"/>
  <c r="H142" i="12"/>
  <c r="H161" i="12"/>
  <c r="H164" i="12"/>
  <c r="H59" i="14"/>
  <c r="I73" i="14"/>
  <c r="I68" i="12"/>
  <c r="J343" i="12"/>
  <c r="I344" i="12"/>
  <c r="J350" i="12"/>
  <c r="J21" i="14"/>
  <c r="I43" i="14"/>
  <c r="I44" i="14"/>
  <c r="I45" i="14"/>
  <c r="J127" i="14"/>
  <c r="J150" i="14"/>
  <c r="I157" i="14"/>
  <c r="H159" i="14"/>
  <c r="J161" i="14"/>
  <c r="H163" i="14"/>
  <c r="J164" i="14"/>
  <c r="K164" i="14" s="1"/>
  <c r="J168" i="14"/>
  <c r="K168" i="14" s="1"/>
  <c r="I175" i="14"/>
  <c r="I179" i="14"/>
  <c r="I183" i="14"/>
  <c r="J184" i="14"/>
  <c r="J232" i="14"/>
  <c r="J283" i="14"/>
  <c r="I288" i="14"/>
  <c r="J295" i="14"/>
  <c r="I322" i="14"/>
  <c r="I335" i="14"/>
  <c r="I361" i="14"/>
  <c r="J17" i="16"/>
  <c r="I18" i="16"/>
  <c r="I34" i="16"/>
  <c r="J62" i="16"/>
  <c r="I86" i="16"/>
  <c r="J112" i="16"/>
  <c r="J158" i="16"/>
  <c r="I168" i="16"/>
  <c r="J178" i="16"/>
  <c r="I180" i="16"/>
  <c r="J184" i="16"/>
  <c r="J191" i="16"/>
  <c r="I202" i="16"/>
  <c r="I207" i="16"/>
  <c r="I215" i="16"/>
  <c r="I217" i="16"/>
  <c r="J221" i="16"/>
  <c r="J229" i="16"/>
  <c r="J317" i="16"/>
  <c r="J322" i="16"/>
  <c r="I322" i="16"/>
  <c r="J342" i="16"/>
  <c r="G356" i="16"/>
  <c r="J356" i="16" s="1"/>
  <c r="K356" i="16" s="1"/>
  <c r="I356" i="16"/>
  <c r="G361" i="16"/>
  <c r="J361" i="16" s="1"/>
  <c r="K361" i="16" s="1"/>
  <c r="I361" i="16"/>
  <c r="G364" i="16"/>
  <c r="J364" i="16" s="1"/>
  <c r="K364" i="16" s="1"/>
  <c r="I364" i="16"/>
  <c r="J29" i="18"/>
  <c r="H38" i="18"/>
  <c r="H43" i="18"/>
  <c r="H48" i="18"/>
  <c r="J52" i="18"/>
  <c r="I54" i="18"/>
  <c r="G92" i="18"/>
  <c r="J92" i="18" s="1"/>
  <c r="K92" i="18" s="1"/>
  <c r="I92" i="18"/>
  <c r="I135" i="18"/>
  <c r="I228" i="18"/>
  <c r="I301" i="18"/>
  <c r="G301" i="18"/>
  <c r="J301" i="18" s="1"/>
  <c r="J322" i="18"/>
  <c r="I322" i="18"/>
  <c r="H249" i="16"/>
  <c r="I251" i="16"/>
  <c r="H257" i="16"/>
  <c r="H273" i="16"/>
  <c r="H291" i="16"/>
  <c r="H305" i="16"/>
  <c r="J311" i="16"/>
  <c r="H314" i="16"/>
  <c r="H326" i="16"/>
  <c r="I328" i="16"/>
  <c r="J335" i="16"/>
  <c r="J343" i="16"/>
  <c r="J350" i="16"/>
  <c r="J17" i="18"/>
  <c r="H18" i="18"/>
  <c r="I19" i="18"/>
  <c r="J20" i="18"/>
  <c r="I23" i="18"/>
  <c r="J28" i="18"/>
  <c r="J30" i="18"/>
  <c r="K30" i="18" s="1"/>
  <c r="H40" i="18"/>
  <c r="J42" i="18"/>
  <c r="J43" i="18"/>
  <c r="I59" i="18"/>
  <c r="J63" i="18"/>
  <c r="J64" i="18"/>
  <c r="H70" i="18"/>
  <c r="J72" i="18"/>
  <c r="H73" i="18"/>
  <c r="I88" i="18"/>
  <c r="J90" i="18"/>
  <c r="I93" i="18"/>
  <c r="H101" i="18"/>
  <c r="J103" i="18"/>
  <c r="J106" i="18"/>
  <c r="H107" i="18"/>
  <c r="H111" i="18"/>
  <c r="H125" i="18"/>
  <c r="J127" i="18"/>
  <c r="H128" i="18"/>
  <c r="J135" i="18"/>
  <c r="J142" i="18"/>
  <c r="G151" i="18"/>
  <c r="J151" i="18" s="1"/>
  <c r="I151" i="18"/>
  <c r="H166" i="18"/>
  <c r="H213" i="18"/>
  <c r="H300" i="18"/>
  <c r="H316" i="18"/>
  <c r="H322" i="18"/>
  <c r="I247" i="16"/>
  <c r="H254" i="16"/>
  <c r="J262" i="16"/>
  <c r="J266" i="16"/>
  <c r="I272" i="16"/>
  <c r="I278" i="16"/>
  <c r="H280" i="16"/>
  <c r="H283" i="16"/>
  <c r="I290" i="16"/>
  <c r="J291" i="16"/>
  <c r="K291" i="16" s="1"/>
  <c r="I294" i="16"/>
  <c r="J300" i="16"/>
  <c r="H309" i="16"/>
  <c r="I313" i="16"/>
  <c r="I323" i="16"/>
  <c r="H325" i="16"/>
  <c r="H334" i="16"/>
  <c r="H338" i="16"/>
  <c r="H351" i="16"/>
  <c r="J18" i="18"/>
  <c r="J27" i="18"/>
  <c r="K32" i="18"/>
  <c r="J47" i="18"/>
  <c r="J55" i="18"/>
  <c r="J56" i="18"/>
  <c r="J68" i="18"/>
  <c r="K68" i="18" s="1"/>
  <c r="J70" i="18"/>
  <c r="J71" i="18"/>
  <c r="J73" i="18"/>
  <c r="I78" i="18"/>
  <c r="J79" i="18"/>
  <c r="I138" i="18"/>
  <c r="I163" i="18"/>
  <c r="G163" i="18"/>
  <c r="J163" i="18" s="1"/>
  <c r="G278" i="18"/>
  <c r="J278" i="18" s="1"/>
  <c r="I278" i="18"/>
  <c r="J286" i="18"/>
  <c r="G296" i="18"/>
  <c r="J296" i="18" s="1"/>
  <c r="I296" i="18"/>
  <c r="G358" i="18"/>
  <c r="J358" i="18" s="1"/>
  <c r="K358" i="18" s="1"/>
  <c r="J113" i="18"/>
  <c r="H114" i="18"/>
  <c r="H121" i="18"/>
  <c r="J123" i="18"/>
  <c r="I123" i="18"/>
  <c r="I125" i="18"/>
  <c r="J128" i="18"/>
  <c r="I132" i="18"/>
  <c r="J134" i="18"/>
  <c r="I134" i="18"/>
  <c r="H138" i="18"/>
  <c r="K138" i="18" s="1"/>
  <c r="H139" i="18"/>
  <c r="H144" i="18"/>
  <c r="J146" i="18"/>
  <c r="H147" i="18"/>
  <c r="H148" i="18"/>
  <c r="J154" i="18"/>
  <c r="I159" i="18"/>
  <c r="H165" i="18"/>
  <c r="H197" i="18"/>
  <c r="G203" i="18"/>
  <c r="J203" i="18" s="1"/>
  <c r="I203" i="18"/>
  <c r="H242" i="18"/>
  <c r="J262" i="18"/>
  <c r="K298" i="18"/>
  <c r="J311" i="18"/>
  <c r="I311" i="18"/>
  <c r="H39" i="18"/>
  <c r="J40" i="18"/>
  <c r="J41" i="18"/>
  <c r="I44" i="18"/>
  <c r="H47" i="18"/>
  <c r="J48" i="18"/>
  <c r="K48" i="18" s="1"/>
  <c r="J49" i="18"/>
  <c r="H55" i="18"/>
  <c r="J58" i="18"/>
  <c r="K58" i="18" s="1"/>
  <c r="J66" i="18"/>
  <c r="J69" i="18"/>
  <c r="I74" i="18"/>
  <c r="H78" i="18"/>
  <c r="I81" i="18"/>
  <c r="J82" i="18"/>
  <c r="J84" i="18"/>
  <c r="H95" i="18"/>
  <c r="K95" i="18" s="1"/>
  <c r="J96" i="18"/>
  <c r="J97" i="18"/>
  <c r="H100" i="18"/>
  <c r="I101" i="18"/>
  <c r="H106" i="18"/>
  <c r="J107" i="18"/>
  <c r="I111" i="18"/>
  <c r="J116" i="18"/>
  <c r="I116" i="18"/>
  <c r="H118" i="18"/>
  <c r="I121" i="18"/>
  <c r="H123" i="18"/>
  <c r="K123" i="18" s="1"/>
  <c r="H124" i="18"/>
  <c r="G132" i="18"/>
  <c r="J132" i="18" s="1"/>
  <c r="H134" i="18"/>
  <c r="H135" i="18"/>
  <c r="H136" i="18"/>
  <c r="J139" i="18"/>
  <c r="I144" i="18"/>
  <c r="I148" i="18"/>
  <c r="J150" i="18"/>
  <c r="I150" i="18"/>
  <c r="H155" i="18"/>
  <c r="J157" i="18"/>
  <c r="H158" i="18"/>
  <c r="K158" i="18" s="1"/>
  <c r="I170" i="18"/>
  <c r="G185" i="18"/>
  <c r="J185" i="18" s="1"/>
  <c r="I185" i="18"/>
  <c r="I192" i="18"/>
  <c r="G209" i="18"/>
  <c r="J209" i="18" s="1"/>
  <c r="I209" i="18"/>
  <c r="I210" i="18"/>
  <c r="H238" i="18"/>
  <c r="H241" i="18"/>
  <c r="K241" i="18" s="1"/>
  <c r="J307" i="18"/>
  <c r="I307" i="18"/>
  <c r="I309" i="18"/>
  <c r="G309" i="18"/>
  <c r="J309" i="18" s="1"/>
  <c r="K309" i="18" s="1"/>
  <c r="J324" i="18"/>
  <c r="G326" i="18"/>
  <c r="J326" i="18" s="1"/>
  <c r="I326" i="18"/>
  <c r="J328" i="18"/>
  <c r="H332" i="18"/>
  <c r="J341" i="18"/>
  <c r="H342" i="18"/>
  <c r="G343" i="18"/>
  <c r="J343" i="18" s="1"/>
  <c r="J166" i="18"/>
  <c r="H174" i="18"/>
  <c r="H177" i="18"/>
  <c r="J181" i="18"/>
  <c r="H193" i="18"/>
  <c r="H196" i="18"/>
  <c r="J201" i="18"/>
  <c r="H218" i="18"/>
  <c r="J220" i="18"/>
  <c r="H221" i="18"/>
  <c r="I225" i="18"/>
  <c r="H228" i="18"/>
  <c r="H229" i="18"/>
  <c r="I230" i="18"/>
  <c r="J233" i="18"/>
  <c r="K233" i="18" s="1"/>
  <c r="I242" i="18"/>
  <c r="I248" i="18"/>
  <c r="H251" i="18"/>
  <c r="H252" i="18"/>
  <c r="K252" i="18" s="1"/>
  <c r="H255" i="18"/>
  <c r="I263" i="18"/>
  <c r="J267" i="18"/>
  <c r="K267" i="18" s="1"/>
  <c r="J269" i="18"/>
  <c r="K269" i="18" s="1"/>
  <c r="H270" i="18"/>
  <c r="K270" i="18" s="1"/>
  <c r="H271" i="18"/>
  <c r="K271" i="18" s="1"/>
  <c r="H274" i="18"/>
  <c r="H280" i="18"/>
  <c r="J284" i="18"/>
  <c r="K284" i="18" s="1"/>
  <c r="H285" i="18"/>
  <c r="H289" i="18"/>
  <c r="I291" i="18"/>
  <c r="H297" i="18"/>
  <c r="H303" i="18"/>
  <c r="H304" i="18"/>
  <c r="H307" i="18"/>
  <c r="H308" i="18"/>
  <c r="H311" i="18"/>
  <c r="H312" i="18"/>
  <c r="H315" i="18"/>
  <c r="K315" i="18" s="1"/>
  <c r="I317" i="18"/>
  <c r="I320" i="18"/>
  <c r="J330" i="18"/>
  <c r="I330" i="18"/>
  <c r="I332" i="18"/>
  <c r="H336" i="18"/>
  <c r="H347" i="18"/>
  <c r="J350" i="18"/>
  <c r="H154" i="18"/>
  <c r="H159" i="18"/>
  <c r="J161" i="18"/>
  <c r="H162" i="18"/>
  <c r="H163" i="18"/>
  <c r="H167" i="18"/>
  <c r="H170" i="18"/>
  <c r="K170" i="18" s="1"/>
  <c r="H173" i="18"/>
  <c r="J177" i="18"/>
  <c r="H186" i="18"/>
  <c r="H189" i="18"/>
  <c r="H192" i="18"/>
  <c r="J196" i="18"/>
  <c r="H210" i="18"/>
  <c r="I218" i="18"/>
  <c r="J236" i="18"/>
  <c r="J242" i="18"/>
  <c r="J248" i="18"/>
  <c r="J261" i="18"/>
  <c r="H262" i="18"/>
  <c r="H263" i="18"/>
  <c r="H266" i="18"/>
  <c r="J282" i="18"/>
  <c r="J289" i="18"/>
  <c r="J294" i="18"/>
  <c r="H296" i="18"/>
  <c r="I298" i="18"/>
  <c r="H301" i="18"/>
  <c r="I313" i="18"/>
  <c r="H327" i="18"/>
  <c r="H330" i="18"/>
  <c r="H331" i="18"/>
  <c r="G332" i="18"/>
  <c r="J332" i="18" s="1"/>
  <c r="K332" i="18" s="1"/>
  <c r="J334" i="18"/>
  <c r="I334" i="18"/>
  <c r="I336" i="18"/>
  <c r="J338" i="18"/>
  <c r="K338" i="18" s="1"/>
  <c r="I338" i="18"/>
  <c r="H343" i="18"/>
  <c r="J345" i="18"/>
  <c r="I345" i="18"/>
  <c r="H351" i="18"/>
  <c r="J25" i="18"/>
  <c r="J57" i="18"/>
  <c r="J65" i="18"/>
  <c r="J46" i="18"/>
  <c r="J98" i="18"/>
  <c r="H65" i="18"/>
  <c r="H72" i="18"/>
  <c r="H76" i="18"/>
  <c r="H83" i="18"/>
  <c r="H87" i="18"/>
  <c r="K87" i="18" s="1"/>
  <c r="H91" i="18"/>
  <c r="I98" i="18"/>
  <c r="H113" i="18"/>
  <c r="J126" i="18"/>
  <c r="I126" i="18"/>
  <c r="H126" i="18"/>
  <c r="J141" i="18"/>
  <c r="I141" i="18"/>
  <c r="H141" i="18"/>
  <c r="H146" i="18"/>
  <c r="J156" i="18"/>
  <c r="I156" i="18"/>
  <c r="H156" i="18"/>
  <c r="H161" i="18"/>
  <c r="I174" i="18"/>
  <c r="G174" i="18"/>
  <c r="J174" i="18" s="1"/>
  <c r="J184" i="18"/>
  <c r="I184" i="18"/>
  <c r="H184" i="18"/>
  <c r="I193" i="18"/>
  <c r="G193" i="18"/>
  <c r="J193" i="18" s="1"/>
  <c r="J202" i="18"/>
  <c r="I202" i="18"/>
  <c r="J219" i="18"/>
  <c r="I219" i="18"/>
  <c r="H219" i="18"/>
  <c r="J250" i="18"/>
  <c r="I250" i="18"/>
  <c r="H250" i="18"/>
  <c r="G274" i="18"/>
  <c r="J274" i="18" s="1"/>
  <c r="I274" i="18"/>
  <c r="G293" i="18"/>
  <c r="J293" i="18" s="1"/>
  <c r="I293" i="18"/>
  <c r="H17" i="18"/>
  <c r="H25" i="18"/>
  <c r="H42" i="18"/>
  <c r="H57" i="18"/>
  <c r="H61" i="18"/>
  <c r="K61" i="18" s="1"/>
  <c r="I17" i="18"/>
  <c r="G19" i="18"/>
  <c r="J19" i="18" s="1"/>
  <c r="H20" i="18"/>
  <c r="H21" i="18"/>
  <c r="K21" i="18" s="1"/>
  <c r="H24" i="18"/>
  <c r="I25" i="18"/>
  <c r="H27" i="18"/>
  <c r="I28" i="18"/>
  <c r="I30" i="18"/>
  <c r="G33" i="18"/>
  <c r="J33" i="18" s="1"/>
  <c r="K33" i="18" s="1"/>
  <c r="G35" i="18"/>
  <c r="J35" i="18" s="1"/>
  <c r="H37" i="18"/>
  <c r="I38" i="18"/>
  <c r="H41" i="18"/>
  <c r="I42" i="18"/>
  <c r="H45" i="18"/>
  <c r="K45" i="18" s="1"/>
  <c r="I46" i="18"/>
  <c r="H49" i="18"/>
  <c r="I50" i="18"/>
  <c r="H52" i="18"/>
  <c r="I53" i="18"/>
  <c r="H56" i="18"/>
  <c r="I57" i="18"/>
  <c r="H60" i="18"/>
  <c r="I61" i="18"/>
  <c r="H64" i="18"/>
  <c r="I65" i="18"/>
  <c r="I68" i="18"/>
  <c r="H71" i="18"/>
  <c r="I72" i="18"/>
  <c r="H75" i="18"/>
  <c r="I76" i="18"/>
  <c r="G78" i="18"/>
  <c r="J78" i="18" s="1"/>
  <c r="H79" i="18"/>
  <c r="G81" i="18"/>
  <c r="J81" i="18" s="1"/>
  <c r="H82" i="18"/>
  <c r="I83" i="18"/>
  <c r="G85" i="18"/>
  <c r="J85" i="18" s="1"/>
  <c r="H86" i="18"/>
  <c r="I87" i="18"/>
  <c r="G89" i="18"/>
  <c r="J89" i="18" s="1"/>
  <c r="K89" i="18" s="1"/>
  <c r="H90" i="18"/>
  <c r="I91" i="18"/>
  <c r="H97" i="18"/>
  <c r="H98" i="18"/>
  <c r="J102" i="18"/>
  <c r="I102" i="18"/>
  <c r="H102" i="18"/>
  <c r="J105" i="18"/>
  <c r="I105" i="18"/>
  <c r="H105" i="18"/>
  <c r="I110" i="18"/>
  <c r="G111" i="18"/>
  <c r="J111" i="18" s="1"/>
  <c r="K111" i="18" s="1"/>
  <c r="I113" i="18"/>
  <c r="J119" i="18"/>
  <c r="I119" i="18"/>
  <c r="H119" i="18"/>
  <c r="J122" i="18"/>
  <c r="I122" i="18"/>
  <c r="H122" i="18"/>
  <c r="H127" i="18"/>
  <c r="I128" i="18"/>
  <c r="I130" i="18"/>
  <c r="J137" i="18"/>
  <c r="I137" i="18"/>
  <c r="H137" i="18"/>
  <c r="H142" i="18"/>
  <c r="I143" i="18"/>
  <c r="G144" i="18"/>
  <c r="J144" i="18" s="1"/>
  <c r="I146" i="18"/>
  <c r="H157" i="18"/>
  <c r="I158" i="18"/>
  <c r="G159" i="18"/>
  <c r="J159" i="18" s="1"/>
  <c r="I161" i="18"/>
  <c r="I167" i="18"/>
  <c r="G167" i="18"/>
  <c r="J167" i="18" s="1"/>
  <c r="J175" i="18"/>
  <c r="J176" i="18"/>
  <c r="I176" i="18"/>
  <c r="I178" i="18"/>
  <c r="G178" i="18"/>
  <c r="J178" i="18" s="1"/>
  <c r="K178" i="18" s="1"/>
  <c r="I186" i="18"/>
  <c r="G186" i="18"/>
  <c r="J186" i="18" s="1"/>
  <c r="J194" i="18"/>
  <c r="J195" i="18"/>
  <c r="I195" i="18"/>
  <c r="H195" i="18"/>
  <c r="J205" i="18"/>
  <c r="I205" i="18"/>
  <c r="H205" i="18"/>
  <c r="K217" i="18"/>
  <c r="G221" i="18"/>
  <c r="J221" i="18" s="1"/>
  <c r="I221" i="18"/>
  <c r="I238" i="18"/>
  <c r="G238" i="18"/>
  <c r="J238" i="18" s="1"/>
  <c r="J240" i="18"/>
  <c r="I240" i="18"/>
  <c r="H240" i="18"/>
  <c r="G247" i="18"/>
  <c r="J247" i="18" s="1"/>
  <c r="I247" i="18"/>
  <c r="H28" i="18"/>
  <c r="H46" i="18"/>
  <c r="H53" i="18"/>
  <c r="K53" i="18" s="1"/>
  <c r="I20" i="18"/>
  <c r="I21" i="18"/>
  <c r="I24" i="18"/>
  <c r="I27" i="18"/>
  <c r="I37" i="18"/>
  <c r="J38" i="18"/>
  <c r="I41" i="18"/>
  <c r="I45" i="18"/>
  <c r="I49" i="18"/>
  <c r="J50" i="18"/>
  <c r="I52" i="18"/>
  <c r="I56" i="18"/>
  <c r="I60" i="18"/>
  <c r="H63" i="18"/>
  <c r="I64" i="18"/>
  <c r="I71" i="18"/>
  <c r="I75" i="18"/>
  <c r="I79" i="18"/>
  <c r="I82" i="18"/>
  <c r="I86" i="18"/>
  <c r="I90" i="18"/>
  <c r="H93" i="18"/>
  <c r="H96" i="18"/>
  <c r="I97" i="18"/>
  <c r="H103" i="18"/>
  <c r="I107" i="18"/>
  <c r="G108" i="18"/>
  <c r="J108" i="18" s="1"/>
  <c r="K108" i="18" s="1"/>
  <c r="I124" i="18"/>
  <c r="G125" i="18"/>
  <c r="J125" i="18" s="1"/>
  <c r="I127" i="18"/>
  <c r="J133" i="18"/>
  <c r="I133" i="18"/>
  <c r="H133" i="18"/>
  <c r="I139" i="18"/>
  <c r="G140" i="18"/>
  <c r="J140" i="18" s="1"/>
  <c r="K140" i="18" s="1"/>
  <c r="I142" i="18"/>
  <c r="J149" i="18"/>
  <c r="I149" i="18"/>
  <c r="H149" i="18"/>
  <c r="I154" i="18"/>
  <c r="G155" i="18"/>
  <c r="J155" i="18" s="1"/>
  <c r="K155" i="18" s="1"/>
  <c r="I157" i="18"/>
  <c r="J164" i="18"/>
  <c r="I164" i="18"/>
  <c r="H164" i="18"/>
  <c r="J168" i="18"/>
  <c r="J169" i="18"/>
  <c r="I169" i="18"/>
  <c r="H169" i="18"/>
  <c r="J179" i="18"/>
  <c r="J180" i="18"/>
  <c r="I180" i="18"/>
  <c r="H180" i="18"/>
  <c r="K185" i="18"/>
  <c r="J187" i="18"/>
  <c r="J188" i="18"/>
  <c r="I188" i="18"/>
  <c r="H188" i="18"/>
  <c r="I197" i="18"/>
  <c r="G197" i="18"/>
  <c r="J197" i="18" s="1"/>
  <c r="K197" i="18" s="1"/>
  <c r="J235" i="18"/>
  <c r="I235" i="18"/>
  <c r="H235" i="18"/>
  <c r="G255" i="18"/>
  <c r="J255" i="18" s="1"/>
  <c r="I255" i="18"/>
  <c r="J277" i="18"/>
  <c r="H277" i="18"/>
  <c r="I100" i="18"/>
  <c r="G101" i="18"/>
  <c r="J101" i="18" s="1"/>
  <c r="K101" i="18" s="1"/>
  <c r="I103" i="18"/>
  <c r="I106" i="18"/>
  <c r="J112" i="18"/>
  <c r="I112" i="18"/>
  <c r="H112" i="18"/>
  <c r="I117" i="18"/>
  <c r="G118" i="18"/>
  <c r="J118" i="18" s="1"/>
  <c r="G121" i="18"/>
  <c r="J121" i="18" s="1"/>
  <c r="J145" i="18"/>
  <c r="I145" i="18"/>
  <c r="H145" i="18"/>
  <c r="J160" i="18"/>
  <c r="I160" i="18"/>
  <c r="H160" i="18"/>
  <c r="I166" i="18"/>
  <c r="J172" i="18"/>
  <c r="I172" i="18"/>
  <c r="H172" i="18"/>
  <c r="I182" i="18"/>
  <c r="G182" i="18"/>
  <c r="J182" i="18" s="1"/>
  <c r="K182" i="18" s="1"/>
  <c r="J191" i="18"/>
  <c r="I191" i="18"/>
  <c r="H191" i="18"/>
  <c r="J198" i="18"/>
  <c r="J199" i="18"/>
  <c r="I199" i="18"/>
  <c r="H202" i="18"/>
  <c r="I207" i="18"/>
  <c r="J207" i="18"/>
  <c r="K207" i="18" s="1"/>
  <c r="H209" i="18"/>
  <c r="I222" i="18"/>
  <c r="G222" i="18"/>
  <c r="J222" i="18" s="1"/>
  <c r="J224" i="18"/>
  <c r="I224" i="18"/>
  <c r="H224" i="18"/>
  <c r="G237" i="18"/>
  <c r="J237" i="18" s="1"/>
  <c r="K237" i="18" s="1"/>
  <c r="I237" i="18"/>
  <c r="J268" i="18"/>
  <c r="I268" i="18"/>
  <c r="H268" i="18"/>
  <c r="H168" i="18"/>
  <c r="H175" i="18"/>
  <c r="H179" i="18"/>
  <c r="H183" i="18"/>
  <c r="H187" i="18"/>
  <c r="H194" i="18"/>
  <c r="H198" i="18"/>
  <c r="H201" i="18"/>
  <c r="J212" i="18"/>
  <c r="H212" i="18"/>
  <c r="J215" i="18"/>
  <c r="I215" i="18"/>
  <c r="H215" i="18"/>
  <c r="H220" i="18"/>
  <c r="J231" i="18"/>
  <c r="I231" i="18"/>
  <c r="H231" i="18"/>
  <c r="H236" i="18"/>
  <c r="J245" i="18"/>
  <c r="I245" i="18"/>
  <c r="H245" i="18"/>
  <c r="J260" i="18"/>
  <c r="I260" i="18"/>
  <c r="H260" i="18"/>
  <c r="G266" i="18"/>
  <c r="J266" i="18" s="1"/>
  <c r="I266" i="18"/>
  <c r="I269" i="18"/>
  <c r="J283" i="18"/>
  <c r="I283" i="18"/>
  <c r="H283" i="18"/>
  <c r="I308" i="18"/>
  <c r="G308" i="18"/>
  <c r="J308" i="18" s="1"/>
  <c r="I312" i="18"/>
  <c r="G312" i="18"/>
  <c r="J312" i="18" s="1"/>
  <c r="J351" i="18"/>
  <c r="I168" i="18"/>
  <c r="I175" i="18"/>
  <c r="I179" i="18"/>
  <c r="I183" i="18"/>
  <c r="I187" i="18"/>
  <c r="I194" i="18"/>
  <c r="I198" i="18"/>
  <c r="I201" i="18"/>
  <c r="I204" i="18"/>
  <c r="H204" i="18"/>
  <c r="J208" i="18"/>
  <c r="H208" i="18"/>
  <c r="I212" i="18"/>
  <c r="H216" i="18"/>
  <c r="I217" i="18"/>
  <c r="G218" i="18"/>
  <c r="J218" i="18" s="1"/>
  <c r="I220" i="18"/>
  <c r="J227" i="18"/>
  <c r="I227" i="18"/>
  <c r="H227" i="18"/>
  <c r="H232" i="18"/>
  <c r="K232" i="18" s="1"/>
  <c r="I233" i="18"/>
  <c r="G234" i="18"/>
  <c r="J234" i="18" s="1"/>
  <c r="I236" i="18"/>
  <c r="J243" i="18"/>
  <c r="I243" i="18"/>
  <c r="H243" i="18"/>
  <c r="J246" i="18"/>
  <c r="I246" i="18"/>
  <c r="H246" i="18"/>
  <c r="I261" i="18"/>
  <c r="G281" i="18"/>
  <c r="J281" i="18" s="1"/>
  <c r="I281" i="18"/>
  <c r="I284" i="18"/>
  <c r="J314" i="18"/>
  <c r="I314" i="18"/>
  <c r="H314" i="18"/>
  <c r="J340" i="18"/>
  <c r="I340" i="18"/>
  <c r="H340" i="18"/>
  <c r="J204" i="18"/>
  <c r="I208" i="18"/>
  <c r="I211" i="18"/>
  <c r="H211" i="18"/>
  <c r="G214" i="18"/>
  <c r="J214" i="18" s="1"/>
  <c r="K214" i="18" s="1"/>
  <c r="I216" i="18"/>
  <c r="J223" i="18"/>
  <c r="I223" i="18"/>
  <c r="H223" i="18"/>
  <c r="I229" i="18"/>
  <c r="G230" i="18"/>
  <c r="J230" i="18" s="1"/>
  <c r="I232" i="18"/>
  <c r="J239" i="18"/>
  <c r="I239" i="18"/>
  <c r="H239" i="18"/>
  <c r="J257" i="18"/>
  <c r="I257" i="18"/>
  <c r="H257" i="18"/>
  <c r="J276" i="18"/>
  <c r="I276" i="18"/>
  <c r="H276" i="18"/>
  <c r="J295" i="18"/>
  <c r="I295" i="18"/>
  <c r="H295" i="18"/>
  <c r="J253" i="18"/>
  <c r="I253" i="18"/>
  <c r="H253" i="18"/>
  <c r="J264" i="18"/>
  <c r="I264" i="18"/>
  <c r="H264" i="18"/>
  <c r="J272" i="18"/>
  <c r="I272" i="18"/>
  <c r="H272" i="18"/>
  <c r="J287" i="18"/>
  <c r="I287" i="18"/>
  <c r="H287" i="18"/>
  <c r="J302" i="18"/>
  <c r="I302" i="18"/>
  <c r="H302" i="18"/>
  <c r="J321" i="18"/>
  <c r="I321" i="18"/>
  <c r="H321" i="18"/>
  <c r="I327" i="18"/>
  <c r="G327" i="18"/>
  <c r="J327" i="18" s="1"/>
  <c r="J333" i="18"/>
  <c r="I333" i="18"/>
  <c r="H333" i="18"/>
  <c r="I244" i="18"/>
  <c r="J249" i="18"/>
  <c r="I249" i="18"/>
  <c r="H249" i="18"/>
  <c r="J254" i="18"/>
  <c r="I254" i="18"/>
  <c r="I256" i="18"/>
  <c r="I259" i="18"/>
  <c r="J265" i="18"/>
  <c r="K265" i="18" s="1"/>
  <c r="I265" i="18"/>
  <c r="I267" i="18"/>
  <c r="J273" i="18"/>
  <c r="I273" i="18"/>
  <c r="I275" i="18"/>
  <c r="J280" i="18"/>
  <c r="I280" i="18"/>
  <c r="I282" i="18"/>
  <c r="J288" i="18"/>
  <c r="I288" i="18"/>
  <c r="I289" i="18"/>
  <c r="J329" i="18"/>
  <c r="I329" i="18"/>
  <c r="H329" i="18"/>
  <c r="J344" i="18"/>
  <c r="I344" i="18"/>
  <c r="H344" i="18"/>
  <c r="H259" i="18"/>
  <c r="H275" i="18"/>
  <c r="H282" i="18"/>
  <c r="K282" i="18" s="1"/>
  <c r="H286" i="18"/>
  <c r="I297" i="18"/>
  <c r="G297" i="18"/>
  <c r="J297" i="18" s="1"/>
  <c r="I304" i="18"/>
  <c r="G304" i="18"/>
  <c r="J304" i="18" s="1"/>
  <c r="J310" i="18"/>
  <c r="I310" i="18"/>
  <c r="H310" i="18"/>
  <c r="I316" i="18"/>
  <c r="G316" i="18"/>
  <c r="J316" i="18" s="1"/>
  <c r="I323" i="18"/>
  <c r="G323" i="18"/>
  <c r="J323" i="18" s="1"/>
  <c r="I335" i="18"/>
  <c r="G335" i="18"/>
  <c r="J335" i="18" s="1"/>
  <c r="K335" i="18" s="1"/>
  <c r="I350" i="18"/>
  <c r="I368" i="18"/>
  <c r="G368" i="18"/>
  <c r="J368" i="18" s="1"/>
  <c r="K368" i="18" s="1"/>
  <c r="I290" i="18"/>
  <c r="I294" i="18"/>
  <c r="I300" i="18"/>
  <c r="G300" i="18"/>
  <c r="J300" i="18" s="1"/>
  <c r="J306" i="18"/>
  <c r="I306" i="18"/>
  <c r="H306" i="18"/>
  <c r="J318" i="18"/>
  <c r="I318" i="18"/>
  <c r="H318" i="18"/>
  <c r="J325" i="18"/>
  <c r="I325" i="18"/>
  <c r="H325" i="18"/>
  <c r="I331" i="18"/>
  <c r="G331" i="18"/>
  <c r="J331" i="18" s="1"/>
  <c r="J337" i="18"/>
  <c r="I337" i="18"/>
  <c r="H337" i="18"/>
  <c r="I342" i="18"/>
  <c r="G342" i="18"/>
  <c r="J342" i="18" s="1"/>
  <c r="K345" i="18"/>
  <c r="I346" i="18"/>
  <c r="J348" i="18"/>
  <c r="I348" i="18"/>
  <c r="H291" i="18"/>
  <c r="K291" i="18" s="1"/>
  <c r="H294" i="18"/>
  <c r="H317" i="18"/>
  <c r="H320" i="18"/>
  <c r="H324" i="18"/>
  <c r="K324" i="18" s="1"/>
  <c r="H328" i="18"/>
  <c r="I369" i="18"/>
  <c r="H346" i="18"/>
  <c r="H350" i="18"/>
  <c r="K350" i="18" s="1"/>
  <c r="J77" i="16"/>
  <c r="I77" i="16"/>
  <c r="I112" i="16"/>
  <c r="I289" i="16"/>
  <c r="G289" i="16"/>
  <c r="J289" i="16" s="1"/>
  <c r="G354" i="16"/>
  <c r="J354" i="16" s="1"/>
  <c r="K354" i="16" s="1"/>
  <c r="I354" i="16"/>
  <c r="I57" i="10"/>
  <c r="L57" i="10" s="1"/>
  <c r="I64" i="10"/>
  <c r="L64" i="10" s="1"/>
  <c r="I85" i="10"/>
  <c r="L85" i="10" s="1"/>
  <c r="I113" i="10"/>
  <c r="L113" i="10" s="1"/>
  <c r="I174" i="10"/>
  <c r="L174" i="10" s="1"/>
  <c r="H52" i="12"/>
  <c r="H79" i="12"/>
  <c r="H113" i="12"/>
  <c r="H125" i="12"/>
  <c r="H143" i="12"/>
  <c r="H150" i="12"/>
  <c r="H175" i="12"/>
  <c r="H188" i="12"/>
  <c r="H201" i="12"/>
  <c r="H186" i="14"/>
  <c r="H231" i="14"/>
  <c r="H63" i="16"/>
  <c r="H77" i="16"/>
  <c r="J105" i="16"/>
  <c r="I105" i="16"/>
  <c r="H112" i="16"/>
  <c r="H113" i="16"/>
  <c r="G114" i="16"/>
  <c r="J114" i="16" s="1"/>
  <c r="H119" i="16"/>
  <c r="J122" i="16"/>
  <c r="I122" i="16"/>
  <c r="I124" i="16"/>
  <c r="G124" i="16"/>
  <c r="J124" i="16" s="1"/>
  <c r="K124" i="16" s="1"/>
  <c r="J133" i="16"/>
  <c r="I133" i="16"/>
  <c r="I135" i="16"/>
  <c r="G135" i="16"/>
  <c r="J135" i="16" s="1"/>
  <c r="I169" i="16"/>
  <c r="J169" i="16"/>
  <c r="J193" i="16"/>
  <c r="I193" i="16"/>
  <c r="I246" i="16"/>
  <c r="J246" i="16"/>
  <c r="H347" i="16"/>
  <c r="I44" i="10"/>
  <c r="I65" i="10"/>
  <c r="L65" i="10" s="1"/>
  <c r="I91" i="10"/>
  <c r="L91" i="10" s="1"/>
  <c r="I255" i="10"/>
  <c r="L255" i="10" s="1"/>
  <c r="I259" i="10"/>
  <c r="L259" i="10" s="1"/>
  <c r="I299" i="10"/>
  <c r="L299" i="10" s="1"/>
  <c r="I302" i="10"/>
  <c r="L302" i="10" s="1"/>
  <c r="I318" i="10"/>
  <c r="L318" i="10" s="1"/>
  <c r="I333" i="10"/>
  <c r="L333" i="10" s="1"/>
  <c r="H363" i="10"/>
  <c r="K363" i="10" s="1"/>
  <c r="L363" i="10" s="1"/>
  <c r="H45" i="12"/>
  <c r="J79" i="12"/>
  <c r="K79" i="12" s="1"/>
  <c r="H106" i="12"/>
  <c r="H110" i="12"/>
  <c r="H117" i="12"/>
  <c r="G118" i="12"/>
  <c r="J118" i="12" s="1"/>
  <c r="I125" i="12"/>
  <c r="H147" i="12"/>
  <c r="H156" i="12"/>
  <c r="H158" i="12"/>
  <c r="H172" i="12"/>
  <c r="J177" i="12"/>
  <c r="H183" i="12"/>
  <c r="H185" i="12"/>
  <c r="J188" i="12"/>
  <c r="I196" i="12"/>
  <c r="J199" i="12"/>
  <c r="J202" i="12"/>
  <c r="J203" i="12"/>
  <c r="I210" i="12"/>
  <c r="H225" i="12"/>
  <c r="H253" i="12"/>
  <c r="H23" i="14"/>
  <c r="J31" i="14"/>
  <c r="J113" i="14"/>
  <c r="I137" i="14"/>
  <c r="H145" i="14"/>
  <c r="J198" i="14"/>
  <c r="I209" i="14"/>
  <c r="J209" i="14"/>
  <c r="J286" i="14"/>
  <c r="I286" i="14"/>
  <c r="H297" i="14"/>
  <c r="G364" i="14"/>
  <c r="J364" i="14" s="1"/>
  <c r="K364" i="14" s="1"/>
  <c r="I364" i="14"/>
  <c r="K41" i="16"/>
  <c r="H43" i="16"/>
  <c r="K43" i="16" s="1"/>
  <c r="H59" i="16"/>
  <c r="J71" i="16"/>
  <c r="I160" i="16"/>
  <c r="G167" i="16"/>
  <c r="J167" i="16" s="1"/>
  <c r="I167" i="16"/>
  <c r="J303" i="16"/>
  <c r="I303" i="16"/>
  <c r="H323" i="16"/>
  <c r="G363" i="14"/>
  <c r="J363" i="14" s="1"/>
  <c r="K363" i="14" s="1"/>
  <c r="I363" i="14"/>
  <c r="I119" i="16"/>
  <c r="I126" i="16"/>
  <c r="I128" i="16"/>
  <c r="G128" i="16"/>
  <c r="J128" i="16" s="1"/>
  <c r="I78" i="10"/>
  <c r="L78" i="10" s="1"/>
  <c r="I119" i="10"/>
  <c r="L119" i="10" s="1"/>
  <c r="I132" i="10"/>
  <c r="L132" i="10" s="1"/>
  <c r="I144" i="10"/>
  <c r="L144" i="10" s="1"/>
  <c r="H20" i="12"/>
  <c r="H87" i="12"/>
  <c r="I191" i="12"/>
  <c r="H274" i="12"/>
  <c r="H285" i="12"/>
  <c r="H52" i="14"/>
  <c r="H84" i="14"/>
  <c r="H313" i="14"/>
  <c r="I17" i="16"/>
  <c r="I35" i="16"/>
  <c r="G35" i="16"/>
  <c r="J35" i="16" s="1"/>
  <c r="H49" i="16"/>
  <c r="H66" i="16"/>
  <c r="I272" i="10"/>
  <c r="L272" i="10" s="1"/>
  <c r="I330" i="10"/>
  <c r="L330" i="10" s="1"/>
  <c r="I345" i="10"/>
  <c r="L345" i="10" s="1"/>
  <c r="I353" i="10"/>
  <c r="L353" i="10" s="1"/>
  <c r="J360" i="10"/>
  <c r="J37" i="12"/>
  <c r="I40" i="12"/>
  <c r="I98" i="12"/>
  <c r="J140" i="12"/>
  <c r="J147" i="12"/>
  <c r="I161" i="12"/>
  <c r="J164" i="12"/>
  <c r="I169" i="12"/>
  <c r="J170" i="12"/>
  <c r="I173" i="12"/>
  <c r="I218" i="12"/>
  <c r="I241" i="12"/>
  <c r="J250" i="12"/>
  <c r="I298" i="14"/>
  <c r="H21" i="16"/>
  <c r="I54" i="16"/>
  <c r="J69" i="16"/>
  <c r="I69" i="16"/>
  <c r="J84" i="16"/>
  <c r="I84" i="16"/>
  <c r="H147" i="16"/>
  <c r="J260" i="12"/>
  <c r="H261" i="12"/>
  <c r="J303" i="12"/>
  <c r="J304" i="12"/>
  <c r="H307" i="12"/>
  <c r="H309" i="12"/>
  <c r="H337" i="12"/>
  <c r="H346" i="12"/>
  <c r="I23" i="14"/>
  <c r="H40" i="14"/>
  <c r="J42" i="14"/>
  <c r="H43" i="14"/>
  <c r="J52" i="14"/>
  <c r="J58" i="14"/>
  <c r="I59" i="14"/>
  <c r="I60" i="14"/>
  <c r="J64" i="14"/>
  <c r="J73" i="14"/>
  <c r="H81" i="14"/>
  <c r="J84" i="14"/>
  <c r="I89" i="14"/>
  <c r="J92" i="14"/>
  <c r="H98" i="14"/>
  <c r="H126" i="14"/>
  <c r="H133" i="14"/>
  <c r="J145" i="14"/>
  <c r="I160" i="14"/>
  <c r="I164" i="14"/>
  <c r="J165" i="14"/>
  <c r="H179" i="14"/>
  <c r="J188" i="14"/>
  <c r="I199" i="14"/>
  <c r="I201" i="14"/>
  <c r="H211" i="14"/>
  <c r="H219" i="14"/>
  <c r="H223" i="14"/>
  <c r="J229" i="14"/>
  <c r="H235" i="14"/>
  <c r="J241" i="14"/>
  <c r="H277" i="14"/>
  <c r="J280" i="14"/>
  <c r="J315" i="14"/>
  <c r="J316" i="14"/>
  <c r="J322" i="14"/>
  <c r="H330" i="14"/>
  <c r="J342" i="14"/>
  <c r="I343" i="14"/>
  <c r="J346" i="14"/>
  <c r="H20" i="16"/>
  <c r="H25" i="16"/>
  <c r="H27" i="16"/>
  <c r="J28" i="16"/>
  <c r="I30" i="16"/>
  <c r="K34" i="16"/>
  <c r="H40" i="16"/>
  <c r="H45" i="16"/>
  <c r="H48" i="16"/>
  <c r="J54" i="16"/>
  <c r="H55" i="16"/>
  <c r="H58" i="16"/>
  <c r="I60" i="16"/>
  <c r="H62" i="16"/>
  <c r="I64" i="16"/>
  <c r="H71" i="16"/>
  <c r="H75" i="16"/>
  <c r="H81" i="16"/>
  <c r="H84" i="16"/>
  <c r="I95" i="16"/>
  <c r="H103" i="16"/>
  <c r="H105" i="16"/>
  <c r="I131" i="16"/>
  <c r="G131" i="16"/>
  <c r="J131" i="16" s="1"/>
  <c r="J154" i="16"/>
  <c r="J160" i="16"/>
  <c r="H246" i="16"/>
  <c r="J276" i="16"/>
  <c r="I276" i="16"/>
  <c r="J301" i="16"/>
  <c r="I301" i="16"/>
  <c r="H303" i="16"/>
  <c r="G355" i="16"/>
  <c r="J355" i="16" s="1"/>
  <c r="K355" i="16" s="1"/>
  <c r="I355" i="16"/>
  <c r="J254" i="12"/>
  <c r="I255" i="12"/>
  <c r="J265" i="12"/>
  <c r="J315" i="12"/>
  <c r="I321" i="12"/>
  <c r="J331" i="12"/>
  <c r="J336" i="12"/>
  <c r="J340" i="12"/>
  <c r="H349" i="12"/>
  <c r="I20" i="14"/>
  <c r="J39" i="14"/>
  <c r="I40" i="14"/>
  <c r="I41" i="14"/>
  <c r="H47" i="14"/>
  <c r="H49" i="14"/>
  <c r="J56" i="14"/>
  <c r="H57" i="14"/>
  <c r="J79" i="14"/>
  <c r="I81" i="14"/>
  <c r="J95" i="14"/>
  <c r="J96" i="14"/>
  <c r="H111" i="14"/>
  <c r="J112" i="14"/>
  <c r="I113" i="14"/>
  <c r="J126" i="14"/>
  <c r="K126" i="14" s="1"/>
  <c r="H132" i="14"/>
  <c r="J133" i="14"/>
  <c r="H148" i="14"/>
  <c r="J149" i="14"/>
  <c r="I172" i="14"/>
  <c r="J176" i="14"/>
  <c r="H187" i="14"/>
  <c r="K187" i="14" s="1"/>
  <c r="I198" i="14"/>
  <c r="J217" i="14"/>
  <c r="J249" i="14"/>
  <c r="J276" i="14"/>
  <c r="J277" i="14"/>
  <c r="K277" i="14" s="1"/>
  <c r="I287" i="14"/>
  <c r="J288" i="14"/>
  <c r="I291" i="14"/>
  <c r="I301" i="14"/>
  <c r="I309" i="14"/>
  <c r="I336" i="14"/>
  <c r="J350" i="14"/>
  <c r="I351" i="14"/>
  <c r="J18" i="16"/>
  <c r="J19" i="16"/>
  <c r="H24" i="16"/>
  <c r="J25" i="16"/>
  <c r="J29" i="16"/>
  <c r="K29" i="16" s="1"/>
  <c r="J31" i="16"/>
  <c r="K31" i="16" s="1"/>
  <c r="K32" i="16"/>
  <c r="K33" i="16"/>
  <c r="J40" i="16"/>
  <c r="J45" i="16"/>
  <c r="J48" i="16"/>
  <c r="J49" i="16"/>
  <c r="J52" i="16"/>
  <c r="I56" i="16"/>
  <c r="J73" i="16"/>
  <c r="I73" i="16"/>
  <c r="I88" i="16"/>
  <c r="H217" i="16"/>
  <c r="H276" i="16"/>
  <c r="I293" i="16"/>
  <c r="J293" i="16"/>
  <c r="H333" i="16"/>
  <c r="H78" i="16"/>
  <c r="I82" i="16"/>
  <c r="H86" i="16"/>
  <c r="J92" i="16"/>
  <c r="K92" i="16" s="1"/>
  <c r="H93" i="16"/>
  <c r="H95" i="16"/>
  <c r="I97" i="16"/>
  <c r="I100" i="16"/>
  <c r="H102" i="16"/>
  <c r="K102" i="16" s="1"/>
  <c r="H107" i="16"/>
  <c r="H110" i="16"/>
  <c r="K110" i="16" s="1"/>
  <c r="H117" i="16"/>
  <c r="H122" i="16"/>
  <c r="H123" i="16"/>
  <c r="H126" i="16"/>
  <c r="H127" i="16"/>
  <c r="H130" i="16"/>
  <c r="H133" i="16"/>
  <c r="H134" i="16"/>
  <c r="J137" i="16"/>
  <c r="I137" i="16"/>
  <c r="I139" i="16"/>
  <c r="J141" i="16"/>
  <c r="I141" i="16"/>
  <c r="I143" i="16"/>
  <c r="J145" i="16"/>
  <c r="I145" i="16"/>
  <c r="I147" i="16"/>
  <c r="J149" i="16"/>
  <c r="I149" i="16"/>
  <c r="I151" i="16"/>
  <c r="H154" i="16"/>
  <c r="H158" i="16"/>
  <c r="I161" i="16"/>
  <c r="J161" i="16"/>
  <c r="H163" i="16"/>
  <c r="H168" i="16"/>
  <c r="H187" i="16"/>
  <c r="H193" i="16"/>
  <c r="H243" i="16"/>
  <c r="J251" i="16"/>
  <c r="H269" i="16"/>
  <c r="H272" i="16"/>
  <c r="J287" i="16"/>
  <c r="H288" i="16"/>
  <c r="H298" i="16"/>
  <c r="H322" i="16"/>
  <c r="I324" i="16"/>
  <c r="J330" i="16"/>
  <c r="I330" i="16"/>
  <c r="H332" i="16"/>
  <c r="J347" i="16"/>
  <c r="I79" i="16"/>
  <c r="H82" i="16"/>
  <c r="J90" i="16"/>
  <c r="I107" i="16"/>
  <c r="I110" i="16"/>
  <c r="I117" i="16"/>
  <c r="J139" i="16"/>
  <c r="K139" i="16" s="1"/>
  <c r="J143" i="16"/>
  <c r="J147" i="16"/>
  <c r="K147" i="16" s="1"/>
  <c r="J151" i="16"/>
  <c r="I154" i="16"/>
  <c r="J156" i="16"/>
  <c r="I156" i="16"/>
  <c r="I158" i="16"/>
  <c r="J165" i="16"/>
  <c r="J172" i="16"/>
  <c r="I197" i="16"/>
  <c r="J233" i="16"/>
  <c r="J247" i="16"/>
  <c r="K247" i="16" s="1"/>
  <c r="H265" i="16"/>
  <c r="J281" i="16"/>
  <c r="J283" i="16"/>
  <c r="H284" i="16"/>
  <c r="G285" i="16"/>
  <c r="J285" i="16" s="1"/>
  <c r="H287" i="16"/>
  <c r="J294" i="16"/>
  <c r="I304" i="16"/>
  <c r="J304" i="16"/>
  <c r="I309" i="16"/>
  <c r="I311" i="16"/>
  <c r="J326" i="16"/>
  <c r="K326" i="16" s="1"/>
  <c r="J338" i="16"/>
  <c r="J341" i="16"/>
  <c r="I341" i="16"/>
  <c r="H343" i="16"/>
  <c r="H348" i="16"/>
  <c r="H175" i="16"/>
  <c r="H183" i="16"/>
  <c r="H186" i="16"/>
  <c r="I188" i="16"/>
  <c r="I191" i="16"/>
  <c r="H195" i="16"/>
  <c r="H205" i="16"/>
  <c r="H207" i="16"/>
  <c r="I209" i="16"/>
  <c r="H220" i="16"/>
  <c r="H223" i="16"/>
  <c r="I225" i="16"/>
  <c r="H229" i="16"/>
  <c r="K229" i="16" s="1"/>
  <c r="H233" i="16"/>
  <c r="H237" i="16"/>
  <c r="I238" i="16"/>
  <c r="H242" i="16"/>
  <c r="J245" i="16"/>
  <c r="H251" i="16"/>
  <c r="J257" i="16"/>
  <c r="J260" i="16"/>
  <c r="H261" i="16"/>
  <c r="H264" i="16"/>
  <c r="I266" i="16"/>
  <c r="H268" i="16"/>
  <c r="I270" i="16"/>
  <c r="H274" i="16"/>
  <c r="H281" i="16"/>
  <c r="J296" i="16"/>
  <c r="I296" i="16"/>
  <c r="I297" i="16"/>
  <c r="H301" i="16"/>
  <c r="H307" i="16"/>
  <c r="H311" i="16"/>
  <c r="J315" i="16"/>
  <c r="I315" i="16"/>
  <c r="H317" i="16"/>
  <c r="J320" i="16"/>
  <c r="I320" i="16"/>
  <c r="J323" i="16"/>
  <c r="J327" i="16"/>
  <c r="H330" i="16"/>
  <c r="J336" i="16"/>
  <c r="I336" i="16"/>
  <c r="H341" i="16"/>
  <c r="H342" i="16"/>
  <c r="K342" i="16" s="1"/>
  <c r="J345" i="16"/>
  <c r="I345" i="16"/>
  <c r="J349" i="16"/>
  <c r="I349" i="16"/>
  <c r="J175" i="16"/>
  <c r="J180" i="16"/>
  <c r="I184" i="16"/>
  <c r="J199" i="16"/>
  <c r="J202" i="16"/>
  <c r="K209" i="16"/>
  <c r="J217" i="16"/>
  <c r="I221" i="16"/>
  <c r="J231" i="16"/>
  <c r="I231" i="16"/>
  <c r="I239" i="16"/>
  <c r="J239" i="16"/>
  <c r="J243" i="16"/>
  <c r="J255" i="16"/>
  <c r="I262" i="16"/>
  <c r="H266" i="16"/>
  <c r="H270" i="16"/>
  <c r="K270" i="16" s="1"/>
  <c r="I274" i="16"/>
  <c r="H278" i="16"/>
  <c r="I281" i="16"/>
  <c r="H285" i="16"/>
  <c r="H289" i="16"/>
  <c r="H296" i="16"/>
  <c r="J305" i="16"/>
  <c r="I305" i="16"/>
  <c r="J308" i="16"/>
  <c r="H310" i="16"/>
  <c r="J312" i="16"/>
  <c r="H315" i="16"/>
  <c r="H320" i="16"/>
  <c r="H324" i="16"/>
  <c r="H328" i="16"/>
  <c r="J334" i="16"/>
  <c r="I334" i="16"/>
  <c r="I335" i="16"/>
  <c r="H336" i="16"/>
  <c r="H345" i="16"/>
  <c r="K345" i="16" s="1"/>
  <c r="H349" i="16"/>
  <c r="H19" i="16"/>
  <c r="I20" i="16"/>
  <c r="I21" i="16"/>
  <c r="H23" i="16"/>
  <c r="I24" i="16"/>
  <c r="I27" i="16"/>
  <c r="J30" i="16"/>
  <c r="I37" i="16"/>
  <c r="I40" i="16"/>
  <c r="J46" i="16"/>
  <c r="I46" i="16"/>
  <c r="H46" i="16"/>
  <c r="J53" i="16"/>
  <c r="I53" i="16"/>
  <c r="H53" i="16"/>
  <c r="J61" i="16"/>
  <c r="I61" i="16"/>
  <c r="H61" i="16"/>
  <c r="I70" i="16"/>
  <c r="G70" i="16"/>
  <c r="J70" i="16" s="1"/>
  <c r="J76" i="16"/>
  <c r="I76" i="16"/>
  <c r="H76" i="16"/>
  <c r="I85" i="16"/>
  <c r="G85" i="16"/>
  <c r="J85" i="16" s="1"/>
  <c r="K85" i="16" s="1"/>
  <c r="I93" i="16"/>
  <c r="G93" i="16"/>
  <c r="J93" i="16" s="1"/>
  <c r="I96" i="16"/>
  <c r="G96" i="16"/>
  <c r="J96" i="16" s="1"/>
  <c r="K96" i="16" s="1"/>
  <c r="I103" i="16"/>
  <c r="G103" i="16"/>
  <c r="J103" i="16" s="1"/>
  <c r="I106" i="16"/>
  <c r="G106" i="16"/>
  <c r="J106" i="16" s="1"/>
  <c r="K106" i="16" s="1"/>
  <c r="J125" i="16"/>
  <c r="I125" i="16"/>
  <c r="H125" i="16"/>
  <c r="J132" i="16"/>
  <c r="I132" i="16"/>
  <c r="H132" i="16"/>
  <c r="I142" i="16"/>
  <c r="G142" i="16"/>
  <c r="J142" i="16" s="1"/>
  <c r="J148" i="16"/>
  <c r="I148" i="16"/>
  <c r="H148" i="16"/>
  <c r="J159" i="16"/>
  <c r="H159" i="16"/>
  <c r="H167" i="16"/>
  <c r="H18" i="16"/>
  <c r="I19" i="16"/>
  <c r="J20" i="16"/>
  <c r="J21" i="16"/>
  <c r="I23" i="16"/>
  <c r="J24" i="16"/>
  <c r="K24" i="16" s="1"/>
  <c r="J27" i="16"/>
  <c r="I29" i="16"/>
  <c r="I31" i="16"/>
  <c r="J37" i="16"/>
  <c r="J39" i="16"/>
  <c r="I39" i="16"/>
  <c r="I41" i="16"/>
  <c r="J47" i="16"/>
  <c r="I47" i="16"/>
  <c r="I49" i="16"/>
  <c r="I55" i="16"/>
  <c r="G55" i="16"/>
  <c r="J55" i="16" s="1"/>
  <c r="I63" i="16"/>
  <c r="G63" i="16"/>
  <c r="J63" i="16" s="1"/>
  <c r="J72" i="16"/>
  <c r="I72" i="16"/>
  <c r="H72" i="16"/>
  <c r="I78" i="16"/>
  <c r="G78" i="16"/>
  <c r="J78" i="16" s="1"/>
  <c r="J87" i="16"/>
  <c r="I87" i="16"/>
  <c r="H87" i="16"/>
  <c r="J88" i="16"/>
  <c r="J98" i="16"/>
  <c r="I98" i="16"/>
  <c r="H98" i="16"/>
  <c r="J108" i="16"/>
  <c r="I108" i="16"/>
  <c r="H108" i="16"/>
  <c r="I113" i="16"/>
  <c r="G113" i="16"/>
  <c r="J113" i="16" s="1"/>
  <c r="J121" i="16"/>
  <c r="I121" i="16"/>
  <c r="H121" i="16"/>
  <c r="I138" i="16"/>
  <c r="G138" i="16"/>
  <c r="J138" i="16" s="1"/>
  <c r="J144" i="16"/>
  <c r="I144" i="16"/>
  <c r="H144" i="16"/>
  <c r="J155" i="16"/>
  <c r="I155" i="16"/>
  <c r="H155" i="16"/>
  <c r="H30" i="16"/>
  <c r="J42" i="16"/>
  <c r="I42" i="16"/>
  <c r="H42" i="16"/>
  <c r="I44" i="16"/>
  <c r="J50" i="16"/>
  <c r="I50" i="16"/>
  <c r="H50" i="16"/>
  <c r="J57" i="16"/>
  <c r="I57" i="16"/>
  <c r="H57" i="16"/>
  <c r="J58" i="16"/>
  <c r="K58" i="16" s="1"/>
  <c r="J65" i="16"/>
  <c r="I65" i="16"/>
  <c r="H65" i="16"/>
  <c r="J66" i="16"/>
  <c r="I81" i="16"/>
  <c r="G81" i="16"/>
  <c r="J81" i="16" s="1"/>
  <c r="I89" i="16"/>
  <c r="G89" i="16"/>
  <c r="J89" i="16" s="1"/>
  <c r="I116" i="16"/>
  <c r="G116" i="16"/>
  <c r="J116" i="16" s="1"/>
  <c r="I127" i="16"/>
  <c r="G127" i="16"/>
  <c r="J127" i="16" s="1"/>
  <c r="I134" i="16"/>
  <c r="G134" i="16"/>
  <c r="J134" i="16" s="1"/>
  <c r="J140" i="16"/>
  <c r="I140" i="16"/>
  <c r="H140" i="16"/>
  <c r="I150" i="16"/>
  <c r="G150" i="16"/>
  <c r="J150" i="16" s="1"/>
  <c r="K150" i="16" s="1"/>
  <c r="G164" i="16"/>
  <c r="J164" i="16" s="1"/>
  <c r="I164" i="16"/>
  <c r="I43" i="16"/>
  <c r="I59" i="16"/>
  <c r="G59" i="16"/>
  <c r="J59" i="16" s="1"/>
  <c r="K59" i="16" s="1"/>
  <c r="J68" i="16"/>
  <c r="I68" i="16"/>
  <c r="H68" i="16"/>
  <c r="I74" i="16"/>
  <c r="G74" i="16"/>
  <c r="J74" i="16" s="1"/>
  <c r="J83" i="16"/>
  <c r="I83" i="16"/>
  <c r="H83" i="16"/>
  <c r="J91" i="16"/>
  <c r="I91" i="16"/>
  <c r="H91" i="16"/>
  <c r="J101" i="16"/>
  <c r="I101" i="16"/>
  <c r="H101" i="16"/>
  <c r="J111" i="16"/>
  <c r="I111" i="16"/>
  <c r="H111" i="16"/>
  <c r="J118" i="16"/>
  <c r="I118" i="16"/>
  <c r="H118" i="16"/>
  <c r="I123" i="16"/>
  <c r="G123" i="16"/>
  <c r="J123" i="16" s="1"/>
  <c r="I130" i="16"/>
  <c r="G130" i="16"/>
  <c r="J130" i="16" s="1"/>
  <c r="J136" i="16"/>
  <c r="I136" i="16"/>
  <c r="H136" i="16"/>
  <c r="I146" i="16"/>
  <c r="G146" i="16"/>
  <c r="J146" i="16" s="1"/>
  <c r="K146" i="16" s="1"/>
  <c r="J152" i="16"/>
  <c r="I152" i="16"/>
  <c r="H152" i="16"/>
  <c r="I157" i="16"/>
  <c r="G157" i="16"/>
  <c r="J157" i="16" s="1"/>
  <c r="I159" i="16"/>
  <c r="J185" i="16"/>
  <c r="I185" i="16"/>
  <c r="H185" i="16"/>
  <c r="J192" i="16"/>
  <c r="I192" i="16"/>
  <c r="H192" i="16"/>
  <c r="I201" i="16"/>
  <c r="G201" i="16"/>
  <c r="J201" i="16" s="1"/>
  <c r="I212" i="16"/>
  <c r="G212" i="16"/>
  <c r="J212" i="16" s="1"/>
  <c r="I220" i="16"/>
  <c r="G220" i="16"/>
  <c r="J220" i="16" s="1"/>
  <c r="I228" i="16"/>
  <c r="G228" i="16"/>
  <c r="J228" i="16" s="1"/>
  <c r="H234" i="16"/>
  <c r="J234" i="16"/>
  <c r="J240" i="16"/>
  <c r="I240" i="16"/>
  <c r="H240" i="16"/>
  <c r="J267" i="16"/>
  <c r="I267" i="16"/>
  <c r="H267" i="16"/>
  <c r="H52" i="16"/>
  <c r="H56" i="16"/>
  <c r="H64" i="16"/>
  <c r="H90" i="16"/>
  <c r="J162" i="16"/>
  <c r="I162" i="16"/>
  <c r="H162" i="16"/>
  <c r="J170" i="16"/>
  <c r="I170" i="16"/>
  <c r="H170" i="16"/>
  <c r="J173" i="16"/>
  <c r="I173" i="16"/>
  <c r="H173" i="16"/>
  <c r="I175" i="16"/>
  <c r="H178" i="16"/>
  <c r="I179" i="16"/>
  <c r="G179" i="16"/>
  <c r="J179" i="16" s="1"/>
  <c r="I187" i="16"/>
  <c r="G187" i="16"/>
  <c r="J187" i="16" s="1"/>
  <c r="I194" i="16"/>
  <c r="G194" i="16"/>
  <c r="J194" i="16" s="1"/>
  <c r="J203" i="16"/>
  <c r="I203" i="16"/>
  <c r="H203" i="16"/>
  <c r="J204" i="16"/>
  <c r="J207" i="16"/>
  <c r="J214" i="16"/>
  <c r="I214" i="16"/>
  <c r="H214" i="16"/>
  <c r="J215" i="16"/>
  <c r="J222" i="16"/>
  <c r="I222" i="16"/>
  <c r="H222" i="16"/>
  <c r="J223" i="16"/>
  <c r="K223" i="16" s="1"/>
  <c r="J230" i="16"/>
  <c r="I230" i="16"/>
  <c r="H230" i="16"/>
  <c r="J275" i="16"/>
  <c r="I275" i="16"/>
  <c r="H275" i="16"/>
  <c r="J163" i="16"/>
  <c r="I163" i="16"/>
  <c r="I165" i="16"/>
  <c r="J174" i="16"/>
  <c r="I174" i="16"/>
  <c r="I176" i="16"/>
  <c r="J181" i="16"/>
  <c r="I181" i="16"/>
  <c r="H181" i="16"/>
  <c r="J182" i="16"/>
  <c r="J189" i="16"/>
  <c r="I189" i="16"/>
  <c r="H189" i="16"/>
  <c r="J196" i="16"/>
  <c r="I196" i="16"/>
  <c r="H196" i="16"/>
  <c r="J197" i="16"/>
  <c r="K197" i="16" s="1"/>
  <c r="I205" i="16"/>
  <c r="G205" i="16"/>
  <c r="J205" i="16" s="1"/>
  <c r="I208" i="16"/>
  <c r="G208" i="16"/>
  <c r="J208" i="16" s="1"/>
  <c r="I216" i="16"/>
  <c r="G216" i="16"/>
  <c r="J216" i="16" s="1"/>
  <c r="I224" i="16"/>
  <c r="G224" i="16"/>
  <c r="J224" i="16" s="1"/>
  <c r="K224" i="16" s="1"/>
  <c r="J337" i="16"/>
  <c r="I337" i="16"/>
  <c r="H337" i="16"/>
  <c r="J166" i="16"/>
  <c r="I166" i="16"/>
  <c r="H166" i="16"/>
  <c r="J177" i="16"/>
  <c r="I177" i="16"/>
  <c r="H177" i="16"/>
  <c r="I178" i="16"/>
  <c r="I183" i="16"/>
  <c r="G183" i="16"/>
  <c r="J183" i="16" s="1"/>
  <c r="I198" i="16"/>
  <c r="G198" i="16"/>
  <c r="J198" i="16" s="1"/>
  <c r="J210" i="16"/>
  <c r="I210" i="16"/>
  <c r="H210" i="16"/>
  <c r="J211" i="16"/>
  <c r="J218" i="16"/>
  <c r="I218" i="16"/>
  <c r="H218" i="16"/>
  <c r="J219" i="16"/>
  <c r="J226" i="16"/>
  <c r="I226" i="16"/>
  <c r="H226" i="16"/>
  <c r="J227" i="16"/>
  <c r="I232" i="16"/>
  <c r="G232" i="16"/>
  <c r="J232" i="16" s="1"/>
  <c r="I234" i="16"/>
  <c r="J248" i="16"/>
  <c r="I248" i="16"/>
  <c r="H248" i="16"/>
  <c r="J259" i="16"/>
  <c r="I259" i="16"/>
  <c r="H259" i="16"/>
  <c r="J282" i="16"/>
  <c r="I282" i="16"/>
  <c r="H282" i="16"/>
  <c r="H161" i="16"/>
  <c r="H165" i="16"/>
  <c r="H169" i="16"/>
  <c r="H172" i="16"/>
  <c r="H176" i="16"/>
  <c r="H180" i="16"/>
  <c r="H184" i="16"/>
  <c r="H188" i="16"/>
  <c r="H191" i="16"/>
  <c r="H213" i="16"/>
  <c r="I235" i="16"/>
  <c r="J241" i="16"/>
  <c r="K241" i="16" s="1"/>
  <c r="I241" i="16"/>
  <c r="I243" i="16"/>
  <c r="J249" i="16"/>
  <c r="K249" i="16" s="1"/>
  <c r="I249" i="16"/>
  <c r="J252" i="16"/>
  <c r="I252" i="16"/>
  <c r="H252" i="16"/>
  <c r="J253" i="16"/>
  <c r="I261" i="16"/>
  <c r="G261" i="16"/>
  <c r="J261" i="16" s="1"/>
  <c r="I269" i="16"/>
  <c r="G269" i="16"/>
  <c r="J269" i="16" s="1"/>
  <c r="I288" i="16"/>
  <c r="G288" i="16"/>
  <c r="J288" i="16" s="1"/>
  <c r="J236" i="16"/>
  <c r="I236" i="16"/>
  <c r="H236" i="16"/>
  <c r="J244" i="16"/>
  <c r="I244" i="16"/>
  <c r="H244" i="16"/>
  <c r="I254" i="16"/>
  <c r="G254" i="16"/>
  <c r="J254" i="16" s="1"/>
  <c r="J263" i="16"/>
  <c r="I263" i="16"/>
  <c r="H263" i="16"/>
  <c r="J264" i="16"/>
  <c r="J271" i="16"/>
  <c r="I271" i="16"/>
  <c r="H271" i="16"/>
  <c r="J272" i="16"/>
  <c r="K272" i="16" s="1"/>
  <c r="I277" i="16"/>
  <c r="G277" i="16"/>
  <c r="J277" i="16" s="1"/>
  <c r="I284" i="16"/>
  <c r="G284" i="16"/>
  <c r="J284" i="16" s="1"/>
  <c r="H290" i="16"/>
  <c r="J290" i="16"/>
  <c r="I237" i="16"/>
  <c r="I245" i="16"/>
  <c r="J256" i="16"/>
  <c r="I256" i="16"/>
  <c r="H256" i="16"/>
  <c r="I265" i="16"/>
  <c r="G265" i="16"/>
  <c r="J265" i="16" s="1"/>
  <c r="I273" i="16"/>
  <c r="G273" i="16"/>
  <c r="J273" i="16" s="1"/>
  <c r="I280" i="16"/>
  <c r="G280" i="16"/>
  <c r="J280" i="16" s="1"/>
  <c r="K280" i="16" s="1"/>
  <c r="J286" i="16"/>
  <c r="I286" i="16"/>
  <c r="H286" i="16"/>
  <c r="J295" i="16"/>
  <c r="I295" i="16"/>
  <c r="H295" i="16"/>
  <c r="J306" i="16"/>
  <c r="I306" i="16"/>
  <c r="H306" i="16"/>
  <c r="J321" i="16"/>
  <c r="I321" i="16"/>
  <c r="H321" i="16"/>
  <c r="J344" i="16"/>
  <c r="I344" i="16"/>
  <c r="H344" i="16"/>
  <c r="H255" i="16"/>
  <c r="H262" i="16"/>
  <c r="I300" i="16"/>
  <c r="J302" i="16"/>
  <c r="K302" i="16" s="1"/>
  <c r="I302" i="16"/>
  <c r="J313" i="16"/>
  <c r="I316" i="16"/>
  <c r="J318" i="16"/>
  <c r="I318" i="16"/>
  <c r="H318" i="16"/>
  <c r="I331" i="16"/>
  <c r="J333" i="16"/>
  <c r="I333" i="16"/>
  <c r="J340" i="16"/>
  <c r="K340" i="16" s="1"/>
  <c r="I340" i="16"/>
  <c r="J351" i="16"/>
  <c r="J298" i="16"/>
  <c r="J309" i="16"/>
  <c r="I312" i="16"/>
  <c r="J314" i="16"/>
  <c r="I314" i="16"/>
  <c r="J324" i="16"/>
  <c r="I327" i="16"/>
  <c r="J329" i="16"/>
  <c r="K329" i="16" s="1"/>
  <c r="I329" i="16"/>
  <c r="I350" i="16"/>
  <c r="I368" i="16"/>
  <c r="G368" i="16"/>
  <c r="J368" i="16" s="1"/>
  <c r="K368" i="16" s="1"/>
  <c r="J310" i="16"/>
  <c r="I310" i="16"/>
  <c r="J325" i="16"/>
  <c r="I325" i="16"/>
  <c r="I346" i="16"/>
  <c r="J348" i="16"/>
  <c r="I348" i="16"/>
  <c r="I369" i="16"/>
  <c r="H293" i="16"/>
  <c r="H297" i="16"/>
  <c r="H300" i="16"/>
  <c r="K300" i="16" s="1"/>
  <c r="H304" i="16"/>
  <c r="H308" i="16"/>
  <c r="H312" i="16"/>
  <c r="K312" i="16" s="1"/>
  <c r="H316" i="16"/>
  <c r="H327" i="16"/>
  <c r="H331" i="16"/>
  <c r="H335" i="16"/>
  <c r="H346" i="16"/>
  <c r="H350" i="16"/>
  <c r="K350" i="16" s="1"/>
  <c r="I23" i="10"/>
  <c r="L23" i="10" s="1"/>
  <c r="K50" i="10"/>
  <c r="I56" i="10"/>
  <c r="L56" i="10" s="1"/>
  <c r="I81" i="10"/>
  <c r="L81" i="10" s="1"/>
  <c r="I88" i="10"/>
  <c r="L88" i="10" s="1"/>
  <c r="I94" i="10"/>
  <c r="L94" i="10" s="1"/>
  <c r="I97" i="10"/>
  <c r="L97" i="10" s="1"/>
  <c r="I107" i="10"/>
  <c r="L107" i="10" s="1"/>
  <c r="I114" i="10"/>
  <c r="L114" i="10" s="1"/>
  <c r="I178" i="10"/>
  <c r="L178" i="10" s="1"/>
  <c r="I186" i="10"/>
  <c r="L186" i="10" s="1"/>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I44" i="12"/>
  <c r="J45" i="12"/>
  <c r="J46" i="12"/>
  <c r="I49" i="12"/>
  <c r="J52" i="12"/>
  <c r="H71" i="12"/>
  <c r="J75" i="12"/>
  <c r="H78" i="12"/>
  <c r="H82" i="12"/>
  <c r="I87" i="12"/>
  <c r="H91" i="12"/>
  <c r="J93" i="12"/>
  <c r="I101" i="12"/>
  <c r="H107" i="12"/>
  <c r="H114" i="12"/>
  <c r="H116" i="12"/>
  <c r="H121" i="12"/>
  <c r="H124" i="12"/>
  <c r="G125" i="12"/>
  <c r="J125" i="12" s="1"/>
  <c r="H138" i="12"/>
  <c r="H141" i="12"/>
  <c r="H144" i="12"/>
  <c r="I146" i="12"/>
  <c r="H149" i="12"/>
  <c r="J157" i="12"/>
  <c r="J161" i="12"/>
  <c r="J165" i="12"/>
  <c r="H169" i="12"/>
  <c r="J185" i="12"/>
  <c r="I188" i="12"/>
  <c r="J191" i="12"/>
  <c r="H192" i="12"/>
  <c r="H198" i="12"/>
  <c r="H202" i="12"/>
  <c r="H205" i="12"/>
  <c r="H209" i="12"/>
  <c r="K209" i="12" s="1"/>
  <c r="I224" i="12"/>
  <c r="H229" i="12"/>
  <c r="J234" i="12"/>
  <c r="J241" i="12"/>
  <c r="I242" i="12"/>
  <c r="H245" i="12"/>
  <c r="J253" i="12"/>
  <c r="H260" i="12"/>
  <c r="H270" i="12"/>
  <c r="H273" i="12"/>
  <c r="H278" i="12"/>
  <c r="H280" i="12"/>
  <c r="H289" i="12"/>
  <c r="H296" i="12"/>
  <c r="J298" i="12"/>
  <c r="J301" i="12"/>
  <c r="H302" i="12"/>
  <c r="H304" i="12"/>
  <c r="I308" i="12"/>
  <c r="H312" i="12"/>
  <c r="I229" i="10"/>
  <c r="L229" i="10" s="1"/>
  <c r="I232" i="10"/>
  <c r="L232" i="10" s="1"/>
  <c r="I233" i="10"/>
  <c r="L233" i="10" s="1"/>
  <c r="I248" i="10"/>
  <c r="L248" i="10" s="1"/>
  <c r="I254" i="10"/>
  <c r="L254" i="10" s="1"/>
  <c r="I270" i="10"/>
  <c r="L270" i="10" s="1"/>
  <c r="I17" i="12"/>
  <c r="K33" i="12"/>
  <c r="I59" i="12"/>
  <c r="J60" i="12"/>
  <c r="I61" i="12"/>
  <c r="H68" i="12"/>
  <c r="J71" i="12"/>
  <c r="J82" i="12"/>
  <c r="J90" i="12"/>
  <c r="I91" i="12"/>
  <c r="H98" i="12"/>
  <c r="H118" i="12"/>
  <c r="I121" i="12"/>
  <c r="H123" i="12"/>
  <c r="H135" i="12"/>
  <c r="H140" i="12"/>
  <c r="I150" i="12"/>
  <c r="J151" i="12"/>
  <c r="J156" i="12"/>
  <c r="H157" i="12"/>
  <c r="H160" i="12"/>
  <c r="H165" i="12"/>
  <c r="H168" i="12"/>
  <c r="J172" i="12"/>
  <c r="H180" i="12"/>
  <c r="H184" i="12"/>
  <c r="H191" i="12"/>
  <c r="I192" i="12"/>
  <c r="I194" i="12"/>
  <c r="J196" i="12"/>
  <c r="I199" i="12"/>
  <c r="J201" i="12"/>
  <c r="K201" i="12" s="1"/>
  <c r="I208" i="12"/>
  <c r="H213" i="12"/>
  <c r="J217" i="12"/>
  <c r="J218" i="12"/>
  <c r="J238" i="12"/>
  <c r="I249" i="12"/>
  <c r="H257" i="12"/>
  <c r="H262" i="12"/>
  <c r="J264" i="12"/>
  <c r="H265" i="12"/>
  <c r="J277" i="12"/>
  <c r="H284" i="12"/>
  <c r="J288" i="12"/>
  <c r="J289" i="12"/>
  <c r="H306" i="12"/>
  <c r="H308" i="12"/>
  <c r="H311" i="12"/>
  <c r="H316" i="12"/>
  <c r="H318" i="12"/>
  <c r="H322" i="12"/>
  <c r="H350" i="12"/>
  <c r="I338" i="10"/>
  <c r="L338" i="10" s="1"/>
  <c r="J38" i="12"/>
  <c r="H69" i="12"/>
  <c r="J121" i="12"/>
  <c r="J144" i="12"/>
  <c r="J158" i="12"/>
  <c r="J195" i="12"/>
  <c r="I202" i="12"/>
  <c r="J276" i="12"/>
  <c r="H345" i="12"/>
  <c r="J17" i="14"/>
  <c r="H18" i="14"/>
  <c r="H19" i="14"/>
  <c r="G20" i="14"/>
  <c r="J20" i="14" s="1"/>
  <c r="H24" i="14"/>
  <c r="H27" i="14"/>
  <c r="G32" i="14"/>
  <c r="J32" i="14" s="1"/>
  <c r="K32" i="14" s="1"/>
  <c r="J38" i="14"/>
  <c r="H39" i="14"/>
  <c r="H45" i="14"/>
  <c r="I47" i="14"/>
  <c r="H55" i="14"/>
  <c r="H58" i="14"/>
  <c r="I66" i="14"/>
  <c r="I69" i="14"/>
  <c r="H74" i="14"/>
  <c r="J76" i="14"/>
  <c r="H76" i="14"/>
  <c r="H78" i="14"/>
  <c r="H88" i="14"/>
  <c r="I92" i="14"/>
  <c r="I95" i="14"/>
  <c r="J97" i="14"/>
  <c r="H103" i="14"/>
  <c r="H105" i="14"/>
  <c r="J110" i="14"/>
  <c r="I112" i="14"/>
  <c r="H122" i="14"/>
  <c r="J128" i="14"/>
  <c r="J131" i="14"/>
  <c r="I133" i="14"/>
  <c r="H141" i="14"/>
  <c r="J147" i="14"/>
  <c r="I149" i="14"/>
  <c r="H160" i="14"/>
  <c r="J166" i="14"/>
  <c r="I168" i="14"/>
  <c r="H175" i="14"/>
  <c r="G205" i="14"/>
  <c r="J205" i="14" s="1"/>
  <c r="I205" i="14"/>
  <c r="H348" i="14"/>
  <c r="I19" i="14"/>
  <c r="H21" i="14"/>
  <c r="K21" i="14" s="1"/>
  <c r="I24" i="14"/>
  <c r="I27" i="14"/>
  <c r="I29" i="14"/>
  <c r="I31" i="14"/>
  <c r="G34" i="14"/>
  <c r="J34" i="14" s="1"/>
  <c r="K34" i="14" s="1"/>
  <c r="I37" i="14"/>
  <c r="J47" i="14"/>
  <c r="H48" i="14"/>
  <c r="J50" i="14"/>
  <c r="H54" i="14"/>
  <c r="I55" i="14"/>
  <c r="I56" i="14"/>
  <c r="J66" i="14"/>
  <c r="J69" i="14"/>
  <c r="H70" i="14"/>
  <c r="J72" i="14"/>
  <c r="H73" i="14"/>
  <c r="I74" i="14"/>
  <c r="I75" i="14"/>
  <c r="H77" i="14"/>
  <c r="I78" i="14"/>
  <c r="I79" i="14"/>
  <c r="H82" i="14"/>
  <c r="J87" i="14"/>
  <c r="H93" i="14"/>
  <c r="K93" i="14" s="1"/>
  <c r="I96" i="14"/>
  <c r="H102" i="14"/>
  <c r="J103" i="14"/>
  <c r="J105" i="14"/>
  <c r="H113" i="14"/>
  <c r="H119" i="14"/>
  <c r="J122" i="14"/>
  <c r="I126" i="14"/>
  <c r="I127" i="14"/>
  <c r="I130" i="14"/>
  <c r="H137" i="14"/>
  <c r="J138" i="14"/>
  <c r="J141" i="14"/>
  <c r="J143" i="14"/>
  <c r="I145" i="14"/>
  <c r="I146" i="14"/>
  <c r="H156" i="14"/>
  <c r="J160" i="14"/>
  <c r="J162" i="14"/>
  <c r="H174" i="14"/>
  <c r="J175" i="14"/>
  <c r="J177" i="14"/>
  <c r="J180" i="14"/>
  <c r="J196" i="14"/>
  <c r="J259" i="14"/>
  <c r="J287" i="14"/>
  <c r="I304" i="14"/>
  <c r="J304" i="14"/>
  <c r="I315" i="14"/>
  <c r="I320" i="14"/>
  <c r="J328" i="14"/>
  <c r="H329" i="14"/>
  <c r="J343" i="14"/>
  <c r="I359" i="14"/>
  <c r="G359" i="14"/>
  <c r="J359" i="14" s="1"/>
  <c r="K359" i="14" s="1"/>
  <c r="I328" i="12"/>
  <c r="H333" i="12"/>
  <c r="H342" i="12"/>
  <c r="J347" i="12"/>
  <c r="I348" i="12"/>
  <c r="I351" i="12"/>
  <c r="I21" i="14"/>
  <c r="J24" i="14"/>
  <c r="H25" i="14"/>
  <c r="J27" i="14"/>
  <c r="H28" i="14"/>
  <c r="J30" i="14"/>
  <c r="K30" i="14" s="1"/>
  <c r="I39" i="14"/>
  <c r="J43" i="14"/>
  <c r="J45" i="14"/>
  <c r="J46" i="14"/>
  <c r="I48" i="14"/>
  <c r="I49" i="14"/>
  <c r="I52" i="14"/>
  <c r="I58" i="14"/>
  <c r="J62" i="14"/>
  <c r="H63" i="14"/>
  <c r="J65" i="14"/>
  <c r="H66" i="14"/>
  <c r="J68" i="14"/>
  <c r="H69" i="14"/>
  <c r="I70" i="14"/>
  <c r="I71" i="14"/>
  <c r="I82" i="14"/>
  <c r="H87" i="14"/>
  <c r="I88" i="14"/>
  <c r="H92" i="14"/>
  <c r="H95" i="14"/>
  <c r="H96" i="14"/>
  <c r="J102" i="14"/>
  <c r="K102" i="14" s="1"/>
  <c r="H112" i="14"/>
  <c r="J119" i="14"/>
  <c r="J137" i="14"/>
  <c r="I142" i="14"/>
  <c r="H149" i="14"/>
  <c r="J156" i="14"/>
  <c r="J157" i="14"/>
  <c r="J158" i="14"/>
  <c r="I161" i="14"/>
  <c r="J169" i="14"/>
  <c r="J172" i="14"/>
  <c r="J173" i="14"/>
  <c r="I176" i="14"/>
  <c r="G194" i="14"/>
  <c r="J194" i="14" s="1"/>
  <c r="I194" i="14"/>
  <c r="J245" i="14"/>
  <c r="J303" i="14"/>
  <c r="I324" i="14"/>
  <c r="J347" i="14"/>
  <c r="I18" i="14"/>
  <c r="J83" i="14"/>
  <c r="J89" i="14"/>
  <c r="J100" i="14"/>
  <c r="J114" i="14"/>
  <c r="J117" i="14"/>
  <c r="J135" i="14"/>
  <c r="J151" i="14"/>
  <c r="I233" i="14"/>
  <c r="J233" i="14"/>
  <c r="I360" i="14"/>
  <c r="G360" i="14"/>
  <c r="J360" i="14" s="1"/>
  <c r="K360" i="14" s="1"/>
  <c r="H183" i="14"/>
  <c r="J189" i="14"/>
  <c r="J192" i="14"/>
  <c r="H224" i="14"/>
  <c r="H228" i="14"/>
  <c r="J236" i="14"/>
  <c r="H237" i="14"/>
  <c r="H242" i="14"/>
  <c r="J244" i="14"/>
  <c r="H245" i="14"/>
  <c r="H246" i="14"/>
  <c r="J263" i="14"/>
  <c r="I263" i="14"/>
  <c r="H265" i="14"/>
  <c r="J267" i="14"/>
  <c r="H268" i="14"/>
  <c r="H273" i="14"/>
  <c r="H276" i="14"/>
  <c r="H287" i="14"/>
  <c r="J296" i="14"/>
  <c r="I296" i="14"/>
  <c r="H298" i="14"/>
  <c r="H303" i="14"/>
  <c r="J307" i="14"/>
  <c r="I307" i="14"/>
  <c r="J311" i="14"/>
  <c r="I311" i="14"/>
  <c r="J317" i="14"/>
  <c r="I317" i="14"/>
  <c r="H322" i="14"/>
  <c r="J326" i="14"/>
  <c r="I326" i="14"/>
  <c r="H328" i="14"/>
  <c r="J334" i="14"/>
  <c r="I334" i="14"/>
  <c r="J338" i="14"/>
  <c r="I338" i="14"/>
  <c r="H343" i="14"/>
  <c r="H347" i="14"/>
  <c r="I353" i="14"/>
  <c r="I354" i="14"/>
  <c r="I355" i="14"/>
  <c r="I356" i="14"/>
  <c r="I365" i="14"/>
  <c r="I366" i="14"/>
  <c r="J183" i="14"/>
  <c r="I187" i="14"/>
  <c r="I188" i="14"/>
  <c r="I191" i="14"/>
  <c r="H198" i="14"/>
  <c r="H201" i="14"/>
  <c r="I207" i="14"/>
  <c r="J213" i="14"/>
  <c r="I217" i="14"/>
  <c r="J221" i="14"/>
  <c r="I235" i="14"/>
  <c r="I246" i="14"/>
  <c r="J248" i="14"/>
  <c r="I248" i="14"/>
  <c r="H250" i="14"/>
  <c r="J252" i="14"/>
  <c r="H253" i="14"/>
  <c r="I257" i="14"/>
  <c r="I260" i="14"/>
  <c r="G261" i="14"/>
  <c r="J261" i="14" s="1"/>
  <c r="H263" i="14"/>
  <c r="H264" i="14"/>
  <c r="I265" i="14"/>
  <c r="I273" i="14"/>
  <c r="I280" i="14"/>
  <c r="J284" i="14"/>
  <c r="I290" i="14"/>
  <c r="J294" i="14"/>
  <c r="I294" i="14"/>
  <c r="H296" i="14"/>
  <c r="I300" i="14"/>
  <c r="H301" i="14"/>
  <c r="H307" i="14"/>
  <c r="H311" i="14"/>
  <c r="H317" i="14"/>
  <c r="J323" i="14"/>
  <c r="H326" i="14"/>
  <c r="J332" i="14"/>
  <c r="I332" i="14"/>
  <c r="H334" i="14"/>
  <c r="J341" i="14"/>
  <c r="I341" i="14"/>
  <c r="I342" i="14"/>
  <c r="J345" i="14"/>
  <c r="I345" i="14"/>
  <c r="H178" i="14"/>
  <c r="J179" i="14"/>
  <c r="J181" i="14"/>
  <c r="H194" i="14"/>
  <c r="I204" i="14"/>
  <c r="H205" i="14"/>
  <c r="J207" i="14"/>
  <c r="H208" i="14"/>
  <c r="H212" i="14"/>
  <c r="H220" i="14"/>
  <c r="I225" i="14"/>
  <c r="J231" i="14"/>
  <c r="H238" i="14"/>
  <c r="H241" i="14"/>
  <c r="G246" i="14"/>
  <c r="J246" i="14" s="1"/>
  <c r="H248" i="14"/>
  <c r="H249" i="14"/>
  <c r="I250" i="14"/>
  <c r="H269" i="14"/>
  <c r="H272" i="14"/>
  <c r="G273" i="14"/>
  <c r="J273" i="14" s="1"/>
  <c r="I277" i="14"/>
  <c r="H283" i="14"/>
  <c r="J290" i="14"/>
  <c r="H291" i="14"/>
  <c r="H294" i="14"/>
  <c r="J305" i="14"/>
  <c r="I305" i="14"/>
  <c r="J308" i="14"/>
  <c r="J312" i="14"/>
  <c r="H315" i="14"/>
  <c r="H320" i="14"/>
  <c r="H324" i="14"/>
  <c r="J330" i="14"/>
  <c r="I330" i="14"/>
  <c r="I331" i="14"/>
  <c r="H332" i="14"/>
  <c r="J335" i="14"/>
  <c r="H341" i="14"/>
  <c r="H345" i="14"/>
  <c r="J349" i="14"/>
  <c r="I349" i="14"/>
  <c r="J54" i="14"/>
  <c r="J77" i="14"/>
  <c r="H50" i="14"/>
  <c r="H61" i="14"/>
  <c r="K61" i="14" s="1"/>
  <c r="H65" i="14"/>
  <c r="H83" i="14"/>
  <c r="J118" i="14"/>
  <c r="I118" i="14"/>
  <c r="J121" i="14"/>
  <c r="I121" i="14"/>
  <c r="J136" i="14"/>
  <c r="I136" i="14"/>
  <c r="J152" i="14"/>
  <c r="I152" i="14"/>
  <c r="J182" i="14"/>
  <c r="I182" i="14"/>
  <c r="J197" i="14"/>
  <c r="I197" i="14"/>
  <c r="G228" i="14"/>
  <c r="J228" i="14" s="1"/>
  <c r="I228" i="14"/>
  <c r="J251" i="14"/>
  <c r="I251" i="14"/>
  <c r="H251" i="14"/>
  <c r="J255" i="14"/>
  <c r="I255" i="14"/>
  <c r="H255" i="14"/>
  <c r="J275" i="14"/>
  <c r="I275" i="14"/>
  <c r="J306" i="14"/>
  <c r="I306" i="14"/>
  <c r="H306" i="14"/>
  <c r="H17" i="14"/>
  <c r="H42" i="14"/>
  <c r="H46" i="14"/>
  <c r="H68" i="14"/>
  <c r="H72" i="14"/>
  <c r="J90" i="14"/>
  <c r="I90" i="14"/>
  <c r="J101" i="14"/>
  <c r="I101" i="14"/>
  <c r="J167" i="14"/>
  <c r="I167" i="14"/>
  <c r="I17" i="14"/>
  <c r="G19" i="14"/>
  <c r="J19" i="14" s="1"/>
  <c r="H20" i="14"/>
  <c r="G23" i="14"/>
  <c r="J23" i="14" s="1"/>
  <c r="I25" i="14"/>
  <c r="I28" i="14"/>
  <c r="I30" i="14"/>
  <c r="G33" i="14"/>
  <c r="J33" i="14" s="1"/>
  <c r="K33" i="14" s="1"/>
  <c r="G35" i="14"/>
  <c r="J35" i="14" s="1"/>
  <c r="I38" i="14"/>
  <c r="G40" i="14"/>
  <c r="J40" i="14" s="1"/>
  <c r="H41" i="14"/>
  <c r="I42" i="14"/>
  <c r="G44" i="14"/>
  <c r="J44" i="14" s="1"/>
  <c r="K44" i="14" s="1"/>
  <c r="I46" i="14"/>
  <c r="G48" i="14"/>
  <c r="J48" i="14" s="1"/>
  <c r="I50" i="14"/>
  <c r="I53" i="14"/>
  <c r="G55" i="14"/>
  <c r="J55" i="14" s="1"/>
  <c r="H56" i="14"/>
  <c r="I57" i="14"/>
  <c r="G59" i="14"/>
  <c r="J59" i="14" s="1"/>
  <c r="H60" i="14"/>
  <c r="I61" i="14"/>
  <c r="G63" i="14"/>
  <c r="J63" i="14" s="1"/>
  <c r="H64" i="14"/>
  <c r="K64" i="14" s="1"/>
  <c r="I65" i="14"/>
  <c r="I68" i="14"/>
  <c r="G70" i="14"/>
  <c r="J70" i="14" s="1"/>
  <c r="H71" i="14"/>
  <c r="I72" i="14"/>
  <c r="G74" i="14"/>
  <c r="J74" i="14" s="1"/>
  <c r="H75" i="14"/>
  <c r="I76" i="14"/>
  <c r="G78" i="14"/>
  <c r="J78" i="14" s="1"/>
  <c r="H79" i="14"/>
  <c r="G81" i="14"/>
  <c r="J81" i="14" s="1"/>
  <c r="I83" i="14"/>
  <c r="I85" i="14"/>
  <c r="H85" i="14"/>
  <c r="J85" i="14"/>
  <c r="J91" i="14"/>
  <c r="K91" i="14" s="1"/>
  <c r="I91" i="14"/>
  <c r="I93" i="14"/>
  <c r="J107" i="14"/>
  <c r="J108" i="14"/>
  <c r="I108" i="14"/>
  <c r="I116" i="14"/>
  <c r="J124" i="14"/>
  <c r="J125" i="14"/>
  <c r="K125" i="14" s="1"/>
  <c r="I125" i="14"/>
  <c r="I134" i="14"/>
  <c r="J139" i="14"/>
  <c r="J140" i="14"/>
  <c r="I140" i="14"/>
  <c r="I150" i="14"/>
  <c r="J154" i="14"/>
  <c r="J155" i="14"/>
  <c r="K155" i="14" s="1"/>
  <c r="I155" i="14"/>
  <c r="I165" i="14"/>
  <c r="J170" i="14"/>
  <c r="I180" i="14"/>
  <c r="J185" i="14"/>
  <c r="J186" i="14"/>
  <c r="I186" i="14"/>
  <c r="I195" i="14"/>
  <c r="H215" i="14"/>
  <c r="G220" i="14"/>
  <c r="J220" i="14" s="1"/>
  <c r="I220" i="14"/>
  <c r="I231" i="14"/>
  <c r="I269" i="14"/>
  <c r="G269" i="14"/>
  <c r="J269" i="14" s="1"/>
  <c r="G272" i="14"/>
  <c r="J272" i="14" s="1"/>
  <c r="I272" i="14"/>
  <c r="H38" i="14"/>
  <c r="H90" i="14"/>
  <c r="J25" i="14"/>
  <c r="J28" i="14"/>
  <c r="H29" i="14"/>
  <c r="K29" i="14" s="1"/>
  <c r="H31" i="14"/>
  <c r="J53" i="14"/>
  <c r="K53" i="14" s="1"/>
  <c r="J57" i="14"/>
  <c r="J86" i="14"/>
  <c r="I86" i="14"/>
  <c r="H86" i="14"/>
  <c r="I103" i="14"/>
  <c r="I106" i="14"/>
  <c r="J111" i="14"/>
  <c r="I111" i="14"/>
  <c r="I123" i="14"/>
  <c r="I138" i="14"/>
  <c r="J144" i="14"/>
  <c r="I144" i="14"/>
  <c r="J159" i="14"/>
  <c r="I159" i="14"/>
  <c r="I169" i="14"/>
  <c r="J174" i="14"/>
  <c r="I174" i="14"/>
  <c r="I184" i="14"/>
  <c r="G212" i="14"/>
  <c r="J212" i="14" s="1"/>
  <c r="I212" i="14"/>
  <c r="I242" i="14"/>
  <c r="G242" i="14"/>
  <c r="J242" i="14" s="1"/>
  <c r="I87" i="14"/>
  <c r="J98" i="14"/>
  <c r="I98" i="14"/>
  <c r="H101" i="14"/>
  <c r="H118" i="14"/>
  <c r="H121" i="14"/>
  <c r="J132" i="14"/>
  <c r="I132" i="14"/>
  <c r="H136" i="14"/>
  <c r="J148" i="14"/>
  <c r="I148" i="14"/>
  <c r="H152" i="14"/>
  <c r="J163" i="14"/>
  <c r="I163" i="14"/>
  <c r="H167" i="14"/>
  <c r="J178" i="14"/>
  <c r="I178" i="14"/>
  <c r="H182" i="14"/>
  <c r="J193" i="14"/>
  <c r="I193" i="14"/>
  <c r="H197" i="14"/>
  <c r="I215" i="14"/>
  <c r="J281" i="14"/>
  <c r="I281" i="14"/>
  <c r="H281" i="14"/>
  <c r="H97" i="14"/>
  <c r="K97" i="14" s="1"/>
  <c r="H100" i="14"/>
  <c r="H107" i="14"/>
  <c r="H110" i="14"/>
  <c r="H114" i="14"/>
  <c r="H117" i="14"/>
  <c r="H124" i="14"/>
  <c r="H128" i="14"/>
  <c r="H131" i="14"/>
  <c r="H135" i="14"/>
  <c r="H139" i="14"/>
  <c r="H143" i="14"/>
  <c r="H147" i="14"/>
  <c r="H151" i="14"/>
  <c r="H154" i="14"/>
  <c r="H158" i="14"/>
  <c r="H162" i="14"/>
  <c r="H166" i="14"/>
  <c r="H170" i="14"/>
  <c r="H173" i="14"/>
  <c r="H177" i="14"/>
  <c r="H181" i="14"/>
  <c r="H185" i="14"/>
  <c r="H189" i="14"/>
  <c r="H192" i="14"/>
  <c r="H196" i="14"/>
  <c r="H199" i="14"/>
  <c r="J203" i="14"/>
  <c r="H203" i="14"/>
  <c r="J210" i="14"/>
  <c r="I210" i="14"/>
  <c r="H210" i="14"/>
  <c r="J218" i="14"/>
  <c r="I218" i="14"/>
  <c r="H218" i="14"/>
  <c r="J226" i="14"/>
  <c r="I226" i="14"/>
  <c r="H226" i="14"/>
  <c r="J234" i="14"/>
  <c r="I234" i="14"/>
  <c r="H234" i="14"/>
  <c r="I238" i="14"/>
  <c r="G238" i="14"/>
  <c r="J238" i="14" s="1"/>
  <c r="H244" i="14"/>
  <c r="G253" i="14"/>
  <c r="J253" i="14" s="1"/>
  <c r="I253" i="14"/>
  <c r="J256" i="14"/>
  <c r="I256" i="14"/>
  <c r="H256" i="14"/>
  <c r="J266" i="14"/>
  <c r="I266" i="14"/>
  <c r="H266" i="14"/>
  <c r="J270" i="14"/>
  <c r="I270" i="14"/>
  <c r="H270" i="14"/>
  <c r="H275" i="14"/>
  <c r="J289" i="14"/>
  <c r="I289" i="14"/>
  <c r="H289" i="14"/>
  <c r="I295" i="14"/>
  <c r="H295" i="14"/>
  <c r="J300" i="14"/>
  <c r="J301" i="14"/>
  <c r="H89" i="14"/>
  <c r="I97" i="14"/>
  <c r="I100" i="14"/>
  <c r="H106" i="14"/>
  <c r="I107" i="14"/>
  <c r="I110" i="14"/>
  <c r="I114" i="14"/>
  <c r="H116" i="14"/>
  <c r="I117" i="14"/>
  <c r="H123" i="14"/>
  <c r="I124" i="14"/>
  <c r="H127" i="14"/>
  <c r="I128" i="14"/>
  <c r="H130" i="14"/>
  <c r="I131" i="14"/>
  <c r="H134" i="14"/>
  <c r="I135" i="14"/>
  <c r="H138" i="14"/>
  <c r="I139" i="14"/>
  <c r="H142" i="14"/>
  <c r="I143" i="14"/>
  <c r="H146" i="14"/>
  <c r="K146" i="14" s="1"/>
  <c r="I147" i="14"/>
  <c r="H150" i="14"/>
  <c r="I151" i="14"/>
  <c r="I154" i="14"/>
  <c r="H157" i="14"/>
  <c r="I158" i="14"/>
  <c r="H161" i="14"/>
  <c r="I162" i="14"/>
  <c r="H165" i="14"/>
  <c r="I166" i="14"/>
  <c r="H169" i="14"/>
  <c r="I170" i="14"/>
  <c r="H172" i="14"/>
  <c r="I173" i="14"/>
  <c r="H176" i="14"/>
  <c r="I177" i="14"/>
  <c r="H180" i="14"/>
  <c r="I181" i="14"/>
  <c r="H184" i="14"/>
  <c r="I185" i="14"/>
  <c r="H188" i="14"/>
  <c r="I189" i="14"/>
  <c r="H191" i="14"/>
  <c r="I192" i="14"/>
  <c r="H195" i="14"/>
  <c r="I196" i="14"/>
  <c r="J199" i="14"/>
  <c r="I203" i="14"/>
  <c r="J211" i="14"/>
  <c r="I211" i="14"/>
  <c r="I213" i="14"/>
  <c r="J219" i="14"/>
  <c r="I219" i="14"/>
  <c r="I221" i="14"/>
  <c r="J227" i="14"/>
  <c r="I227" i="14"/>
  <c r="I229" i="14"/>
  <c r="J235" i="14"/>
  <c r="J239" i="14"/>
  <c r="I239" i="14"/>
  <c r="H239" i="14"/>
  <c r="I241" i="14"/>
  <c r="I244" i="14"/>
  <c r="H259" i="14"/>
  <c r="G268" i="14"/>
  <c r="J268" i="14" s="1"/>
  <c r="I268" i="14"/>
  <c r="J271" i="14"/>
  <c r="I271" i="14"/>
  <c r="H271" i="14"/>
  <c r="J278" i="14"/>
  <c r="I278" i="14"/>
  <c r="H278" i="14"/>
  <c r="I283" i="14"/>
  <c r="H286" i="14"/>
  <c r="K286" i="14" s="1"/>
  <c r="I293" i="14"/>
  <c r="H293" i="14"/>
  <c r="J293" i="14"/>
  <c r="I202" i="14"/>
  <c r="H202" i="14"/>
  <c r="I208" i="14"/>
  <c r="J214" i="14"/>
  <c r="I214" i="14"/>
  <c r="H214" i="14"/>
  <c r="I216" i="14"/>
  <c r="J222" i="14"/>
  <c r="I222" i="14"/>
  <c r="H222" i="14"/>
  <c r="I224" i="14"/>
  <c r="J230" i="14"/>
  <c r="I230" i="14"/>
  <c r="H230" i="14"/>
  <c r="I232" i="14"/>
  <c r="G237" i="14"/>
  <c r="J237" i="14" s="1"/>
  <c r="I237" i="14"/>
  <c r="J240" i="14"/>
  <c r="I240" i="14"/>
  <c r="H240" i="14"/>
  <c r="I254" i="14"/>
  <c r="G254" i="14"/>
  <c r="J254" i="14" s="1"/>
  <c r="I259" i="14"/>
  <c r="J337" i="14"/>
  <c r="I337" i="14"/>
  <c r="H337" i="14"/>
  <c r="J340" i="14"/>
  <c r="I340" i="14"/>
  <c r="J351" i="14"/>
  <c r="H209" i="14"/>
  <c r="H213" i="14"/>
  <c r="H217" i="14"/>
  <c r="H221" i="14"/>
  <c r="H225" i="14"/>
  <c r="H229" i="14"/>
  <c r="H233" i="14"/>
  <c r="H236" i="14"/>
  <c r="J247" i="14"/>
  <c r="I247" i="14"/>
  <c r="H247" i="14"/>
  <c r="H252" i="14"/>
  <c r="J262" i="14"/>
  <c r="I262" i="14"/>
  <c r="H262" i="14"/>
  <c r="H267" i="14"/>
  <c r="J282" i="14"/>
  <c r="I282" i="14"/>
  <c r="I284" i="14"/>
  <c r="J291" i="14"/>
  <c r="J310" i="14"/>
  <c r="I310" i="14"/>
  <c r="H310" i="14"/>
  <c r="J321" i="14"/>
  <c r="I321" i="14"/>
  <c r="H321" i="14"/>
  <c r="I236" i="14"/>
  <c r="J243" i="14"/>
  <c r="I243" i="14"/>
  <c r="H243" i="14"/>
  <c r="I249" i="14"/>
  <c r="G250" i="14"/>
  <c r="J250" i="14" s="1"/>
  <c r="I252" i="14"/>
  <c r="I264" i="14"/>
  <c r="G265" i="14"/>
  <c r="J265" i="14" s="1"/>
  <c r="I267" i="14"/>
  <c r="J274" i="14"/>
  <c r="I274" i="14"/>
  <c r="H274" i="14"/>
  <c r="I276" i="14"/>
  <c r="J285" i="14"/>
  <c r="I285" i="14"/>
  <c r="H285" i="14"/>
  <c r="H290" i="14"/>
  <c r="J333" i="14"/>
  <c r="I333" i="14"/>
  <c r="J344" i="14"/>
  <c r="I344" i="14"/>
  <c r="H344" i="14"/>
  <c r="H280" i="14"/>
  <c r="H284" i="14"/>
  <c r="H288" i="14"/>
  <c r="I297" i="14"/>
  <c r="J297" i="14"/>
  <c r="J298" i="14"/>
  <c r="J302" i="14"/>
  <c r="I302" i="14"/>
  <c r="J313" i="14"/>
  <c r="I316" i="14"/>
  <c r="J318" i="14"/>
  <c r="I318" i="14"/>
  <c r="J324" i="14"/>
  <c r="I327" i="14"/>
  <c r="J329" i="14"/>
  <c r="I329" i="14"/>
  <c r="I350" i="14"/>
  <c r="I368" i="14"/>
  <c r="G368" i="14"/>
  <c r="J368" i="14" s="1"/>
  <c r="K368" i="14" s="1"/>
  <c r="J309" i="14"/>
  <c r="K309" i="14" s="1"/>
  <c r="I312" i="14"/>
  <c r="J314" i="14"/>
  <c r="I314" i="14"/>
  <c r="J320" i="14"/>
  <c r="I323" i="14"/>
  <c r="J325" i="14"/>
  <c r="I325" i="14"/>
  <c r="J336" i="14"/>
  <c r="I346" i="14"/>
  <c r="J348" i="14"/>
  <c r="K348" i="14" s="1"/>
  <c r="I348" i="14"/>
  <c r="I369" i="14"/>
  <c r="H304" i="14"/>
  <c r="H308" i="14"/>
  <c r="H312" i="14"/>
  <c r="H316" i="14"/>
  <c r="H323" i="14"/>
  <c r="H327" i="14"/>
  <c r="K327" i="14" s="1"/>
  <c r="H331" i="14"/>
  <c r="H335" i="14"/>
  <c r="H342" i="14"/>
  <c r="H346" i="14"/>
  <c r="K346" i="14" s="1"/>
  <c r="H350" i="14"/>
  <c r="I183" i="10"/>
  <c r="L183" i="10" s="1"/>
  <c r="I19" i="10"/>
  <c r="L19" i="10" s="1"/>
  <c r="I26" i="10"/>
  <c r="I30" i="10"/>
  <c r="I41" i="10"/>
  <c r="K44" i="10"/>
  <c r="J46" i="10"/>
  <c r="J47" i="10"/>
  <c r="I66" i="10"/>
  <c r="L66" i="10" s="1"/>
  <c r="I68" i="10"/>
  <c r="L68" i="10" s="1"/>
  <c r="I71" i="10"/>
  <c r="L71" i="10" s="1"/>
  <c r="I75" i="10"/>
  <c r="L75" i="10" s="1"/>
  <c r="I79" i="10"/>
  <c r="L79" i="10" s="1"/>
  <c r="I86" i="10"/>
  <c r="L86" i="10" s="1"/>
  <c r="I102" i="10"/>
  <c r="L102" i="10" s="1"/>
  <c r="I108" i="10"/>
  <c r="L108" i="10" s="1"/>
  <c r="I152" i="10"/>
  <c r="L152" i="10" s="1"/>
  <c r="K26" i="10"/>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H49" i="12"/>
  <c r="J53" i="12"/>
  <c r="I55" i="12"/>
  <c r="H59" i="12"/>
  <c r="H72" i="12"/>
  <c r="J74" i="12"/>
  <c r="H75" i="12"/>
  <c r="H76" i="12"/>
  <c r="H83" i="12"/>
  <c r="J85" i="12"/>
  <c r="H86" i="12"/>
  <c r="I90" i="12"/>
  <c r="G91" i="12"/>
  <c r="J91" i="12" s="1"/>
  <c r="H93" i="12"/>
  <c r="J96" i="12"/>
  <c r="I96" i="12"/>
  <c r="J103" i="12"/>
  <c r="I103" i="12"/>
  <c r="H108" i="12"/>
  <c r="H111" i="12"/>
  <c r="J192" i="12"/>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J50" i="12"/>
  <c r="J58" i="12"/>
  <c r="J59" i="12"/>
  <c r="H61" i="12"/>
  <c r="J63" i="12"/>
  <c r="H64" i="12"/>
  <c r="I72" i="12"/>
  <c r="I76" i="12"/>
  <c r="J78" i="12"/>
  <c r="I78" i="12"/>
  <c r="I83" i="12"/>
  <c r="H84" i="12"/>
  <c r="J86" i="12"/>
  <c r="H96" i="12"/>
  <c r="H97" i="12"/>
  <c r="G98" i="12"/>
  <c r="J98" i="12" s="1"/>
  <c r="H100" i="12"/>
  <c r="G101" i="12"/>
  <c r="J101" i="12" s="1"/>
  <c r="H103" i="12"/>
  <c r="J106" i="12"/>
  <c r="I106" i="12"/>
  <c r="I108" i="12"/>
  <c r="I111" i="12"/>
  <c r="J113" i="12"/>
  <c r="I113" i="12"/>
  <c r="J116" i="12"/>
  <c r="I116" i="12"/>
  <c r="J180" i="12"/>
  <c r="J243" i="12"/>
  <c r="J273" i="12"/>
  <c r="K273" i="12" s="1"/>
  <c r="I274" i="12"/>
  <c r="G274" i="12"/>
  <c r="J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I24" i="12"/>
  <c r="J25" i="12"/>
  <c r="J39" i="12"/>
  <c r="J40" i="12"/>
  <c r="J47" i="12"/>
  <c r="J48" i="12"/>
  <c r="I52" i="12"/>
  <c r="J56" i="12"/>
  <c r="J57" i="12"/>
  <c r="I60" i="12"/>
  <c r="J61" i="12"/>
  <c r="K61" i="12" s="1"/>
  <c r="J64" i="12"/>
  <c r="J70" i="12"/>
  <c r="I75" i="12"/>
  <c r="J76" i="12"/>
  <c r="K76" i="12" s="1"/>
  <c r="J81" i="12"/>
  <c r="J89" i="12"/>
  <c r="J108" i="12"/>
  <c r="J111" i="12"/>
  <c r="K111" i="12" s="1"/>
  <c r="J194" i="12"/>
  <c r="J233" i="12"/>
  <c r="I333" i="12"/>
  <c r="I335" i="12"/>
  <c r="I340" i="12"/>
  <c r="J19" i="12"/>
  <c r="I93" i="12"/>
  <c r="I314" i="12"/>
  <c r="J123" i="12"/>
  <c r="I123" i="12"/>
  <c r="H132" i="12"/>
  <c r="J142" i="12"/>
  <c r="I142" i="12"/>
  <c r="I151" i="12"/>
  <c r="H154" i="12"/>
  <c r="I158" i="12"/>
  <c r="I166" i="12"/>
  <c r="J166" i="12"/>
  <c r="J169" i="12"/>
  <c r="H176" i="12"/>
  <c r="I180" i="12"/>
  <c r="H189" i="12"/>
  <c r="H194" i="12"/>
  <c r="H195" i="12"/>
  <c r="H196" i="12"/>
  <c r="I203" i="12"/>
  <c r="H217" i="12"/>
  <c r="H220" i="12"/>
  <c r="J230" i="12"/>
  <c r="H237" i="12"/>
  <c r="H249" i="12"/>
  <c r="H255" i="12"/>
  <c r="H266" i="12"/>
  <c r="J268" i="12"/>
  <c r="H269" i="12"/>
  <c r="I273" i="12"/>
  <c r="H276" i="12"/>
  <c r="H277" i="12"/>
  <c r="I278" i="12"/>
  <c r="J280" i="12"/>
  <c r="I289" i="12"/>
  <c r="I296" i="12"/>
  <c r="H310" i="12"/>
  <c r="H314" i="12"/>
  <c r="J325" i="12"/>
  <c r="I325" i="12"/>
  <c r="H331" i="12"/>
  <c r="K331" i="12" s="1"/>
  <c r="H335" i="12"/>
  <c r="H340" i="12"/>
  <c r="H344" i="12"/>
  <c r="H348" i="12"/>
  <c r="J127" i="12"/>
  <c r="I127" i="12"/>
  <c r="J130" i="12"/>
  <c r="I130" i="12"/>
  <c r="I132" i="12"/>
  <c r="J145" i="12"/>
  <c r="I145" i="12"/>
  <c r="J146" i="12"/>
  <c r="I154" i="12"/>
  <c r="I157" i="12"/>
  <c r="I172" i="12"/>
  <c r="I181" i="12"/>
  <c r="J181" i="12"/>
  <c r="I189" i="12"/>
  <c r="J210" i="12"/>
  <c r="J222" i="12"/>
  <c r="I226" i="12"/>
  <c r="J249" i="12"/>
  <c r="J251" i="12"/>
  <c r="J255" i="12"/>
  <c r="J257" i="12"/>
  <c r="I257" i="12"/>
  <c r="I266" i="12"/>
  <c r="J283" i="12"/>
  <c r="J291" i="12"/>
  <c r="J294" i="12"/>
  <c r="J306" i="12"/>
  <c r="I306" i="12"/>
  <c r="I307" i="12"/>
  <c r="J312" i="12"/>
  <c r="I312" i="12"/>
  <c r="J323" i="12"/>
  <c r="I323" i="12"/>
  <c r="I324" i="12"/>
  <c r="J328" i="12"/>
  <c r="J329" i="12"/>
  <c r="I329" i="12"/>
  <c r="J332" i="12"/>
  <c r="H334" i="12"/>
  <c r="J342" i="12"/>
  <c r="I342" i="12"/>
  <c r="J346" i="12"/>
  <c r="K346" i="12" s="1"/>
  <c r="I346" i="12"/>
  <c r="J351" i="12"/>
  <c r="H127" i="12"/>
  <c r="H128" i="12"/>
  <c r="H130" i="12"/>
  <c r="H131" i="12"/>
  <c r="G132" i="12"/>
  <c r="J132" i="12" s="1"/>
  <c r="J134" i="12"/>
  <c r="I134" i="12"/>
  <c r="I136" i="12"/>
  <c r="J138" i="12"/>
  <c r="I138" i="12"/>
  <c r="I140" i="12"/>
  <c r="H145" i="12"/>
  <c r="H146" i="12"/>
  <c r="I147" i="12"/>
  <c r="J149" i="12"/>
  <c r="I149" i="12"/>
  <c r="G154" i="12"/>
  <c r="J154" i="12" s="1"/>
  <c r="I156" i="12"/>
  <c r="J173" i="12"/>
  <c r="G189" i="12"/>
  <c r="J189" i="12" s="1"/>
  <c r="H199" i="12"/>
  <c r="J214" i="12"/>
  <c r="H221" i="12"/>
  <c r="H233" i="12"/>
  <c r="H236" i="12"/>
  <c r="H241" i="12"/>
  <c r="H244" i="12"/>
  <c r="J245" i="12"/>
  <c r="J247" i="12"/>
  <c r="I260" i="12"/>
  <c r="I304" i="12"/>
  <c r="J316" i="12"/>
  <c r="I316" i="12"/>
  <c r="J327" i="12"/>
  <c r="I327" i="12"/>
  <c r="J337" i="12"/>
  <c r="I337" i="12"/>
  <c r="I350" i="12"/>
  <c r="J54" i="12"/>
  <c r="J43" i="12"/>
  <c r="H19" i="12"/>
  <c r="H39" i="12"/>
  <c r="J216" i="12"/>
  <c r="H216" i="12"/>
  <c r="G221" i="12"/>
  <c r="J221" i="12" s="1"/>
  <c r="I221" i="12"/>
  <c r="J232" i="12"/>
  <c r="H232" i="12"/>
  <c r="G237" i="12"/>
  <c r="J237" i="12" s="1"/>
  <c r="I237" i="12"/>
  <c r="I270" i="12"/>
  <c r="G270" i="12"/>
  <c r="J270" i="12" s="1"/>
  <c r="J272" i="12"/>
  <c r="I272" i="12"/>
  <c r="H272" i="12"/>
  <c r="G302" i="12"/>
  <c r="J302" i="12" s="1"/>
  <c r="I302" i="12"/>
  <c r="I31" i="12"/>
  <c r="H43" i="12"/>
  <c r="H47" i="12"/>
  <c r="H54" i="12"/>
  <c r="H58" i="12"/>
  <c r="H89" i="12"/>
  <c r="G17" i="12"/>
  <c r="J17" i="12" s="1"/>
  <c r="H18" i="12"/>
  <c r="I19" i="12"/>
  <c r="G21" i="12"/>
  <c r="J21" i="12" s="1"/>
  <c r="G24" i="12"/>
  <c r="J24" i="12" s="1"/>
  <c r="H25" i="12"/>
  <c r="G27" i="12"/>
  <c r="J27" i="12" s="1"/>
  <c r="H28" i="12"/>
  <c r="J29" i="12"/>
  <c r="K29" i="12" s="1"/>
  <c r="J31" i="12"/>
  <c r="K31" i="12" s="1"/>
  <c r="H38" i="12"/>
  <c r="I39" i="12"/>
  <c r="H42" i="12"/>
  <c r="I43" i="12"/>
  <c r="H46" i="12"/>
  <c r="I47" i="12"/>
  <c r="H50" i="12"/>
  <c r="H53" i="12"/>
  <c r="I54" i="12"/>
  <c r="H57" i="12"/>
  <c r="I58" i="12"/>
  <c r="J62" i="12"/>
  <c r="I62" i="12"/>
  <c r="H62" i="12"/>
  <c r="H70" i="12"/>
  <c r="I71" i="12"/>
  <c r="G72" i="12"/>
  <c r="J72" i="12" s="1"/>
  <c r="I74" i="12"/>
  <c r="H85" i="12"/>
  <c r="I86" i="12"/>
  <c r="G87" i="12"/>
  <c r="J87" i="12" s="1"/>
  <c r="I89" i="12"/>
  <c r="J92" i="12"/>
  <c r="I92" i="12"/>
  <c r="H92" i="12"/>
  <c r="I97" i="12"/>
  <c r="G97" i="12"/>
  <c r="J97" i="12" s="1"/>
  <c r="J105" i="12"/>
  <c r="I105" i="12"/>
  <c r="H105" i="12"/>
  <c r="J112" i="12"/>
  <c r="I112" i="12"/>
  <c r="H112" i="12"/>
  <c r="J119" i="12"/>
  <c r="I119" i="12"/>
  <c r="H119" i="12"/>
  <c r="I124" i="12"/>
  <c r="G124" i="12"/>
  <c r="J124" i="12" s="1"/>
  <c r="I131" i="12"/>
  <c r="G131" i="12"/>
  <c r="J131" i="12" s="1"/>
  <c r="J137" i="12"/>
  <c r="I137" i="12"/>
  <c r="H137" i="12"/>
  <c r="G176" i="12"/>
  <c r="J176" i="12" s="1"/>
  <c r="I176" i="12"/>
  <c r="G184" i="12"/>
  <c r="J184" i="12" s="1"/>
  <c r="I184" i="12"/>
  <c r="J204" i="12"/>
  <c r="I204" i="12"/>
  <c r="H204" i="12"/>
  <c r="J252" i="12"/>
  <c r="I252" i="12"/>
  <c r="H252" i="12"/>
  <c r="I29" i="12"/>
  <c r="J69" i="12"/>
  <c r="I69" i="12"/>
  <c r="H74" i="12"/>
  <c r="I110" i="12"/>
  <c r="G110" i="12"/>
  <c r="J110" i="12" s="1"/>
  <c r="I128" i="12"/>
  <c r="G128" i="12"/>
  <c r="J128" i="12" s="1"/>
  <c r="I135" i="12"/>
  <c r="G135" i="12"/>
  <c r="J135" i="12" s="1"/>
  <c r="J141" i="12"/>
  <c r="I141" i="12"/>
  <c r="J159" i="12"/>
  <c r="I159" i="12"/>
  <c r="I18" i="12"/>
  <c r="I25" i="12"/>
  <c r="I28" i="12"/>
  <c r="I30" i="12"/>
  <c r="G35" i="12"/>
  <c r="J35" i="12" s="1"/>
  <c r="H37" i="12"/>
  <c r="I38" i="12"/>
  <c r="I42" i="12"/>
  <c r="I46" i="12"/>
  <c r="I50" i="12"/>
  <c r="I53" i="12"/>
  <c r="H56" i="12"/>
  <c r="I57" i="12"/>
  <c r="H60" i="12"/>
  <c r="H63" i="12"/>
  <c r="I64" i="12"/>
  <c r="G65" i="12"/>
  <c r="J65" i="12" s="1"/>
  <c r="G68" i="12"/>
  <c r="J68" i="12" s="1"/>
  <c r="I70" i="12"/>
  <c r="J77" i="12"/>
  <c r="I77" i="12"/>
  <c r="H77" i="12"/>
  <c r="H81" i="12"/>
  <c r="I82" i="12"/>
  <c r="G83" i="12"/>
  <c r="J83" i="12" s="1"/>
  <c r="I85" i="12"/>
  <c r="I100" i="12"/>
  <c r="G100" i="12"/>
  <c r="J100" i="12" s="1"/>
  <c r="J126" i="12"/>
  <c r="I126" i="12"/>
  <c r="H126" i="12"/>
  <c r="J133" i="12"/>
  <c r="I133" i="12"/>
  <c r="H133" i="12"/>
  <c r="I143" i="12"/>
  <c r="G143" i="12"/>
  <c r="J143" i="12" s="1"/>
  <c r="K143" i="12" s="1"/>
  <c r="J208" i="12"/>
  <c r="H208" i="12"/>
  <c r="G213" i="12"/>
  <c r="J213" i="12" s="1"/>
  <c r="I213" i="12"/>
  <c r="J224" i="12"/>
  <c r="H224" i="12"/>
  <c r="G229" i="12"/>
  <c r="J229" i="12" s="1"/>
  <c r="I229" i="12"/>
  <c r="J240" i="12"/>
  <c r="H240" i="12"/>
  <c r="G284" i="12"/>
  <c r="J284" i="12" s="1"/>
  <c r="I284" i="12"/>
  <c r="J66" i="12"/>
  <c r="I66" i="12"/>
  <c r="J84" i="12"/>
  <c r="I84" i="12"/>
  <c r="I117" i="12"/>
  <c r="G117" i="12"/>
  <c r="J117" i="12" s="1"/>
  <c r="H159" i="12"/>
  <c r="I63" i="12"/>
  <c r="J73" i="12"/>
  <c r="I73" i="12"/>
  <c r="H73" i="12"/>
  <c r="I79" i="12"/>
  <c r="I81" i="12"/>
  <c r="J88" i="12"/>
  <c r="I88" i="12"/>
  <c r="H88" i="12"/>
  <c r="J95" i="12"/>
  <c r="I95" i="12"/>
  <c r="H95" i="12"/>
  <c r="J102" i="12"/>
  <c r="I102" i="12"/>
  <c r="H102" i="12"/>
  <c r="I107" i="12"/>
  <c r="G107" i="12"/>
  <c r="J107" i="12" s="1"/>
  <c r="I114" i="12"/>
  <c r="G114" i="12"/>
  <c r="J114" i="12" s="1"/>
  <c r="J122" i="12"/>
  <c r="I122" i="12"/>
  <c r="H122" i="12"/>
  <c r="I139" i="12"/>
  <c r="G139" i="12"/>
  <c r="J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I168" i="12"/>
  <c r="I170" i="12"/>
  <c r="J174" i="12"/>
  <c r="I174" i="12"/>
  <c r="H174" i="12"/>
  <c r="J182" i="12"/>
  <c r="I182" i="12"/>
  <c r="H182" i="12"/>
  <c r="J193" i="12"/>
  <c r="I193" i="12"/>
  <c r="H193" i="12"/>
  <c r="J198" i="12"/>
  <c r="I198" i="12"/>
  <c r="J205" i="12"/>
  <c r="I205" i="12"/>
  <c r="J211" i="12"/>
  <c r="I211" i="12"/>
  <c r="H211" i="12"/>
  <c r="J219" i="12"/>
  <c r="I219" i="12"/>
  <c r="H219" i="12"/>
  <c r="J227" i="12"/>
  <c r="I227" i="12"/>
  <c r="H227" i="12"/>
  <c r="J235" i="12"/>
  <c r="I235" i="12"/>
  <c r="H235" i="12"/>
  <c r="I250" i="12"/>
  <c r="J267" i="12"/>
  <c r="I267" i="12"/>
  <c r="H267" i="12"/>
  <c r="I287" i="12"/>
  <c r="I315" i="12"/>
  <c r="H315" i="12"/>
  <c r="J148" i="12"/>
  <c r="I148" i="12"/>
  <c r="H148" i="12"/>
  <c r="J163" i="12"/>
  <c r="I163" i="12"/>
  <c r="H163" i="12"/>
  <c r="J175" i="12"/>
  <c r="I175" i="12"/>
  <c r="I177" i="12"/>
  <c r="J183" i="12"/>
  <c r="I183" i="12"/>
  <c r="I185" i="12"/>
  <c r="J212" i="12"/>
  <c r="I212" i="12"/>
  <c r="I214" i="12"/>
  <c r="J220" i="12"/>
  <c r="I220" i="12"/>
  <c r="I222" i="12"/>
  <c r="J228" i="12"/>
  <c r="I228" i="12"/>
  <c r="I230" i="12"/>
  <c r="J236" i="12"/>
  <c r="I236" i="12"/>
  <c r="I238" i="12"/>
  <c r="J244" i="12"/>
  <c r="I244" i="12"/>
  <c r="I254" i="12"/>
  <c r="G269" i="12"/>
  <c r="J269" i="12" s="1"/>
  <c r="I269" i="12"/>
  <c r="I285" i="12"/>
  <c r="G285" i="12"/>
  <c r="J285" i="12" s="1"/>
  <c r="J297" i="12"/>
  <c r="I297" i="12"/>
  <c r="H297" i="12"/>
  <c r="I313" i="12"/>
  <c r="H313" i="12"/>
  <c r="J313" i="12"/>
  <c r="I164" i="12"/>
  <c r="J178" i="12"/>
  <c r="I178" i="12"/>
  <c r="H178" i="12"/>
  <c r="J186" i="12"/>
  <c r="I186" i="12"/>
  <c r="H186" i="12"/>
  <c r="I201" i="12"/>
  <c r="J207" i="12"/>
  <c r="I207" i="12"/>
  <c r="H207" i="12"/>
  <c r="I209" i="12"/>
  <c r="J215" i="12"/>
  <c r="I215" i="12"/>
  <c r="H215" i="12"/>
  <c r="I217" i="12"/>
  <c r="J223" i="12"/>
  <c r="I223" i="12"/>
  <c r="H223" i="12"/>
  <c r="I225" i="12"/>
  <c r="J231" i="12"/>
  <c r="I231" i="12"/>
  <c r="H231" i="12"/>
  <c r="I233" i="12"/>
  <c r="J239" i="12"/>
  <c r="I239" i="12"/>
  <c r="H239" i="12"/>
  <c r="J248" i="12"/>
  <c r="K248" i="12" s="1"/>
  <c r="I248" i="12"/>
  <c r="J282" i="12"/>
  <c r="I282" i="12"/>
  <c r="H282" i="12"/>
  <c r="H287" i="12"/>
  <c r="K287" i="12" s="1"/>
  <c r="J300" i="12"/>
  <c r="I300" i="12"/>
  <c r="H300" i="12"/>
  <c r="J326" i="12"/>
  <c r="I326" i="12"/>
  <c r="H326" i="12"/>
  <c r="H243" i="12"/>
  <c r="H247" i="12"/>
  <c r="H251" i="12"/>
  <c r="J263" i="12"/>
  <c r="I263" i="12"/>
  <c r="H263" i="12"/>
  <c r="H268" i="12"/>
  <c r="H283" i="12"/>
  <c r="J290" i="12"/>
  <c r="I290" i="12"/>
  <c r="H290" i="12"/>
  <c r="J293" i="12"/>
  <c r="I293" i="12"/>
  <c r="H293" i="12"/>
  <c r="H298" i="12"/>
  <c r="H301" i="12"/>
  <c r="J320" i="12"/>
  <c r="J321" i="12"/>
  <c r="I356" i="12"/>
  <c r="G356" i="12"/>
  <c r="J356" i="12" s="1"/>
  <c r="K356" i="12" s="1"/>
  <c r="I358" i="12"/>
  <c r="G358" i="12"/>
  <c r="J358" i="12" s="1"/>
  <c r="K358" i="12" s="1"/>
  <c r="H162" i="12"/>
  <c r="H166" i="12"/>
  <c r="H170" i="12"/>
  <c r="H173" i="12"/>
  <c r="H177" i="12"/>
  <c r="H181" i="12"/>
  <c r="H203" i="12"/>
  <c r="H210" i="12"/>
  <c r="H214" i="12"/>
  <c r="H218" i="12"/>
  <c r="H222" i="12"/>
  <c r="H226" i="12"/>
  <c r="H230" i="12"/>
  <c r="H234" i="12"/>
  <c r="H238" i="12"/>
  <c r="K238" i="12" s="1"/>
  <c r="H242" i="12"/>
  <c r="K242" i="12" s="1"/>
  <c r="I243" i="12"/>
  <c r="H246" i="12"/>
  <c r="I247" i="12"/>
  <c r="H250" i="12"/>
  <c r="I251" i="12"/>
  <c r="H254" i="12"/>
  <c r="J256" i="12"/>
  <c r="I256" i="12"/>
  <c r="H256" i="12"/>
  <c r="J259" i="12"/>
  <c r="I259" i="12"/>
  <c r="H259" i="12"/>
  <c r="H264" i="12"/>
  <c r="I265" i="12"/>
  <c r="G266" i="12"/>
  <c r="J266" i="12" s="1"/>
  <c r="I268" i="12"/>
  <c r="J275" i="12"/>
  <c r="I275" i="12"/>
  <c r="H275" i="12"/>
  <c r="I280" i="12"/>
  <c r="G281" i="12"/>
  <c r="J281" i="12" s="1"/>
  <c r="I283" i="12"/>
  <c r="H291" i="12"/>
  <c r="H294" i="12"/>
  <c r="I295" i="12"/>
  <c r="G296" i="12"/>
  <c r="J296" i="12" s="1"/>
  <c r="I298" i="12"/>
  <c r="I301" i="12"/>
  <c r="I305" i="12"/>
  <c r="H305" i="12"/>
  <c r="J307" i="12"/>
  <c r="J308" i="12"/>
  <c r="J341" i="12"/>
  <c r="I341" i="12"/>
  <c r="H341" i="12"/>
  <c r="I261" i="12"/>
  <c r="G262" i="12"/>
  <c r="J262" i="12" s="1"/>
  <c r="I264" i="12"/>
  <c r="J271" i="12"/>
  <c r="I271" i="12"/>
  <c r="H271" i="12"/>
  <c r="I277" i="12"/>
  <c r="G278" i="12"/>
  <c r="J278" i="12" s="1"/>
  <c r="K278" i="12" s="1"/>
  <c r="J286" i="12"/>
  <c r="I286" i="12"/>
  <c r="H286" i="12"/>
  <c r="I288" i="12"/>
  <c r="I291" i="12"/>
  <c r="I294" i="12"/>
  <c r="J330" i="12"/>
  <c r="I330" i="12"/>
  <c r="H330" i="12"/>
  <c r="J348" i="12"/>
  <c r="K359" i="12"/>
  <c r="I364" i="12"/>
  <c r="G364" i="12"/>
  <c r="J364" i="12" s="1"/>
  <c r="K364" i="12" s="1"/>
  <c r="I366" i="12"/>
  <c r="G366" i="12"/>
  <c r="J366" i="12" s="1"/>
  <c r="K366" i="12" s="1"/>
  <c r="I303" i="12"/>
  <c r="I309" i="12"/>
  <c r="J309" i="12"/>
  <c r="J310" i="12"/>
  <c r="I317" i="12"/>
  <c r="J317" i="12"/>
  <c r="J318" i="12"/>
  <c r="J322" i="12"/>
  <c r="I322" i="12"/>
  <c r="J333" i="12"/>
  <c r="I336" i="12"/>
  <c r="J338" i="12"/>
  <c r="I338" i="12"/>
  <c r="J344" i="12"/>
  <c r="I347" i="12"/>
  <c r="J349" i="12"/>
  <c r="I349" i="12"/>
  <c r="K355" i="12"/>
  <c r="I360" i="12"/>
  <c r="G360" i="12"/>
  <c r="J360" i="12" s="1"/>
  <c r="K360" i="12" s="1"/>
  <c r="K363" i="12"/>
  <c r="I368" i="12"/>
  <c r="G368" i="12"/>
  <c r="J368" i="12" s="1"/>
  <c r="K368" i="12" s="1"/>
  <c r="I311" i="12"/>
  <c r="J311" i="12"/>
  <c r="K311" i="12" s="1"/>
  <c r="I332" i="12"/>
  <c r="J334" i="12"/>
  <c r="I334" i="12"/>
  <c r="I343" i="12"/>
  <c r="J345" i="12"/>
  <c r="I345" i="12"/>
  <c r="I354" i="12"/>
  <c r="G354" i="12"/>
  <c r="J354" i="12" s="1"/>
  <c r="K354" i="12" s="1"/>
  <c r="K357" i="12"/>
  <c r="I362" i="12"/>
  <c r="G362" i="12"/>
  <c r="J362" i="12" s="1"/>
  <c r="K362" i="12" s="1"/>
  <c r="K365" i="12"/>
  <c r="I353" i="12"/>
  <c r="I355" i="12"/>
  <c r="I357" i="12"/>
  <c r="I359" i="12"/>
  <c r="I361" i="12"/>
  <c r="I363" i="12"/>
  <c r="I365" i="12"/>
  <c r="I367" i="12"/>
  <c r="I369" i="12"/>
  <c r="H324" i="12"/>
  <c r="H328" i="12"/>
  <c r="H332" i="12"/>
  <c r="H336" i="12"/>
  <c r="H343" i="12"/>
  <c r="H347" i="12"/>
  <c r="H351" i="12"/>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J33" i="10"/>
  <c r="K40" i="10"/>
  <c r="K46" i="10"/>
  <c r="I52" i="10"/>
  <c r="I55" i="10"/>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J29" i="10"/>
  <c r="J43" i="10"/>
  <c r="K21" i="10"/>
  <c r="H22" i="10"/>
  <c r="K22" i="10" s="1"/>
  <c r="L22" i="10" s="1"/>
  <c r="K25" i="10"/>
  <c r="I31" i="10"/>
  <c r="L31" i="10" s="1"/>
  <c r="K33" i="10"/>
  <c r="L33" i="10" s="1"/>
  <c r="J39" i="10"/>
  <c r="H41" i="10"/>
  <c r="K41" i="10" s="1"/>
  <c r="I42" i="10"/>
  <c r="J45" i="10"/>
  <c r="H47" i="10"/>
  <c r="K47" i="10" s="1"/>
  <c r="I48" i="10"/>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J48" i="10"/>
  <c r="K54" i="10"/>
  <c r="J54" i="10"/>
  <c r="I54" i="10"/>
  <c r="I100" i="10"/>
  <c r="L100" i="10" s="1"/>
  <c r="I110" i="10"/>
  <c r="L110" i="10" s="1"/>
  <c r="I161" i="10"/>
  <c r="L161" i="10" s="1"/>
  <c r="K32"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K318" i="36" l="1"/>
  <c r="K308" i="36"/>
  <c r="K290" i="36"/>
  <c r="K282" i="36"/>
  <c r="K254" i="36"/>
  <c r="K298" i="36"/>
  <c r="K276" i="36"/>
  <c r="K310" i="36"/>
  <c r="K302" i="36"/>
  <c r="K288" i="36"/>
  <c r="K274" i="36"/>
  <c r="K188" i="36"/>
  <c r="K272" i="36"/>
  <c r="K182" i="36"/>
  <c r="K174" i="36"/>
  <c r="K125" i="36"/>
  <c r="K108" i="36"/>
  <c r="K83" i="36"/>
  <c r="K40" i="36"/>
  <c r="K149" i="36"/>
  <c r="K133" i="36"/>
  <c r="K112" i="36"/>
  <c r="K88" i="36"/>
  <c r="K81" i="36"/>
  <c r="K198" i="36"/>
  <c r="I373" i="36"/>
  <c r="H11" i="36" s="1"/>
  <c r="K18" i="36"/>
  <c r="K184" i="36"/>
  <c r="K176" i="36"/>
  <c r="K163" i="36"/>
  <c r="K95" i="36"/>
  <c r="K145" i="36"/>
  <c r="K119" i="36"/>
  <c r="K99" i="36"/>
  <c r="K77" i="36"/>
  <c r="K50" i="36"/>
  <c r="K38" i="36"/>
  <c r="H373" i="36"/>
  <c r="L369" i="36"/>
  <c r="J369" i="36"/>
  <c r="K369" i="36" s="1"/>
  <c r="K304" i="36"/>
  <c r="K286" i="36"/>
  <c r="K270" i="36"/>
  <c r="K196" i="36"/>
  <c r="K194" i="36"/>
  <c r="K159" i="36"/>
  <c r="K105" i="36"/>
  <c r="K91" i="36"/>
  <c r="K141" i="36"/>
  <c r="K116" i="36"/>
  <c r="K109" i="36"/>
  <c r="K92" i="36"/>
  <c r="K84" i="36"/>
  <c r="K46" i="36"/>
  <c r="K20" i="36"/>
  <c r="K17" i="36"/>
  <c r="K129" i="36"/>
  <c r="K115" i="36"/>
  <c r="K87" i="36"/>
  <c r="K153" i="36"/>
  <c r="K137" i="36"/>
  <c r="K70" i="36"/>
  <c r="K62" i="36"/>
  <c r="K54" i="36"/>
  <c r="K44" i="36"/>
  <c r="J373" i="36"/>
  <c r="L55" i="10"/>
  <c r="K340" i="14"/>
  <c r="K81" i="14"/>
  <c r="K113" i="14"/>
  <c r="K45" i="12"/>
  <c r="K289" i="16"/>
  <c r="K238" i="22"/>
  <c r="K128" i="22"/>
  <c r="K130" i="24"/>
  <c r="K236" i="24"/>
  <c r="K205" i="24"/>
  <c r="K80" i="26"/>
  <c r="K78" i="26"/>
  <c r="K76" i="26"/>
  <c r="K74" i="26"/>
  <c r="K72" i="26"/>
  <c r="K70" i="26"/>
  <c r="K178" i="30"/>
  <c r="K114" i="34"/>
  <c r="K100" i="34"/>
  <c r="K86" i="34"/>
  <c r="K235" i="32"/>
  <c r="K131" i="14"/>
  <c r="K98" i="14"/>
  <c r="K78" i="16"/>
  <c r="K137" i="16"/>
  <c r="K196" i="30"/>
  <c r="K264" i="12"/>
  <c r="K298" i="12"/>
  <c r="K212" i="12"/>
  <c r="K114" i="12"/>
  <c r="K117" i="12"/>
  <c r="K60" i="12"/>
  <c r="K87" i="12"/>
  <c r="K340" i="12"/>
  <c r="K333" i="14"/>
  <c r="K56" i="14"/>
  <c r="K276" i="14"/>
  <c r="K95" i="14"/>
  <c r="K62" i="14"/>
  <c r="K88" i="14"/>
  <c r="K156" i="12"/>
  <c r="K52" i="12"/>
  <c r="K324" i="16"/>
  <c r="K313" i="16"/>
  <c r="K172" i="16"/>
  <c r="K130" i="16"/>
  <c r="K231" i="16"/>
  <c r="K141" i="16"/>
  <c r="K119" i="16"/>
  <c r="K127" i="18"/>
  <c r="K113" i="18"/>
  <c r="K260" i="14"/>
  <c r="K242" i="20"/>
  <c r="K62" i="20"/>
  <c r="K330" i="20"/>
  <c r="K226" i="20"/>
  <c r="K21" i="20"/>
  <c r="K275" i="20"/>
  <c r="K195" i="20"/>
  <c r="K302" i="22"/>
  <c r="K266" i="22"/>
  <c r="K351" i="22"/>
  <c r="K337" i="22"/>
  <c r="K268" i="22"/>
  <c r="K188" i="22"/>
  <c r="K211" i="22"/>
  <c r="K40" i="22"/>
  <c r="K345" i="22"/>
  <c r="K161" i="22"/>
  <c r="K234" i="20"/>
  <c r="K293" i="24"/>
  <c r="K271" i="24"/>
  <c r="K229" i="24"/>
  <c r="K192" i="24"/>
  <c r="K81" i="24"/>
  <c r="K65" i="24"/>
  <c r="K163" i="24"/>
  <c r="K89" i="24"/>
  <c r="K154" i="24"/>
  <c r="K124" i="26"/>
  <c r="K311" i="24"/>
  <c r="K314" i="28"/>
  <c r="K306" i="28"/>
  <c r="K344" i="28"/>
  <c r="K334" i="28"/>
  <c r="K326" i="28"/>
  <c r="K348" i="28"/>
  <c r="K324" i="28"/>
  <c r="K308" i="28"/>
  <c r="K70" i="28"/>
  <c r="K176" i="30"/>
  <c r="K144" i="30"/>
  <c r="K136" i="30"/>
  <c r="K118" i="30"/>
  <c r="K100" i="30"/>
  <c r="K293" i="30"/>
  <c r="L369" i="28"/>
  <c r="J369" i="28"/>
  <c r="K369" i="28" s="1"/>
  <c r="K28" i="32"/>
  <c r="K283" i="32"/>
  <c r="K253" i="32"/>
  <c r="K129" i="32"/>
  <c r="K251" i="32"/>
  <c r="K149" i="34"/>
  <c r="K276" i="24"/>
  <c r="K234" i="12"/>
  <c r="K183" i="12"/>
  <c r="K295" i="14"/>
  <c r="K114" i="14"/>
  <c r="K148" i="14"/>
  <c r="K140" i="12"/>
  <c r="K259" i="18"/>
  <c r="K284" i="20"/>
  <c r="K257" i="14"/>
  <c r="K174" i="22"/>
  <c r="K144" i="24"/>
  <c r="K333" i="12"/>
  <c r="K308" i="12"/>
  <c r="K315" i="12"/>
  <c r="K205" i="12"/>
  <c r="K66" i="12"/>
  <c r="K199" i="12"/>
  <c r="K335" i="12"/>
  <c r="K180" i="12"/>
  <c r="K350" i="14"/>
  <c r="K302" i="14"/>
  <c r="K291" i="14"/>
  <c r="K267" i="14"/>
  <c r="K242" i="14"/>
  <c r="K169" i="16"/>
  <c r="K246" i="16"/>
  <c r="K37" i="18"/>
  <c r="K290" i="20"/>
  <c r="K73" i="20"/>
  <c r="K75" i="20"/>
  <c r="K280" i="22"/>
  <c r="K228" i="22"/>
  <c r="K21" i="22"/>
  <c r="K315" i="22"/>
  <c r="K248" i="22"/>
  <c r="K135" i="22"/>
  <c r="K297" i="24"/>
  <c r="K275" i="24"/>
  <c r="K340" i="24"/>
  <c r="K127" i="24"/>
  <c r="K174" i="24"/>
  <c r="K121" i="24"/>
  <c r="K64" i="24"/>
  <c r="K53" i="24"/>
  <c r="K228" i="24"/>
  <c r="K187" i="24"/>
  <c r="K235" i="24"/>
  <c r="K139" i="24"/>
  <c r="K102" i="24"/>
  <c r="K84" i="24"/>
  <c r="K320" i="26"/>
  <c r="K291" i="26"/>
  <c r="K290" i="26"/>
  <c r="K288" i="26"/>
  <c r="K286" i="26"/>
  <c r="K284" i="26"/>
  <c r="K282" i="26"/>
  <c r="K292" i="26"/>
  <c r="K266" i="26"/>
  <c r="K142" i="22"/>
  <c r="K203" i="28"/>
  <c r="K147" i="28"/>
  <c r="K148" i="28"/>
  <c r="K193" i="28"/>
  <c r="K320" i="30"/>
  <c r="K314" i="30"/>
  <c r="K324" i="30"/>
  <c r="K284" i="30"/>
  <c r="K40" i="28"/>
  <c r="K76" i="30"/>
  <c r="K99" i="30"/>
  <c r="K171" i="32"/>
  <c r="K126" i="32"/>
  <c r="K248" i="34"/>
  <c r="K45" i="34"/>
  <c r="K345" i="34"/>
  <c r="K334" i="22"/>
  <c r="K339" i="28"/>
  <c r="K238" i="28"/>
  <c r="K230" i="28"/>
  <c r="K199" i="28"/>
  <c r="K169" i="28"/>
  <c r="K212" i="28"/>
  <c r="K168" i="28"/>
  <c r="K50" i="28"/>
  <c r="K229" i="30"/>
  <c r="K200" i="30"/>
  <c r="K190" i="30"/>
  <c r="K174" i="30"/>
  <c r="K166" i="30"/>
  <c r="K134" i="30"/>
  <c r="K27" i="30"/>
  <c r="K258" i="30"/>
  <c r="K269" i="30"/>
  <c r="K147" i="30"/>
  <c r="K219" i="24"/>
  <c r="K125" i="30"/>
  <c r="K330" i="32"/>
  <c r="K322" i="32"/>
  <c r="K306" i="32"/>
  <c r="K284" i="32"/>
  <c r="K241" i="32"/>
  <c r="K193" i="32"/>
  <c r="K167" i="32"/>
  <c r="K114" i="32"/>
  <c r="K104" i="32"/>
  <c r="K285" i="32"/>
  <c r="K107" i="30"/>
  <c r="K235" i="34"/>
  <c r="K204" i="34"/>
  <c r="K255" i="34"/>
  <c r="K223" i="34"/>
  <c r="K201" i="34"/>
  <c r="K59" i="34"/>
  <c r="K266" i="34"/>
  <c r="K332" i="34"/>
  <c r="K94" i="34"/>
  <c r="K223" i="22"/>
  <c r="K87" i="24"/>
  <c r="K261" i="18"/>
  <c r="K37" i="14"/>
  <c r="K341" i="22"/>
  <c r="K278" i="28"/>
  <c r="K236" i="28"/>
  <c r="K298" i="28"/>
  <c r="K221" i="28"/>
  <c r="K167" i="28"/>
  <c r="K149" i="28"/>
  <c r="K206" i="28"/>
  <c r="K288" i="28"/>
  <c r="K46" i="28"/>
  <c r="K277" i="24"/>
  <c r="K56" i="28"/>
  <c r="K61" i="28"/>
  <c r="K337" i="30"/>
  <c r="K329" i="30"/>
  <c r="K349" i="30"/>
  <c r="K304" i="30"/>
  <c r="K332" i="30"/>
  <c r="K352" i="30"/>
  <c r="K272" i="30"/>
  <c r="K198" i="30"/>
  <c r="K172" i="30"/>
  <c r="K124" i="30"/>
  <c r="K63" i="30"/>
  <c r="K55" i="30"/>
  <c r="K45" i="30"/>
  <c r="K37" i="30"/>
  <c r="K278" i="30"/>
  <c r="K183" i="30"/>
  <c r="K282" i="30"/>
  <c r="K205" i="30"/>
  <c r="K113" i="30"/>
  <c r="K344" i="32"/>
  <c r="K304" i="32"/>
  <c r="K247" i="32"/>
  <c r="K239" i="32"/>
  <c r="K215" i="32"/>
  <c r="K191" i="32"/>
  <c r="K165" i="32"/>
  <c r="K246" i="32"/>
  <c r="K222" i="32"/>
  <c r="K168" i="32"/>
  <c r="K92" i="32"/>
  <c r="K39" i="32"/>
  <c r="K60" i="32"/>
  <c r="K258" i="32"/>
  <c r="K303" i="34"/>
  <c r="K91" i="34"/>
  <c r="I373" i="34"/>
  <c r="H11" i="34" s="1"/>
  <c r="K198" i="34"/>
  <c r="K293" i="34"/>
  <c r="K167" i="34"/>
  <c r="K152" i="34"/>
  <c r="K247" i="34"/>
  <c r="K335" i="34"/>
  <c r="K251" i="34"/>
  <c r="K219" i="34"/>
  <c r="K239" i="34"/>
  <c r="K243" i="34"/>
  <c r="K140" i="34"/>
  <c r="K144" i="34"/>
  <c r="K270" i="34"/>
  <c r="K186" i="34"/>
  <c r="K175" i="34"/>
  <c r="K132" i="34"/>
  <c r="K148" i="34"/>
  <c r="K171" i="34"/>
  <c r="K211" i="34"/>
  <c r="K215" i="34"/>
  <c r="K231" i="34"/>
  <c r="K339" i="34"/>
  <c r="K193" i="34"/>
  <c r="K38" i="34"/>
  <c r="J373" i="34"/>
  <c r="K311" i="34"/>
  <c r="K197" i="34"/>
  <c r="K191" i="34"/>
  <c r="H373" i="34"/>
  <c r="K225" i="14"/>
  <c r="K227" i="14"/>
  <c r="K288" i="12"/>
  <c r="K304" i="16"/>
  <c r="K265" i="16"/>
  <c r="K56" i="16"/>
  <c r="K89" i="16"/>
  <c r="K21" i="16"/>
  <c r="K103" i="16"/>
  <c r="K334" i="16"/>
  <c r="K237" i="16"/>
  <c r="K234" i="18"/>
  <c r="K341" i="18"/>
  <c r="K326" i="18"/>
  <c r="K337" i="20"/>
  <c r="K264" i="20"/>
  <c r="K112" i="20"/>
  <c r="K210" i="20"/>
  <c r="K137" i="20"/>
  <c r="K231" i="20"/>
  <c r="K181" i="20"/>
  <c r="K142" i="20"/>
  <c r="K41" i="20"/>
  <c r="K329" i="22"/>
  <c r="K226" i="22"/>
  <c r="K224" i="22"/>
  <c r="K185" i="22"/>
  <c r="K62" i="22"/>
  <c r="K140" i="24"/>
  <c r="K150" i="24"/>
  <c r="K47" i="24"/>
  <c r="K317" i="28"/>
  <c r="K276" i="28"/>
  <c r="K258" i="28"/>
  <c r="K198" i="28"/>
  <c r="K231" i="28"/>
  <c r="K317" i="30"/>
  <c r="K164" i="30"/>
  <c r="K156" i="30"/>
  <c r="K140" i="30"/>
  <c r="K65" i="30"/>
  <c r="K57" i="30"/>
  <c r="K47" i="30"/>
  <c r="K39" i="30"/>
  <c r="K303" i="30"/>
  <c r="K195" i="30"/>
  <c r="K78" i="30"/>
  <c r="K70" i="30"/>
  <c r="K245" i="32"/>
  <c r="K221" i="32"/>
  <c r="K197" i="32"/>
  <c r="K267" i="32"/>
  <c r="K106" i="14"/>
  <c r="J367" i="16"/>
  <c r="K367" i="16" s="1"/>
  <c r="K213" i="16"/>
  <c r="K39" i="16"/>
  <c r="K151" i="16"/>
  <c r="K107" i="16"/>
  <c r="K95" i="16"/>
  <c r="K28" i="16"/>
  <c r="K86" i="18"/>
  <c r="K248" i="18"/>
  <c r="K145" i="20"/>
  <c r="K95" i="20"/>
  <c r="K77" i="20"/>
  <c r="K254" i="20"/>
  <c r="K294" i="22"/>
  <c r="K257" i="22"/>
  <c r="K119" i="22"/>
  <c r="K27" i="22"/>
  <c r="K81" i="22"/>
  <c r="K347" i="24"/>
  <c r="K341" i="24"/>
  <c r="K245" i="24"/>
  <c r="K184" i="24"/>
  <c r="K242" i="24"/>
  <c r="K101" i="24"/>
  <c r="K37" i="24"/>
  <c r="K207" i="24"/>
  <c r="K346" i="24"/>
  <c r="K170" i="24"/>
  <c r="K50" i="24"/>
  <c r="K70" i="24"/>
  <c r="K170" i="26"/>
  <c r="K162" i="26"/>
  <c r="K351" i="28"/>
  <c r="K197" i="28"/>
  <c r="K159" i="28"/>
  <c r="K141" i="28"/>
  <c r="K259" i="28"/>
  <c r="K243" i="28"/>
  <c r="K126" i="28"/>
  <c r="K190" i="28"/>
  <c r="K182" i="28"/>
  <c r="K174" i="28"/>
  <c r="K109" i="28"/>
  <c r="K38" i="28"/>
  <c r="K351" i="30"/>
  <c r="K225" i="30"/>
  <c r="K154" i="30"/>
  <c r="K146" i="30"/>
  <c r="K120" i="30"/>
  <c r="K92" i="30"/>
  <c r="K84" i="30"/>
  <c r="K73" i="30"/>
  <c r="K25" i="30"/>
  <c r="K246" i="30"/>
  <c r="K256" i="30"/>
  <c r="K298" i="32"/>
  <c r="K288" i="32"/>
  <c r="K195" i="32"/>
  <c r="K150" i="32"/>
  <c r="H373" i="32"/>
  <c r="K71" i="32"/>
  <c r="K277" i="32"/>
  <c r="K279" i="32"/>
  <c r="K154" i="32"/>
  <c r="L47" i="10"/>
  <c r="K305" i="12"/>
  <c r="K193" i="14"/>
  <c r="K140" i="14"/>
  <c r="K108" i="14"/>
  <c r="K59" i="14"/>
  <c r="K191" i="16"/>
  <c r="K174" i="16"/>
  <c r="K47" i="16"/>
  <c r="K278" i="16"/>
  <c r="K177" i="18"/>
  <c r="K69" i="18"/>
  <c r="K106" i="18"/>
  <c r="K205" i="20"/>
  <c r="K300" i="20"/>
  <c r="K136" i="20"/>
  <c r="K151" i="20"/>
  <c r="K82" i="20"/>
  <c r="K98" i="20"/>
  <c r="K76" i="20"/>
  <c r="K298" i="22"/>
  <c r="K317" i="22"/>
  <c r="K301" i="22"/>
  <c r="K262" i="22"/>
  <c r="K148" i="22"/>
  <c r="K72" i="22"/>
  <c r="K25" i="22"/>
  <c r="K309" i="22"/>
  <c r="K256" i="18"/>
  <c r="K155" i="24"/>
  <c r="K201" i="24"/>
  <c r="K98" i="24"/>
  <c r="K93" i="24"/>
  <c r="K147" i="24"/>
  <c r="K214" i="26"/>
  <c r="K144" i="26"/>
  <c r="K128" i="26"/>
  <c r="K30" i="26"/>
  <c r="K233" i="26"/>
  <c r="K331" i="28"/>
  <c r="K313" i="28"/>
  <c r="K272" i="28"/>
  <c r="K264" i="28"/>
  <c r="K254" i="28"/>
  <c r="K219" i="28"/>
  <c r="K211" i="28"/>
  <c r="K312" i="28"/>
  <c r="K220" i="28"/>
  <c r="K164" i="28"/>
  <c r="K286" i="28"/>
  <c r="K118" i="28"/>
  <c r="K112" i="28"/>
  <c r="K102" i="28"/>
  <c r="K92" i="28"/>
  <c r="K184" i="28"/>
  <c r="K176" i="28"/>
  <c r="K316" i="30"/>
  <c r="K223" i="30"/>
  <c r="K318" i="30"/>
  <c r="K168" i="30"/>
  <c r="K160" i="30"/>
  <c r="K110" i="30"/>
  <c r="K61" i="30"/>
  <c r="K53" i="30"/>
  <c r="K43" i="30"/>
  <c r="K262" i="30"/>
  <c r="K217" i="30"/>
  <c r="K97" i="30"/>
  <c r="K320" i="32"/>
  <c r="K349" i="32"/>
  <c r="K323" i="32"/>
  <c r="K307" i="32"/>
  <c r="K295" i="32"/>
  <c r="K335" i="32"/>
  <c r="K327" i="32"/>
  <c r="K289" i="32"/>
  <c r="K319" i="32"/>
  <c r="K177" i="32"/>
  <c r="K291" i="32"/>
  <c r="K140" i="32"/>
  <c r="K124" i="32"/>
  <c r="K242" i="32"/>
  <c r="K218" i="32"/>
  <c r="K194" i="32"/>
  <c r="K178" i="32"/>
  <c r="K224" i="32"/>
  <c r="K240" i="32"/>
  <c r="K56" i="32"/>
  <c r="K163" i="32"/>
  <c r="K156" i="32"/>
  <c r="K89" i="32"/>
  <c r="K64" i="32"/>
  <c r="K292" i="30"/>
  <c r="K53" i="32"/>
  <c r="K238" i="30"/>
  <c r="F11" i="32"/>
  <c r="K318" i="32"/>
  <c r="K328" i="32"/>
  <c r="K316" i="32"/>
  <c r="K214" i="32"/>
  <c r="K198" i="32"/>
  <c r="K182" i="32"/>
  <c r="K244" i="32"/>
  <c r="K232" i="32"/>
  <c r="K220" i="32"/>
  <c r="K204" i="32"/>
  <c r="K188" i="32"/>
  <c r="K234" i="32"/>
  <c r="K184" i="32"/>
  <c r="K37" i="32"/>
  <c r="K27" i="32"/>
  <c r="K21" i="32"/>
  <c r="K44" i="32"/>
  <c r="K350" i="32"/>
  <c r="K313" i="32"/>
  <c r="K347" i="32"/>
  <c r="K340" i="32"/>
  <c r="K324" i="32"/>
  <c r="K311" i="32"/>
  <c r="K290" i="32"/>
  <c r="K325" i="32"/>
  <c r="K25" i="32"/>
  <c r="K30" i="32"/>
  <c r="K50" i="32"/>
  <c r="K42" i="32"/>
  <c r="J373" i="32"/>
  <c r="K373" i="32" s="1"/>
  <c r="K17" i="32"/>
  <c r="K346" i="32"/>
  <c r="K302" i="32"/>
  <c r="K336" i="32"/>
  <c r="K300" i="32"/>
  <c r="K206" i="32"/>
  <c r="K190" i="32"/>
  <c r="K252" i="32"/>
  <c r="K236" i="32"/>
  <c r="K228" i="32"/>
  <c r="K212" i="32"/>
  <c r="K196" i="32"/>
  <c r="K180" i="32"/>
  <c r="K176" i="32"/>
  <c r="K29" i="32"/>
  <c r="K48" i="32"/>
  <c r="K40" i="32"/>
  <c r="K342" i="32"/>
  <c r="K310" i="32"/>
  <c r="K296" i="32"/>
  <c r="K351" i="32"/>
  <c r="K343" i="32"/>
  <c r="K332" i="32"/>
  <c r="K308" i="32"/>
  <c r="K297" i="32"/>
  <c r="K287" i="32"/>
  <c r="K337" i="32"/>
  <c r="I373" i="32"/>
  <c r="H11" i="32" s="1"/>
  <c r="K216" i="32"/>
  <c r="K166" i="32"/>
  <c r="K23" i="32"/>
  <c r="K46" i="32"/>
  <c r="K19" i="14"/>
  <c r="K311" i="16"/>
  <c r="K350" i="12"/>
  <c r="K90" i="12"/>
  <c r="K38" i="16"/>
  <c r="K93" i="22"/>
  <c r="K246" i="24"/>
  <c r="K196" i="24"/>
  <c r="K61" i="26"/>
  <c r="K53" i="26"/>
  <c r="K43" i="26"/>
  <c r="K244" i="24"/>
  <c r="K29" i="24"/>
  <c r="K115" i="28"/>
  <c r="K334" i="30"/>
  <c r="K326" i="30"/>
  <c r="K346" i="30"/>
  <c r="K348" i="30"/>
  <c r="K344" i="30"/>
  <c r="K306" i="30"/>
  <c r="K336" i="30"/>
  <c r="K213" i="30"/>
  <c r="K242" i="30"/>
  <c r="K259" i="30"/>
  <c r="K211" i="30"/>
  <c r="K72" i="30"/>
  <c r="K273" i="30"/>
  <c r="K145" i="30"/>
  <c r="K151" i="30"/>
  <c r="K171" i="30"/>
  <c r="K74" i="30"/>
  <c r="K122" i="16"/>
  <c r="K307" i="18"/>
  <c r="K134" i="18"/>
  <c r="K61" i="20"/>
  <c r="K326" i="22"/>
  <c r="K66" i="22"/>
  <c r="K238" i="20"/>
  <c r="K46" i="24"/>
  <c r="K298" i="26"/>
  <c r="K310" i="26"/>
  <c r="K332" i="26"/>
  <c r="K222" i="30"/>
  <c r="K297" i="30"/>
  <c r="K335" i="14"/>
  <c r="K160" i="14"/>
  <c r="K52" i="14"/>
  <c r="K73" i="18"/>
  <c r="K213" i="18"/>
  <c r="K134" i="20"/>
  <c r="K261" i="26"/>
  <c r="K246" i="26"/>
  <c r="K230" i="26"/>
  <c r="K49" i="12"/>
  <c r="K130" i="18"/>
  <c r="K192" i="18"/>
  <c r="K228" i="18"/>
  <c r="K328" i="24"/>
  <c r="K234" i="24"/>
  <c r="K126" i="24"/>
  <c r="K108" i="24"/>
  <c r="K181" i="24"/>
  <c r="K272" i="26"/>
  <c r="K73" i="28"/>
  <c r="K353" i="30"/>
  <c r="K327" i="30"/>
  <c r="K340" i="30"/>
  <c r="I373" i="30"/>
  <c r="H11" i="30" s="1"/>
  <c r="K257" i="30"/>
  <c r="K105" i="30"/>
  <c r="K271" i="30"/>
  <c r="K232" i="30"/>
  <c r="K169" i="30"/>
  <c r="K345" i="30"/>
  <c r="K315" i="30"/>
  <c r="K335" i="30"/>
  <c r="K338" i="30"/>
  <c r="K330" i="30"/>
  <c r="K322" i="30"/>
  <c r="K350" i="30"/>
  <c r="K342" i="30"/>
  <c r="K331" i="30"/>
  <c r="K280" i="30"/>
  <c r="K264" i="30"/>
  <c r="H373" i="30"/>
  <c r="F11" i="30" s="1"/>
  <c r="K290" i="30"/>
  <c r="K17" i="30"/>
  <c r="K319" i="30"/>
  <c r="K339" i="30"/>
  <c r="K323" i="30"/>
  <c r="J373" i="30"/>
  <c r="K338" i="12"/>
  <c r="K198" i="12"/>
  <c r="K168" i="12"/>
  <c r="K302" i="12"/>
  <c r="K270" i="12"/>
  <c r="K325" i="12"/>
  <c r="K91" i="12"/>
  <c r="K202" i="14"/>
  <c r="K184" i="14"/>
  <c r="K89" i="14"/>
  <c r="K75" i="14"/>
  <c r="K264" i="16"/>
  <c r="K208" i="16"/>
  <c r="K194" i="16"/>
  <c r="K336" i="16"/>
  <c r="K239" i="16"/>
  <c r="K82" i="16"/>
  <c r="K128" i="16"/>
  <c r="K275" i="18"/>
  <c r="K247" i="18"/>
  <c r="K60" i="18"/>
  <c r="K52" i="18"/>
  <c r="K83" i="18"/>
  <c r="K150" i="18"/>
  <c r="K40" i="18"/>
  <c r="K203" i="18"/>
  <c r="K204" i="14"/>
  <c r="K225" i="12"/>
  <c r="K348" i="20"/>
  <c r="K219" i="20"/>
  <c r="K280" i="20"/>
  <c r="K230" i="20"/>
  <c r="K183" i="20"/>
  <c r="K52" i="20"/>
  <c r="K117" i="18"/>
  <c r="K189" i="22"/>
  <c r="K157" i="22"/>
  <c r="K244" i="22"/>
  <c r="K63" i="22"/>
  <c r="K287" i="20"/>
  <c r="K261" i="12"/>
  <c r="K70" i="22"/>
  <c r="K73" i="16"/>
  <c r="K20" i="24"/>
  <c r="K262" i="24"/>
  <c r="L20" i="24"/>
  <c r="I373" i="28"/>
  <c r="H11" i="28" s="1"/>
  <c r="K54" i="28"/>
  <c r="K244" i="12"/>
  <c r="K351" i="14"/>
  <c r="K176" i="16"/>
  <c r="K116" i="16"/>
  <c r="K37" i="16"/>
  <c r="K145" i="16"/>
  <c r="K189" i="18"/>
  <c r="K148" i="18"/>
  <c r="K17" i="16"/>
  <c r="K329" i="12"/>
  <c r="K156" i="16"/>
  <c r="K69" i="16"/>
  <c r="K335" i="20"/>
  <c r="K173" i="20"/>
  <c r="K349" i="20"/>
  <c r="K60" i="20"/>
  <c r="K18" i="20"/>
  <c r="K158" i="20"/>
  <c r="K313" i="18"/>
  <c r="K141" i="20"/>
  <c r="K64" i="20"/>
  <c r="K201" i="22"/>
  <c r="K168" i="22"/>
  <c r="K37" i="22"/>
  <c r="K24" i="22"/>
  <c r="K123" i="20"/>
  <c r="K327" i="24"/>
  <c r="K332" i="24"/>
  <c r="K315" i="24"/>
  <c r="K316" i="24"/>
  <c r="K164" i="24"/>
  <c r="K25" i="24"/>
  <c r="K314" i="24"/>
  <c r="K119" i="24"/>
  <c r="K198" i="24"/>
  <c r="K271" i="26"/>
  <c r="K28" i="26"/>
  <c r="K31" i="24"/>
  <c r="K323" i="20"/>
  <c r="K82" i="14"/>
  <c r="K335" i="28"/>
  <c r="K291" i="28"/>
  <c r="K329" i="28"/>
  <c r="K319" i="28"/>
  <c r="K303" i="28"/>
  <c r="K287" i="28"/>
  <c r="K171" i="28"/>
  <c r="K229" i="28"/>
  <c r="K222" i="28"/>
  <c r="K130" i="28"/>
  <c r="K80" i="28"/>
  <c r="K96" i="22"/>
  <c r="K257" i="12"/>
  <c r="K314" i="12"/>
  <c r="K142" i="12"/>
  <c r="K236" i="14"/>
  <c r="L45" i="10"/>
  <c r="L48" i="10"/>
  <c r="K345" i="12"/>
  <c r="K226" i="12"/>
  <c r="K173" i="12"/>
  <c r="K220" i="12"/>
  <c r="K46" i="12"/>
  <c r="K342" i="12"/>
  <c r="K75" i="12"/>
  <c r="K159" i="14"/>
  <c r="K208" i="14"/>
  <c r="K43" i="14"/>
  <c r="K304" i="12"/>
  <c r="K202" i="12"/>
  <c r="K316" i="16"/>
  <c r="K310" i="16"/>
  <c r="K277" i="16"/>
  <c r="K219" i="16"/>
  <c r="K205" i="16"/>
  <c r="K178" i="16"/>
  <c r="K160" i="16"/>
  <c r="K328" i="18"/>
  <c r="K294" i="18"/>
  <c r="K331" i="18"/>
  <c r="K325" i="18"/>
  <c r="K304" i="18"/>
  <c r="K286" i="18"/>
  <c r="K288" i="18"/>
  <c r="K218" i="18"/>
  <c r="K201" i="18"/>
  <c r="K199" i="18"/>
  <c r="K93" i="18"/>
  <c r="K63" i="18"/>
  <c r="K19" i="18"/>
  <c r="K293" i="18"/>
  <c r="K334" i="18"/>
  <c r="K70" i="18"/>
  <c r="K47" i="18"/>
  <c r="K331" i="20"/>
  <c r="K291" i="20"/>
  <c r="K326" i="20"/>
  <c r="K37" i="20"/>
  <c r="K342" i="20"/>
  <c r="K225" i="20"/>
  <c r="K272" i="20"/>
  <c r="K244" i="20"/>
  <c r="K187" i="20"/>
  <c r="K162" i="20"/>
  <c r="K245" i="22"/>
  <c r="K277" i="22"/>
  <c r="K181" i="22"/>
  <c r="K56" i="22"/>
  <c r="K121" i="22"/>
  <c r="K101" i="22"/>
  <c r="K105" i="22"/>
  <c r="K39" i="22"/>
  <c r="K309" i="24"/>
  <c r="K321" i="24"/>
  <c r="K337" i="24"/>
  <c r="K249" i="24"/>
  <c r="K266" i="24"/>
  <c r="K349" i="24"/>
  <c r="K142" i="24"/>
  <c r="K78" i="24"/>
  <c r="K44" i="24"/>
  <c r="K24" i="24"/>
  <c r="K57" i="24"/>
  <c r="K27" i="24"/>
  <c r="K61" i="24"/>
  <c r="K309" i="26"/>
  <c r="K307" i="26"/>
  <c r="K296" i="26"/>
  <c r="K308" i="26"/>
  <c r="K297" i="26"/>
  <c r="K274" i="26"/>
  <c r="K218" i="26"/>
  <c r="K104" i="26"/>
  <c r="K19" i="26"/>
  <c r="K63" i="26"/>
  <c r="K55" i="26"/>
  <c r="K45" i="26"/>
  <c r="K37" i="26"/>
  <c r="K137" i="26"/>
  <c r="K265" i="22"/>
  <c r="K46" i="22"/>
  <c r="K91" i="20"/>
  <c r="K295" i="28"/>
  <c r="K300" i="28"/>
  <c r="K293" i="28"/>
  <c r="K284" i="28"/>
  <c r="K248" i="28"/>
  <c r="K332" i="28"/>
  <c r="K207" i="28"/>
  <c r="K150" i="28"/>
  <c r="K20" i="28"/>
  <c r="K257" i="26"/>
  <c r="K323" i="28"/>
  <c r="K318" i="28"/>
  <c r="K310" i="28"/>
  <c r="K302" i="28"/>
  <c r="K292" i="28"/>
  <c r="K280" i="28"/>
  <c r="K350" i="28"/>
  <c r="K338" i="28"/>
  <c r="K330" i="28"/>
  <c r="K322" i="28"/>
  <c r="K290" i="28"/>
  <c r="K246" i="28"/>
  <c r="K340" i="28"/>
  <c r="K316" i="28"/>
  <c r="K282" i="28"/>
  <c r="K224" i="28"/>
  <c r="K304" i="28"/>
  <c r="K108" i="28"/>
  <c r="K90" i="28"/>
  <c r="K121" i="28"/>
  <c r="K349" i="28"/>
  <c r="K337" i="28"/>
  <c r="K311" i="28"/>
  <c r="K245" i="28"/>
  <c r="K251" i="28"/>
  <c r="K235" i="28"/>
  <c r="K257" i="28"/>
  <c r="K241" i="28"/>
  <c r="K186" i="28"/>
  <c r="K178" i="28"/>
  <c r="K346" i="28"/>
  <c r="K333" i="28"/>
  <c r="K307" i="28"/>
  <c r="K296" i="28"/>
  <c r="K342" i="28"/>
  <c r="K253" i="28"/>
  <c r="K320" i="28"/>
  <c r="K328" i="28"/>
  <c r="K116" i="28"/>
  <c r="K110" i="28"/>
  <c r="K100" i="28"/>
  <c r="K88" i="28"/>
  <c r="K188" i="28"/>
  <c r="K180" i="28"/>
  <c r="H373" i="28"/>
  <c r="F11" i="28" s="1"/>
  <c r="K239" i="28"/>
  <c r="K200" i="28"/>
  <c r="K114" i="28"/>
  <c r="K94" i="28"/>
  <c r="K299" i="28"/>
  <c r="K289" i="28"/>
  <c r="K214" i="28"/>
  <c r="K98" i="28"/>
  <c r="K170" i="28"/>
  <c r="K162" i="28"/>
  <c r="K17" i="28"/>
  <c r="K353" i="28"/>
  <c r="K343" i="28"/>
  <c r="K325" i="28"/>
  <c r="K283" i="28"/>
  <c r="K315" i="28"/>
  <c r="K237" i="28"/>
  <c r="K255" i="28"/>
  <c r="K124" i="28"/>
  <c r="K104" i="28"/>
  <c r="K86" i="28"/>
  <c r="J373" i="28"/>
  <c r="K259" i="14"/>
  <c r="K156" i="14"/>
  <c r="K157" i="12"/>
  <c r="K126" i="16"/>
  <c r="K114" i="18"/>
  <c r="K151" i="18"/>
  <c r="K43" i="18"/>
  <c r="K238" i="16"/>
  <c r="K350" i="22"/>
  <c r="K331" i="22"/>
  <c r="J367" i="22"/>
  <c r="K367" i="22" s="1"/>
  <c r="K131" i="22"/>
  <c r="K310" i="24"/>
  <c r="K273" i="24"/>
  <c r="K96" i="24"/>
  <c r="K251" i="24"/>
  <c r="K289" i="24"/>
  <c r="K303" i="24"/>
  <c r="K209" i="20"/>
  <c r="J367" i="14"/>
  <c r="K367" i="14" s="1"/>
  <c r="K282" i="14"/>
  <c r="K254" i="14"/>
  <c r="K191" i="14"/>
  <c r="K52" i="16"/>
  <c r="K66" i="18"/>
  <c r="L367" i="18"/>
  <c r="J367" i="18"/>
  <c r="K367" i="18" s="1"/>
  <c r="K235" i="16"/>
  <c r="K106" i="22"/>
  <c r="K169" i="24"/>
  <c r="K68" i="24"/>
  <c r="K41" i="24"/>
  <c r="K28" i="24"/>
  <c r="K74" i="24"/>
  <c r="K318" i="26"/>
  <c r="K89" i="22"/>
  <c r="K322" i="12"/>
  <c r="K296" i="12"/>
  <c r="K218" i="12"/>
  <c r="K107" i="12"/>
  <c r="K69" i="12"/>
  <c r="K195" i="12"/>
  <c r="L42" i="10"/>
  <c r="K343" i="12"/>
  <c r="K262" i="12"/>
  <c r="K230" i="12"/>
  <c r="K236" i="12"/>
  <c r="K139" i="12"/>
  <c r="K284" i="12"/>
  <c r="K229" i="12"/>
  <c r="K124" i="12"/>
  <c r="K50" i="12"/>
  <c r="K42" i="12"/>
  <c r="K24" i="12"/>
  <c r="K245" i="12"/>
  <c r="K255" i="12"/>
  <c r="K134" i="14"/>
  <c r="K79" i="14"/>
  <c r="K262" i="16"/>
  <c r="K338" i="16"/>
  <c r="K343" i="18"/>
  <c r="K223" i="14"/>
  <c r="K333" i="20"/>
  <c r="K300" i="22"/>
  <c r="K209" i="22"/>
  <c r="K216" i="22"/>
  <c r="K149" i="22"/>
  <c r="K259" i="22"/>
  <c r="K225" i="22"/>
  <c r="K267" i="20"/>
  <c r="K75" i="22"/>
  <c r="K152" i="24"/>
  <c r="K43" i="24"/>
  <c r="K338" i="22"/>
  <c r="K178" i="26"/>
  <c r="K153" i="26"/>
  <c r="K145" i="26"/>
  <c r="K119" i="26"/>
  <c r="K319" i="26"/>
  <c r="K314" i="14"/>
  <c r="K217" i="14"/>
  <c r="K300" i="14"/>
  <c r="K117" i="14"/>
  <c r="K54" i="14"/>
  <c r="K345" i="14"/>
  <c r="K198" i="14"/>
  <c r="K183" i="14"/>
  <c r="K343" i="14"/>
  <c r="K322" i="14"/>
  <c r="K149" i="14"/>
  <c r="K122" i="14"/>
  <c r="K103" i="14"/>
  <c r="K87" i="14"/>
  <c r="K144" i="12"/>
  <c r="K165" i="12"/>
  <c r="K260" i="12"/>
  <c r="K20" i="12"/>
  <c r="K331" i="16"/>
  <c r="K351" i="16"/>
  <c r="K333" i="16"/>
  <c r="K188" i="16"/>
  <c r="K227" i="16"/>
  <c r="K198" i="16"/>
  <c r="K70" i="16"/>
  <c r="K23" i="16"/>
  <c r="K328" i="16"/>
  <c r="K202" i="16"/>
  <c r="K274" i="16"/>
  <c r="K186" i="16"/>
  <c r="K303" i="12"/>
  <c r="K342" i="18"/>
  <c r="K297" i="18"/>
  <c r="K211" i="18"/>
  <c r="K216" i="18"/>
  <c r="K236" i="18"/>
  <c r="K220" i="18"/>
  <c r="K255" i="18"/>
  <c r="K96" i="18"/>
  <c r="K81" i="18"/>
  <c r="K20" i="18"/>
  <c r="K193" i="18"/>
  <c r="K210" i="18"/>
  <c r="K347" i="18"/>
  <c r="K251" i="18"/>
  <c r="K116" i="18"/>
  <c r="K39" i="18"/>
  <c r="K341" i="20"/>
  <c r="K251" i="20"/>
  <c r="K255" i="20"/>
  <c r="K239" i="20"/>
  <c r="K223" i="20"/>
  <c r="K199" i="20"/>
  <c r="K175" i="20"/>
  <c r="K135" i="20"/>
  <c r="K54" i="20"/>
  <c r="K110" i="20"/>
  <c r="K45" i="20"/>
  <c r="K71" i="20"/>
  <c r="K63" i="20"/>
  <c r="K119" i="20"/>
  <c r="K228" i="20"/>
  <c r="K208" i="20"/>
  <c r="K278" i="20"/>
  <c r="K161" i="20"/>
  <c r="K124" i="20"/>
  <c r="K47" i="20"/>
  <c r="K28" i="20"/>
  <c r="K101" i="20"/>
  <c r="K90" i="20"/>
  <c r="K304" i="22"/>
  <c r="K306" i="22"/>
  <c r="K270" i="22"/>
  <c r="K251" i="22"/>
  <c r="K305" i="22"/>
  <c r="K289" i="22"/>
  <c r="K278" i="22"/>
  <c r="K234" i="22"/>
  <c r="K143" i="22"/>
  <c r="K90" i="22"/>
  <c r="K52" i="22"/>
  <c r="K118" i="22"/>
  <c r="K145" i="22"/>
  <c r="K288" i="22"/>
  <c r="K336" i="22"/>
  <c r="K254" i="22"/>
  <c r="K221" i="22"/>
  <c r="K256" i="22"/>
  <c r="K197" i="22"/>
  <c r="K79" i="22"/>
  <c r="K59" i="22"/>
  <c r="K304" i="24"/>
  <c r="K300" i="24"/>
  <c r="K267" i="24"/>
  <c r="K226" i="24"/>
  <c r="K188" i="24"/>
  <c r="K167" i="24"/>
  <c r="K322" i="24"/>
  <c r="K180" i="24"/>
  <c r="K159" i="24"/>
  <c r="K252" i="24"/>
  <c r="K329" i="24"/>
  <c r="K307" i="24"/>
  <c r="K247" i="24"/>
  <c r="K227" i="24"/>
  <c r="K111" i="24"/>
  <c r="K62" i="24"/>
  <c r="K42" i="24"/>
  <c r="K123" i="22"/>
  <c r="K143" i="18"/>
  <c r="K88" i="18"/>
  <c r="K250" i="24"/>
  <c r="K193" i="22"/>
  <c r="K69" i="24"/>
  <c r="K340" i="26"/>
  <c r="K302" i="26"/>
  <c r="K279" i="26"/>
  <c r="K263" i="26"/>
  <c r="K200" i="26"/>
  <c r="K182" i="26"/>
  <c r="K158" i="26"/>
  <c r="K108" i="26"/>
  <c r="K276" i="26"/>
  <c r="K205" i="26"/>
  <c r="K149" i="26"/>
  <c r="K141" i="26"/>
  <c r="K133" i="26"/>
  <c r="K67" i="26"/>
  <c r="K90" i="26"/>
  <c r="K241" i="26"/>
  <c r="K59" i="26"/>
  <c r="K49" i="26"/>
  <c r="K41" i="26"/>
  <c r="K249" i="26"/>
  <c r="K224" i="26"/>
  <c r="K184" i="16"/>
  <c r="K138" i="16"/>
  <c r="K199" i="16"/>
  <c r="K117" i="16"/>
  <c r="K54" i="16"/>
  <c r="K317" i="18"/>
  <c r="K280" i="18"/>
  <c r="K308" i="18"/>
  <c r="K176" i="18"/>
  <c r="K91" i="18"/>
  <c r="K263" i="18"/>
  <c r="K303" i="18"/>
  <c r="K285" i="18"/>
  <c r="K165" i="18"/>
  <c r="K147" i="18"/>
  <c r="K329" i="20"/>
  <c r="K212" i="20"/>
  <c r="K182" i="20"/>
  <c r="K311" i="20"/>
  <c r="K249" i="20"/>
  <c r="K215" i="20"/>
  <c r="K27" i="20"/>
  <c r="K40" i="20"/>
  <c r="K100" i="20"/>
  <c r="K257" i="20"/>
  <c r="K53" i="20"/>
  <c r="K59" i="18"/>
  <c r="K335" i="22"/>
  <c r="K284" i="22"/>
  <c r="K263" i="22"/>
  <c r="K230" i="22"/>
  <c r="K180" i="22"/>
  <c r="K166" i="22"/>
  <c r="K151" i="22"/>
  <c r="K132" i="22"/>
  <c r="K91" i="22"/>
  <c r="K183" i="22"/>
  <c r="K69" i="22"/>
  <c r="K112" i="22"/>
  <c r="K17" i="22"/>
  <c r="K19" i="22"/>
  <c r="K240" i="22"/>
  <c r="K250" i="22"/>
  <c r="K210" i="22"/>
  <c r="K134" i="22"/>
  <c r="K290" i="18"/>
  <c r="K199" i="22"/>
  <c r="K348" i="24"/>
  <c r="K336" i="24"/>
  <c r="K302" i="24"/>
  <c r="K290" i="24"/>
  <c r="K318" i="24"/>
  <c r="K306" i="24"/>
  <c r="K265" i="24"/>
  <c r="K217" i="24"/>
  <c r="K199" i="24"/>
  <c r="K220" i="24"/>
  <c r="K176" i="24"/>
  <c r="K118" i="24"/>
  <c r="K97" i="24"/>
  <c r="K116" i="24"/>
  <c r="K63" i="24"/>
  <c r="K158" i="24"/>
  <c r="K114" i="24"/>
  <c r="K208" i="24"/>
  <c r="K222" i="24"/>
  <c r="K254" i="24"/>
  <c r="K55" i="24"/>
  <c r="K191" i="20"/>
  <c r="K148" i="24"/>
  <c r="K348" i="26"/>
  <c r="K324" i="26"/>
  <c r="K269" i="26"/>
  <c r="K306" i="26"/>
  <c r="K270" i="26"/>
  <c r="K148" i="26"/>
  <c r="K140" i="26"/>
  <c r="K132" i="26"/>
  <c r="K229" i="26"/>
  <c r="K199" i="26"/>
  <c r="K169" i="26"/>
  <c r="K161" i="26"/>
  <c r="K123" i="26"/>
  <c r="K207" i="26"/>
  <c r="K264" i="26"/>
  <c r="K225" i="26"/>
  <c r="K215" i="26"/>
  <c r="K201" i="26"/>
  <c r="K193" i="26"/>
  <c r="K167" i="26"/>
  <c r="K159" i="26"/>
  <c r="K125" i="26"/>
  <c r="K105" i="26"/>
  <c r="K91" i="26"/>
  <c r="K89" i="26"/>
  <c r="K87" i="26"/>
  <c r="K254" i="26"/>
  <c r="K238" i="26"/>
  <c r="K326" i="24"/>
  <c r="K65" i="26"/>
  <c r="K57" i="26"/>
  <c r="K47" i="26"/>
  <c r="K39" i="26"/>
  <c r="K311" i="26"/>
  <c r="K216" i="26"/>
  <c r="K126" i="26"/>
  <c r="K116" i="26"/>
  <c r="K180" i="26"/>
  <c r="K146" i="26"/>
  <c r="K120" i="26"/>
  <c r="K147" i="26"/>
  <c r="K139" i="26"/>
  <c r="K121" i="26"/>
  <c r="K97" i="26"/>
  <c r="K280" i="26"/>
  <c r="K346" i="26"/>
  <c r="K289" i="26"/>
  <c r="K287" i="26"/>
  <c r="K285" i="26"/>
  <c r="K283" i="26"/>
  <c r="K273" i="26"/>
  <c r="K267" i="26"/>
  <c r="K194" i="26"/>
  <c r="K187" i="26"/>
  <c r="K179" i="26"/>
  <c r="K172" i="26"/>
  <c r="K164" i="26"/>
  <c r="K156" i="26"/>
  <c r="K220" i="26"/>
  <c r="K213" i="26"/>
  <c r="K206" i="26"/>
  <c r="K176" i="26"/>
  <c r="K142" i="26"/>
  <c r="K113" i="26"/>
  <c r="K81" i="26"/>
  <c r="K79" i="26"/>
  <c r="K77" i="26"/>
  <c r="K75" i="26"/>
  <c r="K73" i="26"/>
  <c r="K71" i="26"/>
  <c r="H373" i="26"/>
  <c r="F11" i="26" s="1"/>
  <c r="K95" i="26"/>
  <c r="K352" i="26"/>
  <c r="K344" i="26"/>
  <c r="K303" i="26"/>
  <c r="K277" i="26"/>
  <c r="K222" i="26"/>
  <c r="K212" i="26"/>
  <c r="K130" i="26"/>
  <c r="K112" i="26"/>
  <c r="K102" i="26"/>
  <c r="K92" i="26"/>
  <c r="K188" i="26"/>
  <c r="K154" i="26"/>
  <c r="K138" i="26"/>
  <c r="K100" i="26"/>
  <c r="I373" i="26"/>
  <c r="H11" i="26" s="1"/>
  <c r="K189" i="26"/>
  <c r="K181" i="26"/>
  <c r="K151" i="26"/>
  <c r="K143" i="26"/>
  <c r="K135" i="26"/>
  <c r="K107" i="26"/>
  <c r="K88" i="26"/>
  <c r="K86" i="26"/>
  <c r="K84" i="26"/>
  <c r="K17" i="26"/>
  <c r="K350" i="26"/>
  <c r="K342" i="26"/>
  <c r="K300" i="26"/>
  <c r="K293" i="26"/>
  <c r="K312" i="26"/>
  <c r="K304" i="26"/>
  <c r="K265" i="26"/>
  <c r="K278" i="26"/>
  <c r="K275" i="26"/>
  <c r="K198" i="26"/>
  <c r="K191" i="26"/>
  <c r="K183" i="26"/>
  <c r="K175" i="26"/>
  <c r="K168" i="26"/>
  <c r="K160" i="26"/>
  <c r="K109" i="26"/>
  <c r="K99" i="26"/>
  <c r="K227" i="26"/>
  <c r="K223" i="26"/>
  <c r="K217" i="26"/>
  <c r="K209" i="26"/>
  <c r="K184" i="26"/>
  <c r="K150" i="26"/>
  <c r="K134" i="26"/>
  <c r="K110" i="26"/>
  <c r="K93" i="26"/>
  <c r="K85" i="26"/>
  <c r="K83" i="26"/>
  <c r="J373" i="26"/>
  <c r="K248" i="14"/>
  <c r="K307" i="12"/>
  <c r="K65" i="12"/>
  <c r="K134" i="12"/>
  <c r="K318" i="14"/>
  <c r="K116" i="14"/>
  <c r="K31" i="14"/>
  <c r="K273" i="16"/>
  <c r="K269" i="16"/>
  <c r="K343" i="16"/>
  <c r="K149" i="16"/>
  <c r="K188" i="12"/>
  <c r="K172" i="12"/>
  <c r="K135" i="16"/>
  <c r="K157" i="18"/>
  <c r="K76" i="18"/>
  <c r="K84" i="18"/>
  <c r="K257" i="16"/>
  <c r="K164" i="12"/>
  <c r="K305" i="18"/>
  <c r="K173" i="18"/>
  <c r="K307" i="16"/>
  <c r="K44" i="12"/>
  <c r="K263" i="20"/>
  <c r="K315" i="20"/>
  <c r="K192" i="20"/>
  <c r="K102" i="20"/>
  <c r="K84" i="20"/>
  <c r="K179" i="20"/>
  <c r="K107" i="20"/>
  <c r="K265" i="20"/>
  <c r="K188" i="20"/>
  <c r="K19" i="20"/>
  <c r="K136" i="12"/>
  <c r="K316" i="22"/>
  <c r="K296" i="22"/>
  <c r="K86" i="22"/>
  <c r="K167" i="22"/>
  <c r="K159" i="22"/>
  <c r="K285" i="22"/>
  <c r="K117" i="22"/>
  <c r="K269" i="22"/>
  <c r="K233" i="22"/>
  <c r="K323" i="24"/>
  <c r="K195" i="24"/>
  <c r="K177" i="24"/>
  <c r="K191" i="24"/>
  <c r="K241" i="24"/>
  <c r="K30" i="24"/>
  <c r="K19" i="24"/>
  <c r="K103" i="24"/>
  <c r="K83" i="24"/>
  <c r="H371" i="24"/>
  <c r="F11" i="24" s="1"/>
  <c r="K278" i="24"/>
  <c r="K173" i="22"/>
  <c r="K186" i="22"/>
  <c r="K320" i="12"/>
  <c r="K254" i="12"/>
  <c r="K246" i="12"/>
  <c r="K166" i="12"/>
  <c r="K285" i="12"/>
  <c r="K228" i="12"/>
  <c r="K110" i="12"/>
  <c r="K298" i="14"/>
  <c r="K265" i="14"/>
  <c r="K195" i="14"/>
  <c r="K165" i="14"/>
  <c r="K330" i="14"/>
  <c r="K338" i="14"/>
  <c r="K346" i="16"/>
  <c r="K215" i="16"/>
  <c r="K201" i="16"/>
  <c r="K63" i="16"/>
  <c r="K93" i="16"/>
  <c r="K245" i="16"/>
  <c r="K195" i="16"/>
  <c r="K322" i="16"/>
  <c r="K45" i="16"/>
  <c r="K147" i="12"/>
  <c r="K150" i="12"/>
  <c r="K272" i="18"/>
  <c r="K276" i="18"/>
  <c r="K230" i="18"/>
  <c r="K72" i="18"/>
  <c r="K181" i="18"/>
  <c r="K139" i="18"/>
  <c r="K107" i="18"/>
  <c r="K128" i="18"/>
  <c r="K278" i="18"/>
  <c r="K18" i="18"/>
  <c r="K166" i="18"/>
  <c r="K103" i="18"/>
  <c r="K232" i="14"/>
  <c r="K273" i="20"/>
  <c r="K207" i="20"/>
  <c r="K302" i="20"/>
  <c r="K177" i="20"/>
  <c r="K17" i="20"/>
  <c r="K218" i="20"/>
  <c r="K62" i="18"/>
  <c r="K324" i="22"/>
  <c r="K293" i="22"/>
  <c r="K252" i="22"/>
  <c r="K271" i="22"/>
  <c r="K249" i="22"/>
  <c r="K141" i="22"/>
  <c r="K61" i="22"/>
  <c r="K53" i="22"/>
  <c r="K44" i="22"/>
  <c r="K330" i="22"/>
  <c r="K169" i="22"/>
  <c r="K42" i="20"/>
  <c r="K166" i="20"/>
  <c r="L20" i="10"/>
  <c r="K295" i="24"/>
  <c r="K268" i="24"/>
  <c r="K286" i="24"/>
  <c r="K257" i="24"/>
  <c r="K168" i="24"/>
  <c r="K156" i="24"/>
  <c r="K56" i="24"/>
  <c r="I371" i="24"/>
  <c r="H11" i="24" s="1"/>
  <c r="K60" i="24"/>
  <c r="K285" i="24"/>
  <c r="K77" i="24"/>
  <c r="K330" i="24"/>
  <c r="K162" i="24"/>
  <c r="K127" i="22"/>
  <c r="K128" i="24"/>
  <c r="K334" i="12"/>
  <c r="K348" i="12"/>
  <c r="K177" i="12"/>
  <c r="K162" i="12"/>
  <c r="K70" i="12"/>
  <c r="K47" i="12"/>
  <c r="K323" i="12"/>
  <c r="K331" i="14"/>
  <c r="K280" i="14"/>
  <c r="K229" i="14"/>
  <c r="K123" i="14"/>
  <c r="K177" i="14"/>
  <c r="K57" i="14"/>
  <c r="K28" i="14"/>
  <c r="K349" i="14"/>
  <c r="K264" i="14"/>
  <c r="K224" i="14"/>
  <c r="K18" i="14"/>
  <c r="K276" i="12"/>
  <c r="K314" i="16"/>
  <c r="K254" i="16"/>
  <c r="K244" i="16"/>
  <c r="K180" i="16"/>
  <c r="K157" i="16"/>
  <c r="K152" i="16"/>
  <c r="K118" i="16"/>
  <c r="K164" i="16"/>
  <c r="K66" i="16"/>
  <c r="K20" i="16"/>
  <c r="K260" i="16"/>
  <c r="K294" i="16"/>
  <c r="K86" i="16"/>
  <c r="K47" i="14"/>
  <c r="K62" i="16"/>
  <c r="K84" i="16"/>
  <c r="K144" i="18"/>
  <c r="K124" i="18"/>
  <c r="K221" i="16"/>
  <c r="K131" i="18"/>
  <c r="K189" i="20"/>
  <c r="K168" i="20"/>
  <c r="K201" i="20"/>
  <c r="K157" i="20"/>
  <c r="K327" i="22"/>
  <c r="K308" i="22"/>
  <c r="K313" i="22"/>
  <c r="K274" i="22"/>
  <c r="K332" i="22"/>
  <c r="K310" i="22"/>
  <c r="K243" i="22"/>
  <c r="K218" i="22"/>
  <c r="K172" i="22"/>
  <c r="K163" i="22"/>
  <c r="K152" i="22"/>
  <c r="K136" i="22"/>
  <c r="K102" i="22"/>
  <c r="K78" i="22"/>
  <c r="K253" i="20"/>
  <c r="K324" i="24"/>
  <c r="K213" i="24"/>
  <c r="K301" i="24"/>
  <c r="K203" i="24"/>
  <c r="K243" i="24"/>
  <c r="K209" i="24"/>
  <c r="K185" i="24"/>
  <c r="K145" i="24"/>
  <c r="K157" i="24"/>
  <c r="K161" i="24"/>
  <c r="K143" i="24"/>
  <c r="K90" i="24"/>
  <c r="K71" i="24"/>
  <c r="K49" i="24"/>
  <c r="K38" i="24"/>
  <c r="K331" i="24"/>
  <c r="K179" i="24"/>
  <c r="K122" i="24"/>
  <c r="K263" i="24"/>
  <c r="K313" i="24"/>
  <c r="K296" i="24"/>
  <c r="K202" i="24"/>
  <c r="K253" i="24"/>
  <c r="K134" i="24"/>
  <c r="K269" i="24"/>
  <c r="K131" i="24"/>
  <c r="K146" i="24"/>
  <c r="K239" i="24"/>
  <c r="K17" i="24"/>
  <c r="K18" i="24"/>
  <c r="K343" i="24"/>
  <c r="K320" i="24"/>
  <c r="K260" i="24"/>
  <c r="K230" i="24"/>
  <c r="K160" i="24"/>
  <c r="K351" i="24"/>
  <c r="K272" i="24"/>
  <c r="K225" i="24"/>
  <c r="L367" i="24"/>
  <c r="J367" i="24"/>
  <c r="K367" i="24" s="1"/>
  <c r="K298" i="24"/>
  <c r="K86" i="24"/>
  <c r="K107" i="24"/>
  <c r="K75" i="24"/>
  <c r="K317" i="24"/>
  <c r="K294" i="24"/>
  <c r="K237" i="24"/>
  <c r="K175" i="24"/>
  <c r="K149" i="24"/>
  <c r="K305" i="24"/>
  <c r="K138" i="24"/>
  <c r="K283" i="24"/>
  <c r="K211" i="24"/>
  <c r="K52" i="24"/>
  <c r="K125" i="24"/>
  <c r="K221" i="24"/>
  <c r="K214" i="24"/>
  <c r="K110" i="24"/>
  <c r="K264" i="24"/>
  <c r="K141" i="24"/>
  <c r="K218" i="24"/>
  <c r="K79" i="24"/>
  <c r="K184" i="22"/>
  <c r="K142" i="14"/>
  <c r="K41" i="14"/>
  <c r="K83" i="14"/>
  <c r="K207" i="14"/>
  <c r="K289" i="12"/>
  <c r="K151" i="12"/>
  <c r="L50" i="10"/>
  <c r="K335" i="16"/>
  <c r="K297" i="16"/>
  <c r="K284" i="16"/>
  <c r="K261" i="16"/>
  <c r="K165" i="16"/>
  <c r="K183" i="16"/>
  <c r="K163" i="16"/>
  <c r="K127" i="16"/>
  <c r="K27" i="16"/>
  <c r="K320" i="16"/>
  <c r="K317" i="16"/>
  <c r="K296" i="16"/>
  <c r="K268" i="16"/>
  <c r="K283" i="16"/>
  <c r="K40" i="16"/>
  <c r="K131" i="16"/>
  <c r="K145" i="14"/>
  <c r="K346" i="18"/>
  <c r="K323" i="18"/>
  <c r="K281" i="18"/>
  <c r="K266" i="18"/>
  <c r="K50" i="18"/>
  <c r="K28" i="18"/>
  <c r="K142" i="18"/>
  <c r="K75" i="18"/>
  <c r="K242" i="18"/>
  <c r="K336" i="18"/>
  <c r="K229" i="18"/>
  <c r="K133" i="20"/>
  <c r="K111" i="20"/>
  <c r="K25" i="20"/>
  <c r="K74" i="18"/>
  <c r="K275" i="22"/>
  <c r="K124" i="22"/>
  <c r="K100" i="22"/>
  <c r="K322" i="22"/>
  <c r="K147" i="22"/>
  <c r="K304" i="20"/>
  <c r="K321" i="12"/>
  <c r="K57" i="12"/>
  <c r="K89" i="12"/>
  <c r="K336" i="14"/>
  <c r="K237" i="14"/>
  <c r="K150" i="14"/>
  <c r="K163" i="14"/>
  <c r="K246" i="14"/>
  <c r="L52" i="10"/>
  <c r="K351" i="12"/>
  <c r="K318" i="12"/>
  <c r="K291" i="12"/>
  <c r="K266" i="12"/>
  <c r="K203" i="12"/>
  <c r="K83" i="12"/>
  <c r="K141" i="12"/>
  <c r="K176" i="12"/>
  <c r="K131" i="12"/>
  <c r="K72" i="12"/>
  <c r="K38" i="12"/>
  <c r="K306" i="12"/>
  <c r="K217" i="12"/>
  <c r="K194" i="12"/>
  <c r="K274" i="12"/>
  <c r="K106" i="12"/>
  <c r="K98" i="12"/>
  <c r="L26" i="10"/>
  <c r="L44" i="10"/>
  <c r="K329" i="14"/>
  <c r="K188" i="14"/>
  <c r="K181" i="14"/>
  <c r="K135" i="14"/>
  <c r="K100" i="14"/>
  <c r="K272" i="14"/>
  <c r="K60" i="14"/>
  <c r="K42" i="14"/>
  <c r="K294" i="14"/>
  <c r="K241" i="14"/>
  <c r="K307" i="14"/>
  <c r="K263" i="14"/>
  <c r="K308" i="16"/>
  <c r="K325" i="16"/>
  <c r="K226" i="16"/>
  <c r="K170" i="16"/>
  <c r="K90" i="16"/>
  <c r="K228" i="16"/>
  <c r="K212" i="16"/>
  <c r="K136" i="16"/>
  <c r="K88" i="16"/>
  <c r="K55" i="16"/>
  <c r="K142" i="16"/>
  <c r="K243" i="16"/>
  <c r="K287" i="16"/>
  <c r="K49" i="16"/>
  <c r="K75" i="16"/>
  <c r="K320" i="18"/>
  <c r="K254" i="18"/>
  <c r="K351" i="18"/>
  <c r="K183" i="18"/>
  <c r="K121" i="18"/>
  <c r="K277" i="18"/>
  <c r="K240" i="18"/>
  <c r="K221" i="18"/>
  <c r="K205" i="18"/>
  <c r="K122" i="18"/>
  <c r="K102" i="18"/>
  <c r="K90" i="18"/>
  <c r="K85" i="18"/>
  <c r="K79" i="18"/>
  <c r="K219" i="18"/>
  <c r="K100" i="18"/>
  <c r="K226" i="18"/>
  <c r="K332" i="20"/>
  <c r="K309" i="20"/>
  <c r="K317" i="20"/>
  <c r="K340" i="20"/>
  <c r="K268" i="20"/>
  <c r="K261" i="20"/>
  <c r="K186" i="20"/>
  <c r="K163" i="20"/>
  <c r="K113" i="20"/>
  <c r="K86" i="20"/>
  <c r="K165" i="20"/>
  <c r="K154" i="20"/>
  <c r="K221" i="20"/>
  <c r="K184" i="20"/>
  <c r="K87" i="20"/>
  <c r="K46" i="20"/>
  <c r="K77" i="18"/>
  <c r="K325" i="22"/>
  <c r="K276" i="22"/>
  <c r="K170" i="22"/>
  <c r="K162" i="22"/>
  <c r="K154" i="22"/>
  <c r="K49" i="22"/>
  <c r="I371" i="22"/>
  <c r="H11" i="22" s="1"/>
  <c r="K307" i="22"/>
  <c r="K146" i="22"/>
  <c r="K116" i="22"/>
  <c r="K130" i="22"/>
  <c r="K64" i="12"/>
  <c r="K320" i="14"/>
  <c r="K313" i="14"/>
  <c r="K23" i="14"/>
  <c r="K283" i="14"/>
  <c r="K261" i="14"/>
  <c r="L30" i="10"/>
  <c r="K328" i="12"/>
  <c r="K181" i="12"/>
  <c r="K301" i="12"/>
  <c r="K283" i="12"/>
  <c r="K100" i="12"/>
  <c r="K135" i="12"/>
  <c r="K221" i="12"/>
  <c r="K337" i="12"/>
  <c r="K130" i="12"/>
  <c r="K277" i="12"/>
  <c r="K96" i="12"/>
  <c r="K316" i="14"/>
  <c r="K290" i="14"/>
  <c r="K219" i="14"/>
  <c r="K138" i="14"/>
  <c r="K253" i="14"/>
  <c r="K192" i="14"/>
  <c r="K147" i="14"/>
  <c r="K132" i="14"/>
  <c r="K144" i="14"/>
  <c r="K111" i="14"/>
  <c r="K71" i="14"/>
  <c r="K72" i="14"/>
  <c r="K311" i="14"/>
  <c r="K201" i="14"/>
  <c r="K298" i="16"/>
  <c r="K255" i="16"/>
  <c r="K290" i="16"/>
  <c r="K216" i="16"/>
  <c r="K64" i="16"/>
  <c r="K81" i="16"/>
  <c r="K266" i="16"/>
  <c r="K143" i="16"/>
  <c r="K168" i="16"/>
  <c r="K158" i="16"/>
  <c r="K348" i="18"/>
  <c r="K316" i="18"/>
  <c r="K273" i="18"/>
  <c r="K327" i="18"/>
  <c r="K204" i="18"/>
  <c r="K312" i="18"/>
  <c r="K245" i="18"/>
  <c r="K222" i="18"/>
  <c r="K125" i="18"/>
  <c r="K78" i="18"/>
  <c r="K71" i="18"/>
  <c r="K24" i="18"/>
  <c r="K132" i="18"/>
  <c r="K312" i="20"/>
  <c r="K214" i="20"/>
  <c r="K167" i="20"/>
  <c r="K152" i="20"/>
  <c r="K274" i="20"/>
  <c r="K88" i="20"/>
  <c r="K69" i="20"/>
  <c r="K256" i="20"/>
  <c r="K233" i="20"/>
  <c r="K149" i="20"/>
  <c r="K106" i="20"/>
  <c r="K97" i="20"/>
  <c r="K23" i="20"/>
  <c r="K327" i="20"/>
  <c r="K338" i="20"/>
  <c r="K131" i="20"/>
  <c r="K127" i="20"/>
  <c r="K43" i="20"/>
  <c r="K44" i="18"/>
  <c r="K30" i="20"/>
  <c r="K323" i="22"/>
  <c r="K291" i="22"/>
  <c r="K348" i="22"/>
  <c r="K208" i="22"/>
  <c r="K187" i="22"/>
  <c r="K68" i="22"/>
  <c r="K237" i="22"/>
  <c r="K113" i="22"/>
  <c r="K178" i="22"/>
  <c r="K195" i="22"/>
  <c r="K213" i="22"/>
  <c r="K42" i="22"/>
  <c r="K114" i="22"/>
  <c r="K207" i="22"/>
  <c r="K155" i="22"/>
  <c r="K140" i="22"/>
  <c r="K98" i="22"/>
  <c r="K137" i="22"/>
  <c r="K125" i="22"/>
  <c r="K253" i="22"/>
  <c r="K219" i="22"/>
  <c r="K215" i="22"/>
  <c r="K194" i="22"/>
  <c r="K164" i="22"/>
  <c r="K133" i="22"/>
  <c r="K57" i="22"/>
  <c r="K95" i="22"/>
  <c r="K20" i="22"/>
  <c r="K283" i="22"/>
  <c r="K287" i="22"/>
  <c r="K314" i="22"/>
  <c r="K264" i="22"/>
  <c r="K198" i="22"/>
  <c r="K205" i="22"/>
  <c r="K175" i="22"/>
  <c r="K65" i="22"/>
  <c r="K111" i="22"/>
  <c r="K76" i="22"/>
  <c r="K108" i="22"/>
  <c r="K73" i="22"/>
  <c r="K31" i="22"/>
  <c r="L20" i="22"/>
  <c r="K282" i="22"/>
  <c r="K286" i="22"/>
  <c r="K179" i="22"/>
  <c r="K232" i="22"/>
  <c r="K126" i="22"/>
  <c r="K92" i="22"/>
  <c r="K50" i="22"/>
  <c r="K29" i="22"/>
  <c r="H371" i="22"/>
  <c r="F11" i="22" s="1"/>
  <c r="K40" i="12"/>
  <c r="K63" i="12"/>
  <c r="K119" i="14"/>
  <c r="K68" i="16"/>
  <c r="K321" i="18"/>
  <c r="K264" i="18"/>
  <c r="K257" i="18"/>
  <c r="K195" i="18"/>
  <c r="K161" i="18"/>
  <c r="K330" i="18"/>
  <c r="K289" i="18"/>
  <c r="K196" i="18"/>
  <c r="K162" i="18"/>
  <c r="K324" i="20"/>
  <c r="K305" i="20"/>
  <c r="K301" i="20"/>
  <c r="K343" i="20"/>
  <c r="K313" i="20"/>
  <c r="K281" i="20"/>
  <c r="K270" i="20"/>
  <c r="K336" i="20"/>
  <c r="K204" i="20"/>
  <c r="K96" i="20"/>
  <c r="K59" i="20"/>
  <c r="L20" i="20"/>
  <c r="K196" i="20"/>
  <c r="K123" i="12"/>
  <c r="K149" i="12"/>
  <c r="K93" i="12"/>
  <c r="K78" i="12"/>
  <c r="K231" i="14"/>
  <c r="K125" i="12"/>
  <c r="K296" i="18"/>
  <c r="K322" i="18"/>
  <c r="K325" i="20"/>
  <c r="K89" i="20"/>
  <c r="K307" i="20"/>
  <c r="K170" i="20"/>
  <c r="K57" i="20"/>
  <c r="K68" i="20"/>
  <c r="K253" i="12"/>
  <c r="K118" i="12"/>
  <c r="K347" i="16"/>
  <c r="K135" i="18"/>
  <c r="K301" i="18"/>
  <c r="K112" i="16"/>
  <c r="K242" i="16"/>
  <c r="K349" i="18"/>
  <c r="K48" i="20"/>
  <c r="K50" i="20"/>
  <c r="K83" i="20"/>
  <c r="K350" i="20"/>
  <c r="K143" i="20"/>
  <c r="K255" i="14"/>
  <c r="K137" i="18"/>
  <c r="K105" i="18"/>
  <c r="K250" i="18"/>
  <c r="K262" i="18"/>
  <c r="K327" i="12"/>
  <c r="K216" i="14"/>
  <c r="K114" i="16"/>
  <c r="K285" i="20"/>
  <c r="K262" i="20"/>
  <c r="K259" i="20"/>
  <c r="K227" i="20"/>
  <c r="K155" i="20"/>
  <c r="K140" i="20"/>
  <c r="K159" i="20"/>
  <c r="K252" i="20"/>
  <c r="K125" i="20"/>
  <c r="K193" i="20"/>
  <c r="K93" i="20"/>
  <c r="K85" i="20"/>
  <c r="K282" i="20"/>
  <c r="K308" i="20"/>
  <c r="K31" i="20"/>
  <c r="K103" i="20"/>
  <c r="K347" i="20"/>
  <c r="K314" i="20"/>
  <c r="K328" i="20"/>
  <c r="K320" i="20"/>
  <c r="K248" i="20"/>
  <c r="K216" i="20"/>
  <c r="K211" i="20"/>
  <c r="K289" i="20"/>
  <c r="K121" i="20"/>
  <c r="K174" i="20"/>
  <c r="K144" i="20"/>
  <c r="K148" i="20"/>
  <c r="K114" i="20"/>
  <c r="K213" i="20"/>
  <c r="K202" i="20"/>
  <c r="K229" i="20"/>
  <c r="K220" i="20"/>
  <c r="K116" i="20"/>
  <c r="K20" i="20"/>
  <c r="K236" i="20"/>
  <c r="I371" i="20"/>
  <c r="H11" i="20" s="1"/>
  <c r="K295" i="20"/>
  <c r="K198" i="20"/>
  <c r="K306" i="20"/>
  <c r="K351" i="20"/>
  <c r="K132" i="20"/>
  <c r="K269" i="20"/>
  <c r="K240" i="20"/>
  <c r="K178" i="20"/>
  <c r="K44" i="20"/>
  <c r="K55" i="20"/>
  <c r="K78" i="20"/>
  <c r="K70" i="20"/>
  <c r="L367" i="20"/>
  <c r="J367" i="20"/>
  <c r="K367" i="20" s="1"/>
  <c r="K74" i="20"/>
  <c r="K217" i="20"/>
  <c r="K156" i="20"/>
  <c r="K243" i="20"/>
  <c r="H371" i="20"/>
  <c r="F11" i="20" s="1"/>
  <c r="K58" i="14"/>
  <c r="K344" i="12"/>
  <c r="K309" i="12"/>
  <c r="K271" i="12"/>
  <c r="K341" i="12"/>
  <c r="K281" i="12"/>
  <c r="K268" i="12"/>
  <c r="K84" i="12"/>
  <c r="K103" i="12"/>
  <c r="K59" i="12"/>
  <c r="K325" i="14"/>
  <c r="K221" i="14"/>
  <c r="K130" i="14"/>
  <c r="K289" i="14"/>
  <c r="K162" i="14"/>
  <c r="K212" i="14"/>
  <c r="K174" i="14"/>
  <c r="K25" i="14"/>
  <c r="K68" i="14"/>
  <c r="K228" i="14"/>
  <c r="K45" i="14"/>
  <c r="K121" i="12"/>
  <c r="K191" i="12"/>
  <c r="K253" i="16"/>
  <c r="K211" i="16"/>
  <c r="K305" i="16"/>
  <c r="K323" i="16"/>
  <c r="K113" i="12"/>
  <c r="K300" i="18"/>
  <c r="K268" i="18"/>
  <c r="K172" i="18"/>
  <c r="K118" i="18"/>
  <c r="K169" i="18"/>
  <c r="K238" i="18"/>
  <c r="K97" i="18"/>
  <c r="K82" i="18"/>
  <c r="K17" i="18"/>
  <c r="K274" i="18"/>
  <c r="K141" i="18"/>
  <c r="K126" i="18"/>
  <c r="K311" i="18"/>
  <c r="K154" i="18"/>
  <c r="K55" i="18"/>
  <c r="K29" i="18"/>
  <c r="L21" i="10"/>
  <c r="K347" i="12"/>
  <c r="K317" i="12"/>
  <c r="K247" i="12"/>
  <c r="K68" i="12"/>
  <c r="K184" i="12"/>
  <c r="K27" i="12"/>
  <c r="K101" i="12"/>
  <c r="K233" i="14"/>
  <c r="K239" i="14"/>
  <c r="K199" i="14"/>
  <c r="K169" i="14"/>
  <c r="K161" i="14"/>
  <c r="K244" i="14"/>
  <c r="K128" i="14"/>
  <c r="K110" i="14"/>
  <c r="K305" i="14"/>
  <c r="K96" i="14"/>
  <c r="K27" i="14"/>
  <c r="K82" i="12"/>
  <c r="K161" i="12"/>
  <c r="K327" i="16"/>
  <c r="K318" i="16"/>
  <c r="K182" i="16"/>
  <c r="K220" i="16"/>
  <c r="K121" i="16"/>
  <c r="K98" i="16"/>
  <c r="K87" i="16"/>
  <c r="K175" i="16"/>
  <c r="K315" i="16"/>
  <c r="K332" i="16"/>
  <c r="K330" i="16"/>
  <c r="K217" i="16"/>
  <c r="K249" i="14"/>
  <c r="K133" i="14"/>
  <c r="K112" i="14"/>
  <c r="K49" i="14"/>
  <c r="K265" i="12"/>
  <c r="K303" i="16"/>
  <c r="K314" i="18"/>
  <c r="K243" i="18"/>
  <c r="K227" i="18"/>
  <c r="K212" i="18"/>
  <c r="K209" i="18"/>
  <c r="K160" i="18"/>
  <c r="K145" i="18"/>
  <c r="K112" i="18"/>
  <c r="K164" i="18"/>
  <c r="K159" i="18"/>
  <c r="K27" i="18"/>
  <c r="K184" i="18"/>
  <c r="K146" i="18"/>
  <c r="K163" i="18"/>
  <c r="K92" i="14"/>
  <c r="K324" i="12"/>
  <c r="K349" i="12"/>
  <c r="K175" i="12"/>
  <c r="K241" i="12"/>
  <c r="K169" i="12"/>
  <c r="K23" i="12"/>
  <c r="K308" i="14"/>
  <c r="K324" i="14"/>
  <c r="K284" i="14"/>
  <c r="K268" i="14"/>
  <c r="K127" i="14"/>
  <c r="K215" i="14"/>
  <c r="K179" i="14"/>
  <c r="K296" i="14"/>
  <c r="K105" i="14"/>
  <c r="K73" i="14"/>
  <c r="K66" i="14"/>
  <c r="K309" i="16"/>
  <c r="K288" i="16"/>
  <c r="K232" i="16"/>
  <c r="K204" i="16"/>
  <c r="K179" i="16"/>
  <c r="K123" i="16"/>
  <c r="K74" i="16"/>
  <c r="K293" i="16"/>
  <c r="K246" i="18"/>
  <c r="K38" i="18"/>
  <c r="K186" i="18"/>
  <c r="K167" i="18"/>
  <c r="K64" i="18"/>
  <c r="K56" i="18"/>
  <c r="K49" i="18"/>
  <c r="K41" i="18"/>
  <c r="K42" i="18"/>
  <c r="K174" i="18"/>
  <c r="K136" i="18"/>
  <c r="K31" i="18"/>
  <c r="K318" i="18"/>
  <c r="K306" i="18"/>
  <c r="K310" i="18"/>
  <c r="K344" i="18"/>
  <c r="K333" i="18"/>
  <c r="K302" i="18"/>
  <c r="K253" i="18"/>
  <c r="K239" i="18"/>
  <c r="K340" i="18"/>
  <c r="K283" i="18"/>
  <c r="K215" i="18"/>
  <c r="K198" i="18"/>
  <c r="K191" i="18"/>
  <c r="K235" i="18"/>
  <c r="K187" i="18"/>
  <c r="K180" i="18"/>
  <c r="K149" i="18"/>
  <c r="K119" i="18"/>
  <c r="K98" i="18"/>
  <c r="K57" i="18"/>
  <c r="K208" i="18"/>
  <c r="K179" i="18"/>
  <c r="K202" i="18"/>
  <c r="K156" i="18"/>
  <c r="K46" i="18"/>
  <c r="K168" i="18"/>
  <c r="K194" i="18"/>
  <c r="K175" i="18"/>
  <c r="I371" i="18"/>
  <c r="H11" i="18" s="1"/>
  <c r="K65" i="18"/>
  <c r="K25" i="18"/>
  <c r="K337" i="18"/>
  <c r="K329" i="18"/>
  <c r="K249" i="18"/>
  <c r="K287" i="18"/>
  <c r="K295" i="18"/>
  <c r="K223" i="18"/>
  <c r="K260" i="18"/>
  <c r="K231" i="18"/>
  <c r="K224" i="18"/>
  <c r="K188" i="18"/>
  <c r="K133" i="18"/>
  <c r="H371" i="18"/>
  <c r="F11" i="18" s="1"/>
  <c r="K281" i="16"/>
  <c r="K301" i="16"/>
  <c r="K251" i="12"/>
  <c r="K37" i="12"/>
  <c r="K128" i="12"/>
  <c r="K154" i="12"/>
  <c r="K138" i="12"/>
  <c r="K132" i="12"/>
  <c r="K312" i="12"/>
  <c r="K294" i="12"/>
  <c r="K249" i="12"/>
  <c r="K116" i="12"/>
  <c r="K74" i="12"/>
  <c r="K312" i="14"/>
  <c r="K288" i="14"/>
  <c r="K176" i="14"/>
  <c r="K50" i="14"/>
  <c r="K348" i="16"/>
  <c r="K161" i="16"/>
  <c r="K251" i="16"/>
  <c r="K193" i="16"/>
  <c r="K133" i="16"/>
  <c r="L40" i="10"/>
  <c r="K250" i="12"/>
  <c r="K213" i="12"/>
  <c r="K316" i="12"/>
  <c r="K196" i="12"/>
  <c r="K192" i="12"/>
  <c r="K250" i="14"/>
  <c r="K310" i="14"/>
  <c r="K235" i="14"/>
  <c r="K238" i="14"/>
  <c r="K38" i="14"/>
  <c r="K186" i="14"/>
  <c r="K46" i="14"/>
  <c r="K303" i="14"/>
  <c r="K137" i="14"/>
  <c r="L20" i="14"/>
  <c r="K287" i="14"/>
  <c r="K321" i="16"/>
  <c r="K248" i="16"/>
  <c r="K189" i="16"/>
  <c r="K181" i="16"/>
  <c r="K230" i="16"/>
  <c r="K222" i="16"/>
  <c r="K214" i="16"/>
  <c r="K187" i="16"/>
  <c r="K173" i="16"/>
  <c r="K134" i="16"/>
  <c r="K113" i="16"/>
  <c r="K108" i="16"/>
  <c r="K46" i="16"/>
  <c r="K25" i="16"/>
  <c r="K84" i="14"/>
  <c r="K71" i="16"/>
  <c r="I371" i="16"/>
  <c r="H11" i="16" s="1"/>
  <c r="L41" i="10"/>
  <c r="K336" i="12"/>
  <c r="K222" i="12"/>
  <c r="K170" i="12"/>
  <c r="K85" i="12"/>
  <c r="K53" i="12"/>
  <c r="K25" i="12"/>
  <c r="K18" i="12"/>
  <c r="K237" i="12"/>
  <c r="K19" i="12"/>
  <c r="K280" i="12"/>
  <c r="K342" i="14"/>
  <c r="K304" i="14"/>
  <c r="K297" i="14"/>
  <c r="K321" i="14"/>
  <c r="K209" i="14"/>
  <c r="K211" i="14"/>
  <c r="K196" i="14"/>
  <c r="K166" i="14"/>
  <c r="K151" i="14"/>
  <c r="K178" i="14"/>
  <c r="K78" i="14"/>
  <c r="K55" i="14"/>
  <c r="K40" i="14"/>
  <c r="K20" i="14"/>
  <c r="K65" i="14"/>
  <c r="K315" i="14"/>
  <c r="K252" i="14"/>
  <c r="K175" i="14"/>
  <c r="K141" i="14"/>
  <c r="K39" i="14"/>
  <c r="K158" i="12"/>
  <c r="K185" i="12"/>
  <c r="K344" i="16"/>
  <c r="K256" i="16"/>
  <c r="K271" i="16"/>
  <c r="K263" i="16"/>
  <c r="K236" i="16"/>
  <c r="K337" i="16"/>
  <c r="K196" i="16"/>
  <c r="K275" i="16"/>
  <c r="K207" i="16"/>
  <c r="K234" i="16"/>
  <c r="K65" i="16"/>
  <c r="K57" i="16"/>
  <c r="H371" i="16"/>
  <c r="F11" i="16" s="1"/>
  <c r="K159" i="16"/>
  <c r="K132" i="16"/>
  <c r="K76" i="16"/>
  <c r="K53" i="16"/>
  <c r="K19" i="16"/>
  <c r="K285" i="16"/>
  <c r="K349" i="16"/>
  <c r="K341" i="16"/>
  <c r="K233" i="16"/>
  <c r="K48" i="16"/>
  <c r="K276" i="16"/>
  <c r="K154" i="16"/>
  <c r="K105" i="16"/>
  <c r="K77" i="16"/>
  <c r="K306" i="16"/>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J371" i="16"/>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H379" i="36" l="1"/>
  <c r="L374" i="36"/>
  <c r="L375" i="36" s="1"/>
  <c r="F11" i="36"/>
  <c r="K373" i="36" s="1"/>
  <c r="L374" i="34"/>
  <c r="L375" i="34" s="1"/>
  <c r="F11" i="34"/>
  <c r="K373" i="34"/>
  <c r="J371" i="22"/>
  <c r="K371" i="22" s="1"/>
  <c r="K373" i="26"/>
  <c r="K373" i="30"/>
  <c r="J371" i="18"/>
  <c r="K371" i="18" s="1"/>
  <c r="L374" i="32"/>
  <c r="L375" i="32" s="1"/>
  <c r="K373" i="28"/>
  <c r="J371" i="14"/>
  <c r="K371" i="14" s="1"/>
  <c r="J371" i="20"/>
  <c r="K371" i="20" s="1"/>
  <c r="J371" i="24"/>
  <c r="K371" i="24" s="1"/>
  <c r="K371" i="16"/>
  <c r="L373" i="10"/>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23" i="8" l="1"/>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<sst xmlns="http://schemas.openxmlformats.org/spreadsheetml/2006/main" count="5307" uniqueCount="1435">
  <si>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</si>
  <si>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</si>
  <si>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</si>
  <si>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</si>
  <si>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</si>
  <si>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</si>
  <si>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</si>
  <si>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</si>
  <si>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</si>
  <si>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</si>
  <si>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</si>
  <si>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</si>
  <si>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</si>
  <si>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</si>
  <si>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</si>
  <si>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</si>
  <si>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</si>
  <si>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</si>
  <si>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</si>
  <si>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</si>
  <si>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</si>
  <si>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</si>
  <si>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</si>
  <si>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</si>
  <si>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</si>
  <si>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</si>
  <si>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</si>
  <si>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</si>
  <si>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</si>
  <si>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</si>
  <si>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</si>
  <si>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</si>
  <si>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</si>
  <si>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</si>
  <si>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</si>
  <si>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</si>
  <si>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</si>
  <si>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</si>
  <si>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</si>
  <si>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</si>
  <si>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</si>
  <si>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</si>
  <si>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</si>
  <si>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</si>
  <si>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</si>
  <si>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</si>
  <si>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</si>
  <si>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</si>
  <si>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</si>
  <si>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</si>
  <si>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</si>
  <si>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</si>
  <si>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</si>
  <si>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</si>
  <si>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</si>
  <si>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</si>
  <si>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</si>
  <si>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</si>
  <si>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</si>
  <si>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</si>
  <si>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</si>
  <si>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</si>
  <si>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</si>
  <si>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</si>
  <si>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</si>
  <si>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</si>
  <si>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</si>
  <si>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</si>
  <si>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</si>
  <si>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</si>
  <si>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</si>
  <si>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</si>
  <si>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</si>
  <si>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</si>
  <si>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</si>
  <si>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</si>
  <si>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</si>
  <si>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</si>
  <si>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</si>
  <si>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</si>
  <si>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</si>
  <si>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</si>
  <si>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</si>
  <si>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</si>
  <si>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</si>
  <si>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</si>
  <si>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</si>
  <si>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</si>
  <si>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</si>
  <si>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</si>
  <si>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</si>
  <si>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</si>
  <si>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</si>
  <si>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</si>
  <si>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</si>
  <si>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</si>
  <si>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</si>
  <si>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</si>
  <si>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</si>
  <si>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</si>
  <si>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</si>
  <si>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</si>
  <si>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</si>
  <si>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</si>
  <si>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</si>
  <si>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</si>
  <si>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</si>
  <si>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</si>
  <si>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</si>
  <si>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</si>
  <si>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</si>
  <si>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</si>
  <si>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</si>
  <si>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</si>
  <si>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</si>
  <si>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</si>
  <si>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</si>
  <si>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</si>
  <si>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</si>
  <si>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</si>
  <si>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</si>
  <si>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</si>
  <si>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</si>
  <si>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</si>
  <si>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</si>
  <si>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</si>
  <si>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</si>
  <si>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</si>
  <si>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</si>
  <si>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</si>
  <si>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</si>
  <si>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</si>
  <si>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</si>
  <si>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</si>
  <si>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</si>
  <si>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</si>
  <si>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</si>
  <si>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</si>
  <si>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</si>
  <si>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</si>
  <si>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</si>
  <si>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</si>
  <si>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</si>
  <si>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</si>
  <si>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</si>
  <si>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</si>
  <si>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</si>
  <si>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</si>
  <si>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</si>
  <si>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</si>
  <si>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</si>
  <si>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</si>
  <si>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</si>
  <si>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</si>
  <si>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</si>
  <si>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</si>
  <si>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</si>
  <si>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</si>
  <si>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</si>
  <si>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</si>
  <si>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</si>
  <si>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</si>
  <si>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</si>
  <si>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</si>
  <si>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</si>
  <si>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</si>
  <si>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</si>
  <si>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</si>
  <si>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</si>
  <si>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</si>
  <si>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</si>
  <si>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</si>
  <si>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</si>
  <si>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</si>
  <si>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</si>
  <si>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</si>
  <si>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</si>
  <si>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</si>
  <si>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</si>
  <si>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</si>
  <si>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</si>
  <si>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</si>
  <si>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</si>
  <si>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</si>
  <si>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</si>
  <si>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</si>
  <si>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</si>
  <si>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</si>
  <si>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</si>
  <si>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</si>
  <si>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</si>
  <si>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</si>
  <si>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</si>
  <si>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</si>
  <si>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</si>
  <si>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</si>
  <si>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</si>
  <si>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</si>
  <si>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</si>
  <si>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</si>
  <si>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</si>
  <si>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</si>
  <si>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</si>
  <si>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</si>
  <si>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</si>
  <si>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</si>
  <si>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</si>
  <si>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</si>
  <si>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</si>
  <si>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</si>
  <si>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</si>
  <si>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</si>
  <si>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</si>
  <si>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</si>
  <si>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</si>
  <si>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</si>
  <si>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</si>
  <si>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</si>
  <si>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</si>
  <si>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</si>
  <si>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</si>
  <si>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</si>
  <si>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</si>
  <si>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</si>
  <si>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</si>
  <si>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</si>
  <si>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</si>
  <si>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</si>
  <si>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</si>
  <si>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</si>
  <si>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</si>
  <si>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</si>
  <si>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</si>
  <si>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</si>
  <si>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</si>
  <si>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</si>
  <si>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</si>
  <si>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</si>
  <si>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</si>
  <si>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</si>
  <si>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</si>
  <si>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</si>
  <si>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</si>
  <si>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</si>
  <si>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</si>
  <si>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</si>
  <si>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</si>
  <si>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</si>
  <si>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</si>
  <si>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</si>
  <si>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</si>
  <si>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</si>
  <si>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</si>
  <si>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</si>
  <si>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</si>
  <si>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</si>
  <si>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</si>
  <si>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</si>
  <si>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</si>
  <si>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</si>
  <si>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</si>
  <si>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</si>
  <si>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</si>
  <si>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</si>
  <si>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</si>
  <si>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</si>
  <si>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</si>
  <si>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</si>
  <si>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</si>
  <si>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</si>
  <si>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</si>
  <si>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</si>
  <si>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</si>
  <si>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</si>
  <si>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</si>
  <si>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</si>
  <si>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</si>
  <si>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</si>
  <si>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</si>
  <si>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</si>
  <si>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</si>
  <si>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</si>
  <si>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</si>
  <si>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</si>
  <si>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</si>
  <si>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</si>
  <si>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</si>
  <si>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</si>
  <si>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</si>
  <si>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</si>
  <si>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</si>
  <si>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</si>
  <si>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</si>
  <si>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</si>
  <si>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</si>
  <si>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</si>
  <si>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</si>
  <si>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</si>
  <si>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</si>
  <si>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</si>
  <si>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</si>
  <si>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</si>
  <si>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</si>
  <si>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</si>
  <si>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</si>
  <si>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</si>
  <si>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</si>
  <si>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</si>
  <si>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</si>
  <si>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</si>
  <si>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</si>
  <si>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</si>
  <si>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</si>
  <si>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</si>
  <si>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</si>
  <si>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</si>
  <si>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</si>
  <si>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</si>
  <si>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</si>
  <si>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</si>
  <si>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</si>
  <si>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</si>
  <si>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</si>
  <si>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</si>
  <si>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</si>
  <si>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</si>
  <si>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</si>
  <si>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</si>
  <si>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</si>
  <si>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</si>
  <si>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</si>
  <si>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</si>
  <si>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</si>
  <si>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</si>
  <si>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</si>
  <si>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</si>
  <si>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</si>
  <si>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</si>
  <si>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</si>
  <si>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</si>
  <si>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</si>
  <si>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</si>
  <si>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</si>
  <si>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</si>
  <si>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</si>
  <si>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</si>
  <si>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</si>
  <si>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</si>
  <si>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</si>
  <si>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</si>
  <si>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</si>
  <si>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</si>
  <si>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</si>
  <si>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</si>
  <si>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</si>
  <si>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</si>
  <si>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</si>
  <si>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</si>
  <si>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</si>
  <si>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</si>
  <si>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</si>
  <si>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</si>
  <si>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</si>
  <si>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</si>
  <si>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</si>
  <si>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</si>
  <si>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</si>
  <si>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</si>
  <si>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</si>
  <si>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</si>
  <si>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</si>
  <si>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</si>
  <si>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</si>
  <si>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</si>
  <si>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</si>
  <si>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</si>
  <si>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</si>
  <si>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</si>
  <si>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</si>
  <si>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</si>
  <si>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</si>
  <si>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</si>
  <si>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</si>
  <si>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</si>
  <si>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</si>
  <si>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</si>
  <si>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</si>
  <si>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</si>
  <si>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</si>
  <si>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</si>
  <si>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</si>
  <si>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</si>
  <si>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</si>
  <si>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</si>
  <si>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</si>
  <si>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</si>
  <si>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</si>
  <si>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</si>
  <si>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</si>
  <si>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</si>
  <si>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</si>
  <si>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</si>
  <si>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</si>
  <si>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</si>
  <si>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</si>
  <si>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</si>
  <si>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</si>
  <si>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</si>
  <si>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</si>
  <si>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</si>
  <si>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</si>
  <si>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</si>
  <si>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</si>
  <si>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</si>
  <si>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</si>
  <si>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</si>
  <si>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</si>
  <si>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</si>
  <si>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</si>
  <si>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</si>
  <si>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</si>
  <si>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</si>
  <si>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</si>
  <si>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</si>
  <si>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</si>
  <si>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</si>
  <si>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</si>
  <si>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</si>
  <si>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</si>
  <si>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</si>
  <si>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</si>
  <si>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</si>
  <si>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</si>
  <si>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</si>
  <si>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</si>
  <si>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</si>
  <si>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</si>
  <si>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</si>
  <si>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</si>
  <si>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</si>
  <si>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</si>
  <si>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</si>
  <si>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</si>
  <si>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</si>
  <si>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</si>
  <si>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</si>
  <si>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</si>
  <si>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</si>
  <si>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</si>
  <si>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</si>
  <si>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</si>
  <si>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</si>
  <si>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</si>
  <si>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</si>
  <si>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</si>
  <si>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</si>
  <si>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</si>
  <si>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</si>
  <si>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</si>
  <si>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</si>
  <si>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</si>
  <si>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</si>
  <si>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</si>
  <si>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</si>
  <si>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</si>
  <si>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</si>
  <si>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</si>
  <si>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</si>
  <si>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</si>
  <si>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</si>
  <si>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</si>
  <si>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</si>
  <si>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</si>
  <si>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</si>
  <si>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</si>
  <si>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</si>
  <si>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</si>
  <si>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</si>
  <si>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</si>
  <si>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</si>
  <si>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</si>
  <si>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</si>
  <si>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</si>
  <si>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</si>
  <si>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</si>
  <si>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</si>
  <si>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</si>
  <si>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</si>
  <si>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</si>
  <si>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</si>
  <si>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</si>
  <si>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</si>
  <si>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</si>
  <si>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</si>
  <si>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</si>
  <si>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</si>
  <si>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</si>
  <si>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</si>
  <si>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</si>
  <si>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</si>
  <si>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</si>
  <si>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</si>
  <si>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</si>
  <si>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</si>
  <si>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</si>
  <si>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</si>
  <si>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</si>
  <si>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</si>
  <si>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</si>
  <si>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</si>
  <si>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</si>
  <si>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</si>
  <si>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</si>
  <si>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</si>
  <si>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</si>
  <si>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</si>
  <si>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</si>
  <si>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</si>
  <si>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</si>
  <si>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</si>
  <si>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</si>
  <si>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</si>
  <si>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</si>
  <si>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</si>
  <si>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</si>
  <si>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</si>
  <si>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</si>
  <si>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</si>
  <si>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</si>
  <si>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</si>
  <si>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</si>
  <si>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</si>
  <si>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</si>
  <si>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</si>
  <si>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</si>
  <si>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</si>
  <si>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</si>
  <si>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</si>
  <si>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</si>
  <si>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</si>
  <si>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</si>
  <si>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</si>
  <si>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</si>
  <si>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</si>
  <si>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</si>
  <si>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</si>
  <si>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</si>
  <si>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</si>
  <si>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</si>
  <si>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</si>
  <si>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</si>
  <si>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</si>
  <si>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</si>
  <si>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</si>
  <si>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</si>
  <si>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</si>
  <si>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</si>
  <si>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</si>
  <si>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</si>
  <si>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</si>
  <si>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</si>
  <si>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</si>
  <si>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</si>
  <si>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</si>
  <si>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</si>
  <si>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</si>
  <si>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</si>
  <si>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</si>
  <si>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</si>
  <si>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</si>
  <si>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</si>
  <si>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</si>
  <si>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</si>
  <si>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</si>
  <si>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</si>
  <si>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</si>
  <si>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</si>
  <si>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</si>
  <si>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</si>
  <si>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</si>
  <si>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</si>
  <si>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</si>
  <si>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</si>
  <si>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</si>
  <si>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</si>
  <si>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</si>
  <si>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</si>
  <si>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</si>
  <si>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</si>
  <si>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</si>
  <si>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</si>
  <si>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</si>
  <si>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</si>
  <si>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</si>
  <si>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</si>
  <si>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</si>
  <si>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</si>
  <si>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</si>
  <si>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</si>
  <si>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</si>
  <si>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</si>
  <si>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</si>
  <si>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</si>
  <si>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</si>
  <si>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</si>
  <si>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</si>
  <si>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</si>
  <si>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</si>
  <si>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</si>
  <si>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</si>
  <si>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</si>
  <si>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</si>
  <si>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</si>
  <si>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</si>
  <si>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</si>
  <si>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</si>
  <si>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</si>
  <si>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</si>
  <si>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</si>
  <si>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</si>
  <si>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</si>
  <si>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</si>
  <si>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</si>
  <si>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</si>
  <si>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</si>
  <si>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</si>
  <si>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</si>
  <si>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</si>
  <si>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</si>
  <si>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</si>
  <si>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</si>
  <si>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</si>
  <si>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</si>
  <si>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</si>
  <si>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</si>
  <si>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</si>
  <si>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</si>
  <si>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</si>
  <si>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</si>
  <si>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</si>
  <si>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</si>
  <si>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</si>
  <si>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</si>
  <si>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</si>
  <si>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</si>
  <si>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</si>
  <si>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</si>
  <si>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</si>
  <si>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</si>
  <si>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</si>
  <si>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</si>
  <si>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</si>
  <si>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</si>
  <si>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</si>
  <si>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</si>
  <si>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</si>
  <si>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</si>
  <si>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</si>
  <si>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</si>
  <si>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</si>
  <si>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</si>
  <si>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</si>
  <si>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</si>
  <si>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</si>
  <si>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</si>
  <si>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</si>
  <si>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</si>
  <si>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</si>
  <si>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</si>
  <si>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</si>
  <si>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</si>
  <si>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</si>
  <si>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</si>
  <si>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</si>
  <si>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</si>
  <si>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</si>
  <si>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</si>
  <si>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</si>
  <si>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</si>
  <si>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</si>
  <si>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</si>
  <si>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</si>
  <si>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</si>
  <si>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</si>
  <si>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</si>
  <si>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</si>
  <si>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</si>
  <si>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</si>
  <si>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</si>
  <si>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</si>
  <si>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</si>
  <si>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</si>
  <si>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</si>
  <si>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</si>
  <si>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</si>
  <si>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</si>
  <si>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</si>
  <si>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</si>
  <si>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</si>
  <si>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</si>
  <si>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</si>
  <si>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</si>
  <si>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</si>
  <si>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</si>
  <si>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</si>
  <si>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</si>
  <si>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</si>
  <si>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</si>
  <si>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</si>
  <si>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</si>
  <si>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</si>
  <si>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</si>
  <si>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</si>
  <si>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</si>
  <si>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</si>
  <si>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</si>
  <si>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</si>
  <si>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</si>
  <si>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</si>
  <si>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</si>
  <si>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</si>
  <si>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</si>
  <si>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</si>
  <si>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</si>
  <si>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</si>
  <si>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</si>
  <si>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</si>
  <si>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</si>
  <si>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</si>
  <si>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</si>
  <si>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</si>
  <si>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</si>
  <si>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</si>
  <si>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</si>
  <si>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</si>
  <si>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</si>
  <si>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</si>
  <si>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</si>
  <si>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</si>
  <si>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</si>
  <si>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</si>
  <si>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</si>
  <si>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</si>
  <si>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</si>
  <si>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</si>
  <si>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</si>
  <si>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</si>
  <si>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</si>
  <si>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</si>
  <si>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</si>
  <si>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</si>
  <si>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</si>
  <si>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</si>
  <si>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</si>
  <si>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</si>
  <si>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</si>
  <si>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</si>
  <si>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</si>
  <si>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</si>
  <si>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</si>
  <si>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</si>
  <si>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</si>
  <si>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</si>
  <si>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</si>
  <si>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</si>
  <si>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</si>
  <si>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</si>
  <si>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</si>
  <si>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</si>
  <si>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</si>
  <si>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</si>
  <si>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</si>
  <si>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</si>
  <si>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</si>
  <si>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</si>
  <si>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</si>
  <si>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</si>
  <si>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</si>
  <si>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</si>
  <si>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</si>
  <si>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</si>
  <si>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</si>
  <si>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</si>
  <si>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</si>
  <si>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</si>
  <si>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</si>
  <si>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</si>
  <si>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</si>
  <si>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</si>
  <si>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</si>
  <si>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</si>
  <si>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</si>
  <si>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</si>
  <si>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</si>
  <si>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</si>
  <si>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</si>
  <si>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</si>
  <si>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</si>
  <si>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</si>
  <si>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</si>
  <si>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</si>
  <si>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</si>
  <si>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</si>
  <si>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</si>
  <si>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</si>
  <si>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</si>
  <si>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</si>
  <si>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</si>
  <si>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</si>
  <si>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</si>
  <si>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</si>
  <si>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</si>
  <si>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</si>
  <si>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</si>
  <si>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</si>
  <si>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</si>
  <si>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</si>
  <si>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</si>
  <si>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</si>
  <si>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</si>
  <si>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</si>
  <si>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</si>
  <si>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</si>
  <si>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</si>
  <si>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</si>
  <si>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</si>
  <si>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</si>
  <si>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</si>
  <si>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</si>
  <si>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</si>
  <si>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</si>
  <si>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</si>
  <si>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</si>
  <si>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</si>
  <si>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</si>
  <si>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</si>
  <si>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</si>
  <si>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</si>
  <si>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</si>
  <si>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</si>
  <si>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</si>
  <si>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</si>
  <si>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</si>
  <si>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</si>
  <si>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</si>
  <si>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</si>
  <si>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</si>
  <si>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</si>
  <si>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</si>
  <si>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</si>
  <si>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</si>
  <si>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</si>
  <si>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</si>
  <si>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</si>
  <si>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</si>
  <si>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</si>
  <si>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</si>
  <si>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</si>
  <si>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</si>
  <si>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</si>
  <si>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</si>
  <si>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</si>
  <si>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</si>
  <si>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</si>
  <si>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</si>
  <si>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</si>
  <si>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</si>
  <si>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</si>
  <si>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</si>
  <si>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</si>
  <si>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</si>
  <si>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</si>
  <si>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</si>
  <si>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</si>
  <si>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</si>
  <si>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</si>
  <si>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</si>
  <si>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</si>
  <si>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</si>
  <si>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</si>
  <si>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</si>
  <si>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</si>
  <si>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</si>
  <si>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</si>
  <si>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</si>
  <si>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</si>
  <si>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</si>
  <si>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</si>
  <si>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</si>
  <si>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</si>
  <si>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</si>
  <si>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</si>
  <si>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</si>
  <si>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</si>
  <si>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</si>
  <si>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</si>
  <si>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</si>
  <si>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</si>
  <si>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</si>
  <si>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</si>
  <si>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</si>
  <si>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</si>
  <si>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</si>
  <si>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</si>
  <si>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</si>
  <si>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</si>
  <si>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</si>
  <si>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</si>
  <si>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</si>
  <si>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</si>
  <si>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</si>
  <si>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</si>
  <si>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</si>
  <si>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</si>
  <si>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</si>
  <si>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</si>
  <si>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</si>
  <si>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</si>
  <si>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</si>
  <si>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</si>
  <si>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</si>
  <si>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</si>
  <si>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</si>
  <si>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</si>
  <si>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</si>
  <si>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</si>
  <si>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</si>
  <si>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</si>
  <si>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</si>
  <si>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</si>
  <si>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</si>
  <si>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</si>
  <si>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</si>
  <si>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</si>
  <si>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</si>
  <si>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</si>
  <si>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</si>
  <si>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</si>
  <si>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</si>
  <si>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</si>
  <si>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</si>
  <si>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</si>
  <si>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</si>
  <si>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</si>
  <si>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</si>
  <si>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</si>
  <si>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</si>
  <si>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</si>
  <si>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</si>
  <si>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</si>
  <si>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</si>
  <si>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</si>
  <si>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</si>
  <si>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</si>
  <si>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</si>
  <si>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</si>
  <si>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</si>
  <si>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</si>
  <si>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</si>
  <si>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</si>
  <si>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</si>
  <si>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</si>
  <si>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</si>
  <si>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</si>
  <si>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</si>
  <si>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</si>
  <si>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</si>
  <si>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</si>
  <si>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</si>
  <si>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</si>
  <si>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</si>
  <si>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</si>
  <si>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</si>
  <si>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</si>
  <si>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</si>
  <si>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</si>
  <si>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</si>
  <si>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</si>
  <si>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</si>
  <si>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</si>
  <si>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</si>
  <si>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</si>
  <si>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</si>
  <si>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</si>
  <si>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</si>
  <si>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</si>
  <si>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</si>
  <si>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</si>
  <si>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</si>
  <si>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</si>
  <si>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</si>
  <si>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</si>
  <si>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</si>
  <si>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</si>
  <si>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</si>
  <si>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</si>
  <si>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</si>
  <si>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</si>
  <si>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</si>
  <si>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</si>
  <si>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</si>
  <si>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</si>
  <si>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</si>
  <si>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</si>
  <si>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</si>
  <si>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</si>
  <si>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</si>
  <si>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</si>
  <si>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</si>
  <si>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</si>
  <si>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</si>
  <si>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</si>
  <si>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</si>
  <si>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</si>
  <si>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</si>
  <si>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</si>
  <si>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</si>
  <si>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</si>
  <si>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</si>
  <si>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</si>
  <si>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</si>
  <si>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</si>
  <si>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</si>
  <si>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</si>
  <si>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</si>
  <si>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</si>
  <si>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</si>
  <si>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</si>
  <si>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</si>
  <si>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</si>
  <si>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</si>
  <si>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</si>
  <si>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</si>
  <si>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</si>
  <si>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</si>
  <si>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</si>
  <si>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</si>
  <si>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</si>
  <si>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</si>
  <si>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</si>
  <si>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</si>
  <si>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</si>
  <si>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</si>
  <si>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</si>
  <si>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</si>
  <si>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</si>
  <si>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</si>
  <si>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</si>
  <si>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</si>
  <si>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</si>
  <si>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</si>
  <si>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</si>
  <si>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</si>
  <si>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</si>
  <si>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</si>
  <si>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</si>
  <si>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</si>
  <si>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</si>
  <si>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</si>
  <si>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</si>
  <si>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</si>
  <si>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</si>
  <si>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</si>
  <si>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</si>
  <si>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</si>
  <si>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</si>
  <si>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</si>
  <si>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</si>
  <si>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</si>
  <si>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</si>
  <si>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</si>
  <si>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</si>
  <si>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</si>
  <si>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</si>
  <si>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</si>
  <si>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</si>
  <si>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</si>
  <si>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</si>
  <si>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</si>
  <si>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</si>
  <si>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</si>
  <si>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</si>
  <si>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</si>
  <si>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</si>
  <si>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</si>
  <si>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</si>
  <si>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</si>
  <si>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</si>
  <si>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</si>
  <si>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</si>
  <si>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</si>
  <si>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</si>
  <si>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</si>
  <si>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</si>
  <si>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</si>
  <si>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</si>
  <si>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</si>
  <si>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</si>
  <si>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</si>
  <si>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</si>
  <si>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</si>
  <si>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</si>
  <si>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</si>
  <si>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</si>
  <si>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</si>
  <si>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</si>
  <si>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</si>
  <si>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</si>
  <si>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</si>
  <si>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</si>
  <si>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</si>
  <si>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</si>
  <si>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</si>
  <si>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</si>
  <si>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</si>
  <si>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</si>
  <si>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</si>
  <si>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</si>
  <si>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</si>
  <si>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</si>
  <si>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</si>
  <si>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</si>
  <si>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</si>
  <si>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</si>
  <si>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</si>
  <si>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</si>
  <si>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</si>
  <si>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</si>
  <si>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</si>
  <si>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</si>
  <si>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</si>
  <si>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</si>
  <si>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</si>
  <si>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</si>
  <si>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</si>
  <si>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</si>
  <si>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</si>
  <si>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</si>
  <si>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</si>
  <si>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</si>
  <si>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</si>
  <si>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</si>
  <si>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</si>
  <si>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</si>
  <si>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</si>
  <si>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</si>
  <si>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</si>
  <si>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</si>
  <si>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</si>
  <si>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</si>
  <si>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</si>
  <si>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</si>
  <si>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</si>
  <si>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</si>
  <si>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</si>
  <si>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</si>
  <si>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</si>
  <si>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</si>
  <si>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</si>
  <si>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</si>
  <si>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</si>
  <si>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</si>
  <si>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</si>
  <si>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</si>
  <si>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</si>
  <si>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</si>
  <si>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</si>
  <si>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</si>
  <si>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</si>
  <si>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</si>
  <si>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</si>
  <si>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</si>
  <si>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</si>
  <si>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</si>
  <si>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</si>
  <si>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</si>
  <si>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</si>
  <si>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</si>
  <si>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</si>
  <si>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</si>
  <si>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</si>
  <si>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</si>
  <si>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</si>
  <si>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</si>
  <si>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</si>
  <si>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</si>
  <si>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</si>
  <si>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</si>
  <si>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</si>
  <si>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</si>
  <si>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</si>
  <si>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</si>
  <si>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</si>
  <si>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</si>
  <si>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</si>
  <si>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</si>
  <si>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</si>
  <si>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</si>
  <si>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</si>
  <si>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</si>
  <si>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</si>
  <si>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</si>
  <si>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</si>
  <si>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</si>
  <si>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</si>
  <si>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</si>
  <si>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</si>
  <si>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</si>
  <si>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</si>
  <si>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</si>
  <si>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</si>
  <si>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</si>
  <si>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</si>
  <si>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</si>
  <si>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</si>
  <si>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</si>
  <si>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</si>
  <si>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</si>
  <si>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</si>
  <si>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</si>
  <si>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</si>
  <si>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</si>
  <si>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</si>
  <si>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</si>
  <si>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</si>
  <si>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</si>
  <si>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</si>
  <si>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</si>
  <si>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</si>
  <si>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</si>
  <si>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</si>
  <si>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</si>
  <si>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</si>
  <si>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</si>
  <si>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</si>
  <si>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</si>
  <si>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</si>
  <si>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</si>
  <si>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</si>
  <si>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</si>
  <si>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</si>
  <si>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</si>
  <si>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</si>
  <si>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</si>
  <si>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</si>
  <si>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</si>
  <si>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</si>
  <si>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</si>
  <si>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</si>
  <si>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</si>
  <si>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</si>
  <si>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</si>
  <si>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</si>
  <si>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</si>
  <si>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</si>
  <si>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</si>
  <si>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</si>
  <si>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</si>
  <si>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</si>
  <si>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</si>
  <si>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</si>
  <si>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</si>
  <si>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</si>
  <si>
    <t>BM 06 - Boletim de Medição</t>
  </si>
  <si>
    <t>6</t>
  </si>
  <si>
    <t>05/01/2024 a 19/01/2024</t>
  </si>
  <si>
    <t>MEMÓRIA BM 06</t>
  </si>
  <si>
    <t>A obra encontra-se com evolução de 9,27%, logo será considerada essa porcentagem dos 15 meses totais</t>
  </si>
  <si>
    <t>Pelo mapa de cubação em anexo - aterro da área cortada</t>
  </si>
  <si>
    <t>BM 07 - Boletim de Medição</t>
  </si>
  <si>
    <t>7</t>
  </si>
  <si>
    <t>20/01/2024 a 24/02/2024</t>
  </si>
  <si>
    <t>MEMÓRIA BM 07</t>
  </si>
  <si>
    <t>vigas do nível coberta 1 (prancha 14/36) - 3,64 m³; vigas do nível coberta 2 (prancha 16/36) - 13,87 m³; Pilares do nível coberta 2 (prancha 16/36) - 0,55 m³</t>
  </si>
  <si>
    <t>Estimativa de 20% dos pilares do espaço ciências (prancha 06/36); vigas do nível coberta 1 (prancha 15/36) - 44,00 kg; vigas do nível coberta 2 (prancha 16/36) - 162,00 kg</t>
  </si>
  <si>
    <t xml:space="preserve">Estimativa de 20% dos pilares do espaço ciências (prancha 06/36) - </t>
  </si>
  <si>
    <t>vigas do nível coberta 1 (prancha 15/36) - 9,00 kg; vigas do nível coberta 2 (prancha 16/36) - 9,00 kg</t>
  </si>
  <si>
    <t>Estimativa de 20% dos pilares do espaço ciências (prancha 06/36); vigas do nível coberta 1 (prancha 15/36) - 122,00 kg; vigas do nível coberta 2 (prancha 16/36) -  79,00 kg</t>
  </si>
  <si>
    <t>Estimativa de 20% dos pilares do espaço ciências (prancha 06/36); vigas do nível coberta 1 (prancha 15/36) - 58,00 kg; vigas do nível coberta 2 (prancha 16/36) - 343,00 kg</t>
  </si>
  <si>
    <t>Estimativa de 20% dos pilares do espaço ciências (prancha 06/36); vigas do nível coberta 1 (prancha 15/36) - 7,00 kg; vigas do nível coberta 2 (prancha 16/36) - 302,00 kg</t>
  </si>
  <si>
    <t>Estimativa de 20% dos pilares do espaço ciências (prancha 06/36); vigas do nível coberta 1 (prancha 15/36) - 7,00 kg; vigas do nível coberta 2 (prancha 16/36) - 148,00 kg</t>
  </si>
  <si>
    <t xml:space="preserve">9,30*3,50 = 32,55 m²; mais diferença da laje da praça de alimentação 94,4-82,86 = </t>
  </si>
  <si>
    <t>vigas do nível coberta 1 (prancha 14/36) - 42,00 m²; vigas do nível coberta 2 (prancha 16/36) - 111,99 m²</t>
  </si>
  <si>
    <t>Pilares do nível coberta 2 (prancha 16/36) - 8,34 m²</t>
  </si>
  <si>
    <t>Alvenaria do espaço ciência: Parte abaixo da laje treliçada: 3,40*( 9,30+ 5,15+ 1,90+ 2,15+ 2,16+ 1,05+ 7,10+ 3,21+ 3,21+ 1,75+ 5,00); Alvenaria da laje de altura 6,00 m - executado 4,00*(20,00+3,70+5,40+8,20+ 6,50+ 5,00+ 3,20+ 4,80+ 4,30+ 3,60+ 14,00+ 5,10+ 1,10+ 12,00); Alvenaria laje 5,00 m - 5,00*(5,00+6,70+7,60+24,60); Alvenaria 3,80 de altura - 3,80*(11,30+8,00); platibanda 1,80*( 11,30+8,00+3,20+9,00); meia parede: 1,20*3,50; menos descontos de vãos: 1,43*0,50+0,80*2,50*3+2,50*2,50*3+0,90*2,50*4+2,60*0,80*2+1,90*0,65*2+1,60*0,50*2 = 841,38 m²</t>
  </si>
  <si>
    <t>1,90+3,20+3,20+2,60*2+2,20*2</t>
  </si>
  <si>
    <t>3,20+3,20+1,50*7+3,20</t>
  </si>
  <si>
    <t xml:space="preserve">Chapisco de toda a alvenaria executada nessa medição: 841,38 * 2 lados: </t>
  </si>
  <si>
    <t xml:space="preserve">20,00+5,50+14,60+11,60 = </t>
  </si>
  <si>
    <t>BM 08 - Boletim de Medição</t>
  </si>
  <si>
    <t>8</t>
  </si>
  <si>
    <t>25/02/2024 a 25/03/2024</t>
  </si>
  <si>
    <t>MEMÓRIA BM 08</t>
  </si>
  <si>
    <t>Mapa de cubação da topografia da prefeitura - 633,39 m³</t>
  </si>
  <si>
    <t>Concreto da laje maciça coberta 2 - nível 5,00 m = 38,53 m³</t>
  </si>
  <si>
    <t>Armadura longitudinal superior (laje coberta 2 - nível 5,00 m) - 13 kg; Armadura transversal superior (laje coberta 2 - nível 5,00 m) - 27 kg; totalizando: 40 kg</t>
  </si>
  <si>
    <t>Armadura longitudinal inferior (laje coberta 2 - nível 5,00 m) - 278 kg; Armadura transversal inferior (laje coberta 2 - nível 5,00 m) - 78 kg; Armadura longitudinal superior (laje coberta 2 - nível 5,00 m) - 94 kg; Armadura transversal superior (laje coberta 2 - nível 5,00 m) - 262 kg; totalizando: 712 kg</t>
  </si>
  <si>
    <t>Armadura longitudinal inferior (laje coberta 2 - nível 5,00 m) - 508 kg; Armadura transversal inferior (laje coberta 2 - nível 5,00 m) - 971 kg; Armadura longitudinal superior (laje coberta 2 - nível 5,00 m) - 208 kg; Armadura transversal superior (laje coberta 2 - nível 5,00 m) - 115 kg; totalizando: 1.802 kg</t>
  </si>
  <si>
    <t>Armadura longitudinal inferior (laje coberta 2 - nível 5,00 m) - 21 kg; Armadura transversal inferior (laje coberta 2 - nível 5,00 m) - 0 kg; Armadura longitudinal superior (laje coberta 2 - nível 5,00 m) - 296 kg; Armadura transversal superior (laje coberta 2 - nível 5,00 m) - 186 kg; totalizando: 503 kg</t>
  </si>
  <si>
    <t>Armadura longitudinal inferior (laje coberta 2 - nível 5,00 m) - 114 kg; Armadura transversal inferior (laje coberta 2 - nível 5,00 m) - 0 kg; Armadura longitudinal superior (laje coberta 2 - nível 5,00 m) - 128 kg; Armadura transversal superior (laje coberta 2 - nível 5,00 m) - 98 kg; totalizando: 340 kg</t>
  </si>
  <si>
    <t>restante da alvenaria da laje de altura 6,00 m - executado 1,70*(20,00+3,70+5,40+8,20+ 6,50+ 5,00+ 3,20+ 4,80+ 4,30+ 3,60+ 14,00+ 5,10+ 1,10+ 12,00)</t>
  </si>
  <si>
    <t>BM 09 - Boletim de Medição</t>
  </si>
  <si>
    <t>9</t>
  </si>
  <si>
    <t>26/03/2024 a 02/05/2024</t>
  </si>
  <si>
    <t>MEMÓRIA BM 09</t>
  </si>
  <si>
    <t>A obra encontra-se com evolução de 13,48%, logo será considerada essa porcentagem dos 15 meses totais</t>
  </si>
  <si>
    <t>Vigas nível primeiro pavimento - espaço ciência (prancha 22/36): 26,46 m³</t>
  </si>
  <si>
    <t>Vigas nível primeiro pavimento - espaço ciência (prancha 23/36): 634 kg</t>
  </si>
  <si>
    <t>Vigas nível primeiro pavimento - espaço ciência(prancha 23/36): 2 kg</t>
  </si>
  <si>
    <t>Vigas nível primeiro pavimento - espaço ciência (prancha 23/36): 22 kg</t>
  </si>
  <si>
    <t>Vigas nível primeiro pavimento - espaço ciência (prancha 23/36): 23 kg</t>
  </si>
  <si>
    <t>Vigas nível primeiro pavimento - espaço ciência (prancha 23/36): 452 kg</t>
  </si>
  <si>
    <t>Vigas nível primeiro pavimento - espaço ciência (prancha 23/36): 890 kg</t>
  </si>
  <si>
    <t>Vigas nível primeiro pavimento - espaço ciência (prancha 23/36): 176 kg</t>
  </si>
  <si>
    <t>Vigas nível primeiro pavimento - espaço ciência (prancha 23/36): 189 kg</t>
  </si>
  <si>
    <t>Vigas nível primeiro pavimento - espaço ciência (prancha 22/36): 189,24 m²</t>
  </si>
  <si>
    <t>Alvenaria total executada no espaço ciência: 841,38 m² (BM07) e 164,73 m² (BM08). Estimativa de 15% de reboco dessa alvenaria: (1006,11*2*0,15) = 301,83 m²</t>
  </si>
  <si>
    <t>WC praça de alimentação - 28,43 m; Quiosque - 3,24 m; Copa - 3,24 m; Quiosque 02 - 3,24 m; Cozinha - 4,50 m</t>
  </si>
  <si>
    <t>WC praça de alimentação - 17,21 m; Quiosque - 2,68 m; Copa - 3,96 m; Quiosque 02 - 0,35 m; Cozinha - 11,63 m</t>
  </si>
  <si>
    <t>WC praça de alimentação - 26,80 m; Quiosque - 4,56 m</t>
  </si>
  <si>
    <t>Copa - 10 m, Quisoque 02 - 10 m, Cozinha - 11 m, Wc praça de alimentação - 19+27 m</t>
  </si>
  <si>
    <t>Copa - 1 m, Quisoque 02 - 1 m, Cozinha - 3 m, Quisoque 01 - 1 m, Wc praça de alimentação - 13 m</t>
  </si>
  <si>
    <t>Copa - 1 m, Quisoque 02 - 1 m, Cozinha - 1 m, Quisoque 01 - 1 m, Wc praça de alimentação - 19+9 m</t>
  </si>
  <si>
    <t>Wc praça de alimentação - 3 m</t>
  </si>
  <si>
    <t>BM 10 - Boletim de Medição</t>
  </si>
  <si>
    <t>10</t>
  </si>
  <si>
    <t>03/05/2024 a 23/05/2024</t>
  </si>
  <si>
    <t>4.15</t>
  </si>
  <si>
    <t>5.16</t>
  </si>
  <si>
    <t>MONTAGEM E DESMONTAGEM DE FÔRMA DE LAJE MACIÇA, PÉ-DIREITO DUPLO, EM CHAPA DE MADEIRA COMPENSADA RESINADA, 4 UTILIZAÇÕES. AF_09/2020</t>
  </si>
  <si>
    <t>MEMÓRIA BM 10</t>
  </si>
  <si>
    <t>Sapatas e baldrames do auditório e guarita</t>
  </si>
  <si>
    <t>Sapatas e baldrames do auditório, guarita e espaço ciência</t>
  </si>
  <si>
    <t>Fôrma da laje coberta 2</t>
  </si>
  <si>
    <t>pilares de suporte das grades do muro</t>
  </si>
  <si>
    <t>BM 11 - Boletim de Medição</t>
  </si>
  <si>
    <t>11</t>
  </si>
  <si>
    <t>24/05/2024 a 25/06/2024</t>
  </si>
  <si>
    <t>MEMÓRIA BM 11</t>
  </si>
  <si>
    <t>A obra encontra-se com evolução de 18,24%, logo será considerada essa porcentagem dos 15 meses totais</t>
  </si>
  <si>
    <t>Pilares auditório (prancha 04/14) -2,49 m3; Vigas auditório nível caixa d'água (prancha 05/14) - 4,06 m³; Pilares da Guarita (prancha 01/04) - 0,98 m³</t>
  </si>
  <si>
    <t>Pilares auditório (prancha 08/14) - 591 kg; Vigas auditório nível caixa d'água (prancha 12/14) - 55 kg;  Pilares da Guarita (prancha 02/04) - 29 kg</t>
  </si>
  <si>
    <t>Vigas auditório nível caixa d'água (prancha 12/14) - 33 kg</t>
  </si>
  <si>
    <t>Vigas auditório nível caixa d'água (prancha 12/14) - 41 kg</t>
  </si>
  <si>
    <t>Pilares auditório (prancha 08/14) - 817 kg; Pilares da Guarita (prancha 02/04) - 85 kg</t>
  </si>
  <si>
    <t>Pilares auditório (prancha 08/14) - 577 kg; Vigas auditório nível caixa d'água (prancha 12/14) - 31 kg</t>
  </si>
  <si>
    <t>Vigas auditório nível caixa d'água (prancha 05/14) -29,72 m²</t>
  </si>
  <si>
    <t>Pilares auditório (prancha 04/14) -32,40 m²; Pilares da Guarita (prancha 01/04) - 20,16 m²</t>
  </si>
  <si>
    <t>Alvenaria do auditório (altura 7,70 m - paredes de entorno) executado altura de 3,50*(45,5+15,80+18,00) = 277,55 m²; Alvenaria auditório (paredes internas - altura de 5,40) executado altura de 3,50*(5,50+ 2,30+ 1,70+ 4,35+ 26,00+3,00*6+14,50) = 253,22 m². Menos descontos de: 0,90*2,30*7+ 1,65*2,30*4+ 2,00*0,50*2+1,00*0,50*2.</t>
  </si>
  <si>
    <t>Contravergas das janelas: 2,80+2,70+1,10+5,40+5,40 =</t>
  </si>
  <si>
    <t>Vergas das portas e janelas: 1,70+2,80+1,80+1,70+2,70+ 1,80+ 2,70+ 2,70+ 2,50+ 5,40+ 5,40+ 1,70+ 1,50+ 2,50+ 1,60+ 1,70 = 40,2 m</t>
  </si>
  <si>
    <t>Alvenaria total executada no espaço ciência e praça de alimentação - 1.469,89 m². totalizando 2.939,77 m² de reboco, tendo sido pago até o momento 1.007,87 m², restando a pagar: 1.931,90 m². Mais reboco da alvenaria do muro de entorno: 361,56 m² x 2 lados: 723,12 m²</t>
  </si>
  <si>
    <t>6,00*1,80*14 =</t>
  </si>
  <si>
    <t>BM 12 - Boletim de Medição</t>
  </si>
  <si>
    <t>12</t>
  </si>
  <si>
    <t>26/06/2024 a 29/07/2024</t>
  </si>
  <si>
    <t>MEMÓRIA BM 12</t>
  </si>
  <si>
    <t>Vigas do pavimento coberta da guarita (prancha 04/04) - 4 m³</t>
  </si>
  <si>
    <t>Armação da laje do 1º pavimento (pranchas 25 a 28) - 69+22 = 91 kg (estimativa de 60% executado); armação das vigas da coberta da guarita (prancha 03/04) - 4 kg</t>
  </si>
  <si>
    <t>Armação da laje do 1º pavimento (pranchas 25 a 28) - 108+77+41+154 = 380 kg (estimativa de 60% executado)</t>
  </si>
  <si>
    <t>Armação da laje do 1º pavimento (pranchas 25 a 28) - 1095+1026+227+114 = 2462 kg (estimativa de 60% executado)</t>
  </si>
  <si>
    <t>Armação da laje do 1º pavimento (pranchas 25 a 28) - 142+276+557+1624 = 2599 kg (estimativa de 60% executado); armação das vigas da coberta da guarita (prancha 03/04) - 72 kg</t>
  </si>
  <si>
    <t>Armação da laje do 1º pavimento (pranchas 25 a 28) - 84+1465+529 = 2078 kg (estimativa de 60% executado); armação das vigas da coberta da guarita (prancha 03/04) - 142 kg</t>
  </si>
  <si>
    <t>Armação da laje do 1º pavimento (pranchas 25 a 28) - 7+8 = 15 kg (estimativa de 60% executado)</t>
  </si>
  <si>
    <t>armação das vigas da coberta da guarita (prancha 03/04) - 24 kg</t>
  </si>
  <si>
    <t>Lajes das caixas d'água do auditório (prancha 05/14) - 35,82 m²; mais laje da guarita (prancha 04/04) - 74,00 m²</t>
  </si>
  <si>
    <t>Vigas do pavimento coberta da guarita (prancha 04/04) - 39,61 m²</t>
  </si>
  <si>
    <t xml:space="preserve">Alvenaria da guarita: 2,4*(8,30+ 6,14+ 3,56+1,95+ 6,11+ 3,16+ 4,14+ 4,32+ 10+4,93+4,65) = 137,42 m² - descontos (3*0,8*2,1); mais platibanda: ((8,30+ 6,14+ 3,56+1,95+ 6,11+ 3,16)*0,80 = </t>
  </si>
  <si>
    <t>1,6*2+1,4*2</t>
  </si>
  <si>
    <t xml:space="preserve">1,6*2+1,4*2 = </t>
  </si>
  <si>
    <t>1,1*3+1,4*3</t>
  </si>
  <si>
    <t xml:space="preserve">Chapisco de 50% da alvenaria do auditório executada no BM 11 =496,49*2 lados*0,5; mais chapisco de 50% da alvenaria da guarita desta medição: 155,54*2lados*0,5 = </t>
  </si>
  <si>
    <t xml:space="preserve">restante das grades - </t>
  </si>
  <si>
    <t>BM 13 - Boletim de Medição</t>
  </si>
  <si>
    <t>13</t>
  </si>
  <si>
    <t>30/07/2024 a 12/08/2024</t>
  </si>
  <si>
    <t>MEMÓRIA BM 13</t>
  </si>
  <si>
    <t>A obra encontra-se com evolução de 21,19%, logo será considerada essa porcentagem dos 15 meses totais</t>
  </si>
  <si>
    <t>Laje do primeiro pavimento (estimativa de 60% executado) (prancha 22/36) - 92,89*0,60</t>
  </si>
  <si>
    <t>Vigas nível coberta auditório (prancha 13/14) - 245,00 kg estimativa de 50%</t>
  </si>
  <si>
    <t>Vigas nível coberta auditório (prancha 13/14) - 21,00 kg estimativa de 50%</t>
  </si>
  <si>
    <t>Vigas nível coberta auditório (prancha 13/14) - 103,00 kg estimativa de 50%</t>
  </si>
  <si>
    <t>Vigas nível coberta auditório (prancha 13/14) - 308,00 kg estimativa de 50%</t>
  </si>
  <si>
    <t>Vigas nível coberta auditório (prancha 13/14) - 74,00 kg estimativa de 50%</t>
  </si>
  <si>
    <t>Alvenaria do auditório (altura 7,70 m - paredes de entorno) executado restante de altura de 3,90*(45,5+15,80+18,00) = 309,27 m²; Alvenaria auditório (paredes internas - altura de 5,40) executado restante altura de 1,6*(5,50+ 2,30+ 1,70+ 4,35+ 26,00+3,00*6+14,50) = 115,76 m². totalizando 425,03 m²</t>
  </si>
  <si>
    <t>Praça de alimentação (pelo projeto arquitetônico): 10,95+10,95+4,60+11,27 + 22,03+ 11,73+10,00+20,40 = 101,93 m²; Espaço ciência: 323,05+44,29 +21,18+ 17,38+32,24+ 8,94+13,66+19,04 + 20,33+ 10,67+10,72+ 4,83+ 65,75+ 76,35+ 19,79+ 8,36+127,34 = 823,92 (estimativa de 50%)</t>
  </si>
  <si>
    <t xml:space="preserve">área de lona x 0,07 m = </t>
  </si>
  <si>
    <t>OBS: falta pagar apenas chapisco e reboco da alvenaria desse BM 13</t>
  </si>
  <si>
    <t xml:space="preserve">Chapisco de 50% restante da alvenaria do auditório executada no BM 11 =496,49*2 lados*0,5; mais chapisco de restante de 50% da alvenaria da guarita do bm 12: 155,54*2lados*0,5 = </t>
  </si>
  <si>
    <t>Reboco total da alvenaria da guarita e de alvenaria do auditório até 3,5 m de altura. OBS: platibanda da guarita pago reboco apenas em uma das faces da alvenaria</t>
  </si>
  <si>
    <t>BM 14 - Boletim de Medição</t>
  </si>
  <si>
    <t>14</t>
  </si>
  <si>
    <t>13/08/2024 a 02/09/2024</t>
  </si>
  <si>
    <t>MEMÓRIA BM 14</t>
  </si>
  <si>
    <t>A obra encontra-se com evolução de 23,35%, logo será considerada essa porcentagem dos 15 meses totais</t>
  </si>
  <si>
    <t>Cubação em anexo (topografia da prefeitura) - 775,78 m³</t>
  </si>
  <si>
    <t>Vigas nível coberta auditório (prancha 06/14) - 16,42 m³</t>
  </si>
  <si>
    <t>Armação da laje do 1º pavimento (pranchas 25 a 28) - 69+22 = 91 kg (restante de 40% executado); Vigas nível coberta auditório (prancha 13/14) - 245,00 kg restante de 50%</t>
  </si>
  <si>
    <t>Armação da laje do 1º pavimento (pranchas 25 a 28) - 108+77+41+154 = 380 kg (restante de 40% executado); Vigas nível coberta auditório (prancha 13/14) - 21,00 kg restante de 50%</t>
  </si>
  <si>
    <t>Armação da laje do 1º pavimento (pranchas 25 a 28) - 1095+1026+227+114 = 2462 kg (restante de 40% executado); Vigas nível coberta auditório (prancha 13/14) - 103,00 kg restante de 50%</t>
  </si>
  <si>
    <t>Armação da laje do 1º pavimento (pranchas 25 a 28) - 142+276+557+1624 = 2599 kg restante de 40% executado); Vigas nível coberta auditório (prancha 13/14) - 308,00 kg restante de 50%</t>
  </si>
  <si>
    <t>Armação da laje do 1º pavimento (pranchas 25 a 28) - 84+1465+529 = 2078 kg (restante de 40% executado); Vigas nível coberta auditório (prancha 13/14) - 74,00 kg restante de 50%</t>
  </si>
  <si>
    <t>Armação da laje do 1º pavimento (pranchas 25 a 28) - 7+8 = 15 kg (restante de 40% executado)</t>
  </si>
  <si>
    <t>Vigas nível coberta auditório (prancha 06/14) - 116,14 m²</t>
  </si>
  <si>
    <t xml:space="preserve">(5,05+2,25+2,25)*3,10 - 0,90*2,10-1,40*2,10 = </t>
  </si>
  <si>
    <t xml:space="preserve">5,05+2,25+2,25 = </t>
  </si>
  <si>
    <t>Espaço ciência: 323,05+44,29 +21,18+ 17,38+32,24+ 8,94+13,66+19,04 + 20,33+ 10,67+10,72+ 4,83+ 65,75+ 76,35+ 19,79+ 8,36+127,34 = 823,92 (restante de 50%); Mais guarita total (7,66+7,66+14,30+16,33+15,32+12,03) = 73,30 m²; Mais área do auditório (12,15+5,10+5,10+12,14+214,60+19,38+95,61+4,00+16,26+380,17*0,5) = 574,42 m²</t>
  </si>
  <si>
    <t>área de lona x 0,07</t>
  </si>
  <si>
    <t>Wc - Hall: 12 m; Wc 01 Auditório: 13 m; Wc 02 Auditório: 13 m; Wc 03 Auditório: 2 m;  Wc 04 Auditório: 2 m; Wc Guarita: 17 m;</t>
  </si>
  <si>
    <t>Wc - Hall: 13 m; Wc 01 Auditório: 10 m; Wc Guarita: 9 m;</t>
  </si>
  <si>
    <t>Wc - Hall: 3+9 m; Wc 01 Auditório: 4+2 m; Wc 02 Auditório: 12+4 m; Wc 03 Auditório: 2+8 m; Wc 04 Auditório: 8+2 m; Wc Guarita: 1+4 m;</t>
  </si>
  <si>
    <t>Wc - Hall: 3 m; Wc 01 Auditório: 2 m; Wc 02 Auditório: 2 m; Wc 03 Auditório: 2 m; Wc 04 Auditório: 2 m; Wc Guarita: 8 m;</t>
  </si>
  <si>
    <t>BM 15 - Boletim de Medição</t>
  </si>
  <si>
    <t>03/09/2024 a 14/10/2024</t>
  </si>
  <si>
    <t>MEMÓRIA BM 15</t>
  </si>
  <si>
    <t>A obra encontra-se com evolução de 24,6%, logo será considerada essa porcentagem dos 15 meses totais</t>
  </si>
  <si>
    <t xml:space="preserve">Laje do primeiro pavimento (restante de 40% executado) (prancha 22/36) - 92,89*0,60; Pilares do 1º pavimento (prancha 22/36): 0,52 m³ </t>
  </si>
  <si>
    <t>Restante dos 15% dos pilares do espaço ciência (prancha 06/36) - 727*0,15</t>
  </si>
  <si>
    <t>Restante dos 15% dos pilares do espaço ciência (prancha 06/36) - 185*0,15</t>
  </si>
  <si>
    <t>Armadura da escada (prancha 36/36) - 105 kg; Restante dos 15% dos pilares do espaço ciência (prancha 06/36) - 1365*0,15</t>
  </si>
  <si>
    <t>Armadura da escada (prancha 36/36) - 412 kg; Restante dos 15% dos pilares do espaço ciência (prancha 06/36) - 573*0,15</t>
  </si>
  <si>
    <t>Restante dos 15% dos pilares do espaço ciência (prancha 06/36) - 593*0,15</t>
  </si>
  <si>
    <t>Restante dos 15% dos pilares do espaço ciência (prancha 06/36) - 216*0,15</t>
  </si>
  <si>
    <t>Pilares do 1º pavimento (prancha 22/36): 6,78 m²</t>
  </si>
  <si>
    <t>Alvenaria do primeiro pavimento do espaço ciência: 2,50*(4,7+4,2+5,0+ 9,1+ 13,7-0,40-0,9+20,20+ 8,6+ 5,8+ 7,7+ 1,65+ 1,5+ 1,3+ 1,2+ 6,8+5,4+ 3,3+ 4,55+ 4,65+ 2,45+ 0,75+ 1,9+ 1,0 +1,6)</t>
  </si>
  <si>
    <t>pago toda o chapisco e reboco da parte térrea</t>
  </si>
  <si>
    <t xml:space="preserve">chapisco da alvenaria do auditório (altura 7,70 m - paredes de entorno) executado restante de altura de 3,90*(45,5+15,80+18,00) = 309,27 m²; Alvenaria auditório (paredes internas - altura de 5,40) executado restante altura de 1,6*(5,50+ 2,30+ 1,70+ 4,35+ 26,00+3,00*6+14,50) = 115,76 m². totalizando 425,03 m² x 2 lados = </t>
  </si>
  <si>
    <t>Wc - Hall: 26,70  m; Wc 01 Auditório: 13,53 m; Wc 02 Auditório: 13,38 m; Wc 03 Auditório: 12,24 m;  Wc 04 Auditório: 8,24 m; Wc Guarita:  20,50m;</t>
  </si>
  <si>
    <t>Wc - Hall:  17,35 m; Wc 01 Auditório: 9,13 m; Wc 02 Auditório:  15,29 m; Wc 03 Auditório: 6,61 m; Wc Guarita:  6,40m;</t>
  </si>
  <si>
    <t>Wc Guarita:  4,89m; Wc 03 Auditório: 29,73 m; Wc - Hall:  23,14 m</t>
  </si>
  <si>
    <t>Total de 28 caixas de inspeção + 2 caixas de espuma</t>
  </si>
  <si>
    <t>4 caixas de gordura totais</t>
  </si>
  <si>
    <t>total de 15 caixas pluviais</t>
  </si>
  <si>
    <t>1,8*(5,6+5,5+5,5+5,5+5,4+5,9+5,8+5,85+5,5+2,7+5,8+5,7+6,1+6,3+5,7+6,2+5,45+5,3+5,3+6,4+6,4+4,1+7,3+6,7+6,3+6,25+6,1+6,5+6,6)+0,8*1 = 302,75 m²</t>
  </si>
  <si>
    <t>falta pagar ainda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</si>
</sst>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7">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21" fillId="0" borderId="0" xfId="0" applyFont="1" applyAlignment="1">
      <alignment wrapText="1"/>
    </xf>
    <xf numFmtId="44" fontId="21" fillId="0" borderId="0" xfId="0" applyNumberFormat="1" applyFont="1" applyAlignment="1">
      <alignment wrapText="1"/>
    </xf>
    <xf numFmtId="0" fontId="4" fillId="2" borderId="0" xfId="0" applyFont="1" applyFill="1" applyAlignment="1">
      <alignment horizontal="right" vertical="top" wrapText="1"/>
    </xf>
    <xf numFmtId="0" fontId="4" fillId="2" borderId="0" xfId="0" applyFont="1" applyFill="1" applyAlignment="1">
      <alignment horizontal="lef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0" fontId="3" fillId="2" borderId="0" xfId="0" applyFont="1" applyFill="1" applyAlignment="1">
      <alignment horizontal="left" vertical="top" wrapText="1"/>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0" fontId="9" fillId="6" borderId="18" xfId="0" applyFont="1" applyFill="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xf numFmtId="43" fontId="26" fillId="14" borderId="11" xfId="6" applyNumberFormat="1" applyFont="1" applyFill="1" applyBorder="1" applyAlignment="1">
      <alignment horizontal="center" vertical="center" wrapText="1"/>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CC6293B-DD3B-49CC-9806-7EDF6E6F7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2E353C3-D9BA-4EF7-B241-541B4F5589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D546C84-18C7-4D58-86DD-B793B47424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F437A046-F9C3-4CB3-8585-F731232DF8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CB102C30-0C44-4649-BA03-173F6638DD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E997B0A0-637E-414B-9B4D-BE21449FEE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4D548370-6CD0-4B9A-B79E-B286C681D3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7F4BDFAF-E41D-4C5F-BE72-2D384A014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E3FADA7-9B96-438C-B560-0788E3678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8D87EB9D-2F5A-4EF5-B90A-1F8778244B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2027.3200000000002</v>
          </cell>
        </row>
        <row r="34">
          <cell r="G34">
            <v>1940.18</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3">
        <row r="11">
          <cell r="E11">
            <v>0.60050000000000003</v>
          </cell>
        </row>
        <row r="12">
          <cell r="E12">
            <v>0.60050000000000003</v>
          </cell>
        </row>
        <row r="13">
          <cell r="E13">
            <v>0.60050000000000003</v>
          </cell>
        </row>
        <row r="21">
          <cell r="E21">
            <v>1043.73</v>
          </cell>
        </row>
        <row r="22">
          <cell r="E22">
            <v>1043.73</v>
          </cell>
        </row>
      </sheetData>
      <sheetData sheetId="14">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47.289999999999992</v>
          </cell>
        </row>
        <row r="53">
          <cell r="G53">
            <v>47.289999999999992</v>
          </cell>
        </row>
        <row r="54">
          <cell r="G54">
            <v>953.84</v>
          </cell>
        </row>
        <row r="55">
          <cell r="G55">
            <v>157.25</v>
          </cell>
        </row>
        <row r="56">
          <cell r="G56">
            <v>18</v>
          </cell>
        </row>
        <row r="57">
          <cell r="G57">
            <v>1681.5</v>
          </cell>
        </row>
        <row r="58">
          <cell r="G58">
            <v>888.05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1305.1559999999999</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5">
        <row r="40">
          <cell r="E40">
            <v>18.059999999999999</v>
          </cell>
        </row>
        <row r="41">
          <cell r="E41">
            <v>18.059999999999999</v>
          </cell>
        </row>
        <row r="42">
          <cell r="E42">
            <v>351.4</v>
          </cell>
        </row>
        <row r="43">
          <cell r="E43">
            <v>37</v>
          </cell>
        </row>
        <row r="44">
          <cell r="E44">
            <v>18</v>
          </cell>
        </row>
        <row r="45">
          <cell r="E45">
            <v>474</v>
          </cell>
        </row>
        <row r="46">
          <cell r="E46">
            <v>515.6</v>
          </cell>
        </row>
        <row r="47">
          <cell r="E47">
            <v>427.6</v>
          </cell>
        </row>
        <row r="48">
          <cell r="E48">
            <v>198.2</v>
          </cell>
        </row>
        <row r="50">
          <cell r="E50">
            <v>44.09</v>
          </cell>
        </row>
        <row r="52">
          <cell r="E52">
            <v>153.99</v>
          </cell>
        </row>
        <row r="53">
          <cell r="E53">
            <v>8.34</v>
          </cell>
        </row>
        <row r="56">
          <cell r="E56">
            <v>841.38</v>
          </cell>
        </row>
        <row r="62">
          <cell r="E62">
            <v>17.639999999999997</v>
          </cell>
        </row>
        <row r="63">
          <cell r="E63">
            <v>17.639999999999997</v>
          </cell>
        </row>
        <row r="64">
          <cell r="E64">
            <v>20.099999999999998</v>
          </cell>
        </row>
        <row r="93">
          <cell r="E93">
            <v>1682.76</v>
          </cell>
        </row>
        <row r="187">
          <cell r="E187">
            <v>51.7</v>
          </cell>
        </row>
      </sheetData>
      <sheetData sheetId="16">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85.82</v>
          </cell>
        </row>
        <row r="53">
          <cell r="G53">
            <v>85.82</v>
          </cell>
        </row>
        <row r="54">
          <cell r="G54">
            <v>993.84</v>
          </cell>
        </row>
        <row r="55">
          <cell r="G55">
            <v>869.25</v>
          </cell>
        </row>
        <row r="56">
          <cell r="G56">
            <v>1820</v>
          </cell>
        </row>
        <row r="57">
          <cell r="G57">
            <v>2184.5</v>
          </cell>
        </row>
        <row r="58">
          <cell r="G58">
            <v>1228.05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7">
        <row r="21">
          <cell r="E21">
            <v>633.39</v>
          </cell>
        </row>
        <row r="22">
          <cell r="E22">
            <v>633.39</v>
          </cell>
        </row>
        <row r="40">
          <cell r="E40">
            <v>38.53</v>
          </cell>
        </row>
        <row r="41">
          <cell r="E41">
            <v>38.53</v>
          </cell>
        </row>
        <row r="42">
          <cell r="E42">
            <v>40</v>
          </cell>
        </row>
        <row r="43">
          <cell r="E43">
            <v>712</v>
          </cell>
        </row>
        <row r="44">
          <cell r="E44">
            <v>1802</v>
          </cell>
        </row>
        <row r="45">
          <cell r="E45">
            <v>503</v>
          </cell>
        </row>
        <row r="46">
          <cell r="E46">
            <v>340</v>
          </cell>
        </row>
        <row r="56">
          <cell r="E56">
            <v>164.72999999999996</v>
          </cell>
        </row>
      </sheetData>
      <sheetData sheetId="18">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112.28</v>
          </cell>
        </row>
        <row r="53">
          <cell r="G53">
            <v>112.28</v>
          </cell>
        </row>
        <row r="54">
          <cell r="G54">
            <v>1627.8400000000001</v>
          </cell>
        </row>
        <row r="55">
          <cell r="G55">
            <v>871.25</v>
          </cell>
        </row>
        <row r="56">
          <cell r="G56">
            <v>1842</v>
          </cell>
        </row>
        <row r="57">
          <cell r="G57">
            <v>2207.5</v>
          </cell>
        </row>
        <row r="58">
          <cell r="G58">
            <v>1680.05</v>
          </cell>
        </row>
        <row r="59">
          <cell r="G59">
            <v>1703.05</v>
          </cell>
        </row>
        <row r="60">
          <cell r="G60">
            <v>514.6</v>
          </cell>
        </row>
        <row r="61">
          <cell r="G61">
            <v>189</v>
          </cell>
        </row>
        <row r="62">
          <cell r="G62">
            <v>126.95</v>
          </cell>
        </row>
        <row r="63">
          <cell r="G63">
            <v>0</v>
          </cell>
        </row>
        <row r="64">
          <cell r="G64">
            <v>343.23</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1007.8699999999999</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42.650000000000006</v>
          </cell>
        </row>
        <row r="185">
          <cell r="G185">
            <v>33.150000000000006</v>
          </cell>
        </row>
        <row r="186">
          <cell r="G186">
            <v>0</v>
          </cell>
        </row>
        <row r="187">
          <cell r="G187">
            <v>31.36</v>
          </cell>
        </row>
        <row r="188">
          <cell r="G188">
            <v>0</v>
          </cell>
        </row>
        <row r="189">
          <cell r="G189">
            <v>0</v>
          </cell>
        </row>
        <row r="191">
          <cell r="G191">
            <v>95.11</v>
          </cell>
        </row>
        <row r="192">
          <cell r="G192">
            <v>19</v>
          </cell>
        </row>
        <row r="193">
          <cell r="G193">
            <v>32</v>
          </cell>
        </row>
        <row r="194">
          <cell r="G194">
            <v>3</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9">
        <row r="11">
          <cell r="E11">
            <v>0.63200000000000034</v>
          </cell>
        </row>
        <row r="12">
          <cell r="E12">
            <v>0.63200000000000034</v>
          </cell>
        </row>
        <row r="13">
          <cell r="E13">
            <v>0.63200000000000034</v>
          </cell>
        </row>
        <row r="40">
          <cell r="E40">
            <v>26.46</v>
          </cell>
        </row>
        <row r="41">
          <cell r="E41">
            <v>26.46</v>
          </cell>
        </row>
        <row r="42">
          <cell r="E42">
            <v>634</v>
          </cell>
        </row>
        <row r="43">
          <cell r="E43">
            <v>2</v>
          </cell>
        </row>
        <row r="44">
          <cell r="E44">
            <v>22</v>
          </cell>
        </row>
        <row r="45">
          <cell r="E45">
            <v>23</v>
          </cell>
        </row>
        <row r="46">
          <cell r="E46">
            <v>452</v>
          </cell>
        </row>
        <row r="47">
          <cell r="E47">
            <v>890</v>
          </cell>
        </row>
        <row r="48">
          <cell r="E48">
            <v>176</v>
          </cell>
        </row>
        <row r="49">
          <cell r="E49">
            <v>189</v>
          </cell>
        </row>
        <row r="52">
          <cell r="E52">
            <v>189.24</v>
          </cell>
        </row>
        <row r="94">
          <cell r="E94">
            <v>301.83</v>
          </cell>
        </row>
        <row r="172">
          <cell r="E172">
            <v>42.650000000000006</v>
          </cell>
        </row>
        <row r="173">
          <cell r="E173">
            <v>33.150000000000006</v>
          </cell>
        </row>
        <row r="175">
          <cell r="E175">
            <v>31.36</v>
          </cell>
        </row>
        <row r="179">
          <cell r="E179">
            <v>77</v>
          </cell>
        </row>
        <row r="180">
          <cell r="E180">
            <v>19</v>
          </cell>
        </row>
        <row r="181">
          <cell r="E181">
            <v>32</v>
          </cell>
        </row>
        <row r="182">
          <cell r="E182">
            <v>3</v>
          </cell>
        </row>
      </sheetData>
      <sheetData sheetId="20">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B51" t="str">
            <v>ALVENARIA DE TIJOLO CERÂMICO FURADO (9x19x19)cm C/ARGAMASSA MISTA DE CAL HIDRATADA ESP=20 cm</v>
          </cell>
          <cell r="C51" t="str">
            <v>m²</v>
          </cell>
          <cell r="G51">
            <v>166.6</v>
          </cell>
        </row>
        <row r="53">
          <cell r="G53">
            <v>112.28</v>
          </cell>
        </row>
        <row r="54">
          <cell r="G54">
            <v>112.28</v>
          </cell>
        </row>
        <row r="55">
          <cell r="G55">
            <v>1627.8400000000001</v>
          </cell>
        </row>
        <row r="56">
          <cell r="G56">
            <v>871.25</v>
          </cell>
        </row>
        <row r="57">
          <cell r="G57">
            <v>1842</v>
          </cell>
        </row>
        <row r="58">
          <cell r="G58">
            <v>2207.5</v>
          </cell>
        </row>
        <row r="59">
          <cell r="G59">
            <v>1680.05</v>
          </cell>
        </row>
        <row r="60">
          <cell r="G60">
            <v>1703.05</v>
          </cell>
        </row>
        <row r="61">
          <cell r="G61">
            <v>514.6</v>
          </cell>
        </row>
        <row r="62">
          <cell r="G62">
            <v>189</v>
          </cell>
        </row>
        <row r="63">
          <cell r="G63">
            <v>126.95</v>
          </cell>
        </row>
        <row r="64">
          <cell r="G64">
            <v>0</v>
          </cell>
        </row>
        <row r="65">
          <cell r="G65">
            <v>343.23</v>
          </cell>
        </row>
        <row r="66">
          <cell r="G66">
            <v>422.09499999999997</v>
          </cell>
        </row>
        <row r="67">
          <cell r="G67">
            <v>0</v>
          </cell>
        </row>
        <row r="68">
          <cell r="B68" t="str">
            <v>MONTAGEM E DESMONTAGEM DE FÔRMA DE LAJE MACIÇA, PÉ-DIREITO DUPLO, EM CHAPA DE MADEIRA COMPENSADA RESINADA, 4 UTILIZAÇÕES. AF_09/2020</v>
          </cell>
          <cell r="C68" t="str">
            <v>m²</v>
          </cell>
          <cell r="G68">
            <v>1363.47</v>
          </cell>
        </row>
        <row r="70">
          <cell r="G70">
            <v>1469.886</v>
          </cell>
        </row>
        <row r="71">
          <cell r="G71">
            <v>0</v>
          </cell>
        </row>
        <row r="72">
          <cell r="G72">
            <v>0</v>
          </cell>
        </row>
        <row r="73">
          <cell r="G73">
            <v>0</v>
          </cell>
        </row>
        <row r="74">
          <cell r="G74">
            <v>0</v>
          </cell>
        </row>
        <row r="75">
          <cell r="G75">
            <v>0</v>
          </cell>
        </row>
        <row r="76">
          <cell r="G76">
            <v>37.599999999999994</v>
          </cell>
        </row>
        <row r="77">
          <cell r="G77">
            <v>37.599999999999994</v>
          </cell>
        </row>
        <row r="78">
          <cell r="G78">
            <v>30.599999999999998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1007.8699999999999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0</v>
          </cell>
        </row>
      </sheetData>
      <sheetData sheetId="21">
        <row r="26">
          <cell r="E26">
            <v>37.41375</v>
          </cell>
        </row>
        <row r="27">
          <cell r="E27">
            <v>37.41375</v>
          </cell>
        </row>
        <row r="28">
          <cell r="E28">
            <v>395.54600000000005</v>
          </cell>
        </row>
        <row r="29">
          <cell r="E29">
            <v>519</v>
          </cell>
        </row>
        <row r="30">
          <cell r="E30">
            <v>201</v>
          </cell>
        </row>
        <row r="31">
          <cell r="E31">
            <v>662.02224000000001</v>
          </cell>
        </row>
        <row r="32">
          <cell r="E32">
            <v>203.06</v>
          </cell>
        </row>
        <row r="33">
          <cell r="E33">
            <v>37</v>
          </cell>
        </row>
        <row r="34">
          <cell r="E34">
            <v>16</v>
          </cell>
        </row>
        <row r="35">
          <cell r="E35">
            <v>37.934999999999995</v>
          </cell>
        </row>
        <row r="36">
          <cell r="E36">
            <v>668.2</v>
          </cell>
        </row>
        <row r="39">
          <cell r="E39">
            <v>166.6</v>
          </cell>
        </row>
        <row r="56">
          <cell r="E56">
            <v>1363.47</v>
          </cell>
        </row>
        <row r="352">
          <cell r="E352">
            <v>49.6</v>
          </cell>
        </row>
        <row r="354">
          <cell r="E354">
            <v>64.930000000000007</v>
          </cell>
        </row>
        <row r="356">
          <cell r="E356">
            <v>153.02000000000001</v>
          </cell>
        </row>
        <row r="357">
          <cell r="E357">
            <v>2.48</v>
          </cell>
        </row>
        <row r="358">
          <cell r="E358">
            <v>2.48</v>
          </cell>
        </row>
      </sheetData>
      <sheetData sheetId="22">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119.81</v>
          </cell>
        </row>
        <row r="54">
          <cell r="G54">
            <v>119.81</v>
          </cell>
        </row>
        <row r="55">
          <cell r="G55">
            <v>2302.84</v>
          </cell>
        </row>
        <row r="56">
          <cell r="G56">
            <v>904.25</v>
          </cell>
        </row>
        <row r="57">
          <cell r="G57">
            <v>1883</v>
          </cell>
        </row>
        <row r="58">
          <cell r="G58">
            <v>3109.5</v>
          </cell>
        </row>
        <row r="59">
          <cell r="G59">
            <v>2288.0500000000002</v>
          </cell>
        </row>
        <row r="60">
          <cell r="G60">
            <v>1703.05</v>
          </cell>
        </row>
        <row r="61">
          <cell r="G61">
            <v>514.6</v>
          </cell>
        </row>
        <row r="62">
          <cell r="G62">
            <v>189</v>
          </cell>
        </row>
        <row r="63">
          <cell r="G63">
            <v>126.95</v>
          </cell>
        </row>
        <row r="64">
          <cell r="G64">
            <v>0</v>
          </cell>
        </row>
        <row r="65">
          <cell r="G65">
            <v>372.95000000000005</v>
          </cell>
        </row>
        <row r="66">
          <cell r="G66">
            <v>474.65499999999997</v>
          </cell>
        </row>
        <row r="67">
          <cell r="G67">
            <v>0</v>
          </cell>
        </row>
        <row r="68">
          <cell r="G68">
            <v>1363.47</v>
          </cell>
        </row>
        <row r="70">
          <cell r="G70">
            <v>1966.3809999999999</v>
          </cell>
        </row>
        <row r="71">
          <cell r="G71">
            <v>0</v>
          </cell>
        </row>
        <row r="72">
          <cell r="G72">
            <v>0</v>
          </cell>
        </row>
        <row r="73">
          <cell r="G73">
            <v>0</v>
          </cell>
        </row>
        <row r="74">
          <cell r="G74">
            <v>0</v>
          </cell>
        </row>
        <row r="75">
          <cell r="G75">
            <v>17.399999999999999</v>
          </cell>
        </row>
        <row r="76">
          <cell r="G76">
            <v>37.599999999999994</v>
          </cell>
        </row>
        <row r="77">
          <cell r="G77">
            <v>37.599999999999994</v>
          </cell>
        </row>
        <row r="78">
          <cell r="G78">
            <v>70.8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151.20000000000002</v>
          </cell>
        </row>
      </sheetData>
      <sheetData sheetId="23">
        <row r="11">
          <cell r="E11">
            <v>0.71600000000000019</v>
          </cell>
        </row>
        <row r="12">
          <cell r="E12">
            <v>0.71600000000000019</v>
          </cell>
        </row>
        <row r="13">
          <cell r="E13">
            <v>0.71600000000000019</v>
          </cell>
        </row>
        <row r="41">
          <cell r="E41">
            <v>7.5299999999999994</v>
          </cell>
        </row>
        <row r="42">
          <cell r="E42">
            <v>7.5299999999999994</v>
          </cell>
        </row>
        <row r="43">
          <cell r="E43">
            <v>675</v>
          </cell>
        </row>
        <row r="44">
          <cell r="E44">
            <v>33</v>
          </cell>
        </row>
        <row r="45">
          <cell r="E45">
            <v>41</v>
          </cell>
        </row>
        <row r="46">
          <cell r="E46">
            <v>902</v>
          </cell>
        </row>
        <row r="47">
          <cell r="E47">
            <v>608</v>
          </cell>
        </row>
        <row r="53">
          <cell r="E53">
            <v>29.72</v>
          </cell>
        </row>
        <row r="54">
          <cell r="E54">
            <v>52.56</v>
          </cell>
        </row>
        <row r="58">
          <cell r="E58">
            <v>496.495</v>
          </cell>
        </row>
        <row r="63">
          <cell r="E63">
            <v>17.399999999999999</v>
          </cell>
        </row>
        <row r="66">
          <cell r="E66">
            <v>40.200000000000003</v>
          </cell>
        </row>
        <row r="96">
          <cell r="E96">
            <v>2655.02</v>
          </cell>
        </row>
        <row r="359">
          <cell r="E359">
            <v>151.20000000000002</v>
          </cell>
        </row>
      </sheetData>
      <sheetData sheetId="24">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123.81</v>
          </cell>
        </row>
        <row r="54">
          <cell r="G54">
            <v>123.81</v>
          </cell>
        </row>
        <row r="55">
          <cell r="G55">
            <v>2361.44</v>
          </cell>
        </row>
        <row r="56">
          <cell r="G56">
            <v>1132.25</v>
          </cell>
        </row>
        <row r="57">
          <cell r="G57">
            <v>3360.2</v>
          </cell>
        </row>
        <row r="58">
          <cell r="G58">
            <v>4740.8999999999996</v>
          </cell>
        </row>
        <row r="59">
          <cell r="G59">
            <v>3676.8500000000004</v>
          </cell>
        </row>
        <row r="60">
          <cell r="G60">
            <v>1712.05</v>
          </cell>
        </row>
        <row r="61">
          <cell r="G61">
            <v>538.6</v>
          </cell>
        </row>
        <row r="62">
          <cell r="G62">
            <v>189</v>
          </cell>
        </row>
        <row r="63">
          <cell r="G63">
            <v>236.76999999999998</v>
          </cell>
        </row>
        <row r="64">
          <cell r="G64">
            <v>0</v>
          </cell>
        </row>
        <row r="65">
          <cell r="G65">
            <v>412.56000000000006</v>
          </cell>
        </row>
        <row r="66">
          <cell r="G66">
            <v>474.65499999999997</v>
          </cell>
        </row>
        <row r="67">
          <cell r="G67">
            <v>0</v>
          </cell>
        </row>
        <row r="68">
          <cell r="G68">
            <v>1363.47</v>
          </cell>
        </row>
        <row r="70">
          <cell r="G70">
            <v>2121.9169999999999</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7.5</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3985.46</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258.84000000000003</v>
          </cell>
        </row>
      </sheetData>
      <sheetData sheetId="25">
        <row r="41">
          <cell r="E41">
            <v>4</v>
          </cell>
        </row>
        <row r="42">
          <cell r="E42">
            <v>4</v>
          </cell>
        </row>
        <row r="43">
          <cell r="E43">
            <v>58.6</v>
          </cell>
        </row>
        <row r="44">
          <cell r="E44">
            <v>228</v>
          </cell>
        </row>
        <row r="45">
          <cell r="E45">
            <v>1477.2</v>
          </cell>
        </row>
        <row r="46">
          <cell r="E46">
            <v>1631.3999999999999</v>
          </cell>
        </row>
        <row r="47">
          <cell r="E47">
            <v>1388.8</v>
          </cell>
        </row>
        <row r="48">
          <cell r="E48">
            <v>9</v>
          </cell>
        </row>
        <row r="49">
          <cell r="E49">
            <v>24</v>
          </cell>
        </row>
        <row r="51">
          <cell r="E51">
            <v>109.82</v>
          </cell>
        </row>
        <row r="53">
          <cell r="E53">
            <v>39.61</v>
          </cell>
        </row>
        <row r="58">
          <cell r="E58">
            <v>155.536</v>
          </cell>
        </row>
        <row r="63">
          <cell r="E63">
            <v>6</v>
          </cell>
        </row>
        <row r="66">
          <cell r="E66">
            <v>6</v>
          </cell>
        </row>
        <row r="67">
          <cell r="E67">
            <v>7.5</v>
          </cell>
        </row>
        <row r="95">
          <cell r="E95">
            <v>652.03</v>
          </cell>
        </row>
        <row r="359">
          <cell r="E359">
            <v>107.63999999999999</v>
          </cell>
        </row>
      </sheetData>
      <sheetData sheetId="26">
        <row r="17">
          <cell r="G17">
            <v>6</v>
          </cell>
        </row>
        <row r="18">
          <cell r="G18">
            <v>15</v>
          </cell>
        </row>
        <row r="19">
          <cell r="G19">
            <v>10</v>
          </cell>
        </row>
        <row r="20">
          <cell r="G20">
            <v>315.44</v>
          </cell>
        </row>
        <row r="21">
          <cell r="G21">
            <v>3729.02</v>
          </cell>
        </row>
        <row r="23">
          <cell r="G23">
            <v>3.1685000000000003</v>
          </cell>
        </row>
        <row r="24">
          <cell r="G24">
            <v>3.1685000000000003</v>
          </cell>
        </row>
        <row r="25">
          <cell r="G25">
            <v>3.1685000000000003</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179.54400000000001</v>
          </cell>
        </row>
        <row r="54">
          <cell r="G54">
            <v>179.54400000000001</v>
          </cell>
        </row>
        <row r="55">
          <cell r="G55">
            <v>2483.94</v>
          </cell>
        </row>
        <row r="56">
          <cell r="G56">
            <v>1142.75</v>
          </cell>
        </row>
        <row r="57">
          <cell r="G57">
            <v>3411.7</v>
          </cell>
        </row>
        <row r="58">
          <cell r="G58">
            <v>4894.8999999999996</v>
          </cell>
        </row>
        <row r="59">
          <cell r="G59">
            <v>3713.8500000000004</v>
          </cell>
        </row>
        <row r="60">
          <cell r="G60">
            <v>1712.05</v>
          </cell>
        </row>
        <row r="61">
          <cell r="G61">
            <v>538.6</v>
          </cell>
        </row>
        <row r="62">
          <cell r="G62">
            <v>189</v>
          </cell>
        </row>
        <row r="63">
          <cell r="G63">
            <v>236.76999999999998</v>
          </cell>
        </row>
        <row r="64">
          <cell r="G64">
            <v>0</v>
          </cell>
        </row>
        <row r="65">
          <cell r="G65">
            <v>412.56000000000006</v>
          </cell>
        </row>
        <row r="66">
          <cell r="G66">
            <v>474.65499999999997</v>
          </cell>
        </row>
        <row r="67">
          <cell r="G67">
            <v>0</v>
          </cell>
        </row>
        <row r="68">
          <cell r="G68">
            <v>1363.47</v>
          </cell>
        </row>
        <row r="70">
          <cell r="G70">
            <v>2546.9470000000001</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7.5</v>
          </cell>
        </row>
        <row r="80">
          <cell r="G80">
            <v>0</v>
          </cell>
        </row>
        <row r="81">
          <cell r="G81">
            <v>0</v>
          </cell>
        </row>
        <row r="83">
          <cell r="G83">
            <v>513.89</v>
          </cell>
        </row>
        <row r="84">
          <cell r="G84">
            <v>35.97</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4637.49</v>
          </cell>
        </row>
        <row r="108">
          <cell r="G108">
            <v>4943.57</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258.84000000000003</v>
          </cell>
        </row>
      </sheetData>
      <sheetData sheetId="27">
        <row r="11">
          <cell r="E11">
            <v>0.42999999999999972</v>
          </cell>
        </row>
        <row r="12">
          <cell r="E12">
            <v>0.42999999999999972</v>
          </cell>
        </row>
        <row r="13">
          <cell r="E13">
            <v>0.42999999999999972</v>
          </cell>
        </row>
        <row r="41">
          <cell r="E41">
            <v>55.734000000000002</v>
          </cell>
        </row>
        <row r="42">
          <cell r="E42">
            <v>55.734000000000002</v>
          </cell>
        </row>
        <row r="43">
          <cell r="E43">
            <v>122.5</v>
          </cell>
        </row>
        <row r="44">
          <cell r="E44">
            <v>10.5</v>
          </cell>
        </row>
        <row r="45">
          <cell r="E45">
            <v>51.5</v>
          </cell>
        </row>
        <row r="46">
          <cell r="E46">
            <v>154</v>
          </cell>
        </row>
        <row r="47">
          <cell r="E47">
            <v>37</v>
          </cell>
        </row>
        <row r="58">
          <cell r="E58">
            <v>425.03</v>
          </cell>
        </row>
        <row r="71">
          <cell r="E71">
            <v>513.89</v>
          </cell>
        </row>
        <row r="72">
          <cell r="E72">
            <v>35.97</v>
          </cell>
        </row>
        <row r="95">
          <cell r="E95">
            <v>652.03</v>
          </cell>
        </row>
        <row r="96">
          <cell r="E96">
            <v>1280.6799999999998</v>
          </cell>
        </row>
      </sheetData>
      <sheetData sheetId="28">
        <row r="17">
          <cell r="G17">
            <v>6</v>
          </cell>
        </row>
        <row r="18">
          <cell r="G18">
            <v>15</v>
          </cell>
        </row>
        <row r="19">
          <cell r="G19">
            <v>10</v>
          </cell>
        </row>
        <row r="20">
          <cell r="G20">
            <v>315.44</v>
          </cell>
        </row>
        <row r="21">
          <cell r="G21">
            <v>3729.02</v>
          </cell>
        </row>
        <row r="23">
          <cell r="G23">
            <v>3.4985000000000004</v>
          </cell>
        </row>
        <row r="24">
          <cell r="G24">
            <v>3.4985000000000004</v>
          </cell>
        </row>
        <row r="25">
          <cell r="G25">
            <v>3.4985000000000004</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195.964</v>
          </cell>
        </row>
        <row r="54">
          <cell r="G54">
            <v>195.964</v>
          </cell>
        </row>
        <row r="55">
          <cell r="G55">
            <v>2642.84</v>
          </cell>
        </row>
        <row r="56">
          <cell r="G56">
            <v>1305.25</v>
          </cell>
        </row>
        <row r="57">
          <cell r="G57">
            <v>4448</v>
          </cell>
        </row>
        <row r="58">
          <cell r="G58">
            <v>6088.5</v>
          </cell>
        </row>
        <row r="59">
          <cell r="G59">
            <v>4582.05</v>
          </cell>
        </row>
        <row r="60">
          <cell r="G60">
            <v>1718.05</v>
          </cell>
        </row>
        <row r="61">
          <cell r="G61">
            <v>538.6</v>
          </cell>
        </row>
        <row r="62">
          <cell r="G62">
            <v>189</v>
          </cell>
        </row>
        <row r="63">
          <cell r="G63">
            <v>236.76999999999998</v>
          </cell>
        </row>
        <row r="64">
          <cell r="G64">
            <v>0</v>
          </cell>
        </row>
        <row r="65">
          <cell r="G65">
            <v>528.70000000000005</v>
          </cell>
        </row>
        <row r="66">
          <cell r="G66">
            <v>474.65499999999997</v>
          </cell>
        </row>
        <row r="67">
          <cell r="G67">
            <v>0</v>
          </cell>
        </row>
        <row r="68">
          <cell r="G68">
            <v>1363.47</v>
          </cell>
        </row>
        <row r="70">
          <cell r="G70">
            <v>2571.7220000000002</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17.05</v>
          </cell>
        </row>
        <row r="80">
          <cell r="G80">
            <v>0</v>
          </cell>
        </row>
        <row r="81">
          <cell r="G81">
            <v>0</v>
          </cell>
        </row>
        <row r="83">
          <cell r="G83">
            <v>1573.5699999999997</v>
          </cell>
        </row>
        <row r="84">
          <cell r="G84">
            <v>110.1476</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4637.49</v>
          </cell>
        </row>
        <row r="108">
          <cell r="G108">
            <v>4943.57</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154.11000000000001</v>
          </cell>
        </row>
        <row r="194">
          <cell r="G194">
            <v>51</v>
          </cell>
        </row>
        <row r="195">
          <cell r="G195">
            <v>91</v>
          </cell>
        </row>
        <row r="196">
          <cell r="G196">
            <v>22</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D371">
            <v>341.69409999999999</v>
          </cell>
          <cell r="E371">
            <v>258.83999999999997</v>
          </cell>
          <cell r="G371">
            <v>258.84000000000003</v>
          </cell>
        </row>
        <row r="373">
          <cell r="H373">
            <v>10602569.812528607</v>
          </cell>
        </row>
      </sheetData>
      <sheetData sheetId="29">
        <row r="11">
          <cell r="E11">
            <v>0.33000000000000007</v>
          </cell>
        </row>
        <row r="12">
          <cell r="E12">
            <v>0.33000000000000007</v>
          </cell>
        </row>
        <row r="13">
          <cell r="E13">
            <v>0.33000000000000007</v>
          </cell>
        </row>
        <row r="21">
          <cell r="E21">
            <v>775.78</v>
          </cell>
        </row>
        <row r="22">
          <cell r="E22">
            <v>775.78</v>
          </cell>
        </row>
        <row r="41">
          <cell r="E41">
            <v>16.420000000000002</v>
          </cell>
        </row>
        <row r="42">
          <cell r="E42">
            <v>16.420000000000002</v>
          </cell>
        </row>
        <row r="43">
          <cell r="E43">
            <v>158.9</v>
          </cell>
        </row>
        <row r="44">
          <cell r="E44">
            <v>162.5</v>
          </cell>
        </row>
        <row r="45">
          <cell r="E45">
            <v>1036.3000000000002</v>
          </cell>
        </row>
        <row r="46">
          <cell r="E46">
            <v>1193.6000000000001</v>
          </cell>
        </row>
        <row r="47">
          <cell r="E47">
            <v>868.2</v>
          </cell>
        </row>
        <row r="48">
          <cell r="E48">
            <v>6</v>
          </cell>
        </row>
        <row r="53">
          <cell r="E53">
            <v>116.14</v>
          </cell>
        </row>
        <row r="58">
          <cell r="E58">
            <v>24.775000000000002</v>
          </cell>
        </row>
        <row r="67">
          <cell r="E67">
            <v>9.5500000000000007</v>
          </cell>
        </row>
        <row r="71">
          <cell r="E71">
            <v>1059.6799999999998</v>
          </cell>
        </row>
        <row r="72">
          <cell r="E72">
            <v>74.177599999999998</v>
          </cell>
        </row>
        <row r="181">
          <cell r="E181">
            <v>59</v>
          </cell>
        </row>
        <row r="182">
          <cell r="E182">
            <v>32</v>
          </cell>
        </row>
        <row r="183">
          <cell r="E183">
            <v>59</v>
          </cell>
        </row>
        <row r="184">
          <cell r="E184">
            <v>19</v>
          </cell>
        </row>
      </sheetData>
      <sheetData sheetId="30"/>
      <sheetData sheetId="31">
        <row r="11">
          <cell r="E11">
            <v>0.19</v>
          </cell>
        </row>
        <row r="12">
          <cell r="E12">
            <v>0.19</v>
          </cell>
        </row>
        <row r="13">
          <cell r="E13">
            <v>0.19</v>
          </cell>
        </row>
        <row r="41">
          <cell r="E41">
            <v>37.676000000000002</v>
          </cell>
        </row>
        <row r="42">
          <cell r="E42">
            <v>37.676000000000002</v>
          </cell>
        </row>
        <row r="43">
          <cell r="E43">
            <v>109.05</v>
          </cell>
        </row>
        <row r="44">
          <cell r="E44">
            <v>27.75</v>
          </cell>
        </row>
        <row r="46">
          <cell r="E46">
            <v>309.75</v>
          </cell>
        </row>
        <row r="47">
          <cell r="E47">
            <v>497.95</v>
          </cell>
        </row>
        <row r="48">
          <cell r="E48">
            <v>88.95</v>
          </cell>
        </row>
        <row r="49">
          <cell r="E49">
            <v>32.4</v>
          </cell>
        </row>
        <row r="54">
          <cell r="E54">
            <v>6.78</v>
          </cell>
        </row>
        <row r="58">
          <cell r="E58">
            <v>289.37500000000006</v>
          </cell>
        </row>
        <row r="95">
          <cell r="E95">
            <v>850.06</v>
          </cell>
        </row>
        <row r="96">
          <cell r="E96">
            <v>850.06</v>
          </cell>
        </row>
        <row r="174">
          <cell r="E174">
            <v>94.589999999999989</v>
          </cell>
        </row>
        <row r="175">
          <cell r="E175">
            <v>54.78</v>
          </cell>
        </row>
        <row r="177">
          <cell r="E177">
            <v>57.76</v>
          </cell>
        </row>
        <row r="185">
          <cell r="E185">
            <v>13</v>
          </cell>
        </row>
        <row r="187">
          <cell r="E187">
            <v>4</v>
          </cell>
        </row>
        <row r="193">
          <cell r="E193">
            <v>11</v>
          </cell>
        </row>
        <row r="359">
          <cell r="E359">
            <v>18.79</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7" t="s">
        <v>1</v>
      </c>
      <c r="F1" s="177"/>
      <c r="G1" s="177" t="s">
        <v>2</v>
      </c>
      <c r="H1" s="177"/>
      <c r="I1" s="177" t="s">
        <v>3</v>
      </c>
      <c r="J1" s="177"/>
    </row>
    <row r="2" spans="1:10" ht="69.599999999999994" customHeight="1" x14ac:dyDescent="0.25">
      <c r="A2" s="2"/>
      <c r="B2" s="2"/>
      <c r="C2" s="2"/>
      <c r="D2" s="2" t="s">
        <v>64</v>
      </c>
      <c r="E2" s="173" t="s">
        <v>4</v>
      </c>
      <c r="F2" s="173"/>
      <c r="G2" s="173" t="s">
        <v>5</v>
      </c>
      <c r="H2" s="173"/>
      <c r="I2" s="173" t="s">
        <v>6</v>
      </c>
      <c r="J2" s="173"/>
    </row>
    <row r="3" spans="1:10" x14ac:dyDescent="0.25">
      <c r="A3" s="175" t="s">
        <v>65</v>
      </c>
      <c r="B3" s="176"/>
      <c r="C3" s="176"/>
      <c r="D3" s="176"/>
      <c r="E3" s="176"/>
      <c r="F3" s="176"/>
      <c r="G3" s="176"/>
      <c r="H3" s="176"/>
      <c r="I3" s="176"/>
      <c r="J3" s="176"/>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2"/>
      <c r="B338" s="172"/>
      <c r="C338" s="172"/>
      <c r="D338" s="10"/>
      <c r="E338" s="9"/>
      <c r="F338" s="173" t="s">
        <v>61</v>
      </c>
      <c r="G338" s="172"/>
      <c r="H338" s="174">
        <v>8087912.0800000001</v>
      </c>
      <c r="I338" s="172"/>
      <c r="J338" s="172"/>
    </row>
    <row r="339" spans="1:10" x14ac:dyDescent="0.25">
      <c r="A339" s="172"/>
      <c r="B339" s="172"/>
      <c r="C339" s="172"/>
      <c r="D339" s="10"/>
      <c r="E339" s="9"/>
      <c r="F339" s="173" t="s">
        <v>62</v>
      </c>
      <c r="G339" s="172"/>
      <c r="H339" s="174">
        <v>2038885.92</v>
      </c>
      <c r="I339" s="172"/>
      <c r="J339" s="172"/>
    </row>
    <row r="340" spans="1:10" x14ac:dyDescent="0.25">
      <c r="A340" s="172"/>
      <c r="B340" s="172"/>
      <c r="C340" s="172"/>
      <c r="D340" s="10"/>
      <c r="E340" s="9"/>
      <c r="F340" s="173" t="s">
        <v>63</v>
      </c>
      <c r="G340" s="172"/>
      <c r="H340" s="174">
        <v>10126798</v>
      </c>
      <c r="I340" s="172"/>
      <c r="J340" s="172"/>
    </row>
    <row r="341" spans="1:10" x14ac:dyDescent="0.25">
      <c r="A341" s="11"/>
      <c r="B341" s="11"/>
      <c r="C341" s="11"/>
      <c r="D341" s="11"/>
      <c r="E341" s="11"/>
      <c r="F341" s="11"/>
      <c r="G341" s="11"/>
      <c r="H341" s="11"/>
      <c r="I341" s="11"/>
      <c r="J341" s="11"/>
    </row>
  </sheetData>
  <mergeCells count="16">
    <mergeCell ref="E1:F1"/>
    <mergeCell ref="G1:H1"/>
    <mergeCell ref="I1:J1"/>
    <mergeCell ref="E2:F2"/>
    <mergeCell ref="G2:H2"/>
    <mergeCell ref="I2:J2"/>
    <mergeCell ref="A340:C340"/>
    <mergeCell ref="F340:G340"/>
    <mergeCell ref="H340:J340"/>
    <mergeCell ref="A3:J3"/>
    <mergeCell ref="A338:C338"/>
    <mergeCell ref="F338:G338"/>
    <mergeCell ref="H338:J338"/>
    <mergeCell ref="A339:C339"/>
    <mergeCell ref="F339:G339"/>
    <mergeCell ref="H339:J339"/>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1252</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45295</v>
      </c>
      <c r="K7" s="125" t="s">
        <v>1253</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153016.90999999997</v>
      </c>
      <c r="I11" s="192"/>
      <c r="J11" s="187" t="s">
        <v>1254</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view="pageBreakPreview" topLeftCell="A44"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1255</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EFF-2EC7-40C2-A46C-0284CB92AAB5}">
  <sheetPr>
    <pageSetUpPr fitToPage="1"/>
  </sheetPr>
  <dimension ref="A1:P589"/>
  <sheetViews>
    <sheetView view="pageBreakPreview" topLeftCell="A3"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1263</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45310</v>
      </c>
      <c r="K7" s="125" t="s">
        <v>1264</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138895.13</v>
      </c>
      <c r="I11" s="192"/>
      <c r="J11" s="187" t="s">
        <v>1265</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[1]MEMÓRIA06!E5</f>
        <v>0</v>
      </c>
      <c r="G17" s="73">
        <f>F17+[1]BM_05!G17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[1]MEMÓRIA06!E6</f>
        <v>0</v>
      </c>
      <c r="G18" s="73">
        <f>F18+[1]BM_05!G18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[1]MEMÓRIA06!E7</f>
        <v>0</v>
      </c>
      <c r="G19" s="73">
        <f>F19+[1]BM_05!G19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[1]MEMÓRIA06!E8</f>
        <v>0</v>
      </c>
      <c r="G20" s="73">
        <f>F20+[1]BM_05!G20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[1]MEMÓRIA06!E9</f>
        <v>0</v>
      </c>
      <c r="G21" s="73">
        <f>F21+[1]BM_05!G21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[1]MEMÓRIA06!E11</f>
        <v>0.60050000000000003</v>
      </c>
      <c r="G23" s="73">
        <f>F23+[1]BM_05!G23</f>
        <v>1.3905000000000001</v>
      </c>
      <c r="H23" s="55">
        <f t="shared" si="0"/>
        <v>71888.850000000006</v>
      </c>
      <c r="I23" s="55">
        <f t="shared" si="1"/>
        <v>2877.95</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[1]MEMÓRIA06!E12</f>
        <v>0.60050000000000003</v>
      </c>
      <c r="G24" s="73">
        <f>F24+[1]BM_05!G24</f>
        <v>1.3905000000000001</v>
      </c>
      <c r="H24" s="55">
        <f t="shared" si="0"/>
        <v>286974.15000000002</v>
      </c>
      <c r="I24" s="55">
        <f t="shared" si="1"/>
        <v>11488.53</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[1]MEMÓRIA06!E13</f>
        <v>0.60050000000000003</v>
      </c>
      <c r="G25" s="73">
        <f>F25+[1]BM_05!G25</f>
        <v>1.3905000000000001</v>
      </c>
      <c r="H25" s="55">
        <f t="shared" si="0"/>
        <v>82445.399999999994</v>
      </c>
      <c r="I25" s="55">
        <f t="shared" si="1"/>
        <v>3300.56</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[1]MEMÓRIA06!E15</f>
        <v>0</v>
      </c>
      <c r="G27" s="73">
        <f>F27+[1]BM_05!G27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[1]MEMÓRIA06!E16</f>
        <v>0</v>
      </c>
      <c r="G28" s="73">
        <f>F28+[1]BM_05!G28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[1]MEMÓRIA06!E17</f>
        <v>0</v>
      </c>
      <c r="G29" s="73">
        <f>F29+[1]BM_05!G29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[1]MEMÓRIA06!E18</f>
        <v>0</v>
      </c>
      <c r="G30" s="73">
        <f>F30+[1]BM_05!G30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[1]MEMÓRIA06!E19</f>
        <v>0</v>
      </c>
      <c r="G31" s="73">
        <f>F31+[1]BM_05!G31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[1]MEMÓRIA06!E20</f>
        <v>0</v>
      </c>
      <c r="G32" s="73">
        <f>F32+[1]BM_05!G32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[1]MEMÓRIA06!E21</f>
        <v>1043.73</v>
      </c>
      <c r="G33" s="73">
        <f>F33+[1]BM_05!G33</f>
        <v>3071.05</v>
      </c>
      <c r="H33" s="55">
        <f t="shared" si="0"/>
        <v>482470.43439999991</v>
      </c>
      <c r="I33" s="55">
        <f t="shared" si="1"/>
        <v>107420.69</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[1]MEMÓRIA06!E22</f>
        <v>1043.73</v>
      </c>
      <c r="G34" s="73">
        <f>F34+[1]BM_05!G34</f>
        <v>2983.91</v>
      </c>
      <c r="H34" s="55">
        <f t="shared" si="0"/>
        <v>62014.701998000004</v>
      </c>
      <c r="I34" s="55">
        <f t="shared" si="1"/>
        <v>13807.4</v>
      </c>
      <c r="J34" s="55">
        <f t="shared" si="2"/>
        <v>39473.85</v>
      </c>
      <c r="K34" s="159">
        <f t="shared" si="3"/>
        <v>0.63652406168577647</v>
      </c>
    </row>
    <row r="35" spans="1:11" x14ac:dyDescent="0.25">
      <c r="A35" s="41"/>
      <c r="B35" s="46"/>
      <c r="C35" s="41"/>
      <c r="D35" s="43"/>
      <c r="E35" s="43"/>
      <c r="F35" s="73">
        <f>[1]MEMÓRIA06!E23</f>
        <v>0</v>
      </c>
      <c r="G35" s="73">
        <f>F35+[1]BM_05!G35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[1]MEMÓRIA06!E25</f>
        <v>0</v>
      </c>
      <c r="G37" s="73">
        <f>F37+[1]BM_05!G37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[1]MEMÓRIA06!E26</f>
        <v>0</v>
      </c>
      <c r="G38" s="73">
        <f>F38+[1]BM_05!G38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[1]MEMÓRIA06!E27</f>
        <v>0</v>
      </c>
      <c r="G39" s="73">
        <f>F39+[1]BM_05!G39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[1]MEMÓRIA06!E28</f>
        <v>0</v>
      </c>
      <c r="G40" s="73">
        <f>F40+[1]BM_05!G40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[1]MEMÓRIA06!E29</f>
        <v>0</v>
      </c>
      <c r="G41" s="73">
        <f>F41+[1]BM_05!G41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[1]MEMÓRIA06!E30</f>
        <v>0</v>
      </c>
      <c r="G42" s="73">
        <f>F42+[1]BM_05!G42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[1]MEMÓRIA06!E31</f>
        <v>0</v>
      </c>
      <c r="G43" s="73">
        <f>F43+[1]BM_05!G43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[1]MEMÓRIA06!E32</f>
        <v>0</v>
      </c>
      <c r="G44" s="73">
        <f>F44+[1]BM_05!G44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[1]MEMÓRIA06!E33</f>
        <v>0</v>
      </c>
      <c r="G45" s="73">
        <f>F45+[1]BM_05!G45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[1]MEMÓRIA06!E34</f>
        <v>0</v>
      </c>
      <c r="G46" s="73">
        <f>F46+[1]BM_05!G46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[1]MEMÓRIA06!E35</f>
        <v>0</v>
      </c>
      <c r="G47" s="73">
        <f>F47+[1]BM_05!G47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[1]MEMÓRIA06!E36</f>
        <v>0</v>
      </c>
      <c r="G48" s="73">
        <f>F48+[1]BM_05!G48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[1]MEMÓRIA06!E37</f>
        <v>0</v>
      </c>
      <c r="G49" s="73">
        <f>F49+[1]BM_05!G49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[1]MEMÓRIA06!E38</f>
        <v>0</v>
      </c>
      <c r="G50" s="73">
        <f>F50+[1]BM_05!G50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[1]MEMÓRIA06!E40</f>
        <v>0</v>
      </c>
      <c r="G52" s="73">
        <f>F52+[1]BM_05!G52</f>
        <v>29.229999999999997</v>
      </c>
      <c r="H52" s="55">
        <f t="shared" si="4"/>
        <v>240489.53599999999</v>
      </c>
      <c r="I52" s="55">
        <f t="shared" si="1"/>
        <v>0</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[1]MEMÓRIA06!E41</f>
        <v>0</v>
      </c>
      <c r="G53" s="73">
        <f>F53+[1]BM_05!G53</f>
        <v>29.229999999999997</v>
      </c>
      <c r="H53" s="55">
        <f t="shared" si="4"/>
        <v>15474.816000000001</v>
      </c>
      <c r="I53" s="55">
        <f t="shared" si="1"/>
        <v>0</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[1]MEMÓRIA06!E42</f>
        <v>0</v>
      </c>
      <c r="G54" s="73">
        <f>F54+[1]BM_05!G54</f>
        <v>602.44000000000005</v>
      </c>
      <c r="H54" s="55">
        <f t="shared" si="4"/>
        <v>77294.28</v>
      </c>
      <c r="I54" s="55">
        <f t="shared" si="1"/>
        <v>0</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[1]MEMÓRIA06!E43</f>
        <v>0</v>
      </c>
      <c r="G55" s="73">
        <f>F55+[1]BM_05!G55</f>
        <v>120.25</v>
      </c>
      <c r="H55" s="55">
        <f t="shared" si="4"/>
        <v>29392.84</v>
      </c>
      <c r="I55" s="55">
        <f t="shared" si="1"/>
        <v>0</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[1]MEMÓRIA06!E44</f>
        <v>0</v>
      </c>
      <c r="G56" s="73">
        <f>F56+[1]BM_05!G56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[1]MEMÓRIA06!E45</f>
        <v>0</v>
      </c>
      <c r="G57" s="73">
        <f>F57+[1]BM_05!G57</f>
        <v>1207.5</v>
      </c>
      <c r="H57" s="55">
        <f t="shared" si="4"/>
        <v>134442</v>
      </c>
      <c r="I57" s="55">
        <f t="shared" si="1"/>
        <v>0</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[1]MEMÓRIA06!E46</f>
        <v>0</v>
      </c>
      <c r="G58" s="73">
        <f>F58+[1]BM_05!G58</f>
        <v>372.45</v>
      </c>
      <c r="H58" s="55">
        <f t="shared" si="4"/>
        <v>137515.68299999999</v>
      </c>
      <c r="I58" s="55">
        <f t="shared" si="1"/>
        <v>0</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[1]MEMÓRIA06!E47</f>
        <v>0</v>
      </c>
      <c r="G59" s="73">
        <f>F59+[1]BM_05!G59</f>
        <v>385.45</v>
      </c>
      <c r="H59" s="55">
        <f t="shared" si="4"/>
        <v>44142.053999999996</v>
      </c>
      <c r="I59" s="55">
        <f t="shared" si="1"/>
        <v>0</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[1]MEMÓRIA06!E48</f>
        <v>0</v>
      </c>
      <c r="G60" s="73">
        <f>F60+[1]BM_05!G60</f>
        <v>140.4</v>
      </c>
      <c r="H60" s="55">
        <f t="shared" si="4"/>
        <v>15567.279</v>
      </c>
      <c r="I60" s="55">
        <f t="shared" si="1"/>
        <v>0</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[1]MEMÓRIA06!E49</f>
        <v>0</v>
      </c>
      <c r="G61" s="73">
        <f>F61+[1]BM_05!G61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[1]MEMÓRIA06!E50</f>
        <v>0</v>
      </c>
      <c r="G62" s="73">
        <f>F62+[1]BM_05!G62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[1]MEMÓRIA06!E51</f>
        <v>0</v>
      </c>
      <c r="G63" s="73">
        <f>F63+[1]BM_05!G63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[1]MEMÓRIA06!E52</f>
        <v>0</v>
      </c>
      <c r="G64" s="73">
        <f>F64+[1]BM_05!G64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[1]MEMÓRIA06!E53</f>
        <v>0</v>
      </c>
      <c r="G65" s="73">
        <f>F65+[1]BM_05!G65</f>
        <v>413.755</v>
      </c>
      <c r="H65" s="55">
        <f t="shared" si="4"/>
        <v>59881.711799999997</v>
      </c>
      <c r="I65" s="55">
        <f t="shared" si="1"/>
        <v>0</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[1]MEMÓRIA06!E54</f>
        <v>0</v>
      </c>
      <c r="G66" s="73">
        <f>F66+[1]BM_05!G66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[1]MEMÓRIA06!E56</f>
        <v>0</v>
      </c>
      <c r="G68" s="73">
        <f>F68+[1]BM_05!G68</f>
        <v>463.77599999999995</v>
      </c>
      <c r="H68" s="55">
        <f t="shared" si="4"/>
        <v>409519.85219999996</v>
      </c>
      <c r="I68" s="55">
        <f t="shared" si="1"/>
        <v>0</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[1]MEMÓRIA06!E57</f>
        <v>0</v>
      </c>
      <c r="G69" s="73">
        <f>F69+[1]BM_05!G69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[1]MEMÓRIA06!E58</f>
        <v>0</v>
      </c>
      <c r="G70" s="73">
        <f>F70+[1]BM_05!G70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[1]MEMÓRIA06!E59</f>
        <v>0</v>
      </c>
      <c r="G71" s="73">
        <f>F71+[1]BM_05!G71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[1]MEMÓRIA06!E60</f>
        <v>0</v>
      </c>
      <c r="G72" s="73">
        <f>F72+[1]BM_05!G72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[1]MEMÓRIA06!E61</f>
        <v>0</v>
      </c>
      <c r="G73" s="73">
        <f>F73+[1]BM_05!G73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[1]MEMÓRIA06!E62</f>
        <v>0</v>
      </c>
      <c r="G74" s="73">
        <f>F74+[1]BM_05!G74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[1]MEMÓRIA06!E63</f>
        <v>0</v>
      </c>
      <c r="G75" s="73">
        <f>F75+[1]BM_05!G75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[1]MEMÓRIA06!E64</f>
        <v>0</v>
      </c>
      <c r="G76" s="73">
        <f>F76+[1]BM_05!G76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[1]MEMÓRIA06!E65</f>
        <v>0</v>
      </c>
      <c r="G77" s="73">
        <f>F77+[1]BM_05!G77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[1]MEMÓRIA06!E66</f>
        <v>0</v>
      </c>
      <c r="G78" s="73">
        <f>F78+[1]BM_05!G78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[1]MEMÓRIA06!E67</f>
        <v>0</v>
      </c>
      <c r="G79" s="73">
        <f>F79+[1]BM_05!G79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[1]MEMÓRIA06!E69</f>
        <v>0</v>
      </c>
      <c r="G81" s="73">
        <f>F81+[1]BM_05!G81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[1]MEMÓRIA06!E70</f>
        <v>0</v>
      </c>
      <c r="G82" s="73">
        <f>F82+[1]BM_05!G82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[1]MEMÓRIA06!E71</f>
        <v>0</v>
      </c>
      <c r="G83" s="73">
        <f>F83+[1]BM_05!G83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[1]MEMÓRIA06!E72</f>
        <v>0</v>
      </c>
      <c r="G84" s="73">
        <f>F84+[1]BM_05!G84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[1]MEMÓRIA06!E73</f>
        <v>0</v>
      </c>
      <c r="G85" s="73">
        <f>F85+[1]BM_05!G85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[1]MEMÓRIA06!E74</f>
        <v>0</v>
      </c>
      <c r="G86" s="73">
        <f>F86+[1]BM_05!G86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[1]MEMÓRIA06!E75</f>
        <v>0</v>
      </c>
      <c r="G87" s="73">
        <f>F87+[1]BM_05!G87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[1]MEMÓRIA06!E76</f>
        <v>0</v>
      </c>
      <c r="G88" s="73">
        <f>F88+[1]BM_05!G88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[1]MEMÓRIA06!E77</f>
        <v>0</v>
      </c>
      <c r="G89" s="73">
        <f>F89+[1]BM_05!G89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[1]MEMÓRIA06!E78</f>
        <v>0</v>
      </c>
      <c r="G90" s="73">
        <f>F90+[1]BM_05!G90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[1]MEMÓRIA06!E79</f>
        <v>0</v>
      </c>
      <c r="G91" s="73">
        <f>F91+[1]BM_05!G91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[1]MEMÓRIA06!E80</f>
        <v>0</v>
      </c>
      <c r="G92" s="73">
        <f>F92+[1]BM_05!G92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[1]MEMÓRIA06!E81</f>
        <v>0</v>
      </c>
      <c r="G93" s="73">
        <f>F93+[1]BM_05!G93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[1]MEMÓRIA06!E83</f>
        <v>0</v>
      </c>
      <c r="G95" s="73">
        <f>F95+[1]BM_05!G95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[1]MEMÓRIA06!E84</f>
        <v>0</v>
      </c>
      <c r="G96" s="73">
        <f>F96+[1]BM_05!G96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[1]MEMÓRIA06!E85</f>
        <v>0</v>
      </c>
      <c r="G97" s="73">
        <f>F97+[1]BM_05!G97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[1]MEMÓRIA06!E86</f>
        <v>0</v>
      </c>
      <c r="G98" s="73">
        <f>F98+[1]BM_05!G98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[1]MEMÓRIA06!E88</f>
        <v>0</v>
      </c>
      <c r="G100" s="73">
        <f>F100+[1]BM_05!G100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[1]MEMÓRIA06!E89</f>
        <v>0</v>
      </c>
      <c r="G101" s="73">
        <f>F101+[1]BM_05!G101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[1]MEMÓRIA06!E90</f>
        <v>0</v>
      </c>
      <c r="G102" s="73">
        <f>F102+[1]BM_05!G102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[1]MEMÓRIA06!E91</f>
        <v>0</v>
      </c>
      <c r="G103" s="73">
        <f>F103+[1]BM_05!G103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[1]MEMÓRIA06!E93</f>
        <v>0</v>
      </c>
      <c r="G105" s="73">
        <f>F105+[1]BM_05!G105</f>
        <v>1650.6699999999998</v>
      </c>
      <c r="H105" s="55">
        <f t="shared" ref="H105:H168" si="9">E105*D105</f>
        <v>26263.0416</v>
      </c>
      <c r="I105" s="55">
        <f t="shared" si="5"/>
        <v>0</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[1]MEMÓRIA06!E94</f>
        <v>0</v>
      </c>
      <c r="G106" s="73">
        <f>F106+[1]BM_05!G106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[1]MEMÓRIA06!E95</f>
        <v>0</v>
      </c>
      <c r="G107" s="73">
        <f>F107+[1]BM_05!G107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[1]MEMÓRIA06!E96</f>
        <v>0</v>
      </c>
      <c r="G108" s="73">
        <f>F108+[1]BM_05!G108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[1]MEMÓRIA06!E98</f>
        <v>0</v>
      </c>
      <c r="G110" s="73">
        <f>F110+[1]BM_05!G110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[1]MEMÓRIA06!E99</f>
        <v>0</v>
      </c>
      <c r="G111" s="73">
        <f>F111+[1]BM_05!G111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[1]MEMÓRIA06!E100</f>
        <v>0</v>
      </c>
      <c r="G112" s="73">
        <f>F112+[1]BM_05!G112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[1]MEMÓRIA06!E101</f>
        <v>0</v>
      </c>
      <c r="G113" s="73">
        <f>F113+[1]BM_05!G113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[1]MEMÓRIA06!E102</f>
        <v>0</v>
      </c>
      <c r="G114" s="73">
        <f>F114+[1]BM_05!G114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[1]MEMÓRIA06!E104</f>
        <v>0</v>
      </c>
      <c r="G116" s="73">
        <f>F116+[1]BM_05!G116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[1]MEMÓRIA06!E105</f>
        <v>0</v>
      </c>
      <c r="G117" s="73">
        <f>F117+[1]BM_05!G117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[1]MEMÓRIA06!E106</f>
        <v>0</v>
      </c>
      <c r="G118" s="73">
        <f>F118+[1]BM_05!G118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[1]MEMÓRIA06!E107</f>
        <v>0</v>
      </c>
      <c r="G119" s="73">
        <f>F119+[1]BM_05!G119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[1]MEMÓRIA06!E109</f>
        <v>0</v>
      </c>
      <c r="G121" s="73">
        <f>F121+[1]BM_05!G121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[1]MEMÓRIA06!E110</f>
        <v>0</v>
      </c>
      <c r="G122" s="73">
        <f>F122+[1]BM_05!G122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[1]MEMÓRIA06!E111</f>
        <v>0</v>
      </c>
      <c r="G123" s="73">
        <f>F123+[1]BM_05!G123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[1]MEMÓRIA06!E112</f>
        <v>0</v>
      </c>
      <c r="G124" s="73">
        <f>F124+[1]BM_05!G124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[1]MEMÓRIA06!E113</f>
        <v>0</v>
      </c>
      <c r="G125" s="73">
        <f>F125+[1]BM_05!G125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[1]MEMÓRIA06!E114</f>
        <v>0</v>
      </c>
      <c r="G126" s="73">
        <f>F126+[1]BM_05!G126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[1]MEMÓRIA06!E115</f>
        <v>0</v>
      </c>
      <c r="G127" s="73">
        <f>F127+[1]BM_05!G127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[1]MEMÓRIA06!E116</f>
        <v>0</v>
      </c>
      <c r="G128" s="73">
        <f>F128+[1]BM_05!G128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[1]MEMÓRIA06!E118</f>
        <v>0</v>
      </c>
      <c r="G130" s="73">
        <f>F130+[1]BM_05!G130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[1]MEMÓRIA06!E119</f>
        <v>0</v>
      </c>
      <c r="G131" s="73">
        <f>F131+[1]BM_05!G131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[1]MEMÓRIA06!E120</f>
        <v>0</v>
      </c>
      <c r="G132" s="73">
        <f>F132+[1]BM_05!G132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[1]MEMÓRIA06!E121</f>
        <v>0</v>
      </c>
      <c r="G133" s="73">
        <f>F133+[1]BM_05!G133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[1]MEMÓRIA06!E122</f>
        <v>0</v>
      </c>
      <c r="G134" s="73">
        <f>F134+[1]BM_05!G134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[1]MEMÓRIA06!E123</f>
        <v>0</v>
      </c>
      <c r="G135" s="73">
        <f>F135+[1]BM_05!G135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[1]MEMÓRIA06!E124</f>
        <v>0</v>
      </c>
      <c r="G136" s="73">
        <f>F136+[1]BM_05!G136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[1]MEMÓRIA06!E125</f>
        <v>0</v>
      </c>
      <c r="G137" s="73">
        <f>F137+[1]BM_05!G137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[1]MEMÓRIA06!E126</f>
        <v>0</v>
      </c>
      <c r="G138" s="73">
        <f>F138+[1]BM_05!G138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[1]MEMÓRIA06!E127</f>
        <v>0</v>
      </c>
      <c r="G139" s="73">
        <f>F139+[1]BM_05!G139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[1]MEMÓRIA06!E128</f>
        <v>0</v>
      </c>
      <c r="G140" s="73">
        <f>F140+[1]BM_05!G140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[1]MEMÓRIA06!E129</f>
        <v>0</v>
      </c>
      <c r="G141" s="73">
        <f>F141+[1]BM_05!G141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[1]MEMÓRIA06!E130</f>
        <v>0</v>
      </c>
      <c r="G142" s="73">
        <f>F142+[1]BM_05!G142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[1]MEMÓRIA06!E131</f>
        <v>0</v>
      </c>
      <c r="G143" s="73">
        <f>F143+[1]BM_05!G143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[1]MEMÓRIA06!E132</f>
        <v>0</v>
      </c>
      <c r="G144" s="73">
        <f>F144+[1]BM_05!G144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[1]MEMÓRIA06!E133</f>
        <v>0</v>
      </c>
      <c r="G145" s="73">
        <f>F145+[1]BM_05!G145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[1]MEMÓRIA06!E134</f>
        <v>0</v>
      </c>
      <c r="G146" s="73">
        <f>F146+[1]BM_05!G146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[1]MEMÓRIA06!E135</f>
        <v>0</v>
      </c>
      <c r="G147" s="73">
        <f>F147+[1]BM_05!G147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[1]MEMÓRIA06!E136</f>
        <v>0</v>
      </c>
      <c r="G148" s="73">
        <f>F148+[1]BM_05!G148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[1]MEMÓRIA06!E137</f>
        <v>0</v>
      </c>
      <c r="G149" s="73">
        <f>F149+[1]BM_05!G149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[1]MEMÓRIA06!E138</f>
        <v>0</v>
      </c>
      <c r="G150" s="73">
        <f>F150+[1]BM_05!G150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[1]MEMÓRIA06!E139</f>
        <v>0</v>
      </c>
      <c r="G151" s="73">
        <f>F151+[1]BM_05!G151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[1]MEMÓRIA06!E140</f>
        <v>0</v>
      </c>
      <c r="G152" s="73">
        <f>F152+[1]BM_05!G152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[1]MEMÓRIA06!E142</f>
        <v>0</v>
      </c>
      <c r="G154" s="73">
        <f>F154+[1]BM_05!G154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[1]MEMÓRIA06!E143</f>
        <v>0</v>
      </c>
      <c r="G155" s="73">
        <f>F155+[1]BM_05!G155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[1]MEMÓRIA06!E144</f>
        <v>0</v>
      </c>
      <c r="G156" s="73">
        <f>F156+[1]BM_05!G156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[1]MEMÓRIA06!E145</f>
        <v>0</v>
      </c>
      <c r="G157" s="73">
        <f>F157+[1]BM_05!G157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[1]MEMÓRIA06!E146</f>
        <v>0</v>
      </c>
      <c r="G158" s="73">
        <f>F158+[1]BM_05!G158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[1]MEMÓRIA06!E147</f>
        <v>0</v>
      </c>
      <c r="G159" s="73">
        <f>F159+[1]BM_05!G159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[1]MEMÓRIA06!E148</f>
        <v>0</v>
      </c>
      <c r="G160" s="73">
        <f>F160+[1]BM_05!G160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[1]MEMÓRIA06!E149</f>
        <v>0</v>
      </c>
      <c r="G161" s="73">
        <f>F161+[1]BM_05!G161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[1]MEMÓRIA06!E150</f>
        <v>0</v>
      </c>
      <c r="G162" s="73">
        <f>F162+[1]BM_05!G162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[1]MEMÓRIA06!E151</f>
        <v>0</v>
      </c>
      <c r="G163" s="73">
        <f>F163+[1]BM_05!G163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[1]MEMÓRIA06!E152</f>
        <v>0</v>
      </c>
      <c r="G164" s="73">
        <f>F164+[1]BM_05!G164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[1]MEMÓRIA06!E153</f>
        <v>0</v>
      </c>
      <c r="G165" s="73">
        <f>F165+[1]BM_05!G165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[1]MEMÓRIA06!E154</f>
        <v>0</v>
      </c>
      <c r="G166" s="73">
        <f>F166+[1]BM_05!G166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[1]MEMÓRIA06!E155</f>
        <v>0</v>
      </c>
      <c r="G167" s="73">
        <f>F167+[1]BM_05!G167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[1]MEMÓRIA06!E156</f>
        <v>0</v>
      </c>
      <c r="G168" s="73">
        <f>F168+[1]BM_05!G168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[1]MEMÓRIA06!E157</f>
        <v>0</v>
      </c>
      <c r="G169" s="73">
        <f>F169+[1]BM_05!G169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[1]MEMÓRIA06!E158</f>
        <v>0</v>
      </c>
      <c r="G170" s="73">
        <f>F170+[1]BM_05!G170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[1]MEMÓRIA06!E160</f>
        <v>0</v>
      </c>
      <c r="G172" s="73">
        <f>F172+[1]BM_05!G172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[1]MEMÓRIA06!E161</f>
        <v>0</v>
      </c>
      <c r="G173" s="73">
        <f>F173+[1]BM_05!G173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[1]MEMÓRIA06!E162</f>
        <v>0</v>
      </c>
      <c r="G174" s="73">
        <f>F174+[1]BM_05!G174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[1]MEMÓRIA06!E163</f>
        <v>0</v>
      </c>
      <c r="G175" s="73">
        <f>F175+[1]BM_05!G175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[1]MEMÓRIA06!E164</f>
        <v>0</v>
      </c>
      <c r="G176" s="73">
        <f>F176+[1]BM_05!G176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[1]MEMÓRIA06!E165</f>
        <v>0</v>
      </c>
      <c r="G177" s="73">
        <f>F177+[1]BM_05!G177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[1]MEMÓRIA06!E166</f>
        <v>0</v>
      </c>
      <c r="G178" s="73">
        <f>F178+[1]BM_05!G178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[1]MEMÓRIA06!E167</f>
        <v>0</v>
      </c>
      <c r="G179" s="73">
        <f>F179+[1]BM_05!G179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[1]MEMÓRIA06!E168</f>
        <v>0</v>
      </c>
      <c r="G180" s="73">
        <f>F180+[1]BM_05!G180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[1]MEMÓRIA06!E169</f>
        <v>0</v>
      </c>
      <c r="G181" s="73">
        <f>F181+[1]BM_05!G181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[1]MEMÓRIA06!E170</f>
        <v>0</v>
      </c>
      <c r="G182" s="73">
        <f>F182+[1]BM_05!G182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[1]MEMÓRIA06!E171</f>
        <v>0</v>
      </c>
      <c r="G183" s="73">
        <f>F183+[1]BM_05!G183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[1]MEMÓRIA06!E172</f>
        <v>0</v>
      </c>
      <c r="G184" s="73">
        <f>F184+[1]BM_05!G184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[1]MEMÓRIA06!E173</f>
        <v>0</v>
      </c>
      <c r="G185" s="73">
        <f>F185+[1]BM_05!G185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[1]MEMÓRIA06!E174</f>
        <v>0</v>
      </c>
      <c r="G186" s="73">
        <f>F186+[1]BM_05!G186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[1]MEMÓRIA06!E175</f>
        <v>0</v>
      </c>
      <c r="G187" s="73">
        <f>F187+[1]BM_05!G187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[1]MEMÓRIA06!E176</f>
        <v>0</v>
      </c>
      <c r="G188" s="73">
        <f>F188+[1]BM_05!G188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[1]MEMÓRIA06!E177</f>
        <v>0</v>
      </c>
      <c r="G189" s="73">
        <f>F189+[1]BM_05!G189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[1]MEMÓRIA06!E179</f>
        <v>0</v>
      </c>
      <c r="G191" s="73">
        <f>F191+[1]BM_05!G191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[1]MEMÓRIA06!E180</f>
        <v>0</v>
      </c>
      <c r="G192" s="73">
        <f>F192+[1]BM_05!G192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[1]MEMÓRIA06!E181</f>
        <v>0</v>
      </c>
      <c r="G193" s="73">
        <f>F193+[1]BM_05!G193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[1]MEMÓRIA06!E182</f>
        <v>0</v>
      </c>
      <c r="G194" s="73">
        <f>F194+[1]BM_05!G194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[1]MEMÓRIA06!E183</f>
        <v>0</v>
      </c>
      <c r="G195" s="73">
        <f>F195+[1]BM_05!G195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[1]MEMÓRIA06!E184</f>
        <v>0</v>
      </c>
      <c r="G196" s="73">
        <f>F196+[1]BM_05!G196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[1]MEMÓRIA06!E185</f>
        <v>0</v>
      </c>
      <c r="G197" s="73">
        <f>F197+[1]BM_05!G197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[1]MEMÓRIA06!E186</f>
        <v>0</v>
      </c>
      <c r="G198" s="73">
        <f>F198+[1]BM_05!G198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[1]MEMÓRIA06!E187</f>
        <v>0</v>
      </c>
      <c r="G199" s="73">
        <f>F199+[1]BM_05!G199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[1]MEMÓRIA06!E189</f>
        <v>0</v>
      </c>
      <c r="G201" s="73">
        <f>F201+[1]BM_05!G201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[1]MEMÓRIA06!E190</f>
        <v>0</v>
      </c>
      <c r="G202" s="73">
        <f>F202+[1]BM_05!G202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[1]MEMÓRIA06!E191</f>
        <v>0</v>
      </c>
      <c r="G203" s="73">
        <f>F203+[1]BM_05!G203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[1]MEMÓRIA06!E192</f>
        <v>0</v>
      </c>
      <c r="G204" s="73">
        <f>F204+[1]BM_05!G204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[1]MEMÓRIA06!E193</f>
        <v>0</v>
      </c>
      <c r="G205" s="73">
        <f>F205+[1]BM_05!G205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[1]MEMÓRIA06!E195</f>
        <v>0</v>
      </c>
      <c r="G207" s="73">
        <f>F207+[1]BM_05!G207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[1]MEMÓRIA06!E196</f>
        <v>0</v>
      </c>
      <c r="G208" s="73">
        <f>F208+[1]BM_05!G208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[1]MEMÓRIA06!E197</f>
        <v>0</v>
      </c>
      <c r="G209" s="73">
        <f>F209+[1]BM_05!G209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[1]MEMÓRIA06!E198</f>
        <v>0</v>
      </c>
      <c r="G210" s="73">
        <f>F210+[1]BM_05!G210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[1]MEMÓRIA06!E199</f>
        <v>0</v>
      </c>
      <c r="G211" s="73">
        <f>F211+[1]BM_05!G211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[1]MEMÓRIA06!E200</f>
        <v>0</v>
      </c>
      <c r="G212" s="73">
        <f>F212+[1]BM_05!G212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[1]MEMÓRIA06!E201</f>
        <v>0</v>
      </c>
      <c r="G213" s="73">
        <f>F213+[1]BM_05!G213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[1]MEMÓRIA06!E202</f>
        <v>0</v>
      </c>
      <c r="G214" s="73">
        <f>F214+[1]BM_05!G214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[1]MEMÓRIA06!E203</f>
        <v>0</v>
      </c>
      <c r="G215" s="73">
        <f>F215+[1]BM_05!G215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[1]MEMÓRIA06!E204</f>
        <v>0</v>
      </c>
      <c r="G216" s="73">
        <f>F216+[1]BM_05!G216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[1]MEMÓRIA06!E205</f>
        <v>0</v>
      </c>
      <c r="G217" s="73">
        <f>F217+[1]BM_05!G217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[1]MEMÓRIA06!E206</f>
        <v>0</v>
      </c>
      <c r="G218" s="73">
        <f>F218+[1]BM_05!G218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[1]MEMÓRIA06!E207</f>
        <v>0</v>
      </c>
      <c r="G219" s="73">
        <f>F219+[1]BM_05!G219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[1]MEMÓRIA06!E208</f>
        <v>0</v>
      </c>
      <c r="G220" s="73">
        <f>F220+[1]BM_05!G220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[1]MEMÓRIA06!E209</f>
        <v>0</v>
      </c>
      <c r="G221" s="73">
        <f>F221+[1]BM_05!G221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[1]MEMÓRIA06!E210</f>
        <v>0</v>
      </c>
      <c r="G222" s="73">
        <f>F222+[1]BM_05!G222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[1]MEMÓRIA06!E211</f>
        <v>0</v>
      </c>
      <c r="G223" s="73">
        <f>F223+[1]BM_05!G223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[1]MEMÓRIA06!E212</f>
        <v>0</v>
      </c>
      <c r="G224" s="73">
        <f>F224+[1]BM_05!G224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[1]MEMÓRIA06!E213</f>
        <v>0</v>
      </c>
      <c r="G225" s="73">
        <f>F225+[1]BM_05!G225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[1]MEMÓRIA06!E214</f>
        <v>0</v>
      </c>
      <c r="G226" s="73">
        <f>F226+[1]BM_05!G226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[1]MEMÓRIA06!E215</f>
        <v>0</v>
      </c>
      <c r="G227" s="73">
        <f>F227+[1]BM_05!G227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[1]MEMÓRIA06!E216</f>
        <v>0</v>
      </c>
      <c r="G228" s="73">
        <f>F228+[1]BM_05!G228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[1]MEMÓRIA06!E217</f>
        <v>0</v>
      </c>
      <c r="G229" s="73">
        <f>F229+[1]BM_05!G229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[1]MEMÓRIA06!E218</f>
        <v>0</v>
      </c>
      <c r="G230" s="73">
        <f>F230+[1]BM_05!G230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[1]MEMÓRIA06!E219</f>
        <v>0</v>
      </c>
      <c r="G231" s="73">
        <f>F231+[1]BM_05!G231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[1]MEMÓRIA06!E220</f>
        <v>0</v>
      </c>
      <c r="G232" s="73">
        <f>F232+[1]BM_05!G232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[1]MEMÓRIA06!E221</f>
        <v>0</v>
      </c>
      <c r="G233" s="73">
        <f>F233+[1]BM_05!G233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[1]MEMÓRIA06!E222</f>
        <v>0</v>
      </c>
      <c r="G234" s="73">
        <f>F234+[1]BM_05!G234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[1]MEMÓRIA06!E223</f>
        <v>0</v>
      </c>
      <c r="G235" s="73">
        <f>F235+[1]BM_05!G235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[1]MEMÓRIA06!E224</f>
        <v>0</v>
      </c>
      <c r="G236" s="73">
        <f>F236+[1]BM_05!G236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[1]MEMÓRIA06!E225</f>
        <v>0</v>
      </c>
      <c r="G237" s="73">
        <f>F237+[1]BM_05!G237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[1]MEMÓRIA06!E226</f>
        <v>0</v>
      </c>
      <c r="G238" s="73">
        <f>F238+[1]BM_05!G238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[1]MEMÓRIA06!E227</f>
        <v>0</v>
      </c>
      <c r="G239" s="73">
        <f>F239+[1]BM_05!G239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[1]MEMÓRIA06!E228</f>
        <v>0</v>
      </c>
      <c r="G240" s="73">
        <f>F240+[1]BM_05!G240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[1]MEMÓRIA06!E229</f>
        <v>0</v>
      </c>
      <c r="G241" s="73">
        <f>F241+[1]BM_05!G241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[1]MEMÓRIA06!E230</f>
        <v>0</v>
      </c>
      <c r="G242" s="73">
        <f>F242+[1]BM_05!G242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[1]MEMÓRIA06!E231</f>
        <v>0</v>
      </c>
      <c r="G243" s="73">
        <f>F243+[1]BM_05!G243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[1]MEMÓRIA06!E232</f>
        <v>0</v>
      </c>
      <c r="G244" s="73">
        <f>F244+[1]BM_05!G244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[1]MEMÓRIA06!E233</f>
        <v>0</v>
      </c>
      <c r="G245" s="73">
        <f>F245+[1]BM_05!G245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[1]MEMÓRIA06!E234</f>
        <v>0</v>
      </c>
      <c r="G246" s="73">
        <f>F246+[1]BM_05!G246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[1]MEMÓRIA06!E235</f>
        <v>0</v>
      </c>
      <c r="G247" s="73">
        <f>F247+[1]BM_05!G247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[1]MEMÓRIA06!E236</f>
        <v>0</v>
      </c>
      <c r="G248" s="73">
        <f>F248+[1]BM_05!G248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[1]MEMÓRIA06!E237</f>
        <v>0</v>
      </c>
      <c r="G249" s="73">
        <f>F249+[1]BM_05!G249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[1]MEMÓRIA06!E238</f>
        <v>0</v>
      </c>
      <c r="G250" s="73">
        <f>F250+[1]BM_05!G250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[1]MEMÓRIA06!E239</f>
        <v>0</v>
      </c>
      <c r="G251" s="73">
        <f>F251+[1]BM_05!G251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[1]MEMÓRIA06!E240</f>
        <v>0</v>
      </c>
      <c r="G252" s="73">
        <f>F252+[1]BM_05!G252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[1]MEMÓRIA06!E241</f>
        <v>0</v>
      </c>
      <c r="G253" s="73">
        <f>F253+[1]BM_05!G253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[1]MEMÓRIA06!E242</f>
        <v>0</v>
      </c>
      <c r="G254" s="73">
        <f>F254+[1]BM_05!G254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[1]MEMÓRIA06!E243</f>
        <v>0</v>
      </c>
      <c r="G255" s="73">
        <f>F255+[1]BM_05!G255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[1]MEMÓRIA06!E244</f>
        <v>0</v>
      </c>
      <c r="G256" s="73">
        <f>F256+[1]BM_05!G256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[1]MEMÓRIA06!E245</f>
        <v>0</v>
      </c>
      <c r="G257" s="73">
        <f>F257+[1]BM_05!G257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[1]MEMÓRIA06!E247</f>
        <v>0</v>
      </c>
      <c r="G259" s="73">
        <f>F259+[1]BM_05!G259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[1]MEMÓRIA06!E248</f>
        <v>0</v>
      </c>
      <c r="G260" s="73">
        <f>F260+[1]BM_05!G260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[1]MEMÓRIA06!E249</f>
        <v>0</v>
      </c>
      <c r="G261" s="73">
        <f>F261+[1]BM_05!G261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[1]MEMÓRIA06!E250</f>
        <v>0</v>
      </c>
      <c r="G262" s="73">
        <f>F262+[1]BM_05!G262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[1]MEMÓRIA06!E251</f>
        <v>0</v>
      </c>
      <c r="G263" s="73">
        <f>F263+[1]BM_05!G263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[1]MEMÓRIA06!E252</f>
        <v>0</v>
      </c>
      <c r="G264" s="73">
        <f>F264+[1]BM_05!G264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[1]MEMÓRIA06!E253</f>
        <v>0</v>
      </c>
      <c r="G265" s="73">
        <f>F265+[1]BM_05!G265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[1]MEMÓRIA06!E254</f>
        <v>0</v>
      </c>
      <c r="G266" s="73">
        <f>F266+[1]BM_05!G266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[1]MEMÓRIA06!E255</f>
        <v>0</v>
      </c>
      <c r="G267" s="73">
        <f>F267+[1]BM_05!G267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[1]MEMÓRIA06!E256</f>
        <v>0</v>
      </c>
      <c r="G268" s="73">
        <f>F268+[1]BM_05!G268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[1]MEMÓRIA06!E257</f>
        <v>0</v>
      </c>
      <c r="G269" s="73">
        <f>F269+[1]BM_05!G269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[1]MEMÓRIA06!E258</f>
        <v>0</v>
      </c>
      <c r="G270" s="73">
        <f>F270+[1]BM_05!G270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[1]MEMÓRIA06!E259</f>
        <v>0</v>
      </c>
      <c r="G271" s="73">
        <f>F271+[1]BM_05!G271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[1]MEMÓRIA06!E260</f>
        <v>0</v>
      </c>
      <c r="G272" s="73">
        <f>F272+[1]BM_05!G272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[1]MEMÓRIA06!E261</f>
        <v>0</v>
      </c>
      <c r="G273" s="73">
        <f>F273+[1]BM_05!G273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[1]MEMÓRIA06!E262</f>
        <v>0</v>
      </c>
      <c r="G274" s="73">
        <f>F274+[1]BM_05!G274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[1]MEMÓRIA06!E263</f>
        <v>0</v>
      </c>
      <c r="G275" s="73">
        <f>F275+[1]BM_05!G275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[1]MEMÓRIA06!E264</f>
        <v>0</v>
      </c>
      <c r="G276" s="73">
        <f>F276+[1]BM_05!G276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[1]MEMÓRIA06!E265</f>
        <v>0</v>
      </c>
      <c r="G277" s="73">
        <f>F277+[1]BM_05!G277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[1]MEMÓRIA06!E266</f>
        <v>0</v>
      </c>
      <c r="G278" s="73">
        <f>F278+[1]BM_05!G278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[1]MEMÓRIA06!E268</f>
        <v>0</v>
      </c>
      <c r="G280" s="73">
        <f>F280+[1]BM_05!G280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[1]MEMÓRIA06!E269</f>
        <v>0</v>
      </c>
      <c r="G281" s="73">
        <f>F281+[1]BM_05!G281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[1]MEMÓRIA06!E270</f>
        <v>0</v>
      </c>
      <c r="G282" s="73">
        <f>F282+[1]BM_05!G282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[1]MEMÓRIA06!E271</f>
        <v>0</v>
      </c>
      <c r="G283" s="73">
        <f>F283+[1]BM_05!G283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[1]MEMÓRIA06!E272</f>
        <v>0</v>
      </c>
      <c r="G284" s="73">
        <f>F284+[1]BM_05!G284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[1]MEMÓRIA06!E273</f>
        <v>0</v>
      </c>
      <c r="G285" s="73">
        <f>F285+[1]BM_05!G285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[1]MEMÓRIA06!E274</f>
        <v>0</v>
      </c>
      <c r="G286" s="73">
        <f>F286+[1]BM_05!G286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[1]MEMÓRIA06!E275</f>
        <v>0</v>
      </c>
      <c r="G287" s="73">
        <f>F287+[1]BM_05!G287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[1]MEMÓRIA06!E276</f>
        <v>0</v>
      </c>
      <c r="G288" s="73">
        <f>F288+[1]BM_05!G288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[1]MEMÓRIA06!E277</f>
        <v>0</v>
      </c>
      <c r="G289" s="73">
        <f>F289+[1]BM_05!G289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[1]MEMÓRIA06!E278</f>
        <v>0</v>
      </c>
      <c r="G290" s="73">
        <f>F290+[1]BM_05!G290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[1]MEMÓRIA06!E279</f>
        <v>0</v>
      </c>
      <c r="G291" s="73">
        <f>F291+[1]BM_05!G291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[1]MEMÓRIA06!E281</f>
        <v>0</v>
      </c>
      <c r="G293" s="73">
        <f>F293+[1]BM_05!G293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[1]MEMÓRIA06!E282</f>
        <v>0</v>
      </c>
      <c r="G294" s="73">
        <f>F294+[1]BM_05!G294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[1]MEMÓRIA06!E283</f>
        <v>0</v>
      </c>
      <c r="G295" s="73">
        <f>F295+[1]BM_05!G295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[1]MEMÓRIA06!E284</f>
        <v>0</v>
      </c>
      <c r="G296" s="73">
        <f>F296+[1]BM_05!G296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[1]MEMÓRIA06!E285</f>
        <v>0</v>
      </c>
      <c r="G297" s="73">
        <f>F297+[1]BM_05!G297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[1]MEMÓRIA06!E286</f>
        <v>0</v>
      </c>
      <c r="G298" s="73">
        <f>F298+[1]BM_05!G298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[1]MEMÓRIA06!E288</f>
        <v>0</v>
      </c>
      <c r="G300" s="73">
        <f>F300+[1]BM_05!G300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[1]MEMÓRIA06!E289</f>
        <v>0</v>
      </c>
      <c r="G301" s="73">
        <f>F301+[1]BM_05!G301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[1]MEMÓRIA06!E290</f>
        <v>0</v>
      </c>
      <c r="G302" s="73">
        <f>F302+[1]BM_05!G302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[1]MEMÓRIA06!E291</f>
        <v>0</v>
      </c>
      <c r="G303" s="73">
        <f>F303+[1]BM_05!G303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[1]MEMÓRIA06!E292</f>
        <v>0</v>
      </c>
      <c r="G304" s="73">
        <f>F304+[1]BM_05!G304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[1]MEMÓRIA06!E293</f>
        <v>0</v>
      </c>
      <c r="G305" s="73">
        <f>F305+[1]BM_05!G305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[1]MEMÓRIA06!E294</f>
        <v>0</v>
      </c>
      <c r="G306" s="73">
        <f>F306+[1]BM_05!G306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[1]MEMÓRIA06!E295</f>
        <v>0</v>
      </c>
      <c r="G307" s="73">
        <f>F307+[1]BM_05!G307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[1]MEMÓRIA06!E296</f>
        <v>0</v>
      </c>
      <c r="G308" s="73">
        <f>F308+[1]BM_05!G308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[1]MEMÓRIA06!E297</f>
        <v>0</v>
      </c>
      <c r="G309" s="73">
        <f>F309+[1]BM_05!G309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[1]MEMÓRIA06!E298</f>
        <v>0</v>
      </c>
      <c r="G310" s="73">
        <f>F310+[1]BM_05!G310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[1]MEMÓRIA06!E299</f>
        <v>0</v>
      </c>
      <c r="G311" s="73">
        <f>F311+[1]BM_05!G311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[1]MEMÓRIA06!E300</f>
        <v>0</v>
      </c>
      <c r="G312" s="73">
        <f>F312+[1]BM_05!G312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[1]MEMÓRIA06!E301</f>
        <v>0</v>
      </c>
      <c r="G313" s="73">
        <f>F313+[1]BM_05!G313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[1]MEMÓRIA06!E302</f>
        <v>0</v>
      </c>
      <c r="G314" s="73">
        <f>F314+[1]BM_05!G314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[1]MEMÓRIA06!E303</f>
        <v>0</v>
      </c>
      <c r="G315" s="73">
        <f>F315+[1]BM_05!G315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[1]MEMÓRIA06!E304</f>
        <v>0</v>
      </c>
      <c r="G316" s="73">
        <f>F316+[1]BM_05!G316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[1]MEMÓRIA06!E305</f>
        <v>0</v>
      </c>
      <c r="G317" s="73">
        <f>F317+[1]BM_05!G317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[1]MEMÓRIA06!E306</f>
        <v>0</v>
      </c>
      <c r="G318" s="73">
        <f>F318+[1]BM_05!G318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[1]MEMÓRIA06!E308</f>
        <v>0</v>
      </c>
      <c r="G320" s="73">
        <f>F320+[1]BM_05!G320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[1]MEMÓRIA06!E309</f>
        <v>0</v>
      </c>
      <c r="G321" s="73">
        <f>F321+[1]BM_05!G321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[1]MEMÓRIA06!E310</f>
        <v>0</v>
      </c>
      <c r="G322" s="73">
        <f>F322+[1]BM_05!G322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[1]MEMÓRIA06!E311</f>
        <v>0</v>
      </c>
      <c r="G323" s="73">
        <f>F323+[1]BM_05!G323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[1]MEMÓRIA06!E312</f>
        <v>0</v>
      </c>
      <c r="G324" s="73">
        <f>F324+[1]BM_05!G324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[1]MEMÓRIA06!E313</f>
        <v>0</v>
      </c>
      <c r="G325" s="73">
        <f>F325+[1]BM_05!G325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[1]MEMÓRIA06!E314</f>
        <v>0</v>
      </c>
      <c r="G326" s="73">
        <f>F326+[1]BM_05!G326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[1]MEMÓRIA06!E315</f>
        <v>0</v>
      </c>
      <c r="G327" s="73">
        <f>F327+[1]BM_05!G327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[1]MEMÓRIA06!E316</f>
        <v>0</v>
      </c>
      <c r="G328" s="73">
        <f>F328+[1]BM_05!G328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[1]MEMÓRIA06!E317</f>
        <v>0</v>
      </c>
      <c r="G329" s="73">
        <f>F329+[1]BM_05!G329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[1]MEMÓRIA06!E318</f>
        <v>0</v>
      </c>
      <c r="G330" s="73">
        <f>F330+[1]BM_05!G330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[1]MEMÓRIA06!E319</f>
        <v>0</v>
      </c>
      <c r="G331" s="73">
        <f>F331+[1]BM_05!G331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[1]MEMÓRIA06!E320</f>
        <v>0</v>
      </c>
      <c r="G332" s="73">
        <f>F332+[1]BM_05!G332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[1]MEMÓRIA06!E321</f>
        <v>0</v>
      </c>
      <c r="G333" s="73">
        <f>F333+[1]BM_05!G333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[1]MEMÓRIA06!E322</f>
        <v>0</v>
      </c>
      <c r="G334" s="73">
        <f>F334+[1]BM_05!G334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[1]MEMÓRIA06!E323</f>
        <v>0</v>
      </c>
      <c r="G335" s="73">
        <f>F335+[1]BM_05!G335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[1]MEMÓRIA06!E324</f>
        <v>0</v>
      </c>
      <c r="G336" s="73">
        <f>F336+[1]BM_05!G336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[1]MEMÓRIA06!E325</f>
        <v>0</v>
      </c>
      <c r="G337" s="73">
        <f>F337+[1]BM_05!G337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[1]MEMÓRIA06!E326</f>
        <v>0</v>
      </c>
      <c r="G338" s="73">
        <f>F338+[1]BM_05!G338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[1]MEMÓRIA06!E328</f>
        <v>0</v>
      </c>
      <c r="G340" s="73">
        <f>F340+[1]BM_05!G340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[1]MEMÓRIA06!E329</f>
        <v>0</v>
      </c>
      <c r="G341" s="73">
        <f>F341+[1]BM_05!G341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[1]MEMÓRIA06!E330</f>
        <v>0</v>
      </c>
      <c r="G342" s="73">
        <f>F342+[1]BM_05!G342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[1]MEMÓRIA06!E331</f>
        <v>0</v>
      </c>
      <c r="G343" s="73">
        <f>F343+[1]BM_05!G343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[1]MEMÓRIA06!E332</f>
        <v>0</v>
      </c>
      <c r="G344" s="73">
        <f>F344+[1]BM_05!G344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[1]MEMÓRIA06!E333</f>
        <v>0</v>
      </c>
      <c r="G345" s="73">
        <f>F345+[1]BM_05!G345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[1]MEMÓRIA06!E334</f>
        <v>0</v>
      </c>
      <c r="G346" s="73">
        <f>F346+[1]BM_05!G346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[1]MEMÓRIA06!E335</f>
        <v>0</v>
      </c>
      <c r="G347" s="73">
        <f>F347+[1]BM_05!G347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[1]MEMÓRIA06!E336</f>
        <v>0</v>
      </c>
      <c r="G348" s="73">
        <f>F348+[1]BM_05!G348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[1]MEMÓRIA06!E337</f>
        <v>0</v>
      </c>
      <c r="G349" s="73">
        <f>F349+[1]BM_05!G349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[1]MEMÓRIA06!E338</f>
        <v>0</v>
      </c>
      <c r="G350" s="73">
        <f>F350+[1]BM_05!G350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[1]MEMÓRIA06!E339</f>
        <v>0</v>
      </c>
      <c r="G351" s="73">
        <f>F351+[1]BM_05!G351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[1]MEMÓRIA06!E341</f>
        <v>0</v>
      </c>
      <c r="G353" s="73">
        <f>F353+[1]BM_05!G353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[1]MEMÓRIA06!E342</f>
        <v>0</v>
      </c>
      <c r="G354" s="73">
        <f>F354+[1]BM_05!G354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[1]MEMÓRIA06!E343</f>
        <v>0</v>
      </c>
      <c r="G355" s="73">
        <f>F355+[1]BM_05!G355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[1]MEMÓRIA06!E344</f>
        <v>0</v>
      </c>
      <c r="G356" s="73">
        <f>F356+[1]BM_05!G356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[1]MEMÓRIA06!E345</f>
        <v>0</v>
      </c>
      <c r="G357" s="73">
        <f>F357+[1]BM_05!G357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[1]MEMÓRIA06!E346</f>
        <v>0</v>
      </c>
      <c r="G358" s="73">
        <f>F358+[1]BM_05!G358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[1]MEMÓRIA06!E347</f>
        <v>0</v>
      </c>
      <c r="G359" s="73">
        <f>F359+[1]BM_05!G359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[1]MEMÓRIA06!E348</f>
        <v>0</v>
      </c>
      <c r="G360" s="73">
        <f>F360+[1]BM_05!G360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[1]MEMÓRIA06!E349</f>
        <v>0</v>
      </c>
      <c r="G361" s="73">
        <f>F361+[1]BM_05!G361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[1]MEMÓRIA06!E350</f>
        <v>0</v>
      </c>
      <c r="G362" s="73">
        <f>F362+[1]BM_05!G362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[1]MEMÓRIA06!E351</f>
        <v>0</v>
      </c>
      <c r="G363" s="73">
        <f>F363+[1]BM_05!G363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[1]MEMÓRIA06!E352</f>
        <v>0</v>
      </c>
      <c r="G364" s="73">
        <f>F364+[1]BM_05!G364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[1]MEMÓRIA06!E353</f>
        <v>0</v>
      </c>
      <c r="G365" s="73">
        <f>F365+[1]BM_05!G365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[1]MEMÓRIA06!E354</f>
        <v>0</v>
      </c>
      <c r="G366" s="73">
        <f>F366+[1]BM_05!G366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[1]MEMÓRIA06!E355</f>
        <v>0</v>
      </c>
      <c r="G367" s="73">
        <f>F367+[1]BM_05!G367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[1]MEMÓRIA06!E356</f>
        <v>0</v>
      </c>
      <c r="G368" s="73">
        <f>F368+[1]BM_05!G368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[1]MEMÓRIA06!E357</f>
        <v>0</v>
      </c>
      <c r="G369" s="73">
        <f>F369+[1]BM_05!G369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138895.13</v>
      </c>
      <c r="J371" s="57">
        <f>SUM(J17:J369)</f>
        <v>980066.16000000027</v>
      </c>
      <c r="K371" s="128">
        <f>J371/F11</f>
        <v>9.4390122517596972E-2</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F23B-CACF-4E94-A15E-FCC6D379C3E9}">
  <dimension ref="A1:I577"/>
  <sheetViews>
    <sheetView view="pageBreakPreview" topLeftCell="A44"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1266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1267</v>
      </c>
      <c r="E11" s="143">
        <f>F11-0.79</f>
        <v>0.60050000000000003</v>
      </c>
      <c r="F11">
        <f>15*0.0927</f>
        <v>1.3905000000000001</v>
      </c>
    </row>
    <row r="12" spans="1:9" ht="30" x14ac:dyDescent="0.25">
      <c r="A12" s="41" t="str">
        <f>[1]Orçamento!A13</f>
        <v xml:space="preserve"> 2.2 </v>
      </c>
      <c r="B12" s="46" t="str">
        <f>[1]Orçamento!D13</f>
        <v>ENGENHEIRO CIVIL DE OBRA JUNIOR (MENSALISTA)</v>
      </c>
      <c r="C12" s="41" t="str">
        <f>[1]Orçamento!E13</f>
        <v>MES</v>
      </c>
      <c r="D12" s="167" t="s">
        <v>1267</v>
      </c>
      <c r="E12" s="143">
        <f t="shared" ref="E12:E13" si="0">F12-0.79</f>
        <v>0.60050000000000003</v>
      </c>
      <c r="F12">
        <f t="shared" ref="F12:F13" si="1">15*0.0927</f>
        <v>1.3905000000000001</v>
      </c>
    </row>
    <row r="13" spans="1:9" ht="30" x14ac:dyDescent="0.25">
      <c r="A13" s="41" t="str">
        <f>[1]Orçamento!A14</f>
        <v xml:space="preserve"> 2.3 </v>
      </c>
      <c r="B13" s="46" t="str">
        <f>[1]Orçamento!D14</f>
        <v>MESTRE DE OBRAS (MENSALISTA)</v>
      </c>
      <c r="C13" s="41" t="str">
        <f>[1]Orçamento!E14</f>
        <v>MES</v>
      </c>
      <c r="D13" s="167" t="s">
        <v>1267</v>
      </c>
      <c r="E13" s="143">
        <f t="shared" si="0"/>
        <v>0.60050000000000003</v>
      </c>
      <c r="F13">
        <f t="shared" si="1"/>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1268</v>
      </c>
      <c r="E21">
        <v>1043.73</v>
      </c>
    </row>
    <row r="22" spans="1:7" ht="25.5" x14ac:dyDescent="0.25">
      <c r="A22" s="41" t="s">
        <v>1112</v>
      </c>
      <c r="B22" s="46" t="s">
        <v>1109</v>
      </c>
      <c r="C22" s="41" t="s">
        <v>103</v>
      </c>
      <c r="D22" s="167" t="s">
        <v>1268</v>
      </c>
      <c r="E22">
        <f>E21</f>
        <v>1043.73</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row>
    <row r="94" spans="1:4"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8519-F053-4EB5-86F5-977C04BD1C9F}">
  <sheetPr>
    <pageSetUpPr fitToPage="1"/>
  </sheetPr>
  <dimension ref="A1:P589"/>
  <sheetViews>
    <sheetView view="pageBreakPreview" zoomScale="90" zoomScaleNormal="85" zoomScaleSheetLayoutView="90" workbookViewId="0">
      <selection activeCell="J7" sqref="J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1269</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45346</v>
      </c>
      <c r="K7" s="125" t="s">
        <v>1270</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153098.60000000003</v>
      </c>
      <c r="I11" s="192"/>
      <c r="J11" s="187" t="s">
        <v>1271</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[1]MEMÓRIA07!E5</f>
        <v>0</v>
      </c>
      <c r="G17" s="73">
        <f>F17+[1]BM_06!G17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[1]MEMÓRIA07!E6</f>
        <v>0</v>
      </c>
      <c r="G18" s="73">
        <f>F18+[1]BM_06!G18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[1]MEMÓRIA07!E7</f>
        <v>0</v>
      </c>
      <c r="G19" s="73">
        <f>F19+[1]BM_06!G19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[1]MEMÓRIA07!E8</f>
        <v>0</v>
      </c>
      <c r="G20" s="73">
        <f>F20+[1]BM_06!G20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[1]MEMÓRIA07!E9</f>
        <v>0</v>
      </c>
      <c r="G21" s="73">
        <f>F21+[1]BM_06!G21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[1]MEMÓRIA07!E11</f>
        <v>0</v>
      </c>
      <c r="G23" s="73">
        <f>F23+[1]BM_06!G23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[1]MEMÓRIA07!E12</f>
        <v>0</v>
      </c>
      <c r="G24" s="73">
        <f>F24+[1]BM_06!G24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[1]MEMÓRIA07!E13</f>
        <v>0</v>
      </c>
      <c r="G25" s="73">
        <f>F25+[1]BM_06!G25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[1]MEMÓRIA07!E15</f>
        <v>0</v>
      </c>
      <c r="G27" s="73">
        <f>F27+[1]BM_06!G27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[1]MEMÓRIA07!E16</f>
        <v>0</v>
      </c>
      <c r="G28" s="73">
        <f>F28+[1]BM_06!G28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[1]MEMÓRIA07!E17</f>
        <v>0</v>
      </c>
      <c r="G29" s="73">
        <f>F29+[1]BM_06!G29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[1]MEMÓRIA07!E18</f>
        <v>0</v>
      </c>
      <c r="G30" s="73">
        <f>F30+[1]BM_06!G30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[1]MEMÓRIA07!E19</f>
        <v>0</v>
      </c>
      <c r="G31" s="73">
        <f>F31+[1]BM_06!G31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[1]MEMÓRIA07!E20</f>
        <v>0</v>
      </c>
      <c r="G32" s="73">
        <f>F32+[1]BM_06!G32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[1]MEMÓRIA07!E21</f>
        <v>0</v>
      </c>
      <c r="G33" s="73">
        <f>F33+[1]BM_06!G33</f>
        <v>3071.05</v>
      </c>
      <c r="H33" s="55">
        <f t="shared" si="0"/>
        <v>482470.43439999991</v>
      </c>
      <c r="I33" s="55">
        <f t="shared" si="1"/>
        <v>0</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[1]MEMÓRIA07!E22</f>
        <v>0</v>
      </c>
      <c r="G34" s="73">
        <f>F34+[1]BM_06!G34</f>
        <v>2983.91</v>
      </c>
      <c r="H34" s="55">
        <f t="shared" si="0"/>
        <v>62014.701998000004</v>
      </c>
      <c r="I34" s="55">
        <f t="shared" si="1"/>
        <v>0</v>
      </c>
      <c r="J34" s="55">
        <f t="shared" si="2"/>
        <v>39473.85</v>
      </c>
      <c r="K34" s="159">
        <f t="shared" si="3"/>
        <v>0.63652406168577647</v>
      </c>
    </row>
    <row r="35" spans="1:11" x14ac:dyDescent="0.25">
      <c r="A35" s="41"/>
      <c r="B35" s="46"/>
      <c r="C35" s="41"/>
      <c r="D35" s="43"/>
      <c r="E35" s="43"/>
      <c r="F35" s="73"/>
      <c r="G35" s="73"/>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[1]MEMÓRIA07!E25</f>
        <v>0</v>
      </c>
      <c r="G37" s="73">
        <f>F37+[1]BM_06!G37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[1]MEMÓRIA07!E26</f>
        <v>0</v>
      </c>
      <c r="G38" s="73">
        <f>F38+[1]BM_06!G38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[1]MEMÓRIA07!E27</f>
        <v>0</v>
      </c>
      <c r="G39" s="73">
        <f>F39+[1]BM_06!G39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[1]MEMÓRIA07!E28</f>
        <v>0</v>
      </c>
      <c r="G40" s="73">
        <f>F40+[1]BM_06!G40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[1]MEMÓRIA07!E29</f>
        <v>0</v>
      </c>
      <c r="G41" s="73">
        <f>F41+[1]BM_06!G41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[1]MEMÓRIA07!E30</f>
        <v>0</v>
      </c>
      <c r="G42" s="73">
        <f>F42+[1]BM_06!G42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[1]MEMÓRIA07!E31</f>
        <v>0</v>
      </c>
      <c r="G43" s="73">
        <f>F43+[1]BM_06!G43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[1]MEMÓRIA07!E32</f>
        <v>0</v>
      </c>
      <c r="G44" s="73">
        <f>F44+[1]BM_06!G44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[1]MEMÓRIA07!E33</f>
        <v>0</v>
      </c>
      <c r="G45" s="73">
        <f>F45+[1]BM_06!G45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[1]MEMÓRIA07!E34</f>
        <v>0</v>
      </c>
      <c r="G46" s="73">
        <f>F46+[1]BM_06!G46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[1]MEMÓRIA07!E35</f>
        <v>0</v>
      </c>
      <c r="G47" s="73">
        <f>F47+[1]BM_06!G47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[1]MEMÓRIA07!E36</f>
        <v>0</v>
      </c>
      <c r="G48" s="73">
        <f>F48+[1]BM_06!G48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[1]MEMÓRIA07!E37</f>
        <v>0</v>
      </c>
      <c r="G49" s="73">
        <f>F49+[1]BM_06!G49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[1]MEMÓRIA07!E38</f>
        <v>0</v>
      </c>
      <c r="G50" s="73">
        <f>F50+[1]BM_06!G50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[1]MEMÓRIA07!E40</f>
        <v>18.059999999999999</v>
      </c>
      <c r="G52" s="73">
        <f>F52+[1]BM_06!G52</f>
        <v>47.289999999999992</v>
      </c>
      <c r="H52" s="55">
        <f t="shared" si="4"/>
        <v>240489.53599999999</v>
      </c>
      <c r="I52" s="55">
        <f t="shared" si="1"/>
        <v>10204.98</v>
      </c>
      <c r="J52" s="55">
        <f t="shared" si="2"/>
        <v>26721.69</v>
      </c>
      <c r="K52" s="159">
        <f t="shared" si="3"/>
        <v>0.11111373261579248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[1]MEMÓRIA07!E41</f>
        <v>18.059999999999999</v>
      </c>
      <c r="G53" s="73">
        <f>F53+[1]BM_06!G53</f>
        <v>47.289999999999992</v>
      </c>
      <c r="H53" s="55">
        <f t="shared" si="4"/>
        <v>15474.816000000001</v>
      </c>
      <c r="I53" s="55">
        <f t="shared" si="1"/>
        <v>656.66</v>
      </c>
      <c r="J53" s="55">
        <f t="shared" si="2"/>
        <v>1719.46</v>
      </c>
      <c r="K53" s="159">
        <f t="shared" si="3"/>
        <v>0.1111134374715667</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[1]MEMÓRIA07!E42</f>
        <v>351.4</v>
      </c>
      <c r="G54" s="73">
        <f>F54+[1]BM_06!G54</f>
        <v>953.84</v>
      </c>
      <c r="H54" s="55">
        <f t="shared" si="4"/>
        <v>77294.28</v>
      </c>
      <c r="I54" s="55">
        <f t="shared" si="1"/>
        <v>7042.06</v>
      </c>
      <c r="J54" s="55">
        <f t="shared" si="2"/>
        <v>19114.95</v>
      </c>
      <c r="K54" s="159">
        <f t="shared" si="3"/>
        <v>0.24730096457331643</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[1]MEMÓRIA07!E43</f>
        <v>37</v>
      </c>
      <c r="G55" s="73">
        <f>F55+[1]BM_06!G55</f>
        <v>157.25</v>
      </c>
      <c r="H55" s="55">
        <f t="shared" si="4"/>
        <v>29392.84</v>
      </c>
      <c r="I55" s="55">
        <f t="shared" si="1"/>
        <v>698.93</v>
      </c>
      <c r="J55" s="55">
        <f t="shared" si="2"/>
        <v>2970.45</v>
      </c>
      <c r="K55" s="159">
        <f t="shared" si="3"/>
        <v>0.10106032625632637</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[1]MEMÓRIA07!E44</f>
        <v>18</v>
      </c>
      <c r="G56" s="73">
        <f>F56+[1]BM_06!G56</f>
        <v>18</v>
      </c>
      <c r="H56" s="55">
        <f t="shared" si="4"/>
        <v>126775.56699999998</v>
      </c>
      <c r="I56" s="55">
        <f t="shared" si="1"/>
        <v>317.33999999999997</v>
      </c>
      <c r="J56" s="55">
        <f t="shared" si="2"/>
        <v>317.33999999999997</v>
      </c>
      <c r="K56" s="159">
        <f t="shared" si="3"/>
        <v>2.5031637208138063E-3</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[1]MEMÓRIA07!E45</f>
        <v>474</v>
      </c>
      <c r="G57" s="73">
        <f>F57+[1]BM_06!G57</f>
        <v>1681.5</v>
      </c>
      <c r="H57" s="55">
        <f t="shared" si="4"/>
        <v>134442</v>
      </c>
      <c r="I57" s="55">
        <f t="shared" si="1"/>
        <v>7465.5</v>
      </c>
      <c r="J57" s="55">
        <f t="shared" si="2"/>
        <v>26483.63</v>
      </c>
      <c r="K57" s="159">
        <f t="shared" si="3"/>
        <v>0.19698925930884695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[1]MEMÓRIA07!E46</f>
        <v>515.6</v>
      </c>
      <c r="G58" s="73">
        <f>F58+[1]BM_06!G58</f>
        <v>888.05</v>
      </c>
      <c r="H58" s="55">
        <f t="shared" si="4"/>
        <v>137515.68299999999</v>
      </c>
      <c r="I58" s="55">
        <f t="shared" si="1"/>
        <v>6842.01</v>
      </c>
      <c r="J58" s="55">
        <f t="shared" si="2"/>
        <v>11784.42</v>
      </c>
      <c r="K58" s="159">
        <f t="shared" si="3"/>
        <v>8.5695098500147074E-2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[1]MEMÓRIA07!E47</f>
        <v>427.6</v>
      </c>
      <c r="G59" s="73">
        <f>F59+[1]BM_06!G59</f>
        <v>813.05</v>
      </c>
      <c r="H59" s="55">
        <f t="shared" si="4"/>
        <v>44142.053999999996</v>
      </c>
      <c r="I59" s="55">
        <f t="shared" si="1"/>
        <v>5362.1</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[1]MEMÓRIA07!E48</f>
        <v>198.2</v>
      </c>
      <c r="G60" s="73">
        <f>F60+[1]BM_06!G60</f>
        <v>338.6</v>
      </c>
      <c r="H60" s="55">
        <f t="shared" si="4"/>
        <v>15567.279</v>
      </c>
      <c r="I60" s="55">
        <f t="shared" si="1"/>
        <v>2669.75</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[1]MEMÓRIA07!E49</f>
        <v>0</v>
      </c>
      <c r="G61" s="73">
        <f>F61+[1]BM_06!G61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[1]MEMÓRIA07!E50</f>
        <v>44.09</v>
      </c>
      <c r="G62" s="73">
        <f>F62+[1]BM_06!G62</f>
        <v>126.95</v>
      </c>
      <c r="H62" s="55">
        <f t="shared" si="4"/>
        <v>44675.28</v>
      </c>
      <c r="I62" s="55">
        <f t="shared" si="1"/>
        <v>7634.62</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[1]MEMÓRIA07!E51</f>
        <v>0</v>
      </c>
      <c r="G63" s="73">
        <f>F63+[1]BM_06!G63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[1]MEMÓRIA07!E52</f>
        <v>153.99</v>
      </c>
      <c r="G64" s="73">
        <f>F64+[1]BM_06!G64</f>
        <v>153.99</v>
      </c>
      <c r="H64" s="55">
        <f t="shared" si="4"/>
        <v>107056.38350000001</v>
      </c>
      <c r="I64" s="55">
        <f t="shared" si="1"/>
        <v>17701.150000000001</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[1]MEMÓRIA07!E53</f>
        <v>8.34</v>
      </c>
      <c r="G65" s="73">
        <f>F65+[1]BM_06!G65</f>
        <v>422.09499999999997</v>
      </c>
      <c r="H65" s="55">
        <f t="shared" si="4"/>
        <v>59881.711799999997</v>
      </c>
      <c r="I65" s="55">
        <f t="shared" si="1"/>
        <v>649.02</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[1]MEMÓRIA07!E54</f>
        <v>0</v>
      </c>
      <c r="G66" s="73">
        <f>F66+[1]BM_06!G66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[1]MEMÓRIA07!E56</f>
        <v>841.38</v>
      </c>
      <c r="G68" s="73">
        <f>F68+[1]BM_06!G68</f>
        <v>1305.1559999999999</v>
      </c>
      <c r="H68" s="55">
        <f t="shared" si="4"/>
        <v>409519.85219999996</v>
      </c>
      <c r="I68" s="55">
        <f t="shared" si="1"/>
        <v>68774.399999999994</v>
      </c>
      <c r="J68" s="55">
        <f t="shared" si="2"/>
        <v>106683.45</v>
      </c>
      <c r="K68" s="159">
        <f t="shared" si="3"/>
        <v>0.260508616192551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[1]MEMÓRIA07!E57</f>
        <v>0</v>
      </c>
      <c r="G69" s="73">
        <f>F69+[1]BM_06!G69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[1]MEMÓRIA07!E58</f>
        <v>0</v>
      </c>
      <c r="G70" s="73">
        <f>F70+[1]BM_06!G70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[1]MEMÓRIA07!E59</f>
        <v>0</v>
      </c>
      <c r="G71" s="73">
        <f>F71+[1]BM_06!G71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[1]MEMÓRIA07!E60</f>
        <v>0</v>
      </c>
      <c r="G72" s="73">
        <f>F72+[1]BM_06!G72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[1]MEMÓRIA07!E61</f>
        <v>0</v>
      </c>
      <c r="G73" s="73">
        <f>F73+[1]BM_06!G73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[1]MEMÓRIA07!E62</f>
        <v>17.639999999999997</v>
      </c>
      <c r="G74" s="73">
        <f>F74+[1]BM_06!G74</f>
        <v>37.599999999999994</v>
      </c>
      <c r="H74" s="55">
        <f t="shared" si="4"/>
        <v>2390.232</v>
      </c>
      <c r="I74" s="55">
        <f t="shared" si="1"/>
        <v>1121.3699999999999</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[1]MEMÓRIA07!E63</f>
        <v>17.639999999999997</v>
      </c>
      <c r="G75" s="73">
        <f>F75+[1]BM_06!G75</f>
        <v>37.599999999999994</v>
      </c>
      <c r="H75" s="55">
        <f t="shared" si="4"/>
        <v>2217.2719999999999</v>
      </c>
      <c r="I75" s="55">
        <f t="shared" si="1"/>
        <v>1040.23</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[1]MEMÓRIA07!E64</f>
        <v>20.099999999999998</v>
      </c>
      <c r="G76" s="73">
        <f>F76+[1]BM_06!G76</f>
        <v>30.599999999999998</v>
      </c>
      <c r="H76" s="55">
        <f t="shared" si="4"/>
        <v>2793.71</v>
      </c>
      <c r="I76" s="55">
        <f t="shared" si="1"/>
        <v>733.65</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[1]MEMÓRIA07!E65</f>
        <v>0</v>
      </c>
      <c r="G77" s="73">
        <f>F77+[1]BM_06!G77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[1]MEMÓRIA07!E66</f>
        <v>0</v>
      </c>
      <c r="G78" s="73">
        <f>F78+[1]BM_06!G78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[1]MEMÓRIA07!E67</f>
        <v>0</v>
      </c>
      <c r="G79" s="73">
        <f>F79+[1]BM_06!G79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[1]MEMÓRIA07!E69</f>
        <v>0</v>
      </c>
      <c r="G81" s="73">
        <f>F81+[1]BM_06!G81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[1]MEMÓRIA07!E70</f>
        <v>0</v>
      </c>
      <c r="G82" s="73">
        <f>F82+[1]BM_06!G82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[1]MEMÓRIA07!E71</f>
        <v>0</v>
      </c>
      <c r="G83" s="73">
        <f>F83+[1]BM_06!G83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[1]MEMÓRIA07!E72</f>
        <v>0</v>
      </c>
      <c r="G84" s="73">
        <f>F84+[1]BM_06!G84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[1]MEMÓRIA07!E73</f>
        <v>0</v>
      </c>
      <c r="G85" s="73">
        <f>F85+[1]BM_06!G85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[1]MEMÓRIA07!E74</f>
        <v>0</v>
      </c>
      <c r="G86" s="73">
        <f>F86+[1]BM_06!G86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[1]MEMÓRIA07!E75</f>
        <v>0</v>
      </c>
      <c r="G87" s="73">
        <f>F87+[1]BM_06!G87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[1]MEMÓRIA07!E76</f>
        <v>0</v>
      </c>
      <c r="G88" s="73">
        <f>F88+[1]BM_06!G88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[1]MEMÓRIA07!E77</f>
        <v>0</v>
      </c>
      <c r="G89" s="73">
        <f>F89+[1]BM_06!G89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[1]MEMÓRIA07!E78</f>
        <v>0</v>
      </c>
      <c r="G90" s="73">
        <f>F90+[1]BM_06!G90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[1]MEMÓRIA07!E79</f>
        <v>0</v>
      </c>
      <c r="G91" s="73">
        <f>F91+[1]BM_06!G91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[1]MEMÓRIA07!E80</f>
        <v>0</v>
      </c>
      <c r="G92" s="73">
        <f>F92+[1]BM_06!G92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[1]MEMÓRIA07!E81</f>
        <v>0</v>
      </c>
      <c r="G93" s="73">
        <f>F93+[1]BM_06!G93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[1]MEMÓRIA07!E83</f>
        <v>0</v>
      </c>
      <c r="G95" s="73">
        <f>F95+[1]BM_06!G95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[1]MEMÓRIA07!E84</f>
        <v>0</v>
      </c>
      <c r="G96" s="73">
        <f>F96+[1]BM_06!G96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[1]MEMÓRIA07!E85</f>
        <v>0</v>
      </c>
      <c r="G97" s="73">
        <f>F97+[1]BM_06!G97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[1]MEMÓRIA07!E86</f>
        <v>0</v>
      </c>
      <c r="G98" s="73">
        <f>F98+[1]BM_06!G98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[1]MEMÓRIA07!E88</f>
        <v>0</v>
      </c>
      <c r="G100" s="73">
        <f>F100+[1]BM_06!G100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[1]MEMÓRIA07!E89</f>
        <v>0</v>
      </c>
      <c r="G101" s="73">
        <f>F101+[1]BM_06!G101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[1]MEMÓRIA07!E90</f>
        <v>0</v>
      </c>
      <c r="G102" s="73">
        <f>F102+[1]BM_06!G102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[1]MEMÓRIA07!E91</f>
        <v>0</v>
      </c>
      <c r="G103" s="73">
        <f>F103+[1]BM_06!G103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[1]MEMÓRIA07!E93</f>
        <v>1682.76</v>
      </c>
      <c r="G105" s="73">
        <f>F105+[1]BM_06!G105</f>
        <v>3333.43</v>
      </c>
      <c r="H105" s="55">
        <f t="shared" ref="H105:H168" si="9">E105*D105</f>
        <v>26263.0416</v>
      </c>
      <c r="I105" s="55">
        <f t="shared" si="5"/>
        <v>6865.66</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[1]MEMÓRIA07!E94</f>
        <v>0</v>
      </c>
      <c r="G106" s="73">
        <f>F106+[1]BM_06!G106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[1]MEMÓRIA07!E95</f>
        <v>0</v>
      </c>
      <c r="G107" s="73">
        <f>F107+[1]BM_06!G107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[1]MEMÓRIA07!E96</f>
        <v>0</v>
      </c>
      <c r="G108" s="73">
        <f>F108+[1]BM_06!G108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[1]MEMÓRIA07!E98</f>
        <v>0</v>
      </c>
      <c r="G110" s="73">
        <f>F110+[1]BM_06!G110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[1]MEMÓRIA07!E99</f>
        <v>0</v>
      </c>
      <c r="G111" s="73">
        <f>F111+[1]BM_06!G111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[1]MEMÓRIA07!E100</f>
        <v>0</v>
      </c>
      <c r="G112" s="73">
        <f>F112+[1]BM_06!G112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[1]MEMÓRIA07!E101</f>
        <v>0</v>
      </c>
      <c r="G113" s="73">
        <f>F113+[1]BM_06!G113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[1]MEMÓRIA07!E102</f>
        <v>0</v>
      </c>
      <c r="G114" s="73">
        <f>F114+[1]BM_06!G114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[1]MEMÓRIA07!E104</f>
        <v>0</v>
      </c>
      <c r="G116" s="73">
        <f>F116+[1]BM_06!G116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[1]MEMÓRIA07!E105</f>
        <v>0</v>
      </c>
      <c r="G117" s="73">
        <f>F117+[1]BM_06!G117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[1]MEMÓRIA07!E106</f>
        <v>0</v>
      </c>
      <c r="G118" s="73">
        <f>F118+[1]BM_06!G118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[1]MEMÓRIA07!E107</f>
        <v>0</v>
      </c>
      <c r="G119" s="73">
        <f>F119+[1]BM_06!G119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[1]MEMÓRIA07!E109</f>
        <v>0</v>
      </c>
      <c r="G121" s="73">
        <f>F121+[1]BM_06!G121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[1]MEMÓRIA07!E110</f>
        <v>0</v>
      </c>
      <c r="G122" s="73">
        <f>F122+[1]BM_06!G122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[1]MEMÓRIA07!E111</f>
        <v>0</v>
      </c>
      <c r="G123" s="73">
        <f>F123+[1]BM_06!G123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[1]MEMÓRIA07!E112</f>
        <v>0</v>
      </c>
      <c r="G124" s="73">
        <f>F124+[1]BM_06!G124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[1]MEMÓRIA07!E113</f>
        <v>0</v>
      </c>
      <c r="G125" s="73">
        <f>F125+[1]BM_06!G125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[1]MEMÓRIA07!E114</f>
        <v>0</v>
      </c>
      <c r="G126" s="73">
        <f>F126+[1]BM_06!G126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[1]MEMÓRIA07!E115</f>
        <v>0</v>
      </c>
      <c r="G127" s="73">
        <f>F127+[1]BM_06!G127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[1]MEMÓRIA07!E116</f>
        <v>0</v>
      </c>
      <c r="G128" s="73">
        <f>F128+[1]BM_06!G128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[1]MEMÓRIA07!E118</f>
        <v>0</v>
      </c>
      <c r="G130" s="73">
        <f>F130+[1]BM_06!G130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[1]MEMÓRIA07!E119</f>
        <v>0</v>
      </c>
      <c r="G131" s="73">
        <f>F131+[1]BM_06!G131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[1]MEMÓRIA07!E120</f>
        <v>0</v>
      </c>
      <c r="G132" s="73">
        <f>F132+[1]BM_06!G132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[1]MEMÓRIA07!E121</f>
        <v>0</v>
      </c>
      <c r="G133" s="73">
        <f>F133+[1]BM_06!G133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[1]MEMÓRIA07!E122</f>
        <v>0</v>
      </c>
      <c r="G134" s="73">
        <f>F134+[1]BM_06!G134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[1]MEMÓRIA07!E123</f>
        <v>0</v>
      </c>
      <c r="G135" s="73">
        <f>F135+[1]BM_06!G135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[1]MEMÓRIA07!E124</f>
        <v>0</v>
      </c>
      <c r="G136" s="73">
        <f>F136+[1]BM_06!G136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[1]MEMÓRIA07!E125</f>
        <v>0</v>
      </c>
      <c r="G137" s="73">
        <f>F137+[1]BM_06!G137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[1]MEMÓRIA07!E126</f>
        <v>0</v>
      </c>
      <c r="G138" s="73">
        <f>F138+[1]BM_06!G138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[1]MEMÓRIA07!E127</f>
        <v>0</v>
      </c>
      <c r="G139" s="73">
        <f>F139+[1]BM_06!G139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[1]MEMÓRIA07!E128</f>
        <v>0</v>
      </c>
      <c r="G140" s="73">
        <f>F140+[1]BM_06!G140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[1]MEMÓRIA07!E129</f>
        <v>0</v>
      </c>
      <c r="G141" s="73">
        <f>F141+[1]BM_06!G141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[1]MEMÓRIA07!E130</f>
        <v>0</v>
      </c>
      <c r="G142" s="73">
        <f>F142+[1]BM_06!G142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[1]MEMÓRIA07!E131</f>
        <v>0</v>
      </c>
      <c r="G143" s="73">
        <f>F143+[1]BM_06!G143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[1]MEMÓRIA07!E132</f>
        <v>0</v>
      </c>
      <c r="G144" s="73">
        <f>F144+[1]BM_06!G144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[1]MEMÓRIA07!E133</f>
        <v>0</v>
      </c>
      <c r="G145" s="73">
        <f>F145+[1]BM_06!G145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[1]MEMÓRIA07!E134</f>
        <v>0</v>
      </c>
      <c r="G146" s="73">
        <f>F146+[1]BM_06!G146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[1]MEMÓRIA07!E135</f>
        <v>0</v>
      </c>
      <c r="G147" s="73">
        <f>F147+[1]BM_06!G147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[1]MEMÓRIA07!E136</f>
        <v>0</v>
      </c>
      <c r="G148" s="73">
        <f>F148+[1]BM_06!G148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[1]MEMÓRIA07!E137</f>
        <v>0</v>
      </c>
      <c r="G149" s="73">
        <f>F149+[1]BM_06!G149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[1]MEMÓRIA07!E138</f>
        <v>0</v>
      </c>
      <c r="G150" s="73">
        <f>F150+[1]BM_06!G150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[1]MEMÓRIA07!E139</f>
        <v>0</v>
      </c>
      <c r="G151" s="73">
        <f>F151+[1]BM_06!G151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[1]MEMÓRIA07!E140</f>
        <v>0</v>
      </c>
      <c r="G152" s="73">
        <f>F152+[1]BM_06!G152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[1]MEMÓRIA07!E142</f>
        <v>0</v>
      </c>
      <c r="G154" s="73">
        <f>F154+[1]BM_06!G154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[1]MEMÓRIA07!E143</f>
        <v>0</v>
      </c>
      <c r="G155" s="73">
        <f>F155+[1]BM_06!G155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[1]MEMÓRIA07!E144</f>
        <v>0</v>
      </c>
      <c r="G156" s="73">
        <f>F156+[1]BM_06!G156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[1]MEMÓRIA07!E145</f>
        <v>0</v>
      </c>
      <c r="G157" s="73">
        <f>F157+[1]BM_06!G157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[1]MEMÓRIA07!E146</f>
        <v>0</v>
      </c>
      <c r="G158" s="73">
        <f>F158+[1]BM_06!G158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[1]MEMÓRIA07!E147</f>
        <v>0</v>
      </c>
      <c r="G159" s="73">
        <f>F159+[1]BM_06!G159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[1]MEMÓRIA07!E148</f>
        <v>0</v>
      </c>
      <c r="G160" s="73">
        <f>F160+[1]BM_06!G160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[1]MEMÓRIA07!E149</f>
        <v>0</v>
      </c>
      <c r="G161" s="73">
        <f>F161+[1]BM_06!G161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[1]MEMÓRIA07!E150</f>
        <v>0</v>
      </c>
      <c r="G162" s="73">
        <f>F162+[1]BM_06!G162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[1]MEMÓRIA07!E151</f>
        <v>0</v>
      </c>
      <c r="G163" s="73">
        <f>F163+[1]BM_06!G163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[1]MEMÓRIA07!E152</f>
        <v>0</v>
      </c>
      <c r="G164" s="73">
        <f>F164+[1]BM_06!G164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[1]MEMÓRIA07!E153</f>
        <v>0</v>
      </c>
      <c r="G165" s="73">
        <f>F165+[1]BM_06!G165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[1]MEMÓRIA07!E154</f>
        <v>0</v>
      </c>
      <c r="G166" s="73">
        <f>F166+[1]BM_06!G166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[1]MEMÓRIA07!E155</f>
        <v>0</v>
      </c>
      <c r="G167" s="73">
        <f>F167+[1]BM_06!G167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[1]MEMÓRIA07!E156</f>
        <v>0</v>
      </c>
      <c r="G168" s="73">
        <f>F168+[1]BM_06!G168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[1]MEMÓRIA07!E157</f>
        <v>0</v>
      </c>
      <c r="G169" s="73">
        <f>F169+[1]BM_06!G169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[1]MEMÓRIA07!E158</f>
        <v>0</v>
      </c>
      <c r="G170" s="73">
        <f>F170+[1]BM_06!G170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[1]MEMÓRIA07!E160</f>
        <v>0</v>
      </c>
      <c r="G172" s="73">
        <f>F172+[1]BM_06!G172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[1]MEMÓRIA07!E161</f>
        <v>0</v>
      </c>
      <c r="G173" s="73">
        <f>F173+[1]BM_06!G173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[1]MEMÓRIA07!E162</f>
        <v>0</v>
      </c>
      <c r="G174" s="73">
        <f>F174+[1]BM_06!G174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[1]MEMÓRIA07!E163</f>
        <v>0</v>
      </c>
      <c r="G175" s="73">
        <f>F175+[1]BM_06!G175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[1]MEMÓRIA07!E164</f>
        <v>0</v>
      </c>
      <c r="G176" s="73">
        <f>F176+[1]BM_06!G176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[1]MEMÓRIA07!E165</f>
        <v>0</v>
      </c>
      <c r="G177" s="73">
        <f>F177+[1]BM_06!G177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[1]MEMÓRIA07!E166</f>
        <v>0</v>
      </c>
      <c r="G178" s="73">
        <f>F178+[1]BM_06!G178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[1]MEMÓRIA07!E167</f>
        <v>0</v>
      </c>
      <c r="G179" s="73">
        <f>F179+[1]BM_06!G179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[1]MEMÓRIA07!E168</f>
        <v>0</v>
      </c>
      <c r="G180" s="73">
        <f>F180+[1]BM_06!G180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[1]MEMÓRIA07!E169</f>
        <v>0</v>
      </c>
      <c r="G181" s="73">
        <f>F181+[1]BM_06!G181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[1]MEMÓRIA07!E170</f>
        <v>0</v>
      </c>
      <c r="G182" s="73">
        <f>F182+[1]BM_06!G182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[1]MEMÓRIA07!E171</f>
        <v>0</v>
      </c>
      <c r="G183" s="73">
        <f>F183+[1]BM_06!G183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[1]MEMÓRIA07!E172</f>
        <v>0</v>
      </c>
      <c r="G184" s="73">
        <f>F184+[1]BM_06!G184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[1]MEMÓRIA07!E173</f>
        <v>0</v>
      </c>
      <c r="G185" s="73">
        <f>F185+[1]BM_06!G185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[1]MEMÓRIA07!E174</f>
        <v>0</v>
      </c>
      <c r="G186" s="73">
        <f>F186+[1]BM_06!G186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[1]MEMÓRIA07!E175</f>
        <v>0</v>
      </c>
      <c r="G187" s="73">
        <f>F187+[1]BM_06!G187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[1]MEMÓRIA07!E176</f>
        <v>0</v>
      </c>
      <c r="G188" s="73">
        <f>F188+[1]BM_06!G188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[1]MEMÓRIA07!E177</f>
        <v>0</v>
      </c>
      <c r="G189" s="73">
        <f>F189+[1]BM_06!G189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[1]MEMÓRIA07!E179</f>
        <v>0</v>
      </c>
      <c r="G191" s="73">
        <f>F191+[1]BM_06!G191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[1]MEMÓRIA07!E180</f>
        <v>0</v>
      </c>
      <c r="G192" s="73">
        <f>F192+[1]BM_06!G192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[1]MEMÓRIA07!E181</f>
        <v>0</v>
      </c>
      <c r="G193" s="73">
        <f>F193+[1]BM_06!G193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[1]MEMÓRIA07!E182</f>
        <v>0</v>
      </c>
      <c r="G194" s="73">
        <f>F194+[1]BM_06!G194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[1]MEMÓRIA07!E183</f>
        <v>0</v>
      </c>
      <c r="G195" s="73">
        <f>F195+[1]BM_06!G195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[1]MEMÓRIA07!E184</f>
        <v>0</v>
      </c>
      <c r="G196" s="73">
        <f>F196+[1]BM_06!G196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[1]MEMÓRIA07!E185</f>
        <v>0</v>
      </c>
      <c r="G197" s="73">
        <f>F197+[1]BM_06!G197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[1]MEMÓRIA07!E186</f>
        <v>0</v>
      </c>
      <c r="G198" s="73">
        <f>F198+[1]BM_06!G198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[1]MEMÓRIA07!E187</f>
        <v>51.7</v>
      </c>
      <c r="G199" s="73">
        <f>F199+[1]BM_06!G199</f>
        <v>51.7</v>
      </c>
      <c r="H199" s="55">
        <f t="shared" si="13"/>
        <v>14581.71</v>
      </c>
      <c r="I199" s="55">
        <f t="shared" si="10"/>
        <v>7319.17</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[1]MEMÓRIA07!E189</f>
        <v>0</v>
      </c>
      <c r="G201" s="73">
        <f>F201+[1]BM_06!G201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[1]MEMÓRIA07!E190</f>
        <v>0</v>
      </c>
      <c r="G202" s="73">
        <f>F202+[1]BM_06!G202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[1]MEMÓRIA07!E191</f>
        <v>0</v>
      </c>
      <c r="G203" s="73">
        <f>F203+[1]BM_06!G203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[1]MEMÓRIA07!E192</f>
        <v>0</v>
      </c>
      <c r="G204" s="73">
        <f>F204+[1]BM_06!G204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[1]MEMÓRIA07!E193</f>
        <v>0</v>
      </c>
      <c r="G205" s="73">
        <f>F205+[1]BM_06!G205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[1]MEMÓRIA07!E195</f>
        <v>0</v>
      </c>
      <c r="G207" s="73">
        <f>F207+[1]BM_06!G207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[1]MEMÓRIA07!E196</f>
        <v>0</v>
      </c>
      <c r="G208" s="73">
        <f>F208+[1]BM_06!G208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[1]MEMÓRIA07!E197</f>
        <v>0</v>
      </c>
      <c r="G209" s="73">
        <f>F209+[1]BM_06!G209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[1]MEMÓRIA07!E198</f>
        <v>0</v>
      </c>
      <c r="G210" s="73">
        <f>F210+[1]BM_06!G210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[1]MEMÓRIA07!E199</f>
        <v>0</v>
      </c>
      <c r="G211" s="73">
        <f>F211+[1]BM_06!G211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[1]MEMÓRIA07!E200</f>
        <v>0</v>
      </c>
      <c r="G212" s="73">
        <f>F212+[1]BM_06!G212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[1]MEMÓRIA07!E201</f>
        <v>0</v>
      </c>
      <c r="G213" s="73">
        <f>F213+[1]BM_06!G213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[1]MEMÓRIA07!E202</f>
        <v>0</v>
      </c>
      <c r="G214" s="73">
        <f>F214+[1]BM_06!G214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[1]MEMÓRIA07!E203</f>
        <v>0</v>
      </c>
      <c r="G215" s="73">
        <f>F215+[1]BM_06!G215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[1]MEMÓRIA07!E204</f>
        <v>0</v>
      </c>
      <c r="G216" s="73">
        <f>F216+[1]BM_06!G216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[1]MEMÓRIA07!E205</f>
        <v>0</v>
      </c>
      <c r="G217" s="73">
        <f>F217+[1]BM_06!G217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[1]MEMÓRIA07!E206</f>
        <v>0</v>
      </c>
      <c r="G218" s="73">
        <f>F218+[1]BM_06!G218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[1]MEMÓRIA07!E207</f>
        <v>0</v>
      </c>
      <c r="G219" s="73">
        <f>F219+[1]BM_06!G219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[1]MEMÓRIA07!E208</f>
        <v>0</v>
      </c>
      <c r="G220" s="73">
        <f>F220+[1]BM_06!G220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[1]MEMÓRIA07!E209</f>
        <v>0</v>
      </c>
      <c r="G221" s="73">
        <f>F221+[1]BM_06!G221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[1]MEMÓRIA07!E210</f>
        <v>0</v>
      </c>
      <c r="G222" s="73">
        <f>F222+[1]BM_06!G222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[1]MEMÓRIA07!E211</f>
        <v>0</v>
      </c>
      <c r="G223" s="73">
        <f>F223+[1]BM_06!G223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[1]MEMÓRIA07!E212</f>
        <v>0</v>
      </c>
      <c r="G224" s="73">
        <f>F224+[1]BM_06!G224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[1]MEMÓRIA07!E213</f>
        <v>0</v>
      </c>
      <c r="G225" s="73">
        <f>F225+[1]BM_06!G225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[1]MEMÓRIA07!E214</f>
        <v>0</v>
      </c>
      <c r="G226" s="73">
        <f>F226+[1]BM_06!G226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[1]MEMÓRIA07!E215</f>
        <v>0</v>
      </c>
      <c r="G227" s="73">
        <f>F227+[1]BM_06!G227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[1]MEMÓRIA07!E216</f>
        <v>0</v>
      </c>
      <c r="G228" s="73">
        <f>F228+[1]BM_06!G228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[1]MEMÓRIA07!E217</f>
        <v>0</v>
      </c>
      <c r="G229" s="73">
        <f>F229+[1]BM_06!G229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[1]MEMÓRIA07!E218</f>
        <v>0</v>
      </c>
      <c r="G230" s="73">
        <f>F230+[1]BM_06!G230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[1]MEMÓRIA07!E219</f>
        <v>0</v>
      </c>
      <c r="G231" s="73">
        <f>F231+[1]BM_06!G231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[1]MEMÓRIA07!E220</f>
        <v>0</v>
      </c>
      <c r="G232" s="73">
        <f>F232+[1]BM_06!G232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[1]MEMÓRIA07!E221</f>
        <v>0</v>
      </c>
      <c r="G233" s="73">
        <f>F233+[1]BM_06!G233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[1]MEMÓRIA07!E222</f>
        <v>0</v>
      </c>
      <c r="G234" s="73">
        <f>F234+[1]BM_06!G234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[1]MEMÓRIA07!E223</f>
        <v>0</v>
      </c>
      <c r="G235" s="73">
        <f>F235+[1]BM_06!G235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[1]MEMÓRIA07!E224</f>
        <v>0</v>
      </c>
      <c r="G236" s="73">
        <f>F236+[1]BM_06!G236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[1]MEMÓRIA07!E225</f>
        <v>0</v>
      </c>
      <c r="G237" s="73">
        <f>F237+[1]BM_06!G237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[1]MEMÓRIA07!E226</f>
        <v>0</v>
      </c>
      <c r="G238" s="73">
        <f>F238+[1]BM_06!G238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[1]MEMÓRIA07!E227</f>
        <v>0</v>
      </c>
      <c r="G239" s="73">
        <f>F239+[1]BM_06!G239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[1]MEMÓRIA07!E228</f>
        <v>0</v>
      </c>
      <c r="G240" s="73">
        <f>F240+[1]BM_06!G240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[1]MEMÓRIA07!E229</f>
        <v>0</v>
      </c>
      <c r="G241" s="73">
        <f>F241+[1]BM_06!G241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[1]MEMÓRIA07!E230</f>
        <v>0</v>
      </c>
      <c r="G242" s="73">
        <f>F242+[1]BM_06!G242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[1]MEMÓRIA07!E231</f>
        <v>0</v>
      </c>
      <c r="G243" s="73">
        <f>F243+[1]BM_06!G243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[1]MEMÓRIA07!E232</f>
        <v>0</v>
      </c>
      <c r="G244" s="73">
        <f>F244+[1]BM_06!G244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[1]MEMÓRIA07!E233</f>
        <v>0</v>
      </c>
      <c r="G245" s="73">
        <f>F245+[1]BM_06!G245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[1]MEMÓRIA07!E234</f>
        <v>0</v>
      </c>
      <c r="G246" s="73">
        <f>F246+[1]BM_06!G246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[1]MEMÓRIA07!E235</f>
        <v>0</v>
      </c>
      <c r="G247" s="73">
        <f>F247+[1]BM_06!G247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[1]MEMÓRIA07!E236</f>
        <v>0</v>
      </c>
      <c r="G248" s="73">
        <f>F248+[1]BM_06!G248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[1]MEMÓRIA07!E237</f>
        <v>0</v>
      </c>
      <c r="G249" s="73">
        <f>F249+[1]BM_06!G249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[1]MEMÓRIA07!E238</f>
        <v>0</v>
      </c>
      <c r="G250" s="73">
        <f>F250+[1]BM_06!G250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[1]MEMÓRIA07!E239</f>
        <v>0</v>
      </c>
      <c r="G251" s="73">
        <f>F251+[1]BM_06!G251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[1]MEMÓRIA07!E240</f>
        <v>0</v>
      </c>
      <c r="G252" s="73">
        <f>F252+[1]BM_06!G252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[1]MEMÓRIA07!E241</f>
        <v>0</v>
      </c>
      <c r="G253" s="73">
        <f>F253+[1]BM_06!G253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[1]MEMÓRIA07!E242</f>
        <v>0</v>
      </c>
      <c r="G254" s="73">
        <f>F254+[1]BM_06!G254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[1]MEMÓRIA07!E243</f>
        <v>0</v>
      </c>
      <c r="G255" s="73">
        <f>F255+[1]BM_06!G255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[1]MEMÓRIA07!E244</f>
        <v>0</v>
      </c>
      <c r="G256" s="73">
        <f>F256+[1]BM_06!G256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[1]MEMÓRIA07!E245</f>
        <v>0</v>
      </c>
      <c r="G257" s="73">
        <f>F257+[1]BM_06!G257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[1]MEMÓRIA07!E247</f>
        <v>0</v>
      </c>
      <c r="G259" s="73">
        <f>F259+[1]BM_06!G259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[1]MEMÓRIA07!E248</f>
        <v>0</v>
      </c>
      <c r="G260" s="73">
        <f>F260+[1]BM_06!G260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[1]MEMÓRIA07!E249</f>
        <v>0</v>
      </c>
      <c r="G261" s="73">
        <f>F261+[1]BM_06!G261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[1]MEMÓRIA07!E250</f>
        <v>0</v>
      </c>
      <c r="G262" s="73">
        <f>F262+[1]BM_06!G262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[1]MEMÓRIA07!E251</f>
        <v>0</v>
      </c>
      <c r="G263" s="73">
        <f>F263+[1]BM_06!G263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[1]MEMÓRIA07!E252</f>
        <v>0</v>
      </c>
      <c r="G264" s="73">
        <f>F264+[1]BM_06!G264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[1]MEMÓRIA07!E253</f>
        <v>0</v>
      </c>
      <c r="G265" s="73">
        <f>F265+[1]BM_06!G265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[1]MEMÓRIA07!E254</f>
        <v>0</v>
      </c>
      <c r="G266" s="73">
        <f>F266+[1]BM_06!G266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[1]MEMÓRIA07!E255</f>
        <v>0</v>
      </c>
      <c r="G267" s="73">
        <f>F267+[1]BM_06!G267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[1]MEMÓRIA07!E256</f>
        <v>0</v>
      </c>
      <c r="G268" s="73">
        <f>F268+[1]BM_06!G268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[1]MEMÓRIA07!E257</f>
        <v>0</v>
      </c>
      <c r="G269" s="73">
        <f>F269+[1]BM_06!G269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[1]MEMÓRIA07!E258</f>
        <v>0</v>
      </c>
      <c r="G270" s="73">
        <f>F270+[1]BM_06!G270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[1]MEMÓRIA07!E259</f>
        <v>0</v>
      </c>
      <c r="G271" s="73">
        <f>F271+[1]BM_06!G271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[1]MEMÓRIA07!E260</f>
        <v>0</v>
      </c>
      <c r="G272" s="73">
        <f>F272+[1]BM_06!G272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[1]MEMÓRIA07!E261</f>
        <v>0</v>
      </c>
      <c r="G273" s="73">
        <f>F273+[1]BM_06!G273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[1]MEMÓRIA07!E262</f>
        <v>0</v>
      </c>
      <c r="G274" s="73">
        <f>F274+[1]BM_06!G274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[1]MEMÓRIA07!E263</f>
        <v>0</v>
      </c>
      <c r="G275" s="73">
        <f>F275+[1]BM_06!G275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[1]MEMÓRIA07!E264</f>
        <v>0</v>
      </c>
      <c r="G276" s="73">
        <f>F276+[1]BM_06!G276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[1]MEMÓRIA07!E265</f>
        <v>0</v>
      </c>
      <c r="G277" s="73">
        <f>F277+[1]BM_06!G277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[1]MEMÓRIA07!E266</f>
        <v>0</v>
      </c>
      <c r="G278" s="73">
        <f>F278+[1]BM_06!G278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[1]MEMÓRIA07!E268</f>
        <v>0</v>
      </c>
      <c r="G280" s="73">
        <f>F280+[1]BM_06!G280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[1]MEMÓRIA07!E269</f>
        <v>0</v>
      </c>
      <c r="G281" s="73">
        <f>F281+[1]BM_06!G281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[1]MEMÓRIA07!E270</f>
        <v>0</v>
      </c>
      <c r="G282" s="73">
        <f>F282+[1]BM_06!G282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[1]MEMÓRIA07!E271</f>
        <v>0</v>
      </c>
      <c r="G283" s="73">
        <f>F283+[1]BM_06!G283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[1]MEMÓRIA07!E272</f>
        <v>0</v>
      </c>
      <c r="G284" s="73">
        <f>F284+[1]BM_06!G284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[1]MEMÓRIA07!E273</f>
        <v>0</v>
      </c>
      <c r="G285" s="73">
        <f>F285+[1]BM_06!G285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[1]MEMÓRIA07!E274</f>
        <v>0</v>
      </c>
      <c r="G286" s="73">
        <f>F286+[1]BM_06!G286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[1]MEMÓRIA07!E275</f>
        <v>0</v>
      </c>
      <c r="G287" s="73">
        <f>F287+[1]BM_06!G287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[1]MEMÓRIA07!E276</f>
        <v>0</v>
      </c>
      <c r="G288" s="73">
        <f>F288+[1]BM_06!G288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[1]MEMÓRIA07!E277</f>
        <v>0</v>
      </c>
      <c r="G289" s="73">
        <f>F289+[1]BM_06!G289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[1]MEMÓRIA07!E278</f>
        <v>0</v>
      </c>
      <c r="G290" s="73">
        <f>F290+[1]BM_06!G290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[1]MEMÓRIA07!E279</f>
        <v>0</v>
      </c>
      <c r="G291" s="73">
        <f>F291+[1]BM_06!G291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[1]MEMÓRIA07!E281</f>
        <v>0</v>
      </c>
      <c r="G293" s="73">
        <f>F293+[1]BM_06!G293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[1]MEMÓRIA07!E282</f>
        <v>0</v>
      </c>
      <c r="G294" s="73">
        <f>F294+[1]BM_06!G294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[1]MEMÓRIA07!E283</f>
        <v>0</v>
      </c>
      <c r="G295" s="73">
        <f>F295+[1]BM_06!G295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[1]MEMÓRIA07!E284</f>
        <v>0</v>
      </c>
      <c r="G296" s="73">
        <f>F296+[1]BM_06!G296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[1]MEMÓRIA07!E285</f>
        <v>0</v>
      </c>
      <c r="G297" s="73">
        <f>F297+[1]BM_06!G297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[1]MEMÓRIA07!E286</f>
        <v>0</v>
      </c>
      <c r="G298" s="73">
        <f>F298+[1]BM_06!G298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[1]MEMÓRIA07!E288</f>
        <v>0</v>
      </c>
      <c r="G300" s="73">
        <f>F300+[1]BM_06!G300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[1]MEMÓRIA07!E289</f>
        <v>0</v>
      </c>
      <c r="G301" s="73">
        <f>F301+[1]BM_06!G301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[1]MEMÓRIA07!E290</f>
        <v>0</v>
      </c>
      <c r="G302" s="73">
        <f>F302+[1]BM_06!G302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[1]MEMÓRIA07!E291</f>
        <v>0</v>
      </c>
      <c r="G303" s="73">
        <f>F303+[1]BM_06!G303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[1]MEMÓRIA07!E292</f>
        <v>0</v>
      </c>
      <c r="G304" s="73">
        <f>F304+[1]BM_06!G304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[1]MEMÓRIA07!E293</f>
        <v>0</v>
      </c>
      <c r="G305" s="73">
        <f>F305+[1]BM_06!G305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[1]MEMÓRIA07!E294</f>
        <v>0</v>
      </c>
      <c r="G306" s="73">
        <f>F306+[1]BM_06!G306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[1]MEMÓRIA07!E295</f>
        <v>0</v>
      </c>
      <c r="G307" s="73">
        <f>F307+[1]BM_06!G307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[1]MEMÓRIA07!E296</f>
        <v>0</v>
      </c>
      <c r="G308" s="73">
        <f>F308+[1]BM_06!G308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[1]MEMÓRIA07!E297</f>
        <v>0</v>
      </c>
      <c r="G309" s="73">
        <f>F309+[1]BM_06!G309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[1]MEMÓRIA07!E298</f>
        <v>0</v>
      </c>
      <c r="G310" s="73">
        <f>F310+[1]BM_06!G310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[1]MEMÓRIA07!E299</f>
        <v>0</v>
      </c>
      <c r="G311" s="73">
        <f>F311+[1]BM_06!G311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[1]MEMÓRIA07!E300</f>
        <v>0</v>
      </c>
      <c r="G312" s="73">
        <f>F312+[1]BM_06!G312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[1]MEMÓRIA07!E301</f>
        <v>0</v>
      </c>
      <c r="G313" s="73">
        <f>F313+[1]BM_06!G313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[1]MEMÓRIA07!E302</f>
        <v>0</v>
      </c>
      <c r="G314" s="73">
        <f>F314+[1]BM_06!G314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[1]MEMÓRIA07!E303</f>
        <v>0</v>
      </c>
      <c r="G315" s="73">
        <f>F315+[1]BM_06!G315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[1]MEMÓRIA07!E304</f>
        <v>0</v>
      </c>
      <c r="G316" s="73">
        <f>F316+[1]BM_06!G316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[1]MEMÓRIA07!E305</f>
        <v>0</v>
      </c>
      <c r="G317" s="73">
        <f>F317+[1]BM_06!G317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[1]MEMÓRIA07!E306</f>
        <v>0</v>
      </c>
      <c r="G318" s="73">
        <f>F318+[1]BM_06!G318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[1]MEMÓRIA07!E308</f>
        <v>0</v>
      </c>
      <c r="G320" s="73">
        <f>F320+[1]BM_06!G320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[1]MEMÓRIA07!E309</f>
        <v>0</v>
      </c>
      <c r="G321" s="73">
        <f>F321+[1]BM_06!G321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[1]MEMÓRIA07!E310</f>
        <v>0</v>
      </c>
      <c r="G322" s="73">
        <f>F322+[1]BM_06!G322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[1]MEMÓRIA07!E311</f>
        <v>0</v>
      </c>
      <c r="G323" s="73">
        <f>F323+[1]BM_06!G323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[1]MEMÓRIA07!E312</f>
        <v>0</v>
      </c>
      <c r="G324" s="73">
        <f>F324+[1]BM_06!G324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[1]MEMÓRIA07!E313</f>
        <v>0</v>
      </c>
      <c r="G325" s="73">
        <f>F325+[1]BM_06!G325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[1]MEMÓRIA07!E314</f>
        <v>0</v>
      </c>
      <c r="G326" s="73">
        <f>F326+[1]BM_06!G326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[1]MEMÓRIA07!E315</f>
        <v>0</v>
      </c>
      <c r="G327" s="73">
        <f>F327+[1]BM_06!G327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[1]MEMÓRIA07!E316</f>
        <v>0</v>
      </c>
      <c r="G328" s="73">
        <f>F328+[1]BM_06!G328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[1]MEMÓRIA07!E317</f>
        <v>0</v>
      </c>
      <c r="G329" s="73">
        <f>F329+[1]BM_06!G329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[1]MEMÓRIA07!E318</f>
        <v>0</v>
      </c>
      <c r="G330" s="73">
        <f>F330+[1]BM_06!G330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[1]MEMÓRIA07!E319</f>
        <v>0</v>
      </c>
      <c r="G331" s="73">
        <f>F331+[1]BM_06!G331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[1]MEMÓRIA07!E320</f>
        <v>0</v>
      </c>
      <c r="G332" s="73">
        <f>F332+[1]BM_06!G332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[1]MEMÓRIA07!E321</f>
        <v>0</v>
      </c>
      <c r="G333" s="73">
        <f>F333+[1]BM_06!G333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[1]MEMÓRIA07!E322</f>
        <v>0</v>
      </c>
      <c r="G334" s="73">
        <f>F334+[1]BM_06!G334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[1]MEMÓRIA07!E323</f>
        <v>0</v>
      </c>
      <c r="G335" s="73">
        <f>F335+[1]BM_06!G335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[1]MEMÓRIA07!E324</f>
        <v>0</v>
      </c>
      <c r="G336" s="73">
        <f>F336+[1]BM_06!G336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[1]MEMÓRIA07!E325</f>
        <v>0</v>
      </c>
      <c r="G337" s="73">
        <f>F337+[1]BM_06!G337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[1]MEMÓRIA07!E326</f>
        <v>0</v>
      </c>
      <c r="G338" s="73">
        <f>F338+[1]BM_06!G338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[1]MEMÓRIA07!E328</f>
        <v>0</v>
      </c>
      <c r="G340" s="73">
        <f>F340+[1]BM_06!G340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[1]MEMÓRIA07!E329</f>
        <v>0</v>
      </c>
      <c r="G341" s="73">
        <f>F341+[1]BM_06!G341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[1]MEMÓRIA07!E330</f>
        <v>0</v>
      </c>
      <c r="G342" s="73">
        <f>F342+[1]BM_06!G342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[1]MEMÓRIA07!E331</f>
        <v>0</v>
      </c>
      <c r="G343" s="73">
        <f>F343+[1]BM_06!G343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[1]MEMÓRIA07!E332</f>
        <v>0</v>
      </c>
      <c r="G344" s="73">
        <f>F344+[1]BM_06!G344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[1]MEMÓRIA07!E333</f>
        <v>0</v>
      </c>
      <c r="G345" s="73">
        <f>F345+[1]BM_06!G345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[1]MEMÓRIA07!E334</f>
        <v>0</v>
      </c>
      <c r="G346" s="73">
        <f>F346+[1]BM_06!G346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[1]MEMÓRIA07!E335</f>
        <v>0</v>
      </c>
      <c r="G347" s="73">
        <f>F347+[1]BM_06!G347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[1]MEMÓRIA07!E336</f>
        <v>0</v>
      </c>
      <c r="G348" s="73">
        <f>F348+[1]BM_06!G348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[1]MEMÓRIA07!E337</f>
        <v>0</v>
      </c>
      <c r="G349" s="73">
        <f>F349+[1]BM_06!G349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[1]MEMÓRIA07!E338</f>
        <v>0</v>
      </c>
      <c r="G350" s="73">
        <f>F350+[1]BM_06!G350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[1]MEMÓRIA07!E339</f>
        <v>0</v>
      </c>
      <c r="G351" s="73">
        <f>F351+[1]BM_06!G351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[1]MEMÓRIA07!E341</f>
        <v>0</v>
      </c>
      <c r="G353" s="73">
        <f>F353+[1]BM_06!G353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[1]MEMÓRIA07!E342</f>
        <v>0</v>
      </c>
      <c r="G354" s="73">
        <f>F354+[1]BM_06!G354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[1]MEMÓRIA07!E343</f>
        <v>0</v>
      </c>
      <c r="G355" s="73">
        <f>F355+[1]BM_06!G355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[1]MEMÓRIA07!E344</f>
        <v>0</v>
      </c>
      <c r="G356" s="73">
        <f>F356+[1]BM_06!G356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[1]MEMÓRIA07!E345</f>
        <v>0</v>
      </c>
      <c r="G357" s="73">
        <f>F357+[1]BM_06!G357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[1]MEMÓRIA07!E346</f>
        <v>0</v>
      </c>
      <c r="G358" s="73">
        <f>F358+[1]BM_06!G358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[1]MEMÓRIA07!E347</f>
        <v>0</v>
      </c>
      <c r="G359" s="73">
        <f>F359+[1]BM_06!G359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[1]MEMÓRIA07!E348</f>
        <v>0</v>
      </c>
      <c r="G360" s="73">
        <f>F360+[1]BM_06!G360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[1]MEMÓRIA07!E349</f>
        <v>0</v>
      </c>
      <c r="G361" s="73">
        <f>F361+[1]BM_06!G361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[1]MEMÓRIA07!E350</f>
        <v>0</v>
      </c>
      <c r="G362" s="73">
        <f>F362+[1]BM_06!G362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[1]MEMÓRIA07!E351</f>
        <v>0</v>
      </c>
      <c r="G363" s="73">
        <f>F363+[1]BM_06!G363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[1]MEMÓRIA07!E352</f>
        <v>0</v>
      </c>
      <c r="G364" s="73">
        <f>F364+[1]BM_06!G364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[1]MEMÓRIA07!E353</f>
        <v>0</v>
      </c>
      <c r="G365" s="73">
        <f>F365+[1]BM_06!G365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[1]MEMÓRIA07!E354</f>
        <v>0</v>
      </c>
      <c r="G366" s="73">
        <f>F366+[1]BM_06!G366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[1]MEMÓRIA07!E355</f>
        <v>0</v>
      </c>
      <c r="G367" s="73">
        <f>F367+[1]BM_06!G367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[1]MEMÓRIA07!E356</f>
        <v>0</v>
      </c>
      <c r="G368" s="73">
        <f>F368+[1]BM_06!G368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[1]MEMÓRIA07!E357</f>
        <v>0</v>
      </c>
      <c r="G369" s="73">
        <f>F369+[1]BM_06!G369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153098.60000000003</v>
      </c>
      <c r="J371" s="57">
        <f>SUM(J17:J369)</f>
        <v>1133164.7699999998</v>
      </c>
      <c r="K371" s="128">
        <f>J371/F11</f>
        <v>0.1091350419372959</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7C58-59B1-413C-B77D-4AD306D41F0C}">
  <dimension ref="A1:I577"/>
  <sheetViews>
    <sheetView view="pageBreakPreview" topLeftCell="A47"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1272</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4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1273</v>
      </c>
      <c r="E40">
        <f>3.64+13.87+0.55</f>
        <v>18.059999999999999</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do nível coberta 1 (prancha 14/36) - 3,64 m³; vigas do nível coberta 2 (prancha 16/36) - 13,87 m³; Pilares do nível coberta 2 (prancha 16/36) - 0,55 m³</v>
      </c>
      <c r="E41">
        <f>E40</f>
        <v>18.059999999999999</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1274</v>
      </c>
      <c r="E42">
        <f>727*0.2+44+162</f>
        <v>351.4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1275</v>
      </c>
      <c r="E43">
        <f>185*0.2</f>
        <v>37</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1276</v>
      </c>
      <c r="E44">
        <f>9+9</f>
        <v>18</v>
      </c>
    </row>
    <row r="45" spans="1:8" ht="4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1277</v>
      </c>
      <c r="E45">
        <f>1365*0.2+122+79</f>
        <v>474</v>
      </c>
      <c r="F45">
        <f>431/635.9</f>
        <v>0.67777952508256023</v>
      </c>
      <c r="G45">
        <f>(57.2+36.4+5.2+23.8+37.4+3.4)*F45</f>
        <v>110.74917439849034</v>
      </c>
    </row>
    <row r="46" spans="1:8" ht="4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1278</v>
      </c>
      <c r="E46">
        <f>573*0.2+58+343</f>
        <v>515.6</v>
      </c>
    </row>
    <row r="47" spans="1:8" ht="4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1279</v>
      </c>
      <c r="E47">
        <f>593*0.2+7+302</f>
        <v>427.6</v>
      </c>
    </row>
    <row r="48" spans="1:8" ht="4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1280</v>
      </c>
      <c r="E48">
        <f>216*0.2+7+148</f>
        <v>198.2</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30"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t="s">
        <v>1281</v>
      </c>
      <c r="E50">
        <f>32.55+94.4-82.86</f>
        <v>44.09</v>
      </c>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1282</v>
      </c>
      <c r="E52">
        <f>42+111.99</f>
        <v>153.99</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1283</v>
      </c>
      <c r="E53">
        <v>8.34</v>
      </c>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13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1284</v>
      </c>
      <c r="E56">
        <v>841.38</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t="s">
        <v>1285</v>
      </c>
      <c r="E62">
        <f>1.9+3.2+3.2+2.6*2+2.2*2-0.26</f>
        <v>17.639999999999997</v>
      </c>
    </row>
    <row r="63" spans="1:8" ht="25.5" x14ac:dyDescent="0.25">
      <c r="A63" s="41" t="str">
        <f>[1]Orçamento!A60</f>
        <v xml:space="preserve"> 6.8 </v>
      </c>
      <c r="B63" s="46" t="str">
        <f>[1]Orçamento!D60</f>
        <v>CONTRAVERGA PRÉ-MOLDADA PARA VÃOS DE MAIS DE 1,5 M DE COMPRIMENTO. AF_03/2016</v>
      </c>
      <c r="C63" s="41" t="str">
        <f>[1]Orçamento!E60</f>
        <v>M</v>
      </c>
      <c r="D63" s="167" t="str">
        <f>D62</f>
        <v>1,90+3,20+3,20+2,60*2+2,20*2</v>
      </c>
      <c r="E63">
        <f>E62</f>
        <v>17.639999999999997</v>
      </c>
    </row>
    <row r="64" spans="1:8" x14ac:dyDescent="0.25">
      <c r="A64" s="41" t="str">
        <f>[1]Orçamento!A61</f>
        <v xml:space="preserve"> 6.9 </v>
      </c>
      <c r="B64" s="46" t="str">
        <f>[1]Orçamento!D61</f>
        <v>VERGA PRÉ-MOLDADA PARA PORTAS COM ATÉ 1,5 M DE VÃO. AF_03/2016</v>
      </c>
      <c r="C64" s="41" t="str">
        <f>[1]Orçamento!E61</f>
        <v>M</v>
      </c>
      <c r="D64" s="165" t="s">
        <v>1286</v>
      </c>
      <c r="E64">
        <f>3.2+3.2+1.5*7+3.2</f>
        <v>20.099999999999998</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1287</v>
      </c>
      <c r="E93">
        <f>841.38*2</f>
        <v>1682.76</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t="s">
        <v>1288</v>
      </c>
      <c r="E187">
        <f>20+5.5+14.6+11.6</f>
        <v>51.7</v>
      </c>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883C-0E08-432E-A71C-EB098EDF2E20}">
  <sheetPr>
    <pageSetUpPr fitToPage="1"/>
  </sheetPr>
  <dimension ref="A1:P589"/>
  <sheetViews>
    <sheetView view="pageBreakPreview" zoomScale="85" zoomScaleNormal="85" zoomScaleSheetLayoutView="85" workbookViewId="0">
      <selection activeCell="H11" sqref="H11:I12"/>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1289</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45376</v>
      </c>
      <c r="K7" s="125" t="s">
        <v>1290</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168659.88</v>
      </c>
      <c r="I11" s="192"/>
      <c r="J11" s="187" t="s">
        <v>1291</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[1]MEMÓRIA08!E5</f>
        <v>0</v>
      </c>
      <c r="G17" s="73">
        <f>F17+[1]BM_07!G17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[1]MEMÓRIA08!E6</f>
        <v>0</v>
      </c>
      <c r="G18" s="73">
        <f>F18+[1]BM_07!G18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[1]MEMÓRIA08!E7</f>
        <v>0</v>
      </c>
      <c r="G19" s="73">
        <f>F19+[1]BM_07!G19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[1]MEMÓRIA08!E8</f>
        <v>0</v>
      </c>
      <c r="G20" s="73">
        <f>F20+[1]BM_07!G20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[1]MEMÓRIA08!E9</f>
        <v>0</v>
      </c>
      <c r="G21" s="73">
        <f>F21+[1]BM_07!G21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[1]MEMÓRIA08!E11</f>
        <v>0</v>
      </c>
      <c r="G23" s="73">
        <f>F23+[1]BM_07!G23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[1]MEMÓRIA08!E12</f>
        <v>0</v>
      </c>
      <c r="G24" s="73">
        <f>F24+[1]BM_07!G24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[1]MEMÓRIA08!E13</f>
        <v>0</v>
      </c>
      <c r="G25" s="73">
        <f>F25+[1]BM_07!G25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[1]MEMÓRIA08!E15</f>
        <v>0</v>
      </c>
      <c r="G27" s="73">
        <f>F27+[1]BM_07!G27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[1]MEMÓRIA08!E16</f>
        <v>0</v>
      </c>
      <c r="G28" s="73">
        <f>F28+[1]BM_07!G28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[1]MEMÓRIA08!E17</f>
        <v>0</v>
      </c>
      <c r="G29" s="73">
        <f>F29+[1]BM_07!G29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[1]MEMÓRIA08!E18</f>
        <v>0</v>
      </c>
      <c r="G30" s="73">
        <f>F30+[1]BM_07!G30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[1]MEMÓRIA08!E19</f>
        <v>0</v>
      </c>
      <c r="G31" s="73">
        <f>F31+[1]BM_07!G31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[1]MEMÓRIA08!E20</f>
        <v>0</v>
      </c>
      <c r="G32" s="73">
        <f>F32+[1]BM_07!G32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[1]MEMÓRIA08!E21</f>
        <v>633.39</v>
      </c>
      <c r="G33" s="73">
        <f>F33+[1]BM_07!G33</f>
        <v>3704.44</v>
      </c>
      <c r="H33" s="55">
        <f t="shared" si="0"/>
        <v>482470.43439999991</v>
      </c>
      <c r="I33" s="55">
        <f t="shared" si="1"/>
        <v>65188.5</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[1]MEMÓRIA08!E22</f>
        <v>633.39</v>
      </c>
      <c r="G34" s="73">
        <f>F34+[1]BM_07!G34</f>
        <v>3617.2999999999997</v>
      </c>
      <c r="H34" s="55">
        <f t="shared" si="0"/>
        <v>62014.701998000004</v>
      </c>
      <c r="I34" s="55">
        <f t="shared" si="1"/>
        <v>8379.0499999999993</v>
      </c>
      <c r="J34" s="55">
        <f t="shared" si="2"/>
        <v>47852.9</v>
      </c>
      <c r="K34" s="159">
        <f t="shared" si="3"/>
        <v>0.7716379899970055</v>
      </c>
    </row>
    <row r="35" spans="1:11" x14ac:dyDescent="0.25">
      <c r="A35" s="41"/>
      <c r="B35" s="46"/>
      <c r="C35" s="41"/>
      <c r="D35" s="43"/>
      <c r="E35" s="43"/>
      <c r="F35" s="73">
        <f>[1]MEMÓRIA08!E23</f>
        <v>0</v>
      </c>
      <c r="G35" s="73">
        <f>F35+[1]BM_07!G35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[1]MEMÓRIA08!E25</f>
        <v>0</v>
      </c>
      <c r="G37" s="73">
        <f>F37+[1]BM_07!G37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[1]MEMÓRIA08!E26</f>
        <v>0</v>
      </c>
      <c r="G38" s="73">
        <f>F38+[1]BM_07!G38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[1]MEMÓRIA08!E27</f>
        <v>0</v>
      </c>
      <c r="G39" s="73">
        <f>F39+[1]BM_07!G39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[1]MEMÓRIA08!E28</f>
        <v>0</v>
      </c>
      <c r="G40" s="73">
        <f>F40+[1]BM_07!G40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[1]MEMÓRIA08!E29</f>
        <v>0</v>
      </c>
      <c r="G41" s="73">
        <f>F41+[1]BM_07!G41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[1]MEMÓRIA08!E30</f>
        <v>0</v>
      </c>
      <c r="G42" s="73">
        <f>F42+[1]BM_07!G42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[1]MEMÓRIA08!E31</f>
        <v>0</v>
      </c>
      <c r="G43" s="73">
        <f>F43+[1]BM_07!G43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[1]MEMÓRIA08!E32</f>
        <v>0</v>
      </c>
      <c r="G44" s="73">
        <f>F44+[1]BM_07!G44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[1]MEMÓRIA08!E33</f>
        <v>0</v>
      </c>
      <c r="G45" s="73">
        <f>F45+[1]BM_07!G45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[1]MEMÓRIA08!E34</f>
        <v>0</v>
      </c>
      <c r="G46" s="73">
        <f>F46+[1]BM_07!G46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[1]MEMÓRIA08!E35</f>
        <v>0</v>
      </c>
      <c r="G47" s="73">
        <f>F47+[1]BM_07!G47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[1]MEMÓRIA08!E36</f>
        <v>0</v>
      </c>
      <c r="G48" s="73">
        <f>F48+[1]BM_07!G48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[1]MEMÓRIA08!E37</f>
        <v>0</v>
      </c>
      <c r="G49" s="73">
        <f>F49+[1]BM_07!G49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[1]MEMÓRIA08!E38</f>
        <v>0</v>
      </c>
      <c r="G50" s="73">
        <f>F50+[1]BM_07!G50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[1]MEMÓRIA08!E40</f>
        <v>38.53</v>
      </c>
      <c r="G52" s="73">
        <f>F52+[1]BM_07!G52</f>
        <v>85.82</v>
      </c>
      <c r="H52" s="55">
        <f t="shared" si="4"/>
        <v>240489.53599999999</v>
      </c>
      <c r="I52" s="55">
        <f t="shared" si="1"/>
        <v>21771.759999999998</v>
      </c>
      <c r="J52" s="55">
        <f t="shared" si="2"/>
        <v>48493.45</v>
      </c>
      <c r="K52" s="159">
        <f t="shared" si="3"/>
        <v>0.20164474016865333</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[1]MEMÓRIA08!E41</f>
        <v>38.53</v>
      </c>
      <c r="G53" s="73">
        <f>F53+[1]BM_07!G53</f>
        <v>85.82</v>
      </c>
      <c r="H53" s="55">
        <f t="shared" si="4"/>
        <v>15474.816000000001</v>
      </c>
      <c r="I53" s="55">
        <f t="shared" si="1"/>
        <v>1400.95</v>
      </c>
      <c r="J53" s="55">
        <f t="shared" si="2"/>
        <v>3120.42</v>
      </c>
      <c r="K53" s="159">
        <f t="shared" si="3"/>
        <v>0.20164504702349934</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[1]MEMÓRIA08!E42</f>
        <v>40</v>
      </c>
      <c r="G54" s="73">
        <f>F54+[1]BM_07!G54</f>
        <v>993.84</v>
      </c>
      <c r="H54" s="55">
        <f t="shared" si="4"/>
        <v>77294.28</v>
      </c>
      <c r="I54" s="55">
        <f t="shared" si="1"/>
        <v>801.6</v>
      </c>
      <c r="J54" s="55">
        <f t="shared" si="2"/>
        <v>19916.55</v>
      </c>
      <c r="K54" s="159">
        <f t="shared" si="3"/>
        <v>0.25767171904570429</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[1]MEMÓRIA08!E43</f>
        <v>712</v>
      </c>
      <c r="G55" s="73">
        <f>F55+[1]BM_07!G55</f>
        <v>869.25</v>
      </c>
      <c r="H55" s="55">
        <f t="shared" si="4"/>
        <v>29392.84</v>
      </c>
      <c r="I55" s="55">
        <f t="shared" si="1"/>
        <v>13449.68</v>
      </c>
      <c r="J55" s="55">
        <f t="shared" si="2"/>
        <v>16420.13</v>
      </c>
      <c r="K55" s="159">
        <f t="shared" si="3"/>
        <v>0.55864387381416702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[1]MEMÓRIA08!E44</f>
        <v>1802</v>
      </c>
      <c r="G56" s="73">
        <f>F56+[1]BM_07!G56</f>
        <v>1820</v>
      </c>
      <c r="H56" s="55">
        <f t="shared" si="4"/>
        <v>126775.56699999998</v>
      </c>
      <c r="I56" s="55">
        <f t="shared" si="1"/>
        <v>31769.26</v>
      </c>
      <c r="J56" s="55">
        <f t="shared" si="2"/>
        <v>32086.6</v>
      </c>
      <c r="K56" s="159">
        <f t="shared" si="3"/>
        <v>0.2530976651045071</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[1]MEMÓRIA08!E45</f>
        <v>503</v>
      </c>
      <c r="G57" s="73">
        <f>F57+[1]BM_07!G57</f>
        <v>2184.5</v>
      </c>
      <c r="H57" s="55">
        <f t="shared" si="4"/>
        <v>134442</v>
      </c>
      <c r="I57" s="55">
        <f t="shared" si="1"/>
        <v>7922.25</v>
      </c>
      <c r="J57" s="55">
        <f t="shared" si="2"/>
        <v>34405.879999999997</v>
      </c>
      <c r="K57" s="159">
        <f t="shared" si="3"/>
        <v>0.25591615715327054</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[1]MEMÓRIA08!E46</f>
        <v>340</v>
      </c>
      <c r="G58" s="73">
        <f>F58+[1]BM_07!G58</f>
        <v>1228.05</v>
      </c>
      <c r="H58" s="55">
        <f t="shared" si="4"/>
        <v>137515.68299999999</v>
      </c>
      <c r="I58" s="55">
        <f t="shared" si="1"/>
        <v>4511.8</v>
      </c>
      <c r="J58" s="55">
        <f t="shared" si="2"/>
        <v>16296.22</v>
      </c>
      <c r="K58" s="159">
        <f t="shared" si="3"/>
        <v>0.11850444723457469</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[1]MEMÓRIA08!E47</f>
        <v>0</v>
      </c>
      <c r="G59" s="73">
        <f>F59+[1]BM_07!G59</f>
        <v>813.05</v>
      </c>
      <c r="H59" s="55">
        <f t="shared" si="4"/>
        <v>44142.053999999996</v>
      </c>
      <c r="I59" s="55">
        <f t="shared" si="1"/>
        <v>0</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[1]MEMÓRIA08!E48</f>
        <v>0</v>
      </c>
      <c r="G60" s="73">
        <f>F60+[1]BM_07!G60</f>
        <v>338.6</v>
      </c>
      <c r="H60" s="55">
        <f t="shared" si="4"/>
        <v>15567.279</v>
      </c>
      <c r="I60" s="55">
        <f t="shared" si="1"/>
        <v>0</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[1]MEMÓRIA08!E49</f>
        <v>0</v>
      </c>
      <c r="G61" s="73">
        <f>F61+[1]BM_07!G61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[1]MEMÓRIA08!E50</f>
        <v>0</v>
      </c>
      <c r="G62" s="73">
        <f>F62+[1]BM_07!G62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[1]MEMÓRIA08!E51</f>
        <v>0</v>
      </c>
      <c r="G63" s="73">
        <f>F63+[1]BM_07!G63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[1]MEMÓRIA08!E52</f>
        <v>0</v>
      </c>
      <c r="G64" s="73">
        <f>F64+[1]BM_07!G64</f>
        <v>153.99</v>
      </c>
      <c r="H64" s="55">
        <f t="shared" si="4"/>
        <v>107056.38350000001</v>
      </c>
      <c r="I64" s="55">
        <f t="shared" si="1"/>
        <v>0</v>
      </c>
      <c r="J64" s="55">
        <f t="shared" si="2"/>
        <v>17701.150000000001</v>
      </c>
      <c r="K64" s="159">
        <f t="shared" si="3"/>
        <v>0.16534418052707711</v>
      </c>
    </row>
    <row r="65" spans="1:11" ht="38.2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[1]MEMÓRIA08!E53</f>
        <v>0</v>
      </c>
      <c r="G65" s="73">
        <f>F65+[1]BM_07!G65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[1]MEMÓRIA08!E54</f>
        <v>0</v>
      </c>
      <c r="G66" s="73">
        <f>F66+[1]BM_07!G66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[1]MEMÓRIA08!E56</f>
        <v>164.72999999999996</v>
      </c>
      <c r="G68" s="73">
        <f>F68+[1]BM_07!G68</f>
        <v>1469.886</v>
      </c>
      <c r="H68" s="55">
        <f t="shared" si="4"/>
        <v>409519.85219999996</v>
      </c>
      <c r="I68" s="55">
        <f t="shared" si="1"/>
        <v>13465.03</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[1]MEMÓRIA08!E57</f>
        <v>0</v>
      </c>
      <c r="G69" s="73">
        <f>F69+[1]BM_07!G69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[1]MEMÓRIA08!E58</f>
        <v>0</v>
      </c>
      <c r="G70" s="73">
        <f>F70+[1]BM_07!G70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[1]MEMÓRIA08!E59</f>
        <v>0</v>
      </c>
      <c r="G71" s="73">
        <f>F71+[1]BM_07!G71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[1]MEMÓRIA08!E60</f>
        <v>0</v>
      </c>
      <c r="G72" s="73">
        <f>F72+[1]BM_07!G72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[1]MEMÓRIA08!E61</f>
        <v>0</v>
      </c>
      <c r="G73" s="73">
        <f>F73+[1]BM_07!G73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[1]MEMÓRIA08!E62</f>
        <v>0</v>
      </c>
      <c r="G74" s="73">
        <f>F74+[1]BM_07!G74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[1]MEMÓRIA08!E63</f>
        <v>0</v>
      </c>
      <c r="G75" s="73">
        <f>F75+[1]BM_07!G75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[1]MEMÓRIA08!E64</f>
        <v>0</v>
      </c>
      <c r="G76" s="73">
        <f>F76+[1]BM_07!G76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[1]MEMÓRIA08!E65</f>
        <v>0</v>
      </c>
      <c r="G77" s="73">
        <f>F77+[1]BM_07!G77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[1]MEMÓRIA08!E66</f>
        <v>0</v>
      </c>
      <c r="G78" s="73">
        <f>F78+[1]BM_07!G78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[1]MEMÓRIA08!E67</f>
        <v>0</v>
      </c>
      <c r="G79" s="73">
        <f>F79+[1]BM_07!G79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[1]MEMÓRIA08!E69</f>
        <v>0</v>
      </c>
      <c r="G81" s="73">
        <f>F81+[1]BM_07!G81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[1]MEMÓRIA08!E70</f>
        <v>0</v>
      </c>
      <c r="G82" s="73">
        <f>F82+[1]BM_07!G82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[1]MEMÓRIA08!E71</f>
        <v>0</v>
      </c>
      <c r="G83" s="73">
        <f>F83+[1]BM_07!G83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[1]MEMÓRIA08!E72</f>
        <v>0</v>
      </c>
      <c r="G84" s="73">
        <f>F84+[1]BM_07!G84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[1]MEMÓRIA08!E73</f>
        <v>0</v>
      </c>
      <c r="G85" s="73">
        <f>F85+[1]BM_07!G85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[1]MEMÓRIA08!E74</f>
        <v>0</v>
      </c>
      <c r="G86" s="73">
        <f>F86+[1]BM_07!G86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[1]MEMÓRIA08!E75</f>
        <v>0</v>
      </c>
      <c r="G87" s="73">
        <f>F87+[1]BM_07!G87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[1]MEMÓRIA08!E76</f>
        <v>0</v>
      </c>
      <c r="G88" s="73">
        <f>F88+[1]BM_07!G88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[1]MEMÓRIA08!E77</f>
        <v>0</v>
      </c>
      <c r="G89" s="73">
        <f>F89+[1]BM_07!G89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[1]MEMÓRIA08!E78</f>
        <v>0</v>
      </c>
      <c r="G90" s="73">
        <f>F90+[1]BM_07!G90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[1]MEMÓRIA08!E79</f>
        <v>0</v>
      </c>
      <c r="G91" s="73">
        <f>F91+[1]BM_07!G91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[1]MEMÓRIA08!E80</f>
        <v>0</v>
      </c>
      <c r="G92" s="73">
        <f>F92+[1]BM_07!G92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[1]MEMÓRIA08!E81</f>
        <v>0</v>
      </c>
      <c r="G93" s="73">
        <f>F93+[1]BM_07!G93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[1]MEMÓRIA08!E83</f>
        <v>0</v>
      </c>
      <c r="G95" s="73">
        <f>F95+[1]BM_07!G95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[1]MEMÓRIA08!E84</f>
        <v>0</v>
      </c>
      <c r="G96" s="73">
        <f>F96+[1]BM_07!G96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[1]MEMÓRIA08!E85</f>
        <v>0</v>
      </c>
      <c r="G97" s="73">
        <f>F97+[1]BM_07!G97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[1]MEMÓRIA08!E86</f>
        <v>0</v>
      </c>
      <c r="G98" s="73">
        <f>F98+[1]BM_07!G98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[1]MEMÓRIA08!E88</f>
        <v>0</v>
      </c>
      <c r="G100" s="73">
        <f>F100+[1]BM_07!G100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[1]MEMÓRIA08!E89</f>
        <v>0</v>
      </c>
      <c r="G101" s="73">
        <f>F101+[1]BM_07!G101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[1]MEMÓRIA08!E90</f>
        <v>0</v>
      </c>
      <c r="G102" s="73">
        <f>F102+[1]BM_07!G102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[1]MEMÓRIA08!E91</f>
        <v>0</v>
      </c>
      <c r="G103" s="73">
        <f>F103+[1]BM_07!G103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[1]MEMÓRIA08!E93</f>
        <v>0</v>
      </c>
      <c r="G105" s="73">
        <f>F105+[1]BM_07!G105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[1]MEMÓRIA08!E94</f>
        <v>0</v>
      </c>
      <c r="G106" s="73">
        <f>F106+[1]BM_07!G106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[1]MEMÓRIA08!E95</f>
        <v>0</v>
      </c>
      <c r="G107" s="73">
        <f>F107+[1]BM_07!G107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[1]MEMÓRIA08!E96</f>
        <v>0</v>
      </c>
      <c r="G108" s="73">
        <f>F108+[1]BM_07!G108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[1]MEMÓRIA08!E98</f>
        <v>0</v>
      </c>
      <c r="G110" s="73">
        <f>F110+[1]BM_07!G110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[1]MEMÓRIA08!E99</f>
        <v>0</v>
      </c>
      <c r="G111" s="73">
        <f>F111+[1]BM_07!G111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[1]MEMÓRIA08!E100</f>
        <v>0</v>
      </c>
      <c r="G112" s="73">
        <f>F112+[1]BM_07!G112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[1]MEMÓRIA08!E101</f>
        <v>0</v>
      </c>
      <c r="G113" s="73">
        <f>F113+[1]BM_07!G113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[1]MEMÓRIA08!E102</f>
        <v>0</v>
      </c>
      <c r="G114" s="73">
        <f>F114+[1]BM_07!G114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[1]MEMÓRIA08!E104</f>
        <v>0</v>
      </c>
      <c r="G116" s="73">
        <f>F116+[1]BM_07!G116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[1]MEMÓRIA08!E105</f>
        <v>0</v>
      </c>
      <c r="G117" s="73">
        <f>F117+[1]BM_07!G117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[1]MEMÓRIA08!E106</f>
        <v>0</v>
      </c>
      <c r="G118" s="73">
        <f>F118+[1]BM_07!G118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[1]MEMÓRIA08!E107</f>
        <v>0</v>
      </c>
      <c r="G119" s="73">
        <f>F119+[1]BM_07!G119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[1]MEMÓRIA08!E109</f>
        <v>0</v>
      </c>
      <c r="G121" s="73">
        <f>F121+[1]BM_07!G121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[1]MEMÓRIA08!E110</f>
        <v>0</v>
      </c>
      <c r="G122" s="73">
        <f>F122+[1]BM_07!G122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[1]MEMÓRIA08!E111</f>
        <v>0</v>
      </c>
      <c r="G123" s="73">
        <f>F123+[1]BM_07!G123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[1]MEMÓRIA08!E112</f>
        <v>0</v>
      </c>
      <c r="G124" s="73">
        <f>F124+[1]BM_07!G124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[1]MEMÓRIA08!E113</f>
        <v>0</v>
      </c>
      <c r="G125" s="73">
        <f>F125+[1]BM_07!G125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[1]MEMÓRIA08!E114</f>
        <v>0</v>
      </c>
      <c r="G126" s="73">
        <f>F126+[1]BM_07!G126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[1]MEMÓRIA08!E115</f>
        <v>0</v>
      </c>
      <c r="G127" s="73">
        <f>F127+[1]BM_07!G127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[1]MEMÓRIA08!E116</f>
        <v>0</v>
      </c>
      <c r="G128" s="73">
        <f>F128+[1]BM_07!G128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[1]MEMÓRIA08!E118</f>
        <v>0</v>
      </c>
      <c r="G130" s="73">
        <f>F130+[1]BM_07!G130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[1]MEMÓRIA08!E119</f>
        <v>0</v>
      </c>
      <c r="G131" s="73">
        <f>F131+[1]BM_07!G131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[1]MEMÓRIA08!E120</f>
        <v>0</v>
      </c>
      <c r="G132" s="73">
        <f>F132+[1]BM_07!G132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[1]MEMÓRIA08!E121</f>
        <v>0</v>
      </c>
      <c r="G133" s="73">
        <f>F133+[1]BM_07!G133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[1]MEMÓRIA08!E122</f>
        <v>0</v>
      </c>
      <c r="G134" s="73">
        <f>F134+[1]BM_07!G134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[1]MEMÓRIA08!E123</f>
        <v>0</v>
      </c>
      <c r="G135" s="73">
        <f>F135+[1]BM_07!G135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[1]MEMÓRIA08!E124</f>
        <v>0</v>
      </c>
      <c r="G136" s="73">
        <f>F136+[1]BM_07!G136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[1]MEMÓRIA08!E125</f>
        <v>0</v>
      </c>
      <c r="G137" s="73">
        <f>F137+[1]BM_07!G137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[1]MEMÓRIA08!E126</f>
        <v>0</v>
      </c>
      <c r="G138" s="73">
        <f>F138+[1]BM_07!G138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[1]MEMÓRIA08!E127</f>
        <v>0</v>
      </c>
      <c r="G139" s="73">
        <f>F139+[1]BM_07!G139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[1]MEMÓRIA08!E128</f>
        <v>0</v>
      </c>
      <c r="G140" s="73">
        <f>F140+[1]BM_07!G140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[1]MEMÓRIA08!E129</f>
        <v>0</v>
      </c>
      <c r="G141" s="73">
        <f>F141+[1]BM_07!G141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[1]MEMÓRIA08!E130</f>
        <v>0</v>
      </c>
      <c r="G142" s="73">
        <f>F142+[1]BM_07!G142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[1]MEMÓRIA08!E131</f>
        <v>0</v>
      </c>
      <c r="G143" s="73">
        <f>F143+[1]BM_07!G143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[1]MEMÓRIA08!E132</f>
        <v>0</v>
      </c>
      <c r="G144" s="73">
        <f>F144+[1]BM_07!G144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[1]MEMÓRIA08!E133</f>
        <v>0</v>
      </c>
      <c r="G145" s="73">
        <f>F145+[1]BM_07!G145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[1]MEMÓRIA08!E134</f>
        <v>0</v>
      </c>
      <c r="G146" s="73">
        <f>F146+[1]BM_07!G146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[1]MEMÓRIA08!E135</f>
        <v>0</v>
      </c>
      <c r="G147" s="73">
        <f>F147+[1]BM_07!G147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[1]MEMÓRIA08!E136</f>
        <v>0</v>
      </c>
      <c r="G148" s="73">
        <f>F148+[1]BM_07!G148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[1]MEMÓRIA08!E137</f>
        <v>0</v>
      </c>
      <c r="G149" s="73">
        <f>F149+[1]BM_07!G149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[1]MEMÓRIA08!E138</f>
        <v>0</v>
      </c>
      <c r="G150" s="73">
        <f>F150+[1]BM_07!G150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[1]MEMÓRIA08!E139</f>
        <v>0</v>
      </c>
      <c r="G151" s="73">
        <f>F151+[1]BM_07!G151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[1]MEMÓRIA08!E140</f>
        <v>0</v>
      </c>
      <c r="G152" s="73">
        <f>F152+[1]BM_07!G152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[1]MEMÓRIA08!E142</f>
        <v>0</v>
      </c>
      <c r="G154" s="73">
        <f>F154+[1]BM_07!G154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[1]MEMÓRIA08!E143</f>
        <v>0</v>
      </c>
      <c r="G155" s="73">
        <f>F155+[1]BM_07!G155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[1]MEMÓRIA08!E144</f>
        <v>0</v>
      </c>
      <c r="G156" s="73">
        <f>F156+[1]BM_07!G156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[1]MEMÓRIA08!E145</f>
        <v>0</v>
      </c>
      <c r="G157" s="73">
        <f>F157+[1]BM_07!G157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[1]MEMÓRIA08!E146</f>
        <v>0</v>
      </c>
      <c r="G158" s="73">
        <f>F158+[1]BM_07!G158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[1]MEMÓRIA08!E147</f>
        <v>0</v>
      </c>
      <c r="G159" s="73">
        <f>F159+[1]BM_07!G159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[1]MEMÓRIA08!E148</f>
        <v>0</v>
      </c>
      <c r="G160" s="73">
        <f>F160+[1]BM_07!G160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[1]MEMÓRIA08!E149</f>
        <v>0</v>
      </c>
      <c r="G161" s="73">
        <f>F161+[1]BM_07!G161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[1]MEMÓRIA08!E150</f>
        <v>0</v>
      </c>
      <c r="G162" s="73">
        <f>F162+[1]BM_07!G162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[1]MEMÓRIA08!E151</f>
        <v>0</v>
      </c>
      <c r="G163" s="73">
        <f>F163+[1]BM_07!G163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[1]MEMÓRIA08!E152</f>
        <v>0</v>
      </c>
      <c r="G164" s="73">
        <f>F164+[1]BM_07!G164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[1]MEMÓRIA08!E153</f>
        <v>0</v>
      </c>
      <c r="G165" s="73">
        <f>F165+[1]BM_07!G165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[1]MEMÓRIA08!E154</f>
        <v>0</v>
      </c>
      <c r="G166" s="73">
        <f>F166+[1]BM_07!G166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[1]MEMÓRIA08!E155</f>
        <v>0</v>
      </c>
      <c r="G167" s="73">
        <f>F167+[1]BM_07!G167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[1]MEMÓRIA08!E156</f>
        <v>0</v>
      </c>
      <c r="G168" s="73">
        <f>F168+[1]BM_07!G168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[1]MEMÓRIA08!E157</f>
        <v>0</v>
      </c>
      <c r="G169" s="73">
        <f>F169+[1]BM_07!G169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[1]MEMÓRIA08!E158</f>
        <v>0</v>
      </c>
      <c r="G170" s="73">
        <f>F170+[1]BM_07!G170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[1]MEMÓRIA08!E160</f>
        <v>0</v>
      </c>
      <c r="G172" s="73">
        <f>F172+[1]BM_07!G172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[1]MEMÓRIA08!E161</f>
        <v>0</v>
      </c>
      <c r="G173" s="73">
        <f>F173+[1]BM_07!G173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[1]MEMÓRIA08!E162</f>
        <v>0</v>
      </c>
      <c r="G174" s="73">
        <f>F174+[1]BM_07!G174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[1]MEMÓRIA08!E163</f>
        <v>0</v>
      </c>
      <c r="G175" s="73">
        <f>F175+[1]BM_07!G175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[1]MEMÓRIA08!E164</f>
        <v>0</v>
      </c>
      <c r="G176" s="73">
        <f>F176+[1]BM_07!G176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[1]MEMÓRIA08!E165</f>
        <v>0</v>
      </c>
      <c r="G177" s="73">
        <f>F177+[1]BM_07!G177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[1]MEMÓRIA08!E166</f>
        <v>0</v>
      </c>
      <c r="G178" s="73">
        <f>F178+[1]BM_07!G178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[1]MEMÓRIA08!E167</f>
        <v>0</v>
      </c>
      <c r="G179" s="73">
        <f>F179+[1]BM_07!G179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[1]MEMÓRIA08!E168</f>
        <v>0</v>
      </c>
      <c r="G180" s="73">
        <f>F180+[1]BM_07!G180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[1]MEMÓRIA08!E169</f>
        <v>0</v>
      </c>
      <c r="G181" s="73">
        <f>F181+[1]BM_07!G181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[1]MEMÓRIA08!E170</f>
        <v>0</v>
      </c>
      <c r="G182" s="73">
        <f>F182+[1]BM_07!G182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[1]MEMÓRIA08!E171</f>
        <v>0</v>
      </c>
      <c r="G183" s="73">
        <f>F183+[1]BM_07!G183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[1]MEMÓRIA08!E172</f>
        <v>0</v>
      </c>
      <c r="G184" s="73">
        <f>F184+[1]BM_07!G184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[1]MEMÓRIA08!E173</f>
        <v>0</v>
      </c>
      <c r="G185" s="73">
        <f>F185+[1]BM_07!G185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[1]MEMÓRIA08!E174</f>
        <v>0</v>
      </c>
      <c r="G186" s="73">
        <f>F186+[1]BM_07!G186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[1]MEMÓRIA08!E175</f>
        <v>0</v>
      </c>
      <c r="G187" s="73">
        <f>F187+[1]BM_07!G187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[1]MEMÓRIA08!E176</f>
        <v>0</v>
      </c>
      <c r="G188" s="73">
        <f>F188+[1]BM_07!G188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[1]MEMÓRIA08!E177</f>
        <v>0</v>
      </c>
      <c r="G189" s="73">
        <f>F189+[1]BM_07!G189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[1]MEMÓRIA08!E179</f>
        <v>0</v>
      </c>
      <c r="G191" s="73">
        <f>F191+[1]BM_07!G191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[1]MEMÓRIA08!E180</f>
        <v>0</v>
      </c>
      <c r="G192" s="73">
        <f>F192+[1]BM_07!G192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[1]MEMÓRIA08!E181</f>
        <v>0</v>
      </c>
      <c r="G193" s="73">
        <f>F193+[1]BM_07!G193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[1]MEMÓRIA08!E182</f>
        <v>0</v>
      </c>
      <c r="G194" s="73">
        <f>F194+[1]BM_07!G194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[1]MEMÓRIA08!E183</f>
        <v>0</v>
      </c>
      <c r="G195" s="73">
        <f>F195+[1]BM_07!G195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[1]MEMÓRIA08!E184</f>
        <v>0</v>
      </c>
      <c r="G196" s="73">
        <f>F196+[1]BM_07!G196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[1]MEMÓRIA08!E185</f>
        <v>0</v>
      </c>
      <c r="G197" s="73">
        <f>F197+[1]BM_07!G197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[1]MEMÓRIA08!E186</f>
        <v>0</v>
      </c>
      <c r="G198" s="73">
        <f>F198+[1]BM_07!G198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[1]MEMÓRIA08!E187</f>
        <v>0</v>
      </c>
      <c r="G199" s="73">
        <f>F199+[1]BM_07!G199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[1]MEMÓRIA08!E189</f>
        <v>0</v>
      </c>
      <c r="G201" s="73">
        <f>F201+[1]BM_07!G201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[1]MEMÓRIA08!E190</f>
        <v>0</v>
      </c>
      <c r="G202" s="73">
        <f>F202+[1]BM_07!G202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[1]MEMÓRIA08!E191</f>
        <v>0</v>
      </c>
      <c r="G203" s="73">
        <f>F203+[1]BM_07!G203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[1]MEMÓRIA08!E192</f>
        <v>0</v>
      </c>
      <c r="G204" s="73">
        <f>F204+[1]BM_07!G204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[1]MEMÓRIA08!E193</f>
        <v>0</v>
      </c>
      <c r="G205" s="73">
        <f>F205+[1]BM_07!G205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[1]MEMÓRIA08!E195</f>
        <v>0</v>
      </c>
      <c r="G207" s="73">
        <f>F207+[1]BM_07!G207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[1]MEMÓRIA08!E196</f>
        <v>0</v>
      </c>
      <c r="G208" s="73">
        <f>F208+[1]BM_07!G208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[1]MEMÓRIA08!E197</f>
        <v>0</v>
      </c>
      <c r="G209" s="73">
        <f>F209+[1]BM_07!G209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[1]MEMÓRIA08!E198</f>
        <v>0</v>
      </c>
      <c r="G210" s="73">
        <f>F210+[1]BM_07!G210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[1]MEMÓRIA08!E199</f>
        <v>0</v>
      </c>
      <c r="G211" s="73">
        <f>F211+[1]BM_07!G211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[1]MEMÓRIA08!E200</f>
        <v>0</v>
      </c>
      <c r="G212" s="73">
        <f>F212+[1]BM_07!G212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[1]MEMÓRIA08!E201</f>
        <v>0</v>
      </c>
      <c r="G213" s="73">
        <f>F213+[1]BM_07!G213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[1]MEMÓRIA08!E202</f>
        <v>0</v>
      </c>
      <c r="G214" s="73">
        <f>F214+[1]BM_07!G214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[1]MEMÓRIA08!E203</f>
        <v>0</v>
      </c>
      <c r="G215" s="73">
        <f>F215+[1]BM_07!G215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[1]MEMÓRIA08!E204</f>
        <v>0</v>
      </c>
      <c r="G216" s="73">
        <f>F216+[1]BM_07!G216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[1]MEMÓRIA08!E205</f>
        <v>0</v>
      </c>
      <c r="G217" s="73">
        <f>F217+[1]BM_07!G217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[1]MEMÓRIA08!E206</f>
        <v>0</v>
      </c>
      <c r="G218" s="73">
        <f>F218+[1]BM_07!G218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[1]MEMÓRIA08!E207</f>
        <v>0</v>
      </c>
      <c r="G219" s="73">
        <f>F219+[1]BM_07!G219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[1]MEMÓRIA08!E208</f>
        <v>0</v>
      </c>
      <c r="G220" s="73">
        <f>F220+[1]BM_07!G220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[1]MEMÓRIA08!E209</f>
        <v>0</v>
      </c>
      <c r="G221" s="73">
        <f>F221+[1]BM_07!G221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[1]MEMÓRIA08!E210</f>
        <v>0</v>
      </c>
      <c r="G222" s="73">
        <f>F222+[1]BM_07!G222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[1]MEMÓRIA08!E211</f>
        <v>0</v>
      </c>
      <c r="G223" s="73">
        <f>F223+[1]BM_07!G223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[1]MEMÓRIA08!E212</f>
        <v>0</v>
      </c>
      <c r="G224" s="73">
        <f>F224+[1]BM_07!G224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[1]MEMÓRIA08!E213</f>
        <v>0</v>
      </c>
      <c r="G225" s="73">
        <f>F225+[1]BM_07!G225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[1]MEMÓRIA08!E214</f>
        <v>0</v>
      </c>
      <c r="G226" s="73">
        <f>F226+[1]BM_07!G226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[1]MEMÓRIA08!E215</f>
        <v>0</v>
      </c>
      <c r="G227" s="73">
        <f>F227+[1]BM_07!G227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[1]MEMÓRIA08!E216</f>
        <v>0</v>
      </c>
      <c r="G228" s="73">
        <f>F228+[1]BM_07!G228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[1]MEMÓRIA08!E217</f>
        <v>0</v>
      </c>
      <c r="G229" s="73">
        <f>F229+[1]BM_07!G229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[1]MEMÓRIA08!E218</f>
        <v>0</v>
      </c>
      <c r="G230" s="73">
        <f>F230+[1]BM_07!G230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[1]MEMÓRIA08!E219</f>
        <v>0</v>
      </c>
      <c r="G231" s="73">
        <f>F231+[1]BM_07!G231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[1]MEMÓRIA08!E220</f>
        <v>0</v>
      </c>
      <c r="G232" s="73">
        <f>F232+[1]BM_07!G232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[1]MEMÓRIA08!E221</f>
        <v>0</v>
      </c>
      <c r="G233" s="73">
        <f>F233+[1]BM_07!G233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[1]MEMÓRIA08!E222</f>
        <v>0</v>
      </c>
      <c r="G234" s="73">
        <f>F234+[1]BM_07!G234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[1]MEMÓRIA08!E223</f>
        <v>0</v>
      </c>
      <c r="G235" s="73">
        <f>F235+[1]BM_07!G235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[1]MEMÓRIA08!E224</f>
        <v>0</v>
      </c>
      <c r="G236" s="73">
        <f>F236+[1]BM_07!G236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[1]MEMÓRIA08!E225</f>
        <v>0</v>
      </c>
      <c r="G237" s="73">
        <f>F237+[1]BM_07!G237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[1]MEMÓRIA08!E226</f>
        <v>0</v>
      </c>
      <c r="G238" s="73">
        <f>F238+[1]BM_07!G238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[1]MEMÓRIA08!E227</f>
        <v>0</v>
      </c>
      <c r="G239" s="73">
        <f>F239+[1]BM_07!G239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[1]MEMÓRIA08!E228</f>
        <v>0</v>
      </c>
      <c r="G240" s="73">
        <f>F240+[1]BM_07!G240</f>
        <v>0</v>
      </c>
      <c r="H240" s="55">
        <f t="shared" si="17"/>
        <v>4838.4138000000003</v>
      </c>
      <c r="I240" s="55">
        <f t="shared" si="14"/>
        <v>0</v>
      </c>
      <c r="J240" s="55">
        <f t="shared" si="15"/>
        <v>0</v>
      </c>
      <c r="K240" s="159">
        <f t="shared" si="16"/>
        <v>0</v>
      </c>
    </row>
    <row r="241" spans="1:11" ht="25.5"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[1]MEMÓRIA08!E229</f>
        <v>0</v>
      </c>
      <c r="G241" s="73">
        <f>F241+[1]BM_07!G241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[1]MEMÓRIA08!E230</f>
        <v>0</v>
      </c>
      <c r="G242" s="73">
        <f>F242+[1]BM_07!G242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[1]MEMÓRIA08!E231</f>
        <v>0</v>
      </c>
      <c r="G243" s="73">
        <f>F243+[1]BM_07!G243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[1]MEMÓRIA08!E232</f>
        <v>0</v>
      </c>
      <c r="G244" s="73">
        <f>F244+[1]BM_07!G244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[1]MEMÓRIA08!E233</f>
        <v>0</v>
      </c>
      <c r="G245" s="73">
        <f>F245+[1]BM_07!G245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[1]MEMÓRIA08!E234</f>
        <v>0</v>
      </c>
      <c r="G246" s="73">
        <f>F246+[1]BM_07!G246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[1]MEMÓRIA08!E235</f>
        <v>0</v>
      </c>
      <c r="G247" s="73">
        <f>F247+[1]BM_07!G247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[1]MEMÓRIA08!E236</f>
        <v>0</v>
      </c>
      <c r="G248" s="73">
        <f>F248+[1]BM_07!G248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[1]MEMÓRIA08!E237</f>
        <v>0</v>
      </c>
      <c r="G249" s="73">
        <f>F249+[1]BM_07!G249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[1]MEMÓRIA08!E238</f>
        <v>0</v>
      </c>
      <c r="G250" s="73">
        <f>F250+[1]BM_07!G250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[1]MEMÓRIA08!E239</f>
        <v>0</v>
      </c>
      <c r="G251" s="73">
        <f>F251+[1]BM_07!G251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[1]MEMÓRIA08!E240</f>
        <v>0</v>
      </c>
      <c r="G252" s="73">
        <f>F252+[1]BM_07!G252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[1]MEMÓRIA08!E241</f>
        <v>0</v>
      </c>
      <c r="G253" s="73">
        <f>F253+[1]BM_07!G253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[1]MEMÓRIA08!E242</f>
        <v>0</v>
      </c>
      <c r="G254" s="73">
        <f>F254+[1]BM_07!G254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[1]MEMÓRIA08!E243</f>
        <v>0</v>
      </c>
      <c r="G255" s="73">
        <f>F255+[1]BM_07!G255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[1]MEMÓRIA08!E244</f>
        <v>0</v>
      </c>
      <c r="G256" s="73">
        <f>F256+[1]BM_07!G256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[1]MEMÓRIA08!E245</f>
        <v>0</v>
      </c>
      <c r="G257" s="73">
        <f>F257+[1]BM_07!G257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[1]MEMÓRIA08!E247</f>
        <v>0</v>
      </c>
      <c r="G259" s="73">
        <f>F259+[1]BM_07!G259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[1]MEMÓRIA08!E248</f>
        <v>0</v>
      </c>
      <c r="G260" s="73">
        <f>F260+[1]BM_07!G260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[1]MEMÓRIA08!E249</f>
        <v>0</v>
      </c>
      <c r="G261" s="73">
        <f>F261+[1]BM_07!G261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[1]MEMÓRIA08!E250</f>
        <v>0</v>
      </c>
      <c r="G262" s="73">
        <f>F262+[1]BM_07!G262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[1]MEMÓRIA08!E251</f>
        <v>0</v>
      </c>
      <c r="G263" s="73">
        <f>F263+[1]BM_07!G263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[1]MEMÓRIA08!E252</f>
        <v>0</v>
      </c>
      <c r="G264" s="73">
        <f>F264+[1]BM_07!G264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[1]MEMÓRIA08!E253</f>
        <v>0</v>
      </c>
      <c r="G265" s="73">
        <f>F265+[1]BM_07!G265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[1]MEMÓRIA08!E254</f>
        <v>0</v>
      </c>
      <c r="G266" s="73">
        <f>F266+[1]BM_07!G266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[1]MEMÓRIA08!E255</f>
        <v>0</v>
      </c>
      <c r="G267" s="73">
        <f>F267+[1]BM_07!G267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[1]MEMÓRIA08!E256</f>
        <v>0</v>
      </c>
      <c r="G268" s="73">
        <f>F268+[1]BM_07!G268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[1]MEMÓRIA08!E257</f>
        <v>0</v>
      </c>
      <c r="G269" s="73">
        <f>F269+[1]BM_07!G269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[1]MEMÓRIA08!E258</f>
        <v>0</v>
      </c>
      <c r="G270" s="73">
        <f>F270+[1]BM_07!G270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[1]MEMÓRIA08!E259</f>
        <v>0</v>
      </c>
      <c r="G271" s="73">
        <f>F271+[1]BM_07!G271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[1]MEMÓRIA08!E260</f>
        <v>0</v>
      </c>
      <c r="G272" s="73">
        <f>F272+[1]BM_07!G272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[1]MEMÓRIA08!E261</f>
        <v>0</v>
      </c>
      <c r="G273" s="73">
        <f>F273+[1]BM_07!G273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[1]MEMÓRIA08!E262</f>
        <v>0</v>
      </c>
      <c r="G274" s="73">
        <f>F274+[1]BM_07!G274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[1]MEMÓRIA08!E263</f>
        <v>0</v>
      </c>
      <c r="G275" s="73">
        <f>F275+[1]BM_07!G275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[1]MEMÓRIA08!E264</f>
        <v>0</v>
      </c>
      <c r="G276" s="73">
        <f>F276+[1]BM_07!G276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[1]MEMÓRIA08!E265</f>
        <v>0</v>
      </c>
      <c r="G277" s="73">
        <f>F277+[1]BM_07!G277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[1]MEMÓRIA08!E266</f>
        <v>0</v>
      </c>
      <c r="G278" s="73">
        <f>F278+[1]BM_07!G278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[1]MEMÓRIA08!E268</f>
        <v>0</v>
      </c>
      <c r="G280" s="73">
        <f>F280+[1]BM_07!G280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[1]MEMÓRIA08!E269</f>
        <v>0</v>
      </c>
      <c r="G281" s="73">
        <f>F281+[1]BM_07!G281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[1]MEMÓRIA08!E270</f>
        <v>0</v>
      </c>
      <c r="G282" s="73">
        <f>F282+[1]BM_07!G282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[1]MEMÓRIA08!E271</f>
        <v>0</v>
      </c>
      <c r="G283" s="73">
        <f>F283+[1]BM_07!G283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[1]MEMÓRIA08!E272</f>
        <v>0</v>
      </c>
      <c r="G284" s="73">
        <f>F284+[1]BM_07!G284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[1]MEMÓRIA08!E273</f>
        <v>0</v>
      </c>
      <c r="G285" s="73">
        <f>F285+[1]BM_07!G285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[1]MEMÓRIA08!E274</f>
        <v>0</v>
      </c>
      <c r="G286" s="73">
        <f>F286+[1]BM_07!G286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[1]MEMÓRIA08!E275</f>
        <v>0</v>
      </c>
      <c r="G287" s="73">
        <f>F287+[1]BM_07!G287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[1]MEMÓRIA08!E276</f>
        <v>0</v>
      </c>
      <c r="G288" s="73">
        <f>F288+[1]BM_07!G288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[1]MEMÓRIA08!E277</f>
        <v>0</v>
      </c>
      <c r="G289" s="73">
        <f>F289+[1]BM_07!G289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[1]MEMÓRIA08!E278</f>
        <v>0</v>
      </c>
      <c r="G290" s="73">
        <f>F290+[1]BM_07!G290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[1]MEMÓRIA08!E279</f>
        <v>0</v>
      </c>
      <c r="G291" s="73">
        <f>F291+[1]BM_07!G291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[1]MEMÓRIA08!E281</f>
        <v>0</v>
      </c>
      <c r="G293" s="73">
        <f>F293+[1]BM_07!G293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[1]MEMÓRIA08!E282</f>
        <v>0</v>
      </c>
      <c r="G294" s="73">
        <f>F294+[1]BM_07!G294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[1]MEMÓRIA08!E283</f>
        <v>0</v>
      </c>
      <c r="G295" s="73">
        <f>F295+[1]BM_07!G295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[1]MEMÓRIA08!E284</f>
        <v>0</v>
      </c>
      <c r="G296" s="73">
        <f>F296+[1]BM_07!G296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[1]MEMÓRIA08!E285</f>
        <v>0</v>
      </c>
      <c r="G297" s="73">
        <f>F297+[1]BM_07!G297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[1]MEMÓRIA08!E286</f>
        <v>0</v>
      </c>
      <c r="G298" s="73">
        <f>F298+[1]BM_07!G298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[1]MEMÓRIA08!E288</f>
        <v>0</v>
      </c>
      <c r="G300" s="73">
        <f>F300+[1]BM_07!G300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[1]MEMÓRIA08!E289</f>
        <v>0</v>
      </c>
      <c r="G301" s="73">
        <f>F301+[1]BM_07!G301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[1]MEMÓRIA08!E290</f>
        <v>0</v>
      </c>
      <c r="G302" s="73">
        <f>F302+[1]BM_07!G302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[1]MEMÓRIA08!E291</f>
        <v>0</v>
      </c>
      <c r="G303" s="73">
        <f>F303+[1]BM_07!G303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[1]MEMÓRIA08!E292</f>
        <v>0</v>
      </c>
      <c r="G304" s="73">
        <f>F304+[1]BM_07!G304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[1]MEMÓRIA08!E293</f>
        <v>0</v>
      </c>
      <c r="G305" s="73">
        <f>F305+[1]BM_07!G305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[1]MEMÓRIA08!E294</f>
        <v>0</v>
      </c>
      <c r="G306" s="73">
        <f>F306+[1]BM_07!G306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[1]MEMÓRIA08!E295</f>
        <v>0</v>
      </c>
      <c r="G307" s="73">
        <f>F307+[1]BM_07!G307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[1]MEMÓRIA08!E296</f>
        <v>0</v>
      </c>
      <c r="G308" s="73">
        <f>F308+[1]BM_07!G308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[1]MEMÓRIA08!E297</f>
        <v>0</v>
      </c>
      <c r="G309" s="73">
        <f>F309+[1]BM_07!G309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[1]MEMÓRIA08!E298</f>
        <v>0</v>
      </c>
      <c r="G310" s="73">
        <f>F310+[1]BM_07!G310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[1]MEMÓRIA08!E299</f>
        <v>0</v>
      </c>
      <c r="G311" s="73">
        <f>F311+[1]BM_07!G311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[1]MEMÓRIA08!E300</f>
        <v>0</v>
      </c>
      <c r="G312" s="73">
        <f>F312+[1]BM_07!G312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[1]MEMÓRIA08!E301</f>
        <v>0</v>
      </c>
      <c r="G313" s="73">
        <f>F313+[1]BM_07!G313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[1]MEMÓRIA08!E302</f>
        <v>0</v>
      </c>
      <c r="G314" s="73">
        <f>F314+[1]BM_07!G314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[1]MEMÓRIA08!E303</f>
        <v>0</v>
      </c>
      <c r="G315" s="73">
        <f>F315+[1]BM_07!G315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[1]MEMÓRIA08!E304</f>
        <v>0</v>
      </c>
      <c r="G316" s="73">
        <f>F316+[1]BM_07!G316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[1]MEMÓRIA08!E305</f>
        <v>0</v>
      </c>
      <c r="G317" s="73">
        <f>F317+[1]BM_07!G317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[1]MEMÓRIA08!E306</f>
        <v>0</v>
      </c>
      <c r="G318" s="73">
        <f>F318+[1]BM_07!G318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[1]MEMÓRIA08!E308</f>
        <v>0</v>
      </c>
      <c r="G320" s="73">
        <f>F320+[1]BM_07!G320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[1]MEMÓRIA08!E309</f>
        <v>0</v>
      </c>
      <c r="G321" s="73">
        <f>F321+[1]BM_07!G321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[1]MEMÓRIA08!E310</f>
        <v>0</v>
      </c>
      <c r="G322" s="73">
        <f>F322+[1]BM_07!G322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[1]MEMÓRIA08!E311</f>
        <v>0</v>
      </c>
      <c r="G323" s="73">
        <f>F323+[1]BM_07!G323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[1]MEMÓRIA08!E312</f>
        <v>0</v>
      </c>
      <c r="G324" s="73">
        <f>F324+[1]BM_07!G324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[1]MEMÓRIA08!E313</f>
        <v>0</v>
      </c>
      <c r="G325" s="73">
        <f>F325+[1]BM_07!G325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[1]MEMÓRIA08!E314</f>
        <v>0</v>
      </c>
      <c r="G326" s="73">
        <f>F326+[1]BM_07!G326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[1]MEMÓRIA08!E315</f>
        <v>0</v>
      </c>
      <c r="G327" s="73">
        <f>F327+[1]BM_07!G327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[1]MEMÓRIA08!E316</f>
        <v>0</v>
      </c>
      <c r="G328" s="73">
        <f>F328+[1]BM_07!G328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[1]MEMÓRIA08!E317</f>
        <v>0</v>
      </c>
      <c r="G329" s="73">
        <f>F329+[1]BM_07!G329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[1]MEMÓRIA08!E318</f>
        <v>0</v>
      </c>
      <c r="G330" s="73">
        <f>F330+[1]BM_07!G330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[1]MEMÓRIA08!E319</f>
        <v>0</v>
      </c>
      <c r="G331" s="73">
        <f>F331+[1]BM_07!G331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[1]MEMÓRIA08!E320</f>
        <v>0</v>
      </c>
      <c r="G332" s="73">
        <f>F332+[1]BM_07!G332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[1]MEMÓRIA08!E321</f>
        <v>0</v>
      </c>
      <c r="G333" s="73">
        <f>F333+[1]BM_07!G333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[1]MEMÓRIA08!E322</f>
        <v>0</v>
      </c>
      <c r="G334" s="73">
        <f>F334+[1]BM_07!G334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[1]MEMÓRIA08!E323</f>
        <v>0</v>
      </c>
      <c r="G335" s="73">
        <f>F335+[1]BM_07!G335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[1]MEMÓRIA08!E324</f>
        <v>0</v>
      </c>
      <c r="G336" s="73">
        <f>F336+[1]BM_07!G336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[1]MEMÓRIA08!E325</f>
        <v>0</v>
      </c>
      <c r="G337" s="73">
        <f>F337+[1]BM_07!G337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[1]MEMÓRIA08!E326</f>
        <v>0</v>
      </c>
      <c r="G338" s="73">
        <f>F338+[1]BM_07!G338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[1]MEMÓRIA08!E328</f>
        <v>0</v>
      </c>
      <c r="G340" s="73">
        <f>F340+[1]BM_07!G340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[1]MEMÓRIA08!E329</f>
        <v>0</v>
      </c>
      <c r="G341" s="73">
        <f>F341+[1]BM_07!G341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[1]MEMÓRIA08!E330</f>
        <v>0</v>
      </c>
      <c r="G342" s="73">
        <f>F342+[1]BM_07!G342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[1]MEMÓRIA08!E331</f>
        <v>0</v>
      </c>
      <c r="G343" s="73">
        <f>F343+[1]BM_07!G343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[1]MEMÓRIA08!E332</f>
        <v>0</v>
      </c>
      <c r="G344" s="73">
        <f>F344+[1]BM_07!G344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[1]MEMÓRIA08!E333</f>
        <v>0</v>
      </c>
      <c r="G345" s="73">
        <f>F345+[1]BM_07!G345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[1]MEMÓRIA08!E334</f>
        <v>0</v>
      </c>
      <c r="G346" s="73">
        <f>F346+[1]BM_07!G346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[1]MEMÓRIA08!E335</f>
        <v>0</v>
      </c>
      <c r="G347" s="73">
        <f>F347+[1]BM_07!G347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[1]MEMÓRIA08!E336</f>
        <v>0</v>
      </c>
      <c r="G348" s="73">
        <f>F348+[1]BM_07!G348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[1]MEMÓRIA08!E337</f>
        <v>0</v>
      </c>
      <c r="G349" s="73">
        <f>F349+[1]BM_07!G349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[1]MEMÓRIA08!E338</f>
        <v>0</v>
      </c>
      <c r="G350" s="73">
        <f>F350+[1]BM_07!G350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[1]MEMÓRIA08!E339</f>
        <v>0</v>
      </c>
      <c r="G351" s="73">
        <f>F351+[1]BM_07!G351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[1]MEMÓRIA08!E341</f>
        <v>0</v>
      </c>
      <c r="G353" s="73">
        <f>F353+[1]BM_07!G353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[1]MEMÓRIA08!E342</f>
        <v>0</v>
      </c>
      <c r="G354" s="73">
        <f>F354+[1]BM_07!G354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[1]MEMÓRIA08!E343</f>
        <v>0</v>
      </c>
      <c r="G355" s="73">
        <f>F355+[1]BM_07!G355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[1]MEMÓRIA08!E344</f>
        <v>0</v>
      </c>
      <c r="G356" s="73">
        <f>F356+[1]BM_07!G356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[1]MEMÓRIA08!E345</f>
        <v>0</v>
      </c>
      <c r="G357" s="73">
        <f>F357+[1]BM_07!G357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[1]MEMÓRIA08!E346</f>
        <v>0</v>
      </c>
      <c r="G358" s="73">
        <f>F358+[1]BM_07!G358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[1]MEMÓRIA08!E347</f>
        <v>0</v>
      </c>
      <c r="G359" s="73">
        <f>F359+[1]BM_07!G359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[1]MEMÓRIA08!E348</f>
        <v>0</v>
      </c>
      <c r="G360" s="73">
        <f>F360+[1]BM_07!G360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[1]MEMÓRIA08!E349</f>
        <v>0</v>
      </c>
      <c r="G361" s="73">
        <f>F361+[1]BM_07!G361</f>
        <v>52.5</v>
      </c>
      <c r="H361" s="55">
        <f t="shared" si="25"/>
        <v>4557.0000000000009</v>
      </c>
      <c r="I361" s="55">
        <f t="shared" si="22"/>
        <v>0</v>
      </c>
      <c r="J361" s="55">
        <f t="shared" si="23"/>
        <v>4557</v>
      </c>
      <c r="K361" s="159">
        <f t="shared" si="24"/>
        <v>0.99999999999999978</v>
      </c>
    </row>
    <row r="362" spans="1:12" ht="38.25" x14ac:dyDescent="0.25">
      <c r="A362" s="41" t="s">
        <v>1095</v>
      </c>
      <c r="B362" s="111" t="s">
        <v>1079</v>
      </c>
      <c r="C362" s="112" t="s">
        <v>1054</v>
      </c>
      <c r="D362" s="43">
        <v>60.559999999999995</v>
      </c>
      <c r="E362" s="43">
        <v>151.36000000000001</v>
      </c>
      <c r="F362" s="73">
        <f>[1]MEMÓRIA08!E350</f>
        <v>0</v>
      </c>
      <c r="G362" s="73">
        <f>F362+[1]BM_07!G362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[1]MEMÓRIA08!E351</f>
        <v>0</v>
      </c>
      <c r="G363" s="73">
        <f>F363+[1]BM_07!G363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[1]MEMÓRIA08!E352</f>
        <v>0</v>
      </c>
      <c r="G364" s="73">
        <f>F364+[1]BM_07!G364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[1]MEMÓRIA08!E353</f>
        <v>0</v>
      </c>
      <c r="G365" s="73">
        <f>F365+[1]BM_07!G365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[1]MEMÓRIA08!E354</f>
        <v>0</v>
      </c>
      <c r="G366" s="73">
        <f>F366+[1]BM_07!G366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[1]MEMÓRIA08!E355</f>
        <v>0</v>
      </c>
      <c r="G367" s="73">
        <f>F367+[1]BM_07!G367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[1]MEMÓRIA08!E356</f>
        <v>0</v>
      </c>
      <c r="G368" s="73">
        <f>F368+[1]BM_07!G368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[1]MEMÓRIA08!E357</f>
        <v>0</v>
      </c>
      <c r="G369" s="73">
        <f>F369+[1]BM_07!G369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168659.88</v>
      </c>
      <c r="J371" s="57">
        <f>SUM(J17:J369)</f>
        <v>1301824.6499999997</v>
      </c>
      <c r="K371" s="128">
        <f>J371/F11</f>
        <v>0.12537866648709484</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8C04-AE22-4E22-B15C-27679AD344C9}">
  <dimension ref="A1:I577"/>
  <sheetViews>
    <sheetView view="pageBreakPreview" topLeftCell="A46" zoomScale="90" zoomScaleNormal="85" zoomScaleSheetLayoutView="90" workbookViewId="0">
      <selection activeCell="D44" sqref="D4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1292</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1293</v>
      </c>
      <c r="E21">
        <v>633.39</v>
      </c>
    </row>
    <row r="22" spans="1:7" ht="25.5" x14ac:dyDescent="0.25">
      <c r="A22" s="41" t="s">
        <v>1112</v>
      </c>
      <c r="B22" s="46" t="s">
        <v>1109</v>
      </c>
      <c r="C22" s="41" t="s">
        <v>103</v>
      </c>
      <c r="D22" s="167" t="str">
        <f>D21</f>
        <v>Mapa de cubação da topografia da prefeitura - 633,39 m³</v>
      </c>
      <c r="E22">
        <f>E21</f>
        <v>633.39</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1294</v>
      </c>
      <c r="E40">
        <v>38.53</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da laje maciça coberta 2 - nível 5,00 m = 38,53 m³</v>
      </c>
      <c r="E41">
        <f>E40</f>
        <v>38.53</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1295</v>
      </c>
      <c r="E42">
        <f>13+27</f>
        <v>40</v>
      </c>
      <c r="F42">
        <f>8*0.73*19</f>
        <v>110.96</v>
      </c>
      <c r="G42">
        <f>149/865.3</f>
        <v>0.17219461458453716</v>
      </c>
      <c r="H42">
        <f>F42*G42</f>
        <v>19.106714434300244</v>
      </c>
    </row>
    <row r="43" spans="1:8" ht="7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1296</v>
      </c>
      <c r="E43">
        <f>278+78+94+262</f>
        <v>712</v>
      </c>
    </row>
    <row r="44" spans="1:8" ht="7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1297</v>
      </c>
      <c r="E44">
        <f>508+971+208+115</f>
        <v>1802</v>
      </c>
    </row>
    <row r="45" spans="1:8" ht="7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1298</v>
      </c>
      <c r="E45">
        <f>21+296+186</f>
        <v>503</v>
      </c>
      <c r="F45">
        <f>431/635.9</f>
        <v>0.67777952508256023</v>
      </c>
      <c r="G45">
        <f>(57.2+36.4+5.2+23.8+37.4+3.4)*F45</f>
        <v>110.74917439849034</v>
      </c>
    </row>
    <row r="46" spans="1:8" ht="7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1299</v>
      </c>
      <c r="E46">
        <f>114+128+98</f>
        <v>340</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4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1300</v>
      </c>
      <c r="E56">
        <f>1.7*(20+3.7+5.4+8.2+ 6.5+ 5+ 3.2+ 4.8+ 4.3+ 3.6+ 14+ 5.1+ 1.1+ 12)</f>
        <v>164.72999999999996</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2EFF-C50A-46C3-B79D-51EC65C245B2}">
  <sheetPr>
    <pageSetUpPr fitToPage="1"/>
  </sheetPr>
  <dimension ref="A1:P589"/>
  <sheetViews>
    <sheetView view="pageBreakPreview" zoomScale="90" zoomScaleNormal="85" zoomScaleSheetLayoutView="90" workbookViewId="0">
      <selection activeCell="G37" sqref="G3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1301</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45414</v>
      </c>
      <c r="K7" s="125" t="s">
        <v>1302</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116788.23</v>
      </c>
      <c r="I11" s="192"/>
      <c r="J11" s="187" t="s">
        <v>1303</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[1]MEMÓRIA09!E5</f>
        <v>0</v>
      </c>
      <c r="G17" s="73">
        <f>F17+[1]BM_08!G17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[1]MEMÓRIA09!E6</f>
        <v>0</v>
      </c>
      <c r="G18" s="73">
        <f>F18+[1]BM_08!G18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[1]MEMÓRIA09!E7</f>
        <v>0</v>
      </c>
      <c r="G19" s="73">
        <f>F19+[1]BM_08!G19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[1]MEMÓRIA09!E8</f>
        <v>0</v>
      </c>
      <c r="G20" s="73">
        <f>F20+[1]BM_08!G20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[1]MEMÓRIA09!E9</f>
        <v>0</v>
      </c>
      <c r="G21" s="73">
        <f>F21+[1]BM_08!G21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[1]MEMÓRIA09!E11</f>
        <v>0.63200000000000034</v>
      </c>
      <c r="G23" s="73">
        <f>F23+[1]BM_08!G23</f>
        <v>2.0225000000000004</v>
      </c>
      <c r="H23" s="55">
        <f t="shared" si="0"/>
        <v>71888.850000000006</v>
      </c>
      <c r="I23" s="55">
        <f t="shared" si="1"/>
        <v>3028.92</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[1]MEMÓRIA09!E12</f>
        <v>0.63200000000000034</v>
      </c>
      <c r="G24" s="73">
        <f>F24+[1]BM_08!G24</f>
        <v>2.0225000000000004</v>
      </c>
      <c r="H24" s="55">
        <f t="shared" si="0"/>
        <v>286974.15000000002</v>
      </c>
      <c r="I24" s="55">
        <f t="shared" si="1"/>
        <v>12091.18</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[1]MEMÓRIA09!E13</f>
        <v>0.63200000000000034</v>
      </c>
      <c r="G25" s="73">
        <f>F25+[1]BM_08!G25</f>
        <v>2.0225000000000004</v>
      </c>
      <c r="H25" s="55">
        <f t="shared" si="0"/>
        <v>82445.399999999994</v>
      </c>
      <c r="I25" s="55">
        <f t="shared" si="1"/>
        <v>3473.7</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[1]MEMÓRIA09!E15</f>
        <v>0</v>
      </c>
      <c r="G27" s="73">
        <f>F27+[1]BM_08!G27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[1]MEMÓRIA09!E16</f>
        <v>0</v>
      </c>
      <c r="G28" s="73">
        <f>F28+[1]BM_08!G28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[1]MEMÓRIA09!E17</f>
        <v>0</v>
      </c>
      <c r="G29" s="73">
        <f>F29+[1]BM_08!G29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[1]MEMÓRIA09!E18</f>
        <v>0</v>
      </c>
      <c r="G30" s="73">
        <f>F30+[1]BM_08!G30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[1]MEMÓRIA09!E19</f>
        <v>0</v>
      </c>
      <c r="G31" s="73">
        <f>F31+[1]BM_08!G31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[1]MEMÓRIA09!E20</f>
        <v>0</v>
      </c>
      <c r="G32" s="73">
        <f>F32+[1]BM_08!G32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[1]MEMÓRIA09!E21</f>
        <v>0</v>
      </c>
      <c r="G33" s="73">
        <f>F33+[1]BM_08!G33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[1]MEMÓRIA09!E22</f>
        <v>0</v>
      </c>
      <c r="G34" s="73">
        <f>F34+[1]BM_08!G34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[1]MEMÓRIA09!E23</f>
        <v>0</v>
      </c>
      <c r="G35" s="73">
        <f>F35+[1]BM_08!G35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[1]MEMÓRIA09!E25</f>
        <v>0</v>
      </c>
      <c r="G37" s="73">
        <f>F37+[1]BM_08!G37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[1]MEMÓRIA09!E26</f>
        <v>0</v>
      </c>
      <c r="G38" s="73">
        <f>F38+[1]BM_08!G38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[1]MEMÓRIA09!E27</f>
        <v>0</v>
      </c>
      <c r="G39" s="73">
        <f>F39+[1]BM_08!G39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[1]MEMÓRIA09!E28</f>
        <v>0</v>
      </c>
      <c r="G40" s="73">
        <f>F40+[1]BM_08!G40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[1]MEMÓRIA09!E29</f>
        <v>0</v>
      </c>
      <c r="G41" s="73">
        <f>F41+[1]BM_08!G41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[1]MEMÓRIA09!E30</f>
        <v>0</v>
      </c>
      <c r="G42" s="73">
        <f>F42+[1]BM_08!G42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[1]MEMÓRIA09!E31</f>
        <v>0</v>
      </c>
      <c r="G43" s="73">
        <f>F43+[1]BM_08!G43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[1]MEMÓRIA09!E32</f>
        <v>0</v>
      </c>
      <c r="G44" s="73">
        <f>F44+[1]BM_08!G44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[1]MEMÓRIA09!E33</f>
        <v>0</v>
      </c>
      <c r="G45" s="73">
        <f>F45+[1]BM_08!G45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[1]MEMÓRIA09!E34</f>
        <v>0</v>
      </c>
      <c r="G46" s="73">
        <f>F46+[1]BM_08!G46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[1]MEMÓRIA09!E35</f>
        <v>0</v>
      </c>
      <c r="G47" s="73">
        <f>F47+[1]BM_08!G47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[1]MEMÓRIA09!E36</f>
        <v>0</v>
      </c>
      <c r="G48" s="73">
        <f>F48+[1]BM_08!G48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[1]MEMÓRIA09!E37</f>
        <v>0</v>
      </c>
      <c r="G49" s="73">
        <f>F49+[1]BM_08!G49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[1]MEMÓRIA09!E38</f>
        <v>0</v>
      </c>
      <c r="G50" s="73">
        <f>F50+[1]BM_08!G50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[1]MEMÓRIA09!E40</f>
        <v>26.46</v>
      </c>
      <c r="G52" s="73">
        <f>F52+[1]BM_08!G52</f>
        <v>112.28</v>
      </c>
      <c r="H52" s="55">
        <f t="shared" si="4"/>
        <v>240489.53599999999</v>
      </c>
      <c r="I52" s="55">
        <f t="shared" si="1"/>
        <v>14951.49</v>
      </c>
      <c r="J52" s="55">
        <f t="shared" si="2"/>
        <v>63444.94</v>
      </c>
      <c r="K52" s="159">
        <f t="shared" si="3"/>
        <v>0.26381580277987648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[1]MEMÓRIA09!E41</f>
        <v>26.46</v>
      </c>
      <c r="G53" s="73">
        <f>F53+[1]BM_08!G53</f>
        <v>112.28</v>
      </c>
      <c r="H53" s="55">
        <f t="shared" si="4"/>
        <v>15474.816000000001</v>
      </c>
      <c r="I53" s="55">
        <f t="shared" si="1"/>
        <v>962.09</v>
      </c>
      <c r="J53" s="55">
        <f t="shared" si="2"/>
        <v>4082.5</v>
      </c>
      <c r="K53" s="159">
        <f t="shared" si="3"/>
        <v>0.26381573777678519</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[1]MEMÓRIA09!E42</f>
        <v>634</v>
      </c>
      <c r="G54" s="73">
        <f>F54+[1]BM_08!G54</f>
        <v>1627.8400000000001</v>
      </c>
      <c r="H54" s="55">
        <f t="shared" si="4"/>
        <v>77294.28</v>
      </c>
      <c r="I54" s="55">
        <f t="shared" si="1"/>
        <v>12705.36</v>
      </c>
      <c r="J54" s="55">
        <f t="shared" si="2"/>
        <v>32621.91</v>
      </c>
      <c r="K54" s="159">
        <f t="shared" si="3"/>
        <v>0.42204817743305195</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[1]MEMÓRIA09!E43</f>
        <v>2</v>
      </c>
      <c r="G55" s="73">
        <f>F55+[1]BM_08!G55</f>
        <v>871.25</v>
      </c>
      <c r="H55" s="55">
        <f t="shared" si="4"/>
        <v>29392.84</v>
      </c>
      <c r="I55" s="55">
        <f t="shared" si="1"/>
        <v>37.78</v>
      </c>
      <c r="J55" s="55">
        <f t="shared" si="2"/>
        <v>16457.91</v>
      </c>
      <c r="K55" s="159">
        <f t="shared" si="3"/>
        <v>0.55992922085786878</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[1]MEMÓRIA09!E44</f>
        <v>22</v>
      </c>
      <c r="G56" s="73">
        <f>F56+[1]BM_08!G56</f>
        <v>1842</v>
      </c>
      <c r="H56" s="55">
        <f t="shared" si="4"/>
        <v>126775.56699999998</v>
      </c>
      <c r="I56" s="55">
        <f t="shared" si="1"/>
        <v>387.86</v>
      </c>
      <c r="J56" s="55">
        <f t="shared" si="2"/>
        <v>32474.46</v>
      </c>
      <c r="K56" s="159">
        <f t="shared" si="3"/>
        <v>0.2561570874299462</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[1]MEMÓRIA09!E45</f>
        <v>23</v>
      </c>
      <c r="G57" s="73">
        <f>F57+[1]BM_08!G57</f>
        <v>2207.5</v>
      </c>
      <c r="H57" s="55">
        <f t="shared" si="4"/>
        <v>134442</v>
      </c>
      <c r="I57" s="55">
        <f t="shared" si="1"/>
        <v>362.25</v>
      </c>
      <c r="J57" s="55">
        <f t="shared" si="2"/>
        <v>34768.129999999997</v>
      </c>
      <c r="K57" s="159">
        <f t="shared" si="3"/>
        <v>0.25861062763124615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[1]MEMÓRIA09!E46</f>
        <v>452</v>
      </c>
      <c r="G58" s="73">
        <f>F58+[1]BM_08!G58</f>
        <v>1680.05</v>
      </c>
      <c r="H58" s="55">
        <f t="shared" si="4"/>
        <v>137515.68299999999</v>
      </c>
      <c r="I58" s="55">
        <f t="shared" si="1"/>
        <v>5998.04</v>
      </c>
      <c r="J58" s="55">
        <f t="shared" si="2"/>
        <v>22294.26</v>
      </c>
      <c r="K58" s="159">
        <f t="shared" si="3"/>
        <v>0.16212158143446082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[1]MEMÓRIA09!E47</f>
        <v>890</v>
      </c>
      <c r="G59" s="73">
        <f>F59+[1]BM_08!G59</f>
        <v>1703.05</v>
      </c>
      <c r="H59" s="55">
        <f t="shared" si="4"/>
        <v>44142.053999999996</v>
      </c>
      <c r="I59" s="55">
        <f t="shared" si="1"/>
        <v>11160.6</v>
      </c>
      <c r="J59" s="55">
        <f t="shared" si="2"/>
        <v>21356.25</v>
      </c>
      <c r="K59" s="159">
        <f t="shared" si="3"/>
        <v>0.48380734616472543</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[1]MEMÓRIA09!E48</f>
        <v>176</v>
      </c>
      <c r="G60" s="73">
        <f>F60+[1]BM_08!G60</f>
        <v>514.6</v>
      </c>
      <c r="H60" s="55">
        <f t="shared" si="4"/>
        <v>15567.279</v>
      </c>
      <c r="I60" s="55">
        <f t="shared" si="1"/>
        <v>2370.7199999999998</v>
      </c>
      <c r="J60" s="55">
        <f t="shared" si="2"/>
        <v>6931.66</v>
      </c>
      <c r="K60" s="159">
        <f t="shared" si="3"/>
        <v>0.44527113569429827</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[1]MEMÓRIA09!E49</f>
        <v>189</v>
      </c>
      <c r="G61" s="73">
        <f>F61+[1]BM_08!G61</f>
        <v>189</v>
      </c>
      <c r="H61" s="55">
        <f t="shared" si="4"/>
        <v>10975.614</v>
      </c>
      <c r="I61" s="55">
        <f t="shared" si="1"/>
        <v>2528.8200000000002</v>
      </c>
      <c r="J61" s="55">
        <f t="shared" si="2"/>
        <v>2528.8200000000002</v>
      </c>
      <c r="K61" s="159">
        <f t="shared" si="3"/>
        <v>0.23040351091064248</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[1]MEMÓRIA09!E50</f>
        <v>0</v>
      </c>
      <c r="G62" s="73">
        <f>F62+[1]BM_08!G62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[1]MEMÓRIA09!E51</f>
        <v>0</v>
      </c>
      <c r="G63" s="73">
        <f>F63+[1]BM_08!G63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[1]MEMÓRIA09!E52</f>
        <v>189.24</v>
      </c>
      <c r="G64" s="73">
        <f>F64+[1]BM_08!G64</f>
        <v>343.23</v>
      </c>
      <c r="H64" s="55">
        <f t="shared" si="4"/>
        <v>107056.38350000001</v>
      </c>
      <c r="I64" s="55">
        <f t="shared" si="1"/>
        <v>21753.14</v>
      </c>
      <c r="J64" s="55">
        <f t="shared" si="2"/>
        <v>39454.29</v>
      </c>
      <c r="K64" s="159">
        <f t="shared" si="3"/>
        <v>0.36853748193352709</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[1]MEMÓRIA09!E53</f>
        <v>0</v>
      </c>
      <c r="G65" s="73">
        <f>F65+[1]BM_08!G65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[1]MEMÓRIA09!E54</f>
        <v>0</v>
      </c>
      <c r="G66" s="73">
        <f>F66+[1]BM_08!G66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[1]MEMÓRIA09!E56</f>
        <v>0</v>
      </c>
      <c r="G68" s="73">
        <f>F68+[1]BM_08!G68</f>
        <v>1469.886</v>
      </c>
      <c r="H68" s="55">
        <f t="shared" si="4"/>
        <v>409519.85219999996</v>
      </c>
      <c r="I68" s="55">
        <f t="shared" si="1"/>
        <v>0</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[1]MEMÓRIA09!E57</f>
        <v>0</v>
      </c>
      <c r="G69" s="73">
        <f>F69+[1]BM_08!G69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[1]MEMÓRIA09!E58</f>
        <v>0</v>
      </c>
      <c r="G70" s="73">
        <f>F70+[1]BM_08!G70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[1]MEMÓRIA09!E59</f>
        <v>0</v>
      </c>
      <c r="G71" s="73">
        <f>F71+[1]BM_08!G71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[1]MEMÓRIA09!E60</f>
        <v>0</v>
      </c>
      <c r="G72" s="73">
        <f>F72+[1]BM_08!G72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[1]MEMÓRIA09!E61</f>
        <v>0</v>
      </c>
      <c r="G73" s="73">
        <f>F73+[1]BM_08!G73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[1]MEMÓRIA09!E62</f>
        <v>0</v>
      </c>
      <c r="G74" s="73">
        <f>F74+[1]BM_08!G74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[1]MEMÓRIA09!E63</f>
        <v>0</v>
      </c>
      <c r="G75" s="73">
        <f>F75+[1]BM_08!G75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[1]MEMÓRIA09!E64</f>
        <v>0</v>
      </c>
      <c r="G76" s="73">
        <f>F76+[1]BM_08!G76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[1]MEMÓRIA09!E65</f>
        <v>0</v>
      </c>
      <c r="G77" s="73">
        <f>F77+[1]BM_08!G77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[1]MEMÓRIA09!E66</f>
        <v>0</v>
      </c>
      <c r="G78" s="73">
        <f>F78+[1]BM_08!G78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[1]MEMÓRIA09!E67</f>
        <v>0</v>
      </c>
      <c r="G79" s="73">
        <f>F79+[1]BM_08!G79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[1]MEMÓRIA09!E69</f>
        <v>0</v>
      </c>
      <c r="G81" s="73">
        <f>F81+[1]BM_08!G81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[1]MEMÓRIA09!E70</f>
        <v>0</v>
      </c>
      <c r="G82" s="73">
        <f>F82+[1]BM_08!G82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[1]MEMÓRIA09!E71</f>
        <v>0</v>
      </c>
      <c r="G83" s="73">
        <f>F83+[1]BM_08!G83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[1]MEMÓRIA09!E72</f>
        <v>0</v>
      </c>
      <c r="G84" s="73">
        <f>F84+[1]BM_08!G84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[1]MEMÓRIA09!E73</f>
        <v>0</v>
      </c>
      <c r="G85" s="73">
        <f>F85+[1]BM_08!G85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[1]MEMÓRIA09!E74</f>
        <v>0</v>
      </c>
      <c r="G86" s="73">
        <f>F86+[1]BM_08!G86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[1]MEMÓRIA09!E75</f>
        <v>0</v>
      </c>
      <c r="G87" s="73">
        <f>F87+[1]BM_08!G87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[1]MEMÓRIA09!E76</f>
        <v>0</v>
      </c>
      <c r="G88" s="73">
        <f>F88+[1]BM_08!G88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[1]MEMÓRIA09!E77</f>
        <v>0</v>
      </c>
      <c r="G89" s="73">
        <f>F89+[1]BM_08!G89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[1]MEMÓRIA09!E78</f>
        <v>0</v>
      </c>
      <c r="G90" s="73">
        <f>F90+[1]BM_08!G90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[1]MEMÓRIA09!E79</f>
        <v>0</v>
      </c>
      <c r="G91" s="73">
        <f>F91+[1]BM_08!G91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[1]MEMÓRIA09!E80</f>
        <v>0</v>
      </c>
      <c r="G92" s="73">
        <f>F92+[1]BM_08!G92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[1]MEMÓRIA09!E81</f>
        <v>0</v>
      </c>
      <c r="G93" s="73">
        <f>F93+[1]BM_08!G93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[1]MEMÓRIA09!E83</f>
        <v>0</v>
      </c>
      <c r="G95" s="73">
        <f>F95+[1]BM_08!G95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[1]MEMÓRIA09!E84</f>
        <v>0</v>
      </c>
      <c r="G96" s="73">
        <f>F96+[1]BM_08!G96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[1]MEMÓRIA09!E85</f>
        <v>0</v>
      </c>
      <c r="G97" s="73">
        <f>F97+[1]BM_08!G97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[1]MEMÓRIA09!E86</f>
        <v>0</v>
      </c>
      <c r="G98" s="73">
        <f>F98+[1]BM_08!G98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[1]MEMÓRIA09!E88</f>
        <v>0</v>
      </c>
      <c r="G100" s="73">
        <f>F100+[1]BM_08!G100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[1]MEMÓRIA09!E89</f>
        <v>0</v>
      </c>
      <c r="G101" s="73">
        <f>F101+[1]BM_08!G101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[1]MEMÓRIA09!E90</f>
        <v>0</v>
      </c>
      <c r="G102" s="73">
        <f>F102+[1]BM_08!G102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[1]MEMÓRIA09!E91</f>
        <v>0</v>
      </c>
      <c r="G103" s="73">
        <f>F103+[1]BM_08!G103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[1]MEMÓRIA09!E93</f>
        <v>0</v>
      </c>
      <c r="G105" s="73">
        <f>F105+[1]BM_08!G105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[1]MEMÓRIA09!E94</f>
        <v>301.83</v>
      </c>
      <c r="G106" s="73">
        <f>F106+[1]BM_08!G106</f>
        <v>1007.8699999999999</v>
      </c>
      <c r="H106" s="55">
        <f t="shared" si="9"/>
        <v>226776.21460000001</v>
      </c>
      <c r="I106" s="55">
        <f t="shared" si="5"/>
        <v>10633.47</v>
      </c>
      <c r="J106" s="55">
        <f t="shared" si="6"/>
        <v>35507.26</v>
      </c>
      <c r="K106" s="159">
        <f t="shared" si="7"/>
        <v>0.15657400430036106</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[1]MEMÓRIA09!E95</f>
        <v>0</v>
      </c>
      <c r="G107" s="73">
        <f>F107+[1]BM_08!G107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[1]MEMÓRIA09!E96</f>
        <v>0</v>
      </c>
      <c r="G108" s="73">
        <f>F108+[1]BM_08!G108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[1]MEMÓRIA09!E98</f>
        <v>0</v>
      </c>
      <c r="G110" s="73">
        <f>F110+[1]BM_08!G110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[1]MEMÓRIA09!E99</f>
        <v>0</v>
      </c>
      <c r="G111" s="73">
        <f>F111+[1]BM_08!G111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[1]MEMÓRIA09!E100</f>
        <v>0</v>
      </c>
      <c r="G112" s="73">
        <f>F112+[1]BM_08!G112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[1]MEMÓRIA09!E101</f>
        <v>0</v>
      </c>
      <c r="G113" s="73">
        <f>F113+[1]BM_08!G113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[1]MEMÓRIA09!E102</f>
        <v>0</v>
      </c>
      <c r="G114" s="73">
        <f>F114+[1]BM_08!G114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[1]MEMÓRIA09!E104</f>
        <v>0</v>
      </c>
      <c r="G116" s="73">
        <f>F116+[1]BM_08!G116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[1]MEMÓRIA09!E105</f>
        <v>0</v>
      </c>
      <c r="G117" s="73">
        <f>F117+[1]BM_08!G117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[1]MEMÓRIA09!E106</f>
        <v>0</v>
      </c>
      <c r="G118" s="73">
        <f>F118+[1]BM_08!G118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[1]MEMÓRIA09!E107</f>
        <v>0</v>
      </c>
      <c r="G119" s="73">
        <f>F119+[1]BM_08!G119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[1]MEMÓRIA09!E109</f>
        <v>0</v>
      </c>
      <c r="G121" s="73">
        <f>F121+[1]BM_08!G121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[1]MEMÓRIA09!E110</f>
        <v>0</v>
      </c>
      <c r="G122" s="73">
        <f>F122+[1]BM_08!G122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[1]MEMÓRIA09!E111</f>
        <v>0</v>
      </c>
      <c r="G123" s="73">
        <f>F123+[1]BM_08!G123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[1]MEMÓRIA09!E112</f>
        <v>0</v>
      </c>
      <c r="G124" s="73">
        <f>F124+[1]BM_08!G124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[1]MEMÓRIA09!E113</f>
        <v>0</v>
      </c>
      <c r="G125" s="73">
        <f>F125+[1]BM_08!G125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[1]MEMÓRIA09!E114</f>
        <v>0</v>
      </c>
      <c r="G126" s="73">
        <f>F126+[1]BM_08!G126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[1]MEMÓRIA09!E115</f>
        <v>0</v>
      </c>
      <c r="G127" s="73">
        <f>F127+[1]BM_08!G127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[1]MEMÓRIA09!E116</f>
        <v>0</v>
      </c>
      <c r="G128" s="73">
        <f>F128+[1]BM_08!G128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[1]MEMÓRIA09!E118</f>
        <v>0</v>
      </c>
      <c r="G130" s="73">
        <f>F130+[1]BM_08!G130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[1]MEMÓRIA09!E119</f>
        <v>0</v>
      </c>
      <c r="G131" s="73">
        <f>F131+[1]BM_08!G131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[1]MEMÓRIA09!E120</f>
        <v>0</v>
      </c>
      <c r="G132" s="73">
        <f>F132+[1]BM_08!G132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[1]MEMÓRIA09!E121</f>
        <v>0</v>
      </c>
      <c r="G133" s="73">
        <f>F133+[1]BM_08!G133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[1]MEMÓRIA09!E122</f>
        <v>0</v>
      </c>
      <c r="G134" s="73">
        <f>F134+[1]BM_08!G134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[1]MEMÓRIA09!E123</f>
        <v>0</v>
      </c>
      <c r="G135" s="73">
        <f>F135+[1]BM_08!G135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[1]MEMÓRIA09!E124</f>
        <v>0</v>
      </c>
      <c r="G136" s="73">
        <f>F136+[1]BM_08!G136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[1]MEMÓRIA09!E125</f>
        <v>0</v>
      </c>
      <c r="G137" s="73">
        <f>F137+[1]BM_08!G137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[1]MEMÓRIA09!E126</f>
        <v>0</v>
      </c>
      <c r="G138" s="73">
        <f>F138+[1]BM_08!G138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[1]MEMÓRIA09!E127</f>
        <v>0</v>
      </c>
      <c r="G139" s="73">
        <f>F139+[1]BM_08!G139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[1]MEMÓRIA09!E128</f>
        <v>0</v>
      </c>
      <c r="G140" s="73">
        <f>F140+[1]BM_08!G140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[1]MEMÓRIA09!E129</f>
        <v>0</v>
      </c>
      <c r="G141" s="73">
        <f>F141+[1]BM_08!G141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[1]MEMÓRIA09!E130</f>
        <v>0</v>
      </c>
      <c r="G142" s="73">
        <f>F142+[1]BM_08!G142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[1]MEMÓRIA09!E131</f>
        <v>0</v>
      </c>
      <c r="G143" s="73">
        <f>F143+[1]BM_08!G143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[1]MEMÓRIA09!E132</f>
        <v>0</v>
      </c>
      <c r="G144" s="73">
        <f>F144+[1]BM_08!G144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[1]MEMÓRIA09!E133</f>
        <v>0</v>
      </c>
      <c r="G145" s="73">
        <f>F145+[1]BM_08!G145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[1]MEMÓRIA09!E134</f>
        <v>0</v>
      </c>
      <c r="G146" s="73">
        <f>F146+[1]BM_08!G146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[1]MEMÓRIA09!E135</f>
        <v>0</v>
      </c>
      <c r="G147" s="73">
        <f>F147+[1]BM_08!G147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[1]MEMÓRIA09!E136</f>
        <v>0</v>
      </c>
      <c r="G148" s="73">
        <f>F148+[1]BM_08!G148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[1]MEMÓRIA09!E137</f>
        <v>0</v>
      </c>
      <c r="G149" s="73">
        <f>F149+[1]BM_08!G149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[1]MEMÓRIA09!E138</f>
        <v>0</v>
      </c>
      <c r="G150" s="73">
        <f>F150+[1]BM_08!G150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[1]MEMÓRIA09!E139</f>
        <v>0</v>
      </c>
      <c r="G151" s="73">
        <f>F151+[1]BM_08!G151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[1]MEMÓRIA09!E140</f>
        <v>0</v>
      </c>
      <c r="G152" s="73">
        <f>F152+[1]BM_08!G152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[1]MEMÓRIA09!E142</f>
        <v>0</v>
      </c>
      <c r="G154" s="73">
        <f>F154+[1]BM_08!G154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[1]MEMÓRIA09!E143</f>
        <v>0</v>
      </c>
      <c r="G155" s="73">
        <f>F155+[1]BM_08!G155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[1]MEMÓRIA09!E144</f>
        <v>0</v>
      </c>
      <c r="G156" s="73">
        <f>F156+[1]BM_08!G156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[1]MEMÓRIA09!E145</f>
        <v>0</v>
      </c>
      <c r="G157" s="73">
        <f>F157+[1]BM_08!G157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[1]MEMÓRIA09!E146</f>
        <v>0</v>
      </c>
      <c r="G158" s="73">
        <f>F158+[1]BM_08!G158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[1]MEMÓRIA09!E147</f>
        <v>0</v>
      </c>
      <c r="G159" s="73">
        <f>F159+[1]BM_08!G159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[1]MEMÓRIA09!E148</f>
        <v>0</v>
      </c>
      <c r="G160" s="73">
        <f>F160+[1]BM_08!G160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[1]MEMÓRIA09!E149</f>
        <v>0</v>
      </c>
      <c r="G161" s="73">
        <f>F161+[1]BM_08!G161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[1]MEMÓRIA09!E150</f>
        <v>0</v>
      </c>
      <c r="G162" s="73">
        <f>F162+[1]BM_08!G162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[1]MEMÓRIA09!E151</f>
        <v>0</v>
      </c>
      <c r="G163" s="73">
        <f>F163+[1]BM_08!G163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[1]MEMÓRIA09!E152</f>
        <v>0</v>
      </c>
      <c r="G164" s="73">
        <f>F164+[1]BM_08!G164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[1]MEMÓRIA09!E153</f>
        <v>0</v>
      </c>
      <c r="G165" s="73">
        <f>F165+[1]BM_08!G165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[1]MEMÓRIA09!E154</f>
        <v>0</v>
      </c>
      <c r="G166" s="73">
        <f>F166+[1]BM_08!G166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[1]MEMÓRIA09!E155</f>
        <v>0</v>
      </c>
      <c r="G167" s="73">
        <f>F167+[1]BM_08!G167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[1]MEMÓRIA09!E156</f>
        <v>0</v>
      </c>
      <c r="G168" s="73">
        <f>F168+[1]BM_08!G168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[1]MEMÓRIA09!E157</f>
        <v>0</v>
      </c>
      <c r="G169" s="73">
        <f>F169+[1]BM_08!G169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[1]MEMÓRIA09!E158</f>
        <v>0</v>
      </c>
      <c r="G170" s="73">
        <f>F170+[1]BM_08!G170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[1]MEMÓRIA09!E160</f>
        <v>0</v>
      </c>
      <c r="G172" s="73">
        <f>F172+[1]BM_08!G172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[1]MEMÓRIA09!E161</f>
        <v>0</v>
      </c>
      <c r="G173" s="73">
        <f>F173+[1]BM_08!G173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[1]MEMÓRIA09!E162</f>
        <v>0</v>
      </c>
      <c r="G174" s="73">
        <f>F174+[1]BM_08!G174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[1]MEMÓRIA09!E163</f>
        <v>0</v>
      </c>
      <c r="G175" s="73">
        <f>F175+[1]BM_08!G175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[1]MEMÓRIA09!E164</f>
        <v>0</v>
      </c>
      <c r="G176" s="73">
        <f>F176+[1]BM_08!G176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[1]MEMÓRIA09!E165</f>
        <v>0</v>
      </c>
      <c r="G177" s="73">
        <f>F177+[1]BM_08!G177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[1]MEMÓRIA09!E166</f>
        <v>0</v>
      </c>
      <c r="G178" s="73">
        <f>F178+[1]BM_08!G178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[1]MEMÓRIA09!E167</f>
        <v>0</v>
      </c>
      <c r="G179" s="73">
        <f>F179+[1]BM_08!G179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[1]MEMÓRIA09!E168</f>
        <v>0</v>
      </c>
      <c r="G180" s="73">
        <f>F180+[1]BM_08!G180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[1]MEMÓRIA09!E169</f>
        <v>0</v>
      </c>
      <c r="G181" s="73">
        <f>F181+[1]BM_08!G181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[1]MEMÓRIA09!E170</f>
        <v>0</v>
      </c>
      <c r="G182" s="73">
        <f>F182+[1]BM_08!G182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[1]MEMÓRIA09!E171</f>
        <v>0</v>
      </c>
      <c r="G183" s="73">
        <f>F183+[1]BM_08!G183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[1]MEMÓRIA09!E172</f>
        <v>42.650000000000006</v>
      </c>
      <c r="G184" s="73">
        <f>F184+[1]BM_08!G184</f>
        <v>42.650000000000006</v>
      </c>
      <c r="H184" s="55">
        <f t="shared" si="13"/>
        <v>9641.4699999999993</v>
      </c>
      <c r="I184" s="55">
        <f t="shared" si="10"/>
        <v>1838.22</v>
      </c>
      <c r="J184" s="55">
        <f t="shared" si="11"/>
        <v>1838.22</v>
      </c>
      <c r="K184" s="159">
        <f t="shared" si="12"/>
        <v>0.19065764867805429</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[1]MEMÓRIA09!E173</f>
        <v>33.150000000000006</v>
      </c>
      <c r="G185" s="73">
        <f>F185+[1]BM_08!G185</f>
        <v>33.150000000000006</v>
      </c>
      <c r="H185" s="55">
        <f t="shared" si="13"/>
        <v>3341.5686000000005</v>
      </c>
      <c r="I185" s="55">
        <f t="shared" si="10"/>
        <v>1162.24</v>
      </c>
      <c r="J185" s="55">
        <f t="shared" si="11"/>
        <v>1162.24</v>
      </c>
      <c r="K185" s="159">
        <f t="shared" si="12"/>
        <v>0.34781270089741678</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[1]MEMÓRIA09!E174</f>
        <v>0</v>
      </c>
      <c r="G186" s="73">
        <f>F186+[1]BM_08!G186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[1]MEMÓRIA09!E175</f>
        <v>31.36</v>
      </c>
      <c r="G187" s="73">
        <f>F187+[1]BM_08!G187</f>
        <v>31.36</v>
      </c>
      <c r="H187" s="55">
        <f t="shared" si="13"/>
        <v>11554.304400000001</v>
      </c>
      <c r="I187" s="55">
        <f t="shared" si="10"/>
        <v>1652.04</v>
      </c>
      <c r="J187" s="55">
        <f t="shared" si="11"/>
        <v>1652.04</v>
      </c>
      <c r="K187" s="159">
        <f t="shared" si="12"/>
        <v>0.14298048093661092</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[1]MEMÓRIA09!E176</f>
        <v>0</v>
      </c>
      <c r="G188" s="73">
        <f>F188+[1]BM_08!G188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[1]MEMÓRIA09!E177</f>
        <v>0</v>
      </c>
      <c r="G189" s="73">
        <f>F189+[1]BM_08!G189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[1]MEMÓRIA09!E179</f>
        <v>77</v>
      </c>
      <c r="G191" s="73">
        <f>F191+[1]BM_08!G191</f>
        <v>95.11</v>
      </c>
      <c r="H191" s="55">
        <f t="shared" si="13"/>
        <v>14059.51</v>
      </c>
      <c r="I191" s="55">
        <f t="shared" si="10"/>
        <v>5667.97</v>
      </c>
      <c r="J191" s="55">
        <f t="shared" si="11"/>
        <v>7001.05</v>
      </c>
      <c r="K191" s="159">
        <f t="shared" si="12"/>
        <v>0.49795832144932506</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[1]MEMÓRIA09!E180</f>
        <v>19</v>
      </c>
      <c r="G192" s="73">
        <f>F192+[1]BM_08!G192</f>
        <v>19</v>
      </c>
      <c r="H192" s="55">
        <f t="shared" si="13"/>
        <v>3549.7000000000003</v>
      </c>
      <c r="I192" s="55">
        <f t="shared" si="10"/>
        <v>875.9</v>
      </c>
      <c r="J192" s="55">
        <f t="shared" si="11"/>
        <v>875.9</v>
      </c>
      <c r="K192" s="159">
        <f t="shared" si="12"/>
        <v>0.24675324675324672</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[1]MEMÓRIA09!E181</f>
        <v>32</v>
      </c>
      <c r="G193" s="73">
        <f>F193+[1]BM_08!G193</f>
        <v>32</v>
      </c>
      <c r="H193" s="55">
        <f t="shared" si="13"/>
        <v>8909.76</v>
      </c>
      <c r="I193" s="55">
        <f t="shared" si="10"/>
        <v>2969.92</v>
      </c>
      <c r="J193" s="55">
        <f t="shared" si="11"/>
        <v>2969.92</v>
      </c>
      <c r="K193" s="159">
        <f t="shared" si="12"/>
        <v>0.33333333333333331</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[1]MEMÓRIA09!E182</f>
        <v>3</v>
      </c>
      <c r="G194" s="73">
        <f>F194+[1]BM_08!G194</f>
        <v>3</v>
      </c>
      <c r="H194" s="55">
        <f t="shared" si="13"/>
        <v>1471</v>
      </c>
      <c r="I194" s="55">
        <f t="shared" si="10"/>
        <v>176.52</v>
      </c>
      <c r="J194" s="55">
        <f t="shared" si="11"/>
        <v>176.52</v>
      </c>
      <c r="K194" s="159">
        <f t="shared" si="12"/>
        <v>0.12000000000000001</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[1]MEMÓRIA09!E183</f>
        <v>0</v>
      </c>
      <c r="G195" s="73">
        <f>F195+[1]BM_08!G195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[1]MEMÓRIA09!E184</f>
        <v>0</v>
      </c>
      <c r="G196" s="73">
        <f>F196+[1]BM_08!G196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[1]MEMÓRIA09!E185</f>
        <v>0</v>
      </c>
      <c r="G197" s="73">
        <f>F197+[1]BM_08!G197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[1]MEMÓRIA09!E186</f>
        <v>0</v>
      </c>
      <c r="G198" s="73">
        <f>F198+[1]BM_08!G198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[1]MEMÓRIA09!E187</f>
        <v>0</v>
      </c>
      <c r="G199" s="73">
        <f>F199+[1]BM_08!G199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[1]MEMÓRIA09!E189</f>
        <v>0</v>
      </c>
      <c r="G201" s="73">
        <f>F201+[1]BM_08!G201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[1]MEMÓRIA09!E190</f>
        <v>0</v>
      </c>
      <c r="G202" s="73">
        <f>F202+[1]BM_08!G202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[1]MEMÓRIA09!E191</f>
        <v>0</v>
      </c>
      <c r="G203" s="73">
        <f>F203+[1]BM_08!G203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[1]MEMÓRIA09!E192</f>
        <v>0</v>
      </c>
      <c r="G204" s="73">
        <f>F204+[1]BM_08!G204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[1]MEMÓRIA09!E193</f>
        <v>0</v>
      </c>
      <c r="G205" s="73">
        <f>F205+[1]BM_08!G205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[1]MEMÓRIA09!E195</f>
        <v>0</v>
      </c>
      <c r="G207" s="73">
        <f>F207+[1]BM_08!G207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[1]MEMÓRIA09!E196</f>
        <v>0</v>
      </c>
      <c r="G208" s="73">
        <f>F208+[1]BM_08!G208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[1]MEMÓRIA09!E197</f>
        <v>0</v>
      </c>
      <c r="G209" s="73">
        <f>F209+[1]BM_08!G209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[1]MEMÓRIA09!E198</f>
        <v>0</v>
      </c>
      <c r="G210" s="73">
        <f>F210+[1]BM_08!G210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[1]MEMÓRIA09!E199</f>
        <v>0</v>
      </c>
      <c r="G211" s="73">
        <f>F211+[1]BM_08!G211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[1]MEMÓRIA09!E200</f>
        <v>0</v>
      </c>
      <c r="G212" s="73">
        <f>F212+[1]BM_08!G212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[1]MEMÓRIA09!E201</f>
        <v>0</v>
      </c>
      <c r="G213" s="73">
        <f>F213+[1]BM_08!G213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[1]MEMÓRIA09!E202</f>
        <v>0</v>
      </c>
      <c r="G214" s="73">
        <f>F214+[1]BM_08!G214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[1]MEMÓRIA09!E203</f>
        <v>0</v>
      </c>
      <c r="G215" s="73">
        <f>F215+[1]BM_08!G215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[1]MEMÓRIA09!E204</f>
        <v>0</v>
      </c>
      <c r="G216" s="73">
        <f>F216+[1]BM_08!G216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[1]MEMÓRIA09!E205</f>
        <v>0</v>
      </c>
      <c r="G217" s="73">
        <f>F217+[1]BM_08!G217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[1]MEMÓRIA09!E206</f>
        <v>0</v>
      </c>
      <c r="G218" s="73">
        <f>F218+[1]BM_08!G218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[1]MEMÓRIA09!E207</f>
        <v>0</v>
      </c>
      <c r="G219" s="73">
        <f>F219+[1]BM_08!G219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[1]MEMÓRIA09!E208</f>
        <v>0</v>
      </c>
      <c r="G220" s="73">
        <f>F220+[1]BM_08!G220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[1]MEMÓRIA09!E209</f>
        <v>0</v>
      </c>
      <c r="G221" s="73">
        <f>F221+[1]BM_08!G221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[1]MEMÓRIA09!E210</f>
        <v>0</v>
      </c>
      <c r="G222" s="73">
        <f>F222+[1]BM_08!G222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[1]MEMÓRIA09!E211</f>
        <v>0</v>
      </c>
      <c r="G223" s="73">
        <f>F223+[1]BM_08!G223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[1]MEMÓRIA09!E212</f>
        <v>0</v>
      </c>
      <c r="G224" s="73">
        <f>F224+[1]BM_08!G224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[1]MEMÓRIA09!E213</f>
        <v>0</v>
      </c>
      <c r="G225" s="73">
        <f>F225+[1]BM_08!G225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[1]MEMÓRIA09!E214</f>
        <v>0</v>
      </c>
      <c r="G226" s="73">
        <f>F226+[1]BM_08!G226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[1]MEMÓRIA09!E215</f>
        <v>0</v>
      </c>
      <c r="G227" s="73">
        <f>F227+[1]BM_08!G227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[1]MEMÓRIA09!E216</f>
        <v>0</v>
      </c>
      <c r="G228" s="73">
        <f>F228+[1]BM_08!G228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[1]MEMÓRIA09!E217</f>
        <v>0</v>
      </c>
      <c r="G229" s="73">
        <f>F229+[1]BM_08!G229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[1]MEMÓRIA09!E218</f>
        <v>0</v>
      </c>
      <c r="G230" s="73">
        <f>F230+[1]BM_08!G230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[1]MEMÓRIA09!E219</f>
        <v>0</v>
      </c>
      <c r="G231" s="73">
        <f>F231+[1]BM_08!G231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[1]MEMÓRIA09!E220</f>
        <v>0</v>
      </c>
      <c r="G232" s="73">
        <f>F232+[1]BM_08!G232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[1]MEMÓRIA09!E221</f>
        <v>0</v>
      </c>
      <c r="G233" s="73">
        <f>F233+[1]BM_08!G233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[1]MEMÓRIA09!E222</f>
        <v>0</v>
      </c>
      <c r="G234" s="73">
        <f>F234+[1]BM_08!G234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[1]MEMÓRIA09!E223</f>
        <v>0</v>
      </c>
      <c r="G235" s="73">
        <f>F235+[1]BM_08!G235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[1]MEMÓRIA09!E224</f>
        <v>0</v>
      </c>
      <c r="G236" s="73">
        <f>F236+[1]BM_08!G236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[1]MEMÓRIA09!E225</f>
        <v>0</v>
      </c>
      <c r="G237" s="73">
        <f>F237+[1]BM_08!G237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[1]MEMÓRIA09!E226</f>
        <v>0</v>
      </c>
      <c r="G238" s="73">
        <f>F238+[1]BM_08!G238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[1]MEMÓRIA09!E227</f>
        <v>0</v>
      </c>
      <c r="G239" s="73">
        <f>F239+[1]BM_08!G239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[1]MEMÓRIA09!E228</f>
        <v>0</v>
      </c>
      <c r="G240" s="73">
        <f>F240+[1]BM_08!G240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[1]MEMÓRIA09!E229</f>
        <v>0</v>
      </c>
      <c r="G241" s="73">
        <f>F241+[1]BM_08!G241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[1]MEMÓRIA09!E230</f>
        <v>0</v>
      </c>
      <c r="G242" s="73">
        <f>F242+[1]BM_08!G242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[1]MEMÓRIA09!E231</f>
        <v>0</v>
      </c>
      <c r="G243" s="73">
        <f>F243+[1]BM_08!G243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[1]MEMÓRIA09!E232</f>
        <v>0</v>
      </c>
      <c r="G244" s="73">
        <f>F244+[1]BM_08!G244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[1]MEMÓRIA09!E233</f>
        <v>0</v>
      </c>
      <c r="G245" s="73">
        <f>F245+[1]BM_08!G245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[1]MEMÓRIA09!E234</f>
        <v>0</v>
      </c>
      <c r="G246" s="73">
        <f>F246+[1]BM_08!G246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[1]MEMÓRIA09!E235</f>
        <v>0</v>
      </c>
      <c r="G247" s="73">
        <f>F247+[1]BM_08!G247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[1]MEMÓRIA09!E236</f>
        <v>0</v>
      </c>
      <c r="G248" s="73">
        <f>F248+[1]BM_08!G248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[1]MEMÓRIA09!E237</f>
        <v>0</v>
      </c>
      <c r="G249" s="73">
        <f>F249+[1]BM_08!G249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[1]MEMÓRIA09!E238</f>
        <v>0</v>
      </c>
      <c r="G250" s="73">
        <f>F250+[1]BM_08!G250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[1]MEMÓRIA09!E239</f>
        <v>0</v>
      </c>
      <c r="G251" s="73">
        <f>F251+[1]BM_08!G251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[1]MEMÓRIA09!E240</f>
        <v>0</v>
      </c>
      <c r="G252" s="73">
        <f>F252+[1]BM_08!G252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[1]MEMÓRIA09!E241</f>
        <v>0</v>
      </c>
      <c r="G253" s="73">
        <f>F253+[1]BM_08!G253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[1]MEMÓRIA09!E242</f>
        <v>0</v>
      </c>
      <c r="G254" s="73">
        <f>F254+[1]BM_08!G254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[1]MEMÓRIA09!E243</f>
        <v>0</v>
      </c>
      <c r="G255" s="73">
        <f>F255+[1]BM_08!G255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[1]MEMÓRIA09!E244</f>
        <v>0</v>
      </c>
      <c r="G256" s="73">
        <f>F256+[1]BM_08!G256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[1]MEMÓRIA09!E245</f>
        <v>0</v>
      </c>
      <c r="G257" s="73">
        <f>F257+[1]BM_08!G257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[1]MEMÓRIA09!E247</f>
        <v>0</v>
      </c>
      <c r="G259" s="73">
        <f>F259+[1]BM_08!G259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[1]MEMÓRIA09!E248</f>
        <v>0</v>
      </c>
      <c r="G260" s="73">
        <f>F260+[1]BM_08!G260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[1]MEMÓRIA09!E249</f>
        <v>0</v>
      </c>
      <c r="G261" s="73">
        <f>F261+[1]BM_08!G261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[1]MEMÓRIA09!E250</f>
        <v>0</v>
      </c>
      <c r="G262" s="73">
        <f>F262+[1]BM_08!G262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[1]MEMÓRIA09!E251</f>
        <v>0</v>
      </c>
      <c r="G263" s="73">
        <f>F263+[1]BM_08!G263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[1]MEMÓRIA09!E252</f>
        <v>0</v>
      </c>
      <c r="G264" s="73">
        <f>F264+[1]BM_08!G264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[1]MEMÓRIA09!E253</f>
        <v>0</v>
      </c>
      <c r="G265" s="73">
        <f>F265+[1]BM_08!G265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[1]MEMÓRIA09!E254</f>
        <v>0</v>
      </c>
      <c r="G266" s="73">
        <f>F266+[1]BM_08!G266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[1]MEMÓRIA09!E255</f>
        <v>0</v>
      </c>
      <c r="G267" s="73">
        <f>F267+[1]BM_08!G267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[1]MEMÓRIA09!E256</f>
        <v>0</v>
      </c>
      <c r="G268" s="73">
        <f>F268+[1]BM_08!G268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[1]MEMÓRIA09!E257</f>
        <v>0</v>
      </c>
      <c r="G269" s="73">
        <f>F269+[1]BM_08!G269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[1]MEMÓRIA09!E258</f>
        <v>0</v>
      </c>
      <c r="G270" s="73">
        <f>F270+[1]BM_08!G270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[1]MEMÓRIA09!E259</f>
        <v>0</v>
      </c>
      <c r="G271" s="73">
        <f>F271+[1]BM_08!G271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[1]MEMÓRIA09!E260</f>
        <v>0</v>
      </c>
      <c r="G272" s="73">
        <f>F272+[1]BM_08!G272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[1]MEMÓRIA09!E261</f>
        <v>0</v>
      </c>
      <c r="G273" s="73">
        <f>F273+[1]BM_08!G273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[1]MEMÓRIA09!E262</f>
        <v>0</v>
      </c>
      <c r="G274" s="73">
        <f>F274+[1]BM_08!G274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[1]MEMÓRIA09!E263</f>
        <v>0</v>
      </c>
      <c r="G275" s="73">
        <f>F275+[1]BM_08!G275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[1]MEMÓRIA09!E264</f>
        <v>0</v>
      </c>
      <c r="G276" s="73">
        <f>F276+[1]BM_08!G276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[1]MEMÓRIA09!E265</f>
        <v>0</v>
      </c>
      <c r="G277" s="73">
        <f>F277+[1]BM_08!G277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[1]MEMÓRIA09!E266</f>
        <v>0</v>
      </c>
      <c r="G278" s="73">
        <f>F278+[1]BM_08!G278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[1]MEMÓRIA09!E268</f>
        <v>0</v>
      </c>
      <c r="G280" s="73">
        <f>F280+[1]BM_08!G280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[1]MEMÓRIA09!E269</f>
        <v>0</v>
      </c>
      <c r="G281" s="73">
        <f>F281+[1]BM_08!G281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[1]MEMÓRIA09!E270</f>
        <v>0</v>
      </c>
      <c r="G282" s="73">
        <f>F282+[1]BM_08!G282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[1]MEMÓRIA09!E271</f>
        <v>0</v>
      </c>
      <c r="G283" s="73">
        <f>F283+[1]BM_08!G283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[1]MEMÓRIA09!E272</f>
        <v>0</v>
      </c>
      <c r="G284" s="73">
        <f>F284+[1]BM_08!G284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[1]MEMÓRIA09!E273</f>
        <v>0</v>
      </c>
      <c r="G285" s="73">
        <f>F285+[1]BM_08!G285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[1]MEMÓRIA09!E274</f>
        <v>0</v>
      </c>
      <c r="G286" s="73">
        <f>F286+[1]BM_08!G286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[1]MEMÓRIA09!E275</f>
        <v>0</v>
      </c>
      <c r="G287" s="73">
        <f>F287+[1]BM_08!G287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[1]MEMÓRIA09!E276</f>
        <v>0</v>
      </c>
      <c r="G288" s="73">
        <f>F288+[1]BM_08!G288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[1]MEMÓRIA09!E277</f>
        <v>0</v>
      </c>
      <c r="G289" s="73">
        <f>F289+[1]BM_08!G289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[1]MEMÓRIA09!E278</f>
        <v>0</v>
      </c>
      <c r="G290" s="73">
        <f>F290+[1]BM_08!G290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[1]MEMÓRIA09!E279</f>
        <v>0</v>
      </c>
      <c r="G291" s="73">
        <f>F291+[1]BM_08!G291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[1]MEMÓRIA09!E281</f>
        <v>0</v>
      </c>
      <c r="G293" s="73">
        <f>F293+[1]BM_08!G293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[1]MEMÓRIA09!E282</f>
        <v>0</v>
      </c>
      <c r="G294" s="73">
        <f>F294+[1]BM_08!G294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[1]MEMÓRIA09!E283</f>
        <v>0</v>
      </c>
      <c r="G295" s="73">
        <f>F295+[1]BM_08!G295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[1]MEMÓRIA09!E284</f>
        <v>0</v>
      </c>
      <c r="G296" s="73">
        <f>F296+[1]BM_08!G296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[1]MEMÓRIA09!E285</f>
        <v>0</v>
      </c>
      <c r="G297" s="73">
        <f>F297+[1]BM_08!G297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[1]MEMÓRIA09!E286</f>
        <v>0</v>
      </c>
      <c r="G298" s="73">
        <f>F298+[1]BM_08!G298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[1]MEMÓRIA09!E288</f>
        <v>0</v>
      </c>
      <c r="G300" s="73">
        <f>F300+[1]BM_08!G300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[1]MEMÓRIA09!E289</f>
        <v>0</v>
      </c>
      <c r="G301" s="73">
        <f>F301+[1]BM_08!G301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[1]MEMÓRIA09!E290</f>
        <v>0</v>
      </c>
      <c r="G302" s="73">
        <f>F302+[1]BM_08!G302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[1]MEMÓRIA09!E291</f>
        <v>0</v>
      </c>
      <c r="G303" s="73">
        <f>F303+[1]BM_08!G303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[1]MEMÓRIA09!E292</f>
        <v>0</v>
      </c>
      <c r="G304" s="73">
        <f>F304+[1]BM_08!G304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[1]MEMÓRIA09!E293</f>
        <v>0</v>
      </c>
      <c r="G305" s="73">
        <f>F305+[1]BM_08!G305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[1]MEMÓRIA09!E294</f>
        <v>0</v>
      </c>
      <c r="G306" s="73">
        <f>F306+[1]BM_08!G306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[1]MEMÓRIA09!E295</f>
        <v>0</v>
      </c>
      <c r="G307" s="73">
        <f>F307+[1]BM_08!G307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[1]MEMÓRIA09!E296</f>
        <v>0</v>
      </c>
      <c r="G308" s="73">
        <f>F308+[1]BM_08!G308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[1]MEMÓRIA09!E297</f>
        <v>0</v>
      </c>
      <c r="G309" s="73">
        <f>F309+[1]BM_08!G309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[1]MEMÓRIA09!E298</f>
        <v>0</v>
      </c>
      <c r="G310" s="73">
        <f>F310+[1]BM_08!G310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[1]MEMÓRIA09!E299</f>
        <v>0</v>
      </c>
      <c r="G311" s="73">
        <f>F311+[1]BM_08!G311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[1]MEMÓRIA09!E300</f>
        <v>0</v>
      </c>
      <c r="G312" s="73">
        <f>F312+[1]BM_08!G312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[1]MEMÓRIA09!E301</f>
        <v>0</v>
      </c>
      <c r="G313" s="73">
        <f>F313+[1]BM_08!G313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[1]MEMÓRIA09!E302</f>
        <v>0</v>
      </c>
      <c r="G314" s="73">
        <f>F314+[1]BM_08!G314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[1]MEMÓRIA09!E303</f>
        <v>0</v>
      </c>
      <c r="G315" s="73">
        <f>F315+[1]BM_08!G315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[1]MEMÓRIA09!E304</f>
        <v>0</v>
      </c>
      <c r="G316" s="73">
        <f>F316+[1]BM_08!G316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[1]MEMÓRIA09!E305</f>
        <v>0</v>
      </c>
      <c r="G317" s="73">
        <f>F317+[1]BM_08!G317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[1]MEMÓRIA09!E306</f>
        <v>0</v>
      </c>
      <c r="G318" s="73">
        <f>F318+[1]BM_08!G318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[1]MEMÓRIA09!E308</f>
        <v>0</v>
      </c>
      <c r="G320" s="73">
        <f>F320+[1]BM_08!G320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[1]MEMÓRIA09!E309</f>
        <v>0</v>
      </c>
      <c r="G321" s="73">
        <f>F321+[1]BM_08!G321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[1]MEMÓRIA09!E310</f>
        <v>0</v>
      </c>
      <c r="G322" s="73">
        <f>F322+[1]BM_08!G322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[1]MEMÓRIA09!E311</f>
        <v>0</v>
      </c>
      <c r="G323" s="73">
        <f>F323+[1]BM_08!G323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[1]MEMÓRIA09!E312</f>
        <v>0</v>
      </c>
      <c r="G324" s="73">
        <f>F324+[1]BM_08!G324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[1]MEMÓRIA09!E313</f>
        <v>0</v>
      </c>
      <c r="G325" s="73">
        <f>F325+[1]BM_08!G325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[1]MEMÓRIA09!E314</f>
        <v>0</v>
      </c>
      <c r="G326" s="73">
        <f>F326+[1]BM_08!G326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[1]MEMÓRIA09!E315</f>
        <v>0</v>
      </c>
      <c r="G327" s="73">
        <f>F327+[1]BM_08!G327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[1]MEMÓRIA09!E316</f>
        <v>0</v>
      </c>
      <c r="G328" s="73">
        <f>F328+[1]BM_08!G328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[1]MEMÓRIA09!E317</f>
        <v>0</v>
      </c>
      <c r="G329" s="73">
        <f>F329+[1]BM_08!G329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[1]MEMÓRIA09!E318</f>
        <v>0</v>
      </c>
      <c r="G330" s="73">
        <f>F330+[1]BM_08!G330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[1]MEMÓRIA09!E319</f>
        <v>0</v>
      </c>
      <c r="G331" s="73">
        <f>F331+[1]BM_08!G331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[1]MEMÓRIA09!E320</f>
        <v>0</v>
      </c>
      <c r="G332" s="73">
        <f>F332+[1]BM_08!G332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[1]MEMÓRIA09!E321</f>
        <v>0</v>
      </c>
      <c r="G333" s="73">
        <f>F333+[1]BM_08!G333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[1]MEMÓRIA09!E322</f>
        <v>0</v>
      </c>
      <c r="G334" s="73">
        <f>F334+[1]BM_08!G334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[1]MEMÓRIA09!E323</f>
        <v>0</v>
      </c>
      <c r="G335" s="73">
        <f>F335+[1]BM_08!G335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[1]MEMÓRIA09!E324</f>
        <v>0</v>
      </c>
      <c r="G336" s="73">
        <f>F336+[1]BM_08!G336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[1]MEMÓRIA09!E325</f>
        <v>0</v>
      </c>
      <c r="G337" s="73">
        <f>F337+[1]BM_08!G337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[1]MEMÓRIA09!E326</f>
        <v>0</v>
      </c>
      <c r="G338" s="73">
        <f>F338+[1]BM_08!G338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[1]MEMÓRIA09!E328</f>
        <v>0</v>
      </c>
      <c r="G340" s="73">
        <f>F340+[1]BM_08!G340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[1]MEMÓRIA09!E329</f>
        <v>0</v>
      </c>
      <c r="G341" s="73">
        <f>F341+[1]BM_08!G341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[1]MEMÓRIA09!E330</f>
        <v>0</v>
      </c>
      <c r="G342" s="73">
        <f>F342+[1]BM_08!G342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[1]MEMÓRIA09!E331</f>
        <v>0</v>
      </c>
      <c r="G343" s="73">
        <f>F343+[1]BM_08!G343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[1]MEMÓRIA09!E332</f>
        <v>0</v>
      </c>
      <c r="G344" s="73">
        <f>F344+[1]BM_08!G344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[1]MEMÓRIA09!E333</f>
        <v>0</v>
      </c>
      <c r="G345" s="73">
        <f>F345+[1]BM_08!G345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[1]MEMÓRIA09!E334</f>
        <v>0</v>
      </c>
      <c r="G346" s="73">
        <f>F346+[1]BM_08!G346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[1]MEMÓRIA09!E335</f>
        <v>0</v>
      </c>
      <c r="G347" s="73">
        <f>F347+[1]BM_08!G347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[1]MEMÓRIA09!E336</f>
        <v>0</v>
      </c>
      <c r="G348" s="73">
        <f>F348+[1]BM_08!G348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[1]MEMÓRIA09!E337</f>
        <v>0</v>
      </c>
      <c r="G349" s="73">
        <f>F349+[1]BM_08!G349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[1]MEMÓRIA09!E338</f>
        <v>0</v>
      </c>
      <c r="G350" s="73">
        <f>F350+[1]BM_08!G350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[1]MEMÓRIA09!E339</f>
        <v>0</v>
      </c>
      <c r="G351" s="73">
        <f>F351+[1]BM_08!G351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[1]MEMÓRIA09!E341</f>
        <v>0</v>
      </c>
      <c r="G353" s="73">
        <f>F353+[1]BM_08!G353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[1]MEMÓRIA09!E342</f>
        <v>0</v>
      </c>
      <c r="G354" s="73">
        <f>F354+[1]BM_08!G354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[1]MEMÓRIA09!E343</f>
        <v>0</v>
      </c>
      <c r="G355" s="73">
        <f>F355+[1]BM_08!G355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[1]MEMÓRIA09!E344</f>
        <v>0</v>
      </c>
      <c r="G356" s="73">
        <f>F356+[1]BM_08!G356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[1]MEMÓRIA09!E345</f>
        <v>0</v>
      </c>
      <c r="G357" s="73">
        <f>F357+[1]BM_08!G357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[1]MEMÓRIA09!E346</f>
        <v>0</v>
      </c>
      <c r="G358" s="73">
        <f>F358+[1]BM_08!G358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[1]MEMÓRIA09!E347</f>
        <v>0</v>
      </c>
      <c r="G359" s="73">
        <f>F359+[1]BM_08!G359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[1]MEMÓRIA09!E348</f>
        <v>0</v>
      </c>
      <c r="G360" s="73">
        <f>F360+[1]BM_08!G360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[1]MEMÓRIA09!E349</f>
        <v>0</v>
      </c>
      <c r="G361" s="73">
        <f>F361+[1]BM_08!G361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[1]MEMÓRIA09!E350</f>
        <v>0</v>
      </c>
      <c r="G362" s="73">
        <f>F362+[1]BM_08!G362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[1]MEMÓRIA09!E351</f>
        <v>0</v>
      </c>
      <c r="G363" s="73">
        <f>F363+[1]BM_08!G363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[1]MEMÓRIA09!E352</f>
        <v>0</v>
      </c>
      <c r="G364" s="73">
        <f>F364+[1]BM_08!G364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[1]MEMÓRIA09!E353</f>
        <v>0</v>
      </c>
      <c r="G365" s="73">
        <f>F365+[1]BM_08!G365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[1]MEMÓRIA09!E354</f>
        <v>0</v>
      </c>
      <c r="G366" s="73">
        <f>F366+[1]BM_08!G366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[1]MEMÓRIA09!E355</f>
        <v>0</v>
      </c>
      <c r="G367" s="73">
        <f>F367+[1]BM_08!G367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[1]MEMÓRIA09!E356</f>
        <v>0</v>
      </c>
      <c r="G368" s="73">
        <f>F368+[1]BM_08!G368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[1]MEMÓRIA09!E357</f>
        <v>0</v>
      </c>
      <c r="G369" s="73">
        <f>F369+[1]BM_08!G369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116788.23</v>
      </c>
      <c r="J371" s="57">
        <f>SUM(J17:J369)</f>
        <v>1418612.8599999992</v>
      </c>
      <c r="K371" s="128">
        <f>J371/F11</f>
        <v>0.13662653311123255</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28B0-4B3C-4119-A617-AF4CFB1F25F4}">
  <dimension ref="A1:I577"/>
  <sheetViews>
    <sheetView view="pageBreakPreview" topLeftCell="A177" zoomScale="85" zoomScaleNormal="85" zoomScaleSheetLayoutView="85" workbookViewId="0">
      <selection activeCell="D179" sqref="D179"/>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1304</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1305</v>
      </c>
      <c r="E11" s="143">
        <f>F11-1.39</f>
        <v>0.63200000000000034</v>
      </c>
      <c r="F11">
        <f>15*0.1348</f>
        <v>2.0220000000000002</v>
      </c>
    </row>
    <row r="12" spans="1:9" ht="30" x14ac:dyDescent="0.25">
      <c r="A12" s="41" t="str">
        <f>[1]Orçamento!A13</f>
        <v xml:space="preserve"> 2.2 </v>
      </c>
      <c r="B12" s="46" t="str">
        <f>[1]Orçamento!D13</f>
        <v>ENGENHEIRO CIVIL DE OBRA JUNIOR (MENSALISTA)</v>
      </c>
      <c r="C12" s="41" t="str">
        <f>[1]Orçamento!E13</f>
        <v>MES</v>
      </c>
      <c r="D12" s="167" t="s">
        <v>1305</v>
      </c>
      <c r="E12" s="143">
        <f t="shared" ref="E12:E13" si="0">F12-1.39</f>
        <v>0.63200000000000034</v>
      </c>
      <c r="F12">
        <f t="shared" ref="F12:F13" si="1">15*0.1348</f>
        <v>2.0220000000000002</v>
      </c>
    </row>
    <row r="13" spans="1:9" ht="30" x14ac:dyDescent="0.25">
      <c r="A13" s="41" t="str">
        <f>[1]Orçamento!A14</f>
        <v xml:space="preserve"> 2.3 </v>
      </c>
      <c r="B13" s="46" t="str">
        <f>[1]Orçamento!D14</f>
        <v>MESTRE DE OBRAS (MENSALISTA)</v>
      </c>
      <c r="C13" s="41" t="str">
        <f>[1]Orçamento!E14</f>
        <v>MES</v>
      </c>
      <c r="D13" s="167" t="s">
        <v>1305</v>
      </c>
      <c r="E13" s="143">
        <f t="shared" si="0"/>
        <v>0.63200000000000034</v>
      </c>
      <c r="F13">
        <f t="shared" si="1"/>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1306</v>
      </c>
      <c r="E40">
        <v>26.46</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nível primeiro pavimento - espaço ciência (prancha 22/36): 26,46 m³</v>
      </c>
      <c r="E41">
        <f>E40</f>
        <v>26.46</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1307</v>
      </c>
      <c r="E42">
        <v>634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1308</v>
      </c>
      <c r="E43">
        <v>2</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1309</v>
      </c>
      <c r="E44">
        <v>22</v>
      </c>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1310</v>
      </c>
      <c r="E45">
        <v>23</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1311</v>
      </c>
      <c r="E46">
        <v>452</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1312</v>
      </c>
      <c r="E47">
        <v>890</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1313</v>
      </c>
      <c r="E48">
        <v>176</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7" t="s">
        <v>1314</v>
      </c>
      <c r="E49">
        <v>189</v>
      </c>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1315</v>
      </c>
      <c r="E52">
        <v>189.24</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8" x14ac:dyDescent="0.25">
      <c r="A81" s="41" t="str">
        <f>[1]Orçamento!A78</f>
        <v xml:space="preserve"> 7.13 </v>
      </c>
      <c r="B81" s="46" t="str">
        <f>[1]Orçamento!D78</f>
        <v>AREIA PARA ATERRO - POSTO JAZIDA/FORNECEDOR (RETIRADO NA JAZIDA, SEM TRANSPORTE)</v>
      </c>
      <c r="C81" s="41" t="str">
        <f>[1]Orçamento!E78</f>
        <v>m³</v>
      </c>
      <c r="D81" s="165"/>
    </row>
    <row r="82" spans="1:8" x14ac:dyDescent="0.25">
      <c r="A82" s="39" t="str">
        <f>[1]Orçamento!A79</f>
        <v xml:space="preserve"> 8 </v>
      </c>
      <c r="B82" s="45" t="str">
        <f>[1]Orçamento!D79</f>
        <v>C0BERTA</v>
      </c>
      <c r="C82" s="39"/>
      <c r="D82" s="166"/>
    </row>
    <row r="83" spans="1:8"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8"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8"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8"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8" x14ac:dyDescent="0.25">
      <c r="A87" s="39" t="str">
        <f>[1]Orçamento!A84</f>
        <v xml:space="preserve"> 9 </v>
      </c>
      <c r="B87" s="45" t="str">
        <f>[1]Orçamento!D84</f>
        <v>IMPERMEABILIZAÇÕES</v>
      </c>
      <c r="C87" s="39"/>
      <c r="D87" s="166"/>
    </row>
    <row r="88" spans="1:8"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8"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8" x14ac:dyDescent="0.25">
      <c r="A90" s="41" t="str">
        <f>[1]Orçamento!A87</f>
        <v xml:space="preserve"> 9.3 </v>
      </c>
      <c r="B90" s="46" t="str">
        <f>[1]Orçamento!D87</f>
        <v>IMPERMEABILIZAÇÃO DE SUPERFÍCIE COM EMULSÃO ASFÁLTICA, 2 DEMÃOS AF_06/2018</v>
      </c>
      <c r="C90" s="41" t="str">
        <f>[1]Orçamento!E87</f>
        <v>m²</v>
      </c>
      <c r="D90" s="165"/>
    </row>
    <row r="91" spans="1:8"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8" x14ac:dyDescent="0.25">
      <c r="A92" s="39" t="str">
        <f>[1]Orçamento!A89</f>
        <v xml:space="preserve"> 10 </v>
      </c>
      <c r="B92" s="45" t="str">
        <f>[1]Orçamento!D89</f>
        <v>REVESTIMENTOS INTERNOS</v>
      </c>
      <c r="C92" s="39"/>
      <c r="D92" s="166"/>
    </row>
    <row r="93" spans="1:8"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8"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1316</v>
      </c>
      <c r="E94">
        <v>301.83</v>
      </c>
      <c r="F94">
        <f>841.38+164.73</f>
        <v>1006.11</v>
      </c>
      <c r="H94">
        <f>F94*2*0.15</f>
        <v>301.83299999999997</v>
      </c>
    </row>
    <row r="95" spans="1:8"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8"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5" x14ac:dyDescent="0.25">
      <c r="A161" s="41" t="str">
        <f>[1]Orçamento!A158</f>
        <v xml:space="preserve"> 16.2 </v>
      </c>
      <c r="B161" s="46" t="str">
        <f>[1]Orçamento!D158</f>
        <v>BOMBA SUBMERSIVA BCS-255 0.5 M 60 220V 4P</v>
      </c>
      <c r="C161" s="41" t="str">
        <f>[1]Orçamento!E158</f>
        <v>UND</v>
      </c>
      <c r="D161" s="165"/>
    </row>
    <row r="162" spans="1:5" x14ac:dyDescent="0.25">
      <c r="A162" s="41" t="str">
        <f>[1]Orçamento!A159</f>
        <v xml:space="preserve"> 16.3 </v>
      </c>
      <c r="B162" s="46" t="str">
        <f>[1]Orçamento!D159</f>
        <v>BOMBA DE RECALQUE BC-92S 1B 3 M 60 1/2,RT143</v>
      </c>
      <c r="C162" s="41" t="str">
        <f>[1]Orçamento!E159</f>
        <v>UND</v>
      </c>
      <c r="D162" s="165"/>
    </row>
    <row r="163" spans="1:5"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5"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5"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5"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5" x14ac:dyDescent="0.25">
      <c r="A167" s="41" t="str">
        <f>[1]Orçamento!A164</f>
        <v xml:space="preserve"> 16.8 </v>
      </c>
      <c r="B167" s="46" t="str">
        <f>[1]Orçamento!D164</f>
        <v>VÁLVULA DE RETENÇÃO VERTICAL Ø 40MM (1.1/2") - FORNECIMENTO E INSTALAÇÃO</v>
      </c>
      <c r="C167" s="41" t="str">
        <f>[1]Orçamento!E164</f>
        <v>UN</v>
      </c>
      <c r="D167" s="165"/>
    </row>
    <row r="168" spans="1:5"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5"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5"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5"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5"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7" t="s">
        <v>1317</v>
      </c>
      <c r="E172">
        <f>28.43+3.24+3.24+3.24+4.5</f>
        <v>42.650000000000006</v>
      </c>
    </row>
    <row r="173" spans="1:5"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7" t="s">
        <v>1318</v>
      </c>
      <c r="E173">
        <f>17.21+3.96+0.35+11.63</f>
        <v>33.150000000000006</v>
      </c>
    </row>
    <row r="174" spans="1:5"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5"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t="s">
        <v>1319</v>
      </c>
      <c r="E175">
        <f>26.8+4.56</f>
        <v>31.36</v>
      </c>
    </row>
    <row r="176" spans="1:5" ht="51.75" customHeight="1"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1320</v>
      </c>
      <c r="E179">
        <f>10+10+11+19+27</f>
        <v>77</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7" t="s">
        <v>1321</v>
      </c>
      <c r="E180">
        <f>1+1+3+1+13</f>
        <v>19</v>
      </c>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7" t="s">
        <v>1322</v>
      </c>
      <c r="E181">
        <f>1+1+1+1+19+9</f>
        <v>32</v>
      </c>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t="s">
        <v>1323</v>
      </c>
      <c r="E182">
        <v>3</v>
      </c>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94" t="s">
        <v>1004</v>
      </c>
      <c r="D1" s="194"/>
      <c r="E1" s="194"/>
      <c r="F1" s="194"/>
      <c r="G1" s="194"/>
      <c r="H1" s="194"/>
      <c r="I1" s="194"/>
      <c r="J1" s="194"/>
      <c r="K1" s="194"/>
      <c r="L1" s="195"/>
      <c r="M1" s="27"/>
      <c r="N1" s="27"/>
      <c r="O1" s="27"/>
      <c r="P1" s="27"/>
      <c r="Q1" s="27"/>
    </row>
    <row r="2" spans="1:17" s="28" customFormat="1" ht="12.75" customHeight="1" x14ac:dyDescent="0.25">
      <c r="A2" s="25"/>
      <c r="B2" s="26"/>
      <c r="C2" s="194"/>
      <c r="D2" s="194"/>
      <c r="E2" s="194"/>
      <c r="F2" s="194"/>
      <c r="G2" s="194"/>
      <c r="H2" s="194"/>
      <c r="I2" s="194"/>
      <c r="J2" s="194"/>
      <c r="K2" s="194"/>
      <c r="L2" s="195"/>
      <c r="M2" s="27"/>
      <c r="N2" s="27"/>
      <c r="O2" s="27"/>
      <c r="P2" s="27"/>
      <c r="Q2" s="27"/>
    </row>
    <row r="3" spans="1:17" s="28" customFormat="1" ht="12.75" customHeight="1" x14ac:dyDescent="0.25">
      <c r="A3" s="25"/>
      <c r="C3" s="194"/>
      <c r="D3" s="194"/>
      <c r="E3" s="194"/>
      <c r="F3" s="194"/>
      <c r="G3" s="194"/>
      <c r="H3" s="194"/>
      <c r="I3" s="194"/>
      <c r="J3" s="194"/>
      <c r="K3" s="194"/>
      <c r="L3" s="195"/>
      <c r="M3" s="27"/>
      <c r="N3" s="27"/>
      <c r="O3" s="27"/>
      <c r="P3" s="27"/>
      <c r="Q3" s="27"/>
    </row>
    <row r="4" spans="1:17" s="28" customFormat="1" ht="12.75" customHeight="1" x14ac:dyDescent="0.25">
      <c r="A4" s="25"/>
      <c r="B4" s="29" t="s">
        <v>978</v>
      </c>
      <c r="C4" s="194"/>
      <c r="D4" s="194"/>
      <c r="E4" s="194"/>
      <c r="F4" s="194"/>
      <c r="G4" s="194"/>
      <c r="H4" s="194"/>
      <c r="I4" s="194"/>
      <c r="J4" s="194"/>
      <c r="K4" s="194"/>
      <c r="L4" s="195"/>
      <c r="M4" s="27"/>
      <c r="N4" s="27"/>
      <c r="O4" s="27"/>
      <c r="P4" s="27"/>
      <c r="Q4" s="27"/>
    </row>
    <row r="5" spans="1:17" s="28" customFormat="1" ht="12.75" customHeight="1" x14ac:dyDescent="0.25">
      <c r="A5" s="30"/>
      <c r="B5" s="29" t="s">
        <v>979</v>
      </c>
      <c r="C5" s="196"/>
      <c r="D5" s="196"/>
      <c r="E5" s="196"/>
      <c r="F5" s="196"/>
      <c r="G5" s="196"/>
      <c r="H5" s="196"/>
      <c r="I5" s="196"/>
      <c r="J5" s="196"/>
      <c r="K5" s="196"/>
      <c r="L5" s="197"/>
      <c r="M5" s="27"/>
      <c r="N5" s="27"/>
      <c r="O5" s="27"/>
      <c r="P5" s="27"/>
      <c r="Q5" s="27"/>
    </row>
    <row r="6" spans="1:17" s="28" customFormat="1" ht="24" customHeight="1" x14ac:dyDescent="0.25">
      <c r="A6" s="198" t="s">
        <v>980</v>
      </c>
      <c r="B6" s="199"/>
      <c r="C6" s="199"/>
      <c r="D6" s="199"/>
      <c r="E6" s="199"/>
      <c r="F6" s="200"/>
      <c r="G6" s="201" t="s">
        <v>981</v>
      </c>
      <c r="H6" s="202"/>
      <c r="I6" s="202"/>
      <c r="J6" s="203"/>
      <c r="K6" s="31" t="s">
        <v>982</v>
      </c>
      <c r="L6" s="31" t="s">
        <v>983</v>
      </c>
      <c r="M6" s="27"/>
      <c r="N6" s="27"/>
      <c r="O6" s="27"/>
      <c r="P6" s="27"/>
      <c r="Q6" s="27"/>
    </row>
    <row r="7" spans="1:17" s="28" customFormat="1" ht="12.75" customHeight="1" x14ac:dyDescent="0.25">
      <c r="A7" s="204" t="s">
        <v>64</v>
      </c>
      <c r="B7" s="205"/>
      <c r="C7" s="205"/>
      <c r="D7" s="205"/>
      <c r="E7" s="205"/>
      <c r="F7" s="206"/>
      <c r="G7" s="204" t="s">
        <v>979</v>
      </c>
      <c r="H7" s="205"/>
      <c r="I7" s="205"/>
      <c r="J7" s="206"/>
      <c r="K7" s="193"/>
      <c r="L7" s="210" t="s">
        <v>1003</v>
      </c>
      <c r="M7" s="27"/>
      <c r="N7" s="27"/>
      <c r="O7" s="27"/>
      <c r="P7" s="27"/>
      <c r="Q7" s="27"/>
    </row>
    <row r="8" spans="1:17" s="28" customFormat="1" ht="6" customHeight="1" x14ac:dyDescent="0.25">
      <c r="A8" s="207"/>
      <c r="B8" s="208"/>
      <c r="C8" s="208"/>
      <c r="D8" s="208"/>
      <c r="E8" s="208"/>
      <c r="F8" s="209"/>
      <c r="G8" s="207"/>
      <c r="H8" s="208"/>
      <c r="I8" s="208"/>
      <c r="J8" s="209"/>
      <c r="K8" s="193"/>
      <c r="L8" s="211"/>
      <c r="M8" s="27"/>
      <c r="N8" s="27"/>
      <c r="O8" s="27"/>
      <c r="P8" s="27"/>
      <c r="Q8" s="27"/>
    </row>
    <row r="9" spans="1:17" s="28" customFormat="1" ht="29.45" customHeight="1" x14ac:dyDescent="0.25">
      <c r="A9" s="198" t="s">
        <v>984</v>
      </c>
      <c r="B9" s="199"/>
      <c r="C9" s="199"/>
      <c r="D9" s="199"/>
      <c r="E9" s="199"/>
      <c r="F9" s="200"/>
      <c r="G9" s="184" t="s">
        <v>985</v>
      </c>
      <c r="H9" s="184"/>
      <c r="I9" s="184"/>
      <c r="J9" s="184"/>
      <c r="K9" s="32" t="s">
        <v>986</v>
      </c>
      <c r="L9" s="33" t="s">
        <v>987</v>
      </c>
      <c r="M9" s="27"/>
      <c r="N9" s="27"/>
      <c r="O9" s="27"/>
      <c r="P9" s="27"/>
      <c r="Q9" s="27"/>
    </row>
    <row r="10" spans="1:17" s="28" customFormat="1" ht="12.75" customHeight="1" x14ac:dyDescent="0.25">
      <c r="A10" s="204" t="s">
        <v>1005</v>
      </c>
      <c r="B10" s="205"/>
      <c r="C10" s="205"/>
      <c r="D10" s="205"/>
      <c r="E10" s="205"/>
      <c r="F10" s="206"/>
      <c r="G10" s="187" t="s">
        <v>1028</v>
      </c>
      <c r="H10" s="187"/>
      <c r="I10" s="187"/>
      <c r="J10" s="187"/>
      <c r="K10" s="193">
        <v>45035</v>
      </c>
      <c r="L10" s="193">
        <v>45492</v>
      </c>
      <c r="M10" s="27"/>
      <c r="N10" s="27"/>
      <c r="O10" s="27"/>
      <c r="P10" s="27"/>
      <c r="Q10" s="27"/>
    </row>
    <row r="11" spans="1:17" s="28" customFormat="1" ht="3.6" customHeight="1" x14ac:dyDescent="0.25">
      <c r="A11" s="207"/>
      <c r="B11" s="208"/>
      <c r="C11" s="208"/>
      <c r="D11" s="208"/>
      <c r="E11" s="208"/>
      <c r="F11" s="209"/>
      <c r="G11" s="187"/>
      <c r="H11" s="187"/>
      <c r="I11" s="187"/>
      <c r="J11" s="187"/>
      <c r="K11" s="193"/>
      <c r="L11" s="193"/>
      <c r="M11" s="27"/>
      <c r="N11" s="27"/>
      <c r="O11" s="27"/>
      <c r="P11" s="27"/>
      <c r="Q11" s="27"/>
    </row>
    <row r="12" spans="1:17" s="28" customFormat="1" ht="12.75" x14ac:dyDescent="0.25">
      <c r="A12" s="184" t="s">
        <v>988</v>
      </c>
      <c r="B12" s="184"/>
      <c r="C12" s="184" t="s">
        <v>989</v>
      </c>
      <c r="D12" s="184"/>
      <c r="E12" s="184"/>
      <c r="F12" s="184"/>
      <c r="G12" s="184" t="s">
        <v>990</v>
      </c>
      <c r="H12" s="184"/>
      <c r="I12" s="185" t="s">
        <v>991</v>
      </c>
      <c r="J12" s="185"/>
      <c r="K12" s="186" t="s">
        <v>992</v>
      </c>
      <c r="L12" s="186"/>
      <c r="M12" s="27"/>
      <c r="N12" s="27"/>
      <c r="O12" s="27"/>
      <c r="P12" s="27"/>
      <c r="Q12" s="27"/>
    </row>
    <row r="13" spans="1:17" s="28" customFormat="1" ht="12.75" x14ac:dyDescent="0.25">
      <c r="A13" s="187" t="s">
        <v>1029</v>
      </c>
      <c r="B13" s="187"/>
      <c r="C13" s="187" t="s">
        <v>1030</v>
      </c>
      <c r="D13" s="187"/>
      <c r="E13" s="187"/>
      <c r="F13" s="187"/>
      <c r="G13" s="188">
        <f>I373</f>
        <v>10383143.213076012</v>
      </c>
      <c r="H13" s="189"/>
      <c r="I13" s="192">
        <f>J373</f>
        <v>274620.69233799999</v>
      </c>
      <c r="J13" s="192"/>
      <c r="K13" s="187" t="s">
        <v>1034</v>
      </c>
      <c r="L13" s="187"/>
      <c r="M13" s="27"/>
      <c r="N13" s="27"/>
      <c r="O13" s="27"/>
      <c r="P13" s="27"/>
      <c r="Q13" s="27"/>
    </row>
    <row r="14" spans="1:17" s="28" customFormat="1" ht="15" customHeight="1" x14ac:dyDescent="0.25">
      <c r="A14" s="187"/>
      <c r="B14" s="187"/>
      <c r="C14" s="187"/>
      <c r="D14" s="187"/>
      <c r="E14" s="187"/>
      <c r="F14" s="187"/>
      <c r="G14" s="190"/>
      <c r="H14" s="191"/>
      <c r="I14" s="192"/>
      <c r="J14" s="192"/>
      <c r="K14" s="187"/>
      <c r="L14" s="187"/>
      <c r="M14" s="27"/>
      <c r="N14" s="27"/>
      <c r="O14" s="27"/>
      <c r="P14" s="27"/>
      <c r="Q14" s="27"/>
    </row>
    <row r="15" spans="1:17" s="28" customFormat="1" ht="12.75" x14ac:dyDescent="0.25">
      <c r="A15" s="179"/>
      <c r="B15" s="179"/>
      <c r="C15" s="179"/>
      <c r="D15" s="179"/>
      <c r="E15" s="179"/>
      <c r="F15" s="179"/>
      <c r="G15" s="179"/>
      <c r="H15" s="179"/>
      <c r="I15" s="179"/>
      <c r="J15" s="179"/>
      <c r="K15" s="179"/>
      <c r="L15" s="179"/>
      <c r="M15" s="27"/>
      <c r="N15" s="27"/>
      <c r="O15" s="27"/>
      <c r="P15" s="27"/>
      <c r="Q15" s="27"/>
    </row>
    <row r="16" spans="1:17" s="36" customFormat="1" ht="12.75" x14ac:dyDescent="0.2">
      <c r="A16" s="180" t="s">
        <v>993</v>
      </c>
      <c r="B16" s="181" t="s">
        <v>994</v>
      </c>
      <c r="C16" s="181" t="s">
        <v>995</v>
      </c>
      <c r="D16" s="181" t="s">
        <v>996</v>
      </c>
      <c r="E16" s="34"/>
      <c r="F16" s="180" t="s">
        <v>997</v>
      </c>
      <c r="G16" s="180"/>
      <c r="H16" s="180"/>
      <c r="I16" s="182" t="s">
        <v>998</v>
      </c>
      <c r="J16" s="182"/>
      <c r="K16" s="182"/>
      <c r="L16" s="183" t="s">
        <v>999</v>
      </c>
      <c r="M16" s="35"/>
      <c r="N16" s="35"/>
      <c r="O16" s="35"/>
      <c r="P16" s="35"/>
      <c r="Q16" s="35"/>
    </row>
    <row r="17" spans="1:17" s="36" customFormat="1" ht="39" customHeight="1" x14ac:dyDescent="0.2">
      <c r="A17" s="180"/>
      <c r="B17" s="181"/>
      <c r="C17" s="181"/>
      <c r="D17" s="181"/>
      <c r="E17" s="34" t="s">
        <v>996</v>
      </c>
      <c r="F17" s="34" t="s">
        <v>1000</v>
      </c>
      <c r="G17" s="34" t="s">
        <v>1001</v>
      </c>
      <c r="H17" s="37" t="s">
        <v>1002</v>
      </c>
      <c r="I17" s="37" t="s">
        <v>1000</v>
      </c>
      <c r="J17" s="37" t="s">
        <v>1001</v>
      </c>
      <c r="K17" s="37" t="s">
        <v>1002</v>
      </c>
      <c r="L17" s="183"/>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178" t="s">
        <v>1113</v>
      </c>
      <c r="C376" s="178"/>
      <c r="D376" s="178"/>
      <c r="E376" s="178"/>
      <c r="F376" s="178"/>
      <c r="G376" s="178"/>
      <c r="H376" s="178"/>
      <c r="I376" s="178"/>
      <c r="J376" s="178"/>
      <c r="K376" s="178"/>
      <c r="L376" s="178"/>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4014-35FC-48EA-8998-CCD80840044A}">
  <sheetPr>
    <pageSetUpPr fitToPage="1"/>
  </sheetPr>
  <dimension ref="A1:P591"/>
  <sheetViews>
    <sheetView view="pageBreakPreview" zoomScale="85" zoomScaleNormal="85" zoomScaleSheetLayoutView="85" workbookViewId="0">
      <selection activeCell="H373" sqref="H37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1324</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45435</v>
      </c>
      <c r="K7" s="125" t="s">
        <v>1325</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10602569.812528607</v>
      </c>
      <c r="G11" s="189"/>
      <c r="H11" s="192">
        <f>I373</f>
        <v>278001.2900000001</v>
      </c>
      <c r="I11" s="192"/>
      <c r="J11" s="187" t="s">
        <v>1326</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[1]MEMÓRIA10!E5</f>
        <v>0</v>
      </c>
      <c r="G17" s="73">
        <f>F17+[1]BM_09!G17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[1]MEMÓRIA10!E6</f>
        <v>0</v>
      </c>
      <c r="G18" s="73">
        <f>F18+[1]BM_09!G18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[1]MEMÓRIA10!E7</f>
        <v>0</v>
      </c>
      <c r="G19" s="73">
        <f>F19+[1]BM_09!G19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[1]MEMÓRIA10!E8</f>
        <v>0</v>
      </c>
      <c r="G20" s="73">
        <f>F20+[1]BM_09!G20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[1]MEMÓRIA10!E9</f>
        <v>0</v>
      </c>
      <c r="G21" s="73">
        <f>F21+[1]BM_09!G21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[1]MEMÓRIA10!E11</f>
        <v>0</v>
      </c>
      <c r="G23" s="73">
        <f>F23+[1]BM_09!G23</f>
        <v>2.0225000000000004</v>
      </c>
      <c r="H23" s="55">
        <f t="shared" si="0"/>
        <v>71888.850000000006</v>
      </c>
      <c r="I23" s="55">
        <f t="shared" si="1"/>
        <v>0</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[1]MEMÓRIA10!E12</f>
        <v>0</v>
      </c>
      <c r="G24" s="73">
        <f>F24+[1]BM_09!G24</f>
        <v>2.0225000000000004</v>
      </c>
      <c r="H24" s="55">
        <f t="shared" si="0"/>
        <v>286974.15000000002</v>
      </c>
      <c r="I24" s="55">
        <f t="shared" si="1"/>
        <v>0</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[1]MEMÓRIA10!E13</f>
        <v>0</v>
      </c>
      <c r="G25" s="73">
        <f>F25+[1]BM_09!G25</f>
        <v>2.0225000000000004</v>
      </c>
      <c r="H25" s="55">
        <f t="shared" si="0"/>
        <v>82445.399999999994</v>
      </c>
      <c r="I25" s="55">
        <f t="shared" si="1"/>
        <v>0</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[1]MEMÓRIA10!E15</f>
        <v>0</v>
      </c>
      <c r="G27" s="73">
        <f>F27+[1]BM_09!G27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[1]MEMÓRIA10!E16</f>
        <v>0</v>
      </c>
      <c r="G28" s="73">
        <f>F28+[1]BM_09!G28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[1]MEMÓRIA10!E17</f>
        <v>0</v>
      </c>
      <c r="G29" s="73">
        <f>F29+[1]BM_09!G29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[1]MEMÓRIA10!E18</f>
        <v>0</v>
      </c>
      <c r="G30" s="73">
        <f>F30+[1]BM_09!G30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[1]MEMÓRIA10!E19</f>
        <v>0</v>
      </c>
      <c r="G31" s="73">
        <f>F31+[1]BM_09!G31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[1]MEMÓRIA10!E20</f>
        <v>0</v>
      </c>
      <c r="G32" s="73">
        <f>F32+[1]BM_09!G32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[1]MEMÓRIA10!E21</f>
        <v>0</v>
      </c>
      <c r="G33" s="73">
        <f>F33+[1]BM_09!G33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[1]MEMÓRIA10!E22</f>
        <v>0</v>
      </c>
      <c r="G34" s="73">
        <f>F34+[1]BM_09!G34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[1]MEMÓRIA10!E23</f>
        <v>0</v>
      </c>
      <c r="G35" s="73">
        <f>F35+[1]BM_09!G35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[1]MEMÓRIA10!E25</f>
        <v>0</v>
      </c>
      <c r="G37" s="73">
        <f>F37+[1]BM_09!G37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[1]MEMÓRIA10!E26</f>
        <v>37.41375</v>
      </c>
      <c r="G38" s="73">
        <f>F38+[1]BM_09!G38</f>
        <v>118.69374999999999</v>
      </c>
      <c r="H38" s="55">
        <f t="shared" si="4"/>
        <v>69854.836174999989</v>
      </c>
      <c r="I38" s="55">
        <f t="shared" si="1"/>
        <v>21141.01</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[1]MEMÓRIA10!E27</f>
        <v>37.41375</v>
      </c>
      <c r="G39" s="73">
        <f>F39+[1]BM_09!G39</f>
        <v>113.74374999999998</v>
      </c>
      <c r="H39" s="55">
        <f t="shared" si="4"/>
        <v>4494.9595499999996</v>
      </c>
      <c r="I39" s="55">
        <f t="shared" si="1"/>
        <v>1360.36</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[1]MEMÓRIA10!E28</f>
        <v>395.54600000000005</v>
      </c>
      <c r="G40" s="73">
        <f>F40+[1]BM_09!G40</f>
        <v>949.35700333333341</v>
      </c>
      <c r="H40" s="55">
        <f t="shared" si="4"/>
        <v>24023.075220000002</v>
      </c>
      <c r="I40" s="55">
        <f t="shared" si="1"/>
        <v>7740.84</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[1]MEMÓRIA10!E29</f>
        <v>519</v>
      </c>
      <c r="G41" s="73">
        <f>F41+[1]BM_09!G41</f>
        <v>780</v>
      </c>
      <c r="H41" s="55">
        <f t="shared" si="4"/>
        <v>24135.42</v>
      </c>
      <c r="I41" s="55">
        <f t="shared" si="1"/>
        <v>9643.02</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[1]MEMÓRIA10!E30</f>
        <v>201</v>
      </c>
      <c r="G42" s="73">
        <f>F42+[1]BM_09!G42</f>
        <v>615</v>
      </c>
      <c r="H42" s="55">
        <f t="shared" si="4"/>
        <v>14271.839999999998</v>
      </c>
      <c r="I42" s="55">
        <f t="shared" si="1"/>
        <v>3515.49</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[1]MEMÓRIA10!E31</f>
        <v>662.02224000000001</v>
      </c>
      <c r="G43" s="73">
        <f>F43+[1]BM_09!G43</f>
        <v>1917.0196200000003</v>
      </c>
      <c r="H43" s="55">
        <f t="shared" si="4"/>
        <v>30173.930057600002</v>
      </c>
      <c r="I43" s="55">
        <f t="shared" si="1"/>
        <v>10420.23</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[1]MEMÓRIA10!E32</f>
        <v>203.06</v>
      </c>
      <c r="G44" s="73">
        <f>F44+[1]BM_09!G44</f>
        <v>625.06000000000006</v>
      </c>
      <c r="H44" s="55">
        <f t="shared" si="4"/>
        <v>8357.0521999999983</v>
      </c>
      <c r="I44" s="55">
        <f t="shared" si="1"/>
        <v>2714.91</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[1]MEMÓRIA10!E33</f>
        <v>37</v>
      </c>
      <c r="G45" s="73">
        <f>F45+[1]BM_09!G45</f>
        <v>175.0008</v>
      </c>
      <c r="H45" s="55">
        <f t="shared" si="4"/>
        <v>2222.5</v>
      </c>
      <c r="I45" s="55">
        <f t="shared" si="1"/>
        <v>469.9</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[1]MEMÓRIA10!E34</f>
        <v>16</v>
      </c>
      <c r="G46" s="73">
        <f>F46+[1]BM_09!G46</f>
        <v>100</v>
      </c>
      <c r="H46" s="55">
        <f t="shared" si="4"/>
        <v>2026.31</v>
      </c>
      <c r="I46" s="55">
        <f t="shared" si="1"/>
        <v>226.72</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[1]MEMÓRIA10!E35</f>
        <v>37.934999999999995</v>
      </c>
      <c r="G47" s="73">
        <f>F47+[1]BM_09!G47</f>
        <v>120.13500000000002</v>
      </c>
      <c r="H47" s="55">
        <f t="shared" si="4"/>
        <v>43190.97825</v>
      </c>
      <c r="I47" s="55">
        <f t="shared" si="1"/>
        <v>10889.24</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[1]MEMÓRIA10!E36</f>
        <v>668.2</v>
      </c>
      <c r="G48" s="73">
        <f>F48+[1]BM_09!G48</f>
        <v>1007.21</v>
      </c>
      <c r="H48" s="55">
        <f t="shared" si="4"/>
        <v>216732.00320000001</v>
      </c>
      <c r="I48" s="55">
        <f t="shared" si="1"/>
        <v>83545.05</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[1]MEMÓRIA10!E37</f>
        <v>0</v>
      </c>
      <c r="G49" s="73">
        <f>F49+[1]BM_09!G49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[1]MEMÓRIA10!E38</f>
        <v>0</v>
      </c>
      <c r="G50" s="73">
        <f>F50+[1]BM_09!G50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[1]MEMÓRIA10!E39</f>
        <v>166.6</v>
      </c>
      <c r="G51" s="73">
        <f>F51</f>
        <v>166.6</v>
      </c>
      <c r="H51" s="55">
        <f t="shared" si="4"/>
        <v>20076.966</v>
      </c>
      <c r="I51" s="55">
        <f t="shared" si="1"/>
        <v>20076.97</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[1]MEMÓRIA10!E41</f>
        <v>0</v>
      </c>
      <c r="G53" s="73">
        <f>F53+[1]BM_09!G52</f>
        <v>112.28</v>
      </c>
      <c r="H53" s="55">
        <f t="shared" si="4"/>
        <v>240489.53599999999</v>
      </c>
      <c r="I53" s="55">
        <f t="shared" si="1"/>
        <v>0</v>
      </c>
      <c r="J53" s="55">
        <f t="shared" si="2"/>
        <v>63444.94</v>
      </c>
      <c r="K53" s="159">
        <f t="shared" si="3"/>
        <v>0.26381580277987648</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[1]MEMÓRIA10!E42</f>
        <v>0</v>
      </c>
      <c r="G54" s="73">
        <f>F54+[1]BM_09!G53</f>
        <v>112.28</v>
      </c>
      <c r="H54" s="55">
        <f t="shared" si="4"/>
        <v>15474.816000000001</v>
      </c>
      <c r="I54" s="55">
        <f t="shared" si="1"/>
        <v>0</v>
      </c>
      <c r="J54" s="55">
        <f t="shared" si="2"/>
        <v>4082.5</v>
      </c>
      <c r="K54" s="159">
        <f t="shared" si="3"/>
        <v>0.26381573777678519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[1]MEMÓRIA10!E43</f>
        <v>0</v>
      </c>
      <c r="G55" s="73">
        <f>F55+[1]BM_09!G54</f>
        <v>1627.8400000000001</v>
      </c>
      <c r="H55" s="55">
        <f t="shared" si="4"/>
        <v>77294.28</v>
      </c>
      <c r="I55" s="55">
        <f t="shared" si="1"/>
        <v>0</v>
      </c>
      <c r="J55" s="55">
        <f t="shared" si="2"/>
        <v>32621.91</v>
      </c>
      <c r="K55" s="159">
        <f t="shared" si="3"/>
        <v>0.42204817743305195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[1]MEMÓRIA10!E44</f>
        <v>0</v>
      </c>
      <c r="G56" s="73">
        <f>F56+[1]BM_09!G55</f>
        <v>871.25</v>
      </c>
      <c r="H56" s="55">
        <f t="shared" si="4"/>
        <v>29392.84</v>
      </c>
      <c r="I56" s="55">
        <f t="shared" si="1"/>
        <v>0</v>
      </c>
      <c r="J56" s="55">
        <f t="shared" si="2"/>
        <v>16457.91</v>
      </c>
      <c r="K56" s="159">
        <f t="shared" si="3"/>
        <v>0.55992922085786878</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[1]MEMÓRIA10!E45</f>
        <v>0</v>
      </c>
      <c r="G57" s="73">
        <f>F57+[1]BM_09!G56</f>
        <v>1842</v>
      </c>
      <c r="H57" s="55">
        <f t="shared" si="4"/>
        <v>126775.56699999998</v>
      </c>
      <c r="I57" s="55">
        <f t="shared" si="1"/>
        <v>0</v>
      </c>
      <c r="J57" s="55">
        <f t="shared" si="2"/>
        <v>32474.46</v>
      </c>
      <c r="K57" s="159">
        <f t="shared" si="3"/>
        <v>0.2561570874299462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[1]MEMÓRIA10!E46</f>
        <v>0</v>
      </c>
      <c r="G58" s="73">
        <f>F58+[1]BM_09!G57</f>
        <v>2207.5</v>
      </c>
      <c r="H58" s="55">
        <f t="shared" si="4"/>
        <v>134442</v>
      </c>
      <c r="I58" s="55">
        <f t="shared" si="1"/>
        <v>0</v>
      </c>
      <c r="J58" s="55">
        <f t="shared" si="2"/>
        <v>34768.129999999997</v>
      </c>
      <c r="K58" s="159">
        <f t="shared" si="3"/>
        <v>0.25861062763124615</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[1]MEMÓRIA10!E47</f>
        <v>0</v>
      </c>
      <c r="G59" s="73">
        <f>F59+[1]BM_09!G58</f>
        <v>1680.05</v>
      </c>
      <c r="H59" s="55">
        <f t="shared" si="4"/>
        <v>137515.68299999999</v>
      </c>
      <c r="I59" s="55">
        <f t="shared" si="1"/>
        <v>0</v>
      </c>
      <c r="J59" s="55">
        <f t="shared" si="2"/>
        <v>22294.26</v>
      </c>
      <c r="K59" s="159">
        <f t="shared" si="3"/>
        <v>0.16212158143446082</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[1]MEMÓRIA10!E48</f>
        <v>0</v>
      </c>
      <c r="G60" s="73">
        <f>F60+[1]BM_09!G59</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[1]MEMÓRIA10!E49</f>
        <v>0</v>
      </c>
      <c r="G61" s="73">
        <f>F61+[1]BM_09!G60</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[1]MEMÓRIA10!E50</f>
        <v>0</v>
      </c>
      <c r="G62" s="73">
        <f>F62+[1]BM_09!G61</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[1]MEMÓRIA10!E51</f>
        <v>0</v>
      </c>
      <c r="G63" s="73">
        <f>F63+[1]BM_09!G62</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[1]MEMÓRIA10!E52</f>
        <v>0</v>
      </c>
      <c r="G64" s="73">
        <f>F64+[1]BM_09!G63</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[1]MEMÓRIA10!E53</f>
        <v>0</v>
      </c>
      <c r="G65" s="73">
        <f>F65+[1]BM_09!G64</f>
        <v>343.23</v>
      </c>
      <c r="H65" s="55">
        <f t="shared" si="4"/>
        <v>107056.38350000001</v>
      </c>
      <c r="I65" s="55">
        <f t="shared" si="1"/>
        <v>0</v>
      </c>
      <c r="J65" s="55">
        <f t="shared" si="2"/>
        <v>39454.29</v>
      </c>
      <c r="K65" s="159">
        <f t="shared" si="3"/>
        <v>0.36853748193352709</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[1]MEMÓRIA10!E54</f>
        <v>0</v>
      </c>
      <c r="G66" s="73">
        <f>F66+[1]BM_09!G65</f>
        <v>422.09499999999997</v>
      </c>
      <c r="H66" s="55">
        <f t="shared" si="4"/>
        <v>59881.711799999997</v>
      </c>
      <c r="I66" s="55">
        <f t="shared" si="1"/>
        <v>0</v>
      </c>
      <c r="J66" s="55">
        <f t="shared" si="2"/>
        <v>32847.43</v>
      </c>
      <c r="K66" s="159">
        <f t="shared" si="3"/>
        <v>0.54853859404867589</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[1]MEMÓRIA10!E55</f>
        <v>0</v>
      </c>
      <c r="G67" s="73">
        <f>F67+[1]BM_09!G66</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[1]MEMÓRIA10!E56</f>
        <v>1363.47</v>
      </c>
      <c r="G68" s="73">
        <f>F68</f>
        <v>1363.47</v>
      </c>
      <c r="H68" s="55">
        <f t="shared" si="4"/>
        <v>98156.205300000001</v>
      </c>
      <c r="I68" s="55">
        <f t="shared" si="1"/>
        <v>98156.21</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[1]MEMÓRIA10!E58</f>
        <v>0</v>
      </c>
      <c r="G70" s="73">
        <f>F70+[1]BM_09!G68</f>
        <v>1469.886</v>
      </c>
      <c r="H70" s="55">
        <f t="shared" si="4"/>
        <v>409519.85219999996</v>
      </c>
      <c r="I70" s="55">
        <f t="shared" si="1"/>
        <v>0</v>
      </c>
      <c r="J70" s="55">
        <f t="shared" si="2"/>
        <v>120148.48</v>
      </c>
      <c r="K70" s="159">
        <f t="shared" si="3"/>
        <v>0.29338865833864941</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[1]MEMÓRIA10!E59</f>
        <v>0</v>
      </c>
      <c r="G71" s="73">
        <f>F71+[1]BM_09!G69</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[1]MEMÓRIA10!E60</f>
        <v>0</v>
      </c>
      <c r="G72" s="73">
        <f>F72+[1]BM_09!G70</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[1]MEMÓRIA10!E61</f>
        <v>0</v>
      </c>
      <c r="G73" s="73">
        <f>F73+[1]BM_09!G71</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[1]MEMÓRIA10!E62</f>
        <v>0</v>
      </c>
      <c r="G74" s="73">
        <f>F74+[1]BM_09!G72</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[1]MEMÓRIA10!E63</f>
        <v>0</v>
      </c>
      <c r="G75" s="73">
        <f>F75+[1]BM_09!G73</f>
        <v>0</v>
      </c>
      <c r="H75" s="55">
        <f t="shared" si="4"/>
        <v>1823.9759999999999</v>
      </c>
      <c r="I75" s="55">
        <f t="shared" si="1"/>
        <v>0</v>
      </c>
      <c r="J75" s="55">
        <f t="shared" si="2"/>
        <v>0</v>
      </c>
      <c r="K75" s="159">
        <f t="shared" si="3"/>
        <v>0</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[1]MEMÓRIA10!E64</f>
        <v>0</v>
      </c>
      <c r="G76" s="73">
        <f>F76+[1]BM_09!G74</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[1]MEMÓRIA10!E65</f>
        <v>0</v>
      </c>
      <c r="G77" s="73">
        <f>F77+[1]BM_09!G75</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[1]MEMÓRIA10!E66</f>
        <v>0</v>
      </c>
      <c r="G78" s="73">
        <f>F78+[1]BM_09!G76</f>
        <v>30.599999999999998</v>
      </c>
      <c r="H78" s="55">
        <f t="shared" si="4"/>
        <v>2793.71</v>
      </c>
      <c r="I78" s="55">
        <f t="shared" si="1"/>
        <v>0</v>
      </c>
      <c r="J78" s="55">
        <f t="shared" si="2"/>
        <v>1116.9000000000001</v>
      </c>
      <c r="K78" s="159">
        <f t="shared" si="3"/>
        <v>0.399790958975699</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[1]MEMÓRIA10!E67</f>
        <v>0</v>
      </c>
      <c r="G79" s="73">
        <f>F79+[1]BM_09!G77</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[1]MEMÓRIA10!E68</f>
        <v>0</v>
      </c>
      <c r="G80" s="73">
        <f>F80+[1]BM_09!G78</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[1]MEMÓRIA10!E69</f>
        <v>0</v>
      </c>
      <c r="G81" s="73">
        <f>F81+[1]BM_09!G79</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[1]MEMÓRIA10!E71</f>
        <v>0</v>
      </c>
      <c r="G83" s="73">
        <f>F83+[1]BM_09!G81</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[1]MEMÓRIA10!E72</f>
        <v>0</v>
      </c>
      <c r="G84" s="73">
        <f>F84+[1]BM_09!G82</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[1]MEMÓRIA10!E73</f>
        <v>0</v>
      </c>
      <c r="G85" s="73">
        <f>F85+[1]BM_09!G83</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[1]MEMÓRIA10!E74</f>
        <v>0</v>
      </c>
      <c r="G86" s="73">
        <f>F86+[1]BM_09!G84</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[1]MEMÓRIA10!E75</f>
        <v>0</v>
      </c>
      <c r="G87" s="73">
        <f>F87+[1]BM_09!G85</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[1]MEMÓRIA10!E76</f>
        <v>0</v>
      </c>
      <c r="G88" s="73">
        <f>F88+[1]BM_09!G86</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[1]MEMÓRIA10!E77</f>
        <v>0</v>
      </c>
      <c r="G89" s="73">
        <f>F89+[1]BM_09!G87</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[1]MEMÓRIA10!E78</f>
        <v>0</v>
      </c>
      <c r="G90" s="73">
        <f>F90+[1]BM_09!G88</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[1]MEMÓRIA10!E79</f>
        <v>0</v>
      </c>
      <c r="G91" s="73">
        <f>F91+[1]BM_09!G89</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[1]MEMÓRIA10!E80</f>
        <v>0</v>
      </c>
      <c r="G92" s="73">
        <f>F92+[1]BM_09!G90</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[1]MEMÓRIA10!E81</f>
        <v>0</v>
      </c>
      <c r="G93" s="73">
        <f>F93+[1]BM_09!G91</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[1]MEMÓRIA10!E82</f>
        <v>0</v>
      </c>
      <c r="G94" s="73">
        <f>F94+[1]BM_09!G92</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[1]MEMÓRIA10!E83</f>
        <v>0</v>
      </c>
      <c r="G95" s="73">
        <f>F95+[1]BM_09!G93</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48"/>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[1]MEMÓRIA10!E85</f>
        <v>0</v>
      </c>
      <c r="G97" s="73">
        <f>F97+[1]BM_09!G95</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[1]MEMÓRIA10!E86</f>
        <v>0</v>
      </c>
      <c r="G98" s="73">
        <f>F98+[1]BM_09!G96</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[1]MEMÓRIA10!E87</f>
        <v>0</v>
      </c>
      <c r="G99" s="73">
        <f>F99+[1]BM_09!G97</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[1]MEMÓRIA10!E88</f>
        <v>0</v>
      </c>
      <c r="G100" s="73">
        <f>F100+[1]BM_09!G98</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[1]MEMÓRIA10!E90</f>
        <v>0</v>
      </c>
      <c r="G102" s="73">
        <f>F102+[1]BM_09!G100</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[1]MEMÓRIA10!E91</f>
        <v>0</v>
      </c>
      <c r="G103" s="73">
        <f>F103+[1]BM_09!G101</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[1]MEMÓRIA10!E92</f>
        <v>0</v>
      </c>
      <c r="G104" s="73">
        <f>F104+[1]BM_09!G102</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[1]MEMÓRIA10!E93</f>
        <v>0</v>
      </c>
      <c r="G105" s="73">
        <f>F105+[1]BM_09!G103</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[1]MEMÓRIA10!E95</f>
        <v>0</v>
      </c>
      <c r="G107" s="73">
        <f>F107+[1]BM_09!G105</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[1]MEMÓRIA10!E96</f>
        <v>0</v>
      </c>
      <c r="G108" s="73">
        <f>F108+[1]BM_09!G106</f>
        <v>1007.8699999999999</v>
      </c>
      <c r="H108" s="55">
        <f t="shared" si="9"/>
        <v>226776.21460000001</v>
      </c>
      <c r="I108" s="55">
        <f t="shared" si="5"/>
        <v>0</v>
      </c>
      <c r="J108" s="55">
        <f t="shared" si="6"/>
        <v>35507.26</v>
      </c>
      <c r="K108" s="159">
        <f t="shared" si="7"/>
        <v>0.15657400430036106</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[1]MEMÓRIA10!E97</f>
        <v>0</v>
      </c>
      <c r="G109" s="73">
        <f>F109+[1]BM_09!G107</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[1]MEMÓRIA10!E98</f>
        <v>0</v>
      </c>
      <c r="G110" s="73">
        <f>F110+[1]BM_09!G108</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[1]MEMÓRIA10!E100</f>
        <v>0</v>
      </c>
      <c r="G112" s="73">
        <f>F112+[1]BM_09!G110</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[1]MEMÓRIA10!E101</f>
        <v>0</v>
      </c>
      <c r="G113" s="73">
        <f>F113+[1]BM_09!G111</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[1]MEMÓRIA10!E102</f>
        <v>0</v>
      </c>
      <c r="G114" s="73">
        <f>F114+[1]BM_09!G112</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[1]MEMÓRIA10!E103</f>
        <v>0</v>
      </c>
      <c r="G115" s="73">
        <f>F115+[1]BM_09!G113</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[1]MEMÓRIA10!E104</f>
        <v>0</v>
      </c>
      <c r="G116" s="73">
        <f>F116+[1]BM_09!G114</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[1]MEMÓRIA10!E106</f>
        <v>0</v>
      </c>
      <c r="G118" s="73">
        <f>F118+[1]BM_09!G116</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[1]MEMÓRIA10!E107</f>
        <v>0</v>
      </c>
      <c r="G119" s="73">
        <f>F119+[1]BM_09!G117</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[1]MEMÓRIA10!E108</f>
        <v>0</v>
      </c>
      <c r="G120" s="73">
        <f>F120+[1]BM_09!G118</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[1]MEMÓRIA10!E109</f>
        <v>0</v>
      </c>
      <c r="G121" s="73">
        <f>F121+[1]BM_09!G119</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[1]MEMÓRIA10!E111</f>
        <v>0</v>
      </c>
      <c r="G123" s="73">
        <f>F123+[1]BM_09!G121</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[1]MEMÓRIA10!E112</f>
        <v>0</v>
      </c>
      <c r="G124" s="73">
        <f>F124+[1]BM_09!G122</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[1]MEMÓRIA10!E113</f>
        <v>0</v>
      </c>
      <c r="G125" s="73">
        <f>F125+[1]BM_09!G123</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[1]MEMÓRIA10!E114</f>
        <v>0</v>
      </c>
      <c r="G126" s="73">
        <f>F126+[1]BM_09!G124</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[1]MEMÓRIA10!E115</f>
        <v>0</v>
      </c>
      <c r="G127" s="73">
        <f>F127+[1]BM_09!G125</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[1]MEMÓRIA10!E116</f>
        <v>0</v>
      </c>
      <c r="G128" s="73">
        <f>F128+[1]BM_09!G126</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[1]MEMÓRIA10!E117</f>
        <v>0</v>
      </c>
      <c r="G129" s="73">
        <f>F129+[1]BM_09!G127</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[1]MEMÓRIA10!E118</f>
        <v>0</v>
      </c>
      <c r="G130" s="73">
        <f>F130+[1]BM_09!G128</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[1]MEMÓRIA10!E120</f>
        <v>0</v>
      </c>
      <c r="G132" s="73">
        <f>F132+[1]BM_09!G130</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[1]MEMÓRIA10!E121</f>
        <v>0</v>
      </c>
      <c r="G133" s="73">
        <f>F133+[1]BM_09!G131</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[1]MEMÓRIA10!E122</f>
        <v>0</v>
      </c>
      <c r="G134" s="73">
        <f>F134+[1]BM_09!G132</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[1]MEMÓRIA10!E123</f>
        <v>0</v>
      </c>
      <c r="G135" s="73">
        <f>F135+[1]BM_09!G133</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[1]MEMÓRIA10!E124</f>
        <v>0</v>
      </c>
      <c r="G136" s="73">
        <f>F136+[1]BM_09!G134</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[1]MEMÓRIA10!E125</f>
        <v>0</v>
      </c>
      <c r="G137" s="73">
        <f>F137+[1]BM_09!G135</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[1]MEMÓRIA10!E126</f>
        <v>0</v>
      </c>
      <c r="G138" s="73">
        <f>F138+[1]BM_09!G136</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[1]MEMÓRIA10!E127</f>
        <v>0</v>
      </c>
      <c r="G139" s="73">
        <f>F139+[1]BM_09!G137</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[1]MEMÓRIA10!E128</f>
        <v>0</v>
      </c>
      <c r="G140" s="73">
        <f>F140+[1]BM_09!G138</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[1]MEMÓRIA10!E129</f>
        <v>0</v>
      </c>
      <c r="G141" s="73">
        <f>F141+[1]BM_09!G139</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[1]MEMÓRIA10!E130</f>
        <v>0</v>
      </c>
      <c r="G142" s="73">
        <f>F142+[1]BM_09!G140</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[1]MEMÓRIA10!E131</f>
        <v>0</v>
      </c>
      <c r="G143" s="73">
        <f>F143+[1]BM_09!G141</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[1]MEMÓRIA10!E132</f>
        <v>0</v>
      </c>
      <c r="G144" s="73">
        <f>F144+[1]BM_09!G142</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[1]MEMÓRIA10!E133</f>
        <v>0</v>
      </c>
      <c r="G145" s="73">
        <f>F145+[1]BM_09!G143</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[1]MEMÓRIA10!E134</f>
        <v>0</v>
      </c>
      <c r="G146" s="73">
        <f>F146+[1]BM_09!G144</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[1]MEMÓRIA10!E135</f>
        <v>0</v>
      </c>
      <c r="G147" s="73">
        <f>F147+[1]BM_09!G145</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[1]MEMÓRIA10!E136</f>
        <v>0</v>
      </c>
      <c r="G148" s="73">
        <f>F148+[1]BM_09!G146</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[1]MEMÓRIA10!E137</f>
        <v>0</v>
      </c>
      <c r="G149" s="73">
        <f>F149+[1]BM_09!G147</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[1]MEMÓRIA10!E138</f>
        <v>0</v>
      </c>
      <c r="G150" s="73">
        <f>F150+[1]BM_09!G148</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[1]MEMÓRIA10!E139</f>
        <v>0</v>
      </c>
      <c r="G151" s="73">
        <f>F151+[1]BM_09!G149</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[1]MEMÓRIA10!E140</f>
        <v>0</v>
      </c>
      <c r="G152" s="73">
        <f>F152+[1]BM_09!G150</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[1]MEMÓRIA10!E141</f>
        <v>0</v>
      </c>
      <c r="G153" s="73">
        <f>F153+[1]BM_09!G151</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[1]MEMÓRIA10!E142</f>
        <v>0</v>
      </c>
      <c r="G154" s="73">
        <f>F154+[1]BM_09!G152</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[1]MEMÓRIA10!E144</f>
        <v>0</v>
      </c>
      <c r="G156" s="73">
        <f>F156+[1]BM_09!G154</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[1]MEMÓRIA10!E145</f>
        <v>0</v>
      </c>
      <c r="G157" s="73">
        <f>F157+[1]BM_09!G155</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[1]MEMÓRIA10!E146</f>
        <v>0</v>
      </c>
      <c r="G158" s="73">
        <f>F158+[1]BM_09!G156</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[1]MEMÓRIA10!E147</f>
        <v>0</v>
      </c>
      <c r="G159" s="73">
        <f>F159+[1]BM_09!G157</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[1]MEMÓRIA10!E148</f>
        <v>0</v>
      </c>
      <c r="G160" s="73">
        <f>F160+[1]BM_09!G158</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[1]MEMÓRIA10!E149</f>
        <v>0</v>
      </c>
      <c r="G161" s="73">
        <f>F161+[1]BM_09!G159</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[1]MEMÓRIA10!E150</f>
        <v>0</v>
      </c>
      <c r="G162" s="73">
        <f>F162+[1]BM_09!G160</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[1]MEMÓRIA10!E151</f>
        <v>0</v>
      </c>
      <c r="G163" s="73">
        <f>F163+[1]BM_09!G161</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[1]MEMÓRIA10!E152</f>
        <v>0</v>
      </c>
      <c r="G164" s="73">
        <f>F164+[1]BM_09!G162</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[1]MEMÓRIA10!E153</f>
        <v>0</v>
      </c>
      <c r="G165" s="73">
        <f>F165+[1]BM_09!G163</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[1]MEMÓRIA10!E154</f>
        <v>0</v>
      </c>
      <c r="G166" s="73">
        <f>F166+[1]BM_09!G164</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[1]MEMÓRIA10!E155</f>
        <v>0</v>
      </c>
      <c r="G167" s="73">
        <f>F167+[1]BM_09!G165</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[1]MEMÓRIA10!E156</f>
        <v>0</v>
      </c>
      <c r="G168" s="73">
        <f>F168+[1]BM_09!G166</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[1]MEMÓRIA10!E157</f>
        <v>0</v>
      </c>
      <c r="G169" s="73">
        <f>F169+[1]BM_09!G167</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[1]MEMÓRIA10!E158</f>
        <v>0</v>
      </c>
      <c r="G170" s="73">
        <f>F170+[1]BM_09!G168</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[1]MEMÓRIA10!E159</f>
        <v>0</v>
      </c>
      <c r="G171" s="73">
        <f>F171+[1]BM_09!G169</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[1]MEMÓRIA10!E160</f>
        <v>0</v>
      </c>
      <c r="G172" s="73">
        <f>F172+[1]BM_09!G170</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[1]MEMÓRIA10!E162</f>
        <v>0</v>
      </c>
      <c r="G174" s="73">
        <f>F174+[1]BM_09!G172</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[1]MEMÓRIA10!E163</f>
        <v>0</v>
      </c>
      <c r="G175" s="73">
        <f>F175+[1]BM_09!G173</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[1]MEMÓRIA10!E164</f>
        <v>0</v>
      </c>
      <c r="G176" s="73">
        <f>F176+[1]BM_09!G174</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[1]MEMÓRIA10!E165</f>
        <v>0</v>
      </c>
      <c r="G177" s="73">
        <f>F177+[1]BM_09!G175</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[1]MEMÓRIA10!E166</f>
        <v>0</v>
      </c>
      <c r="G178" s="73">
        <f>F178+[1]BM_09!G176</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[1]MEMÓRIA10!E167</f>
        <v>0</v>
      </c>
      <c r="G179" s="73">
        <f>F179+[1]BM_09!G177</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[1]MEMÓRIA10!E168</f>
        <v>0</v>
      </c>
      <c r="G180" s="73">
        <f>F180+[1]BM_09!G178</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[1]MEMÓRIA10!E169</f>
        <v>0</v>
      </c>
      <c r="G181" s="73">
        <f>F181+[1]BM_09!G179</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[1]MEMÓRIA10!E170</f>
        <v>0</v>
      </c>
      <c r="G182" s="73">
        <f>F182+[1]BM_09!G180</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[1]MEMÓRIA10!E171</f>
        <v>0</v>
      </c>
      <c r="G183" s="73">
        <f>F183+[1]BM_09!G181</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[1]MEMÓRIA10!E172</f>
        <v>0</v>
      </c>
      <c r="G184" s="73">
        <f>F184+[1]BM_09!G182</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[1]MEMÓRIA10!E173</f>
        <v>0</v>
      </c>
      <c r="G185" s="73">
        <f>F185+[1]BM_09!G183</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[1]MEMÓRIA10!E174</f>
        <v>0</v>
      </c>
      <c r="G186" s="73">
        <f>F186+[1]BM_09!G184</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[1]MEMÓRIA10!E175</f>
        <v>0</v>
      </c>
      <c r="G187" s="73">
        <f>F187+[1]BM_09!G185</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[1]MEMÓRIA10!E176</f>
        <v>0</v>
      </c>
      <c r="G188" s="73">
        <f>F188+[1]BM_09!G186</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[1]MEMÓRIA10!E177</f>
        <v>0</v>
      </c>
      <c r="G189" s="73">
        <f>F189+[1]BM_09!G187</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[1]MEMÓRIA10!E178</f>
        <v>0</v>
      </c>
      <c r="G190" s="73">
        <f>F190+[1]BM_09!G188</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[1]MEMÓRIA10!E179</f>
        <v>0</v>
      </c>
      <c r="G191" s="73">
        <f>F191+[1]BM_09!G189</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[1]MEMÓRIA10!E181</f>
        <v>0</v>
      </c>
      <c r="G193" s="73">
        <f>F193+[1]BM_09!G191</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[1]MEMÓRIA10!E182</f>
        <v>0</v>
      </c>
      <c r="G194" s="73">
        <f>F194+[1]BM_09!G192</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[1]MEMÓRIA10!E183</f>
        <v>0</v>
      </c>
      <c r="G195" s="73">
        <f>F195+[1]BM_09!G193</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[1]MEMÓRIA10!E184</f>
        <v>0</v>
      </c>
      <c r="G196" s="73">
        <f>F196+[1]BM_09!G194</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[1]MEMÓRIA10!E185</f>
        <v>0</v>
      </c>
      <c r="G197" s="73">
        <f>F197+[1]BM_09!G195</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[1]MEMÓRIA10!E186</f>
        <v>0</v>
      </c>
      <c r="G198" s="73">
        <f>F198+[1]BM_09!G196</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[1]MEMÓRIA10!E187</f>
        <v>0</v>
      </c>
      <c r="G199" s="73">
        <f>F199+[1]BM_09!G197</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[1]MEMÓRIA10!E188</f>
        <v>0</v>
      </c>
      <c r="G200" s="73">
        <f>F200+[1]BM_09!G198</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[1]MEMÓRIA10!E189</f>
        <v>0</v>
      </c>
      <c r="G201" s="73">
        <f>F201+[1]BM_09!G199</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[1]MEMÓRIA10!E191</f>
        <v>0</v>
      </c>
      <c r="G203" s="73">
        <f>F203+[1]BM_09!G201</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[1]MEMÓRIA10!E192</f>
        <v>0</v>
      </c>
      <c r="G204" s="73">
        <f>F204+[1]BM_09!G202</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[1]MEMÓRIA10!E193</f>
        <v>0</v>
      </c>
      <c r="G205" s="73">
        <f>F205+[1]BM_09!G203</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[1]MEMÓRIA10!E194</f>
        <v>0</v>
      </c>
      <c r="G206" s="73">
        <f>F206+[1]BM_09!G204</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[1]MEMÓRIA10!E195</f>
        <v>0</v>
      </c>
      <c r="G207" s="73">
        <f>F207+[1]BM_09!G205</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[1]MEMÓRIA10!E197</f>
        <v>0</v>
      </c>
      <c r="G209" s="73">
        <f>F209+[1]BM_09!G207</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[1]MEMÓRIA10!E198</f>
        <v>0</v>
      </c>
      <c r="G210" s="73">
        <f>F210+[1]BM_09!G208</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[1]MEMÓRIA10!E199</f>
        <v>0</v>
      </c>
      <c r="G211" s="73">
        <f>F211+[1]BM_09!G209</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[1]MEMÓRIA10!E200</f>
        <v>0</v>
      </c>
      <c r="G212" s="73">
        <f>F212+[1]BM_09!G210</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[1]MEMÓRIA10!E201</f>
        <v>0</v>
      </c>
      <c r="G213" s="73">
        <f>F213+[1]BM_09!G211</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[1]MEMÓRIA10!E202</f>
        <v>0</v>
      </c>
      <c r="G214" s="73">
        <f>F214+[1]BM_09!G212</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[1]MEMÓRIA10!E203</f>
        <v>0</v>
      </c>
      <c r="G215" s="73">
        <f>F215+[1]BM_09!G213</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[1]MEMÓRIA10!E204</f>
        <v>0</v>
      </c>
      <c r="G216" s="73">
        <f>F216+[1]BM_09!G214</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[1]MEMÓRIA10!E205</f>
        <v>0</v>
      </c>
      <c r="G217" s="73">
        <f>F217+[1]BM_09!G215</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[1]MEMÓRIA10!E206</f>
        <v>0</v>
      </c>
      <c r="G218" s="73">
        <f>F218+[1]BM_09!G216</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[1]MEMÓRIA10!E207</f>
        <v>0</v>
      </c>
      <c r="G219" s="73">
        <f>F219+[1]BM_09!G217</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[1]MEMÓRIA10!E208</f>
        <v>0</v>
      </c>
      <c r="G220" s="73">
        <f>F220+[1]BM_09!G218</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[1]MEMÓRIA10!E209</f>
        <v>0</v>
      </c>
      <c r="G221" s="73">
        <f>F221+[1]BM_09!G219</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[1]MEMÓRIA10!E210</f>
        <v>0</v>
      </c>
      <c r="G222" s="73">
        <f>F222+[1]BM_09!G220</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[1]MEMÓRIA10!E211</f>
        <v>0</v>
      </c>
      <c r="G223" s="73">
        <f>F223+[1]BM_09!G221</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[1]MEMÓRIA10!E212</f>
        <v>0</v>
      </c>
      <c r="G224" s="73">
        <f>F224+[1]BM_09!G222</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[1]MEMÓRIA10!E213</f>
        <v>0</v>
      </c>
      <c r="G225" s="73">
        <f>F225+[1]BM_09!G223</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[1]MEMÓRIA10!E214</f>
        <v>0</v>
      </c>
      <c r="G226" s="73">
        <f>F226+[1]BM_09!G224</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[1]MEMÓRIA10!E215</f>
        <v>0</v>
      </c>
      <c r="G227" s="73">
        <f>F227+[1]BM_09!G225</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[1]MEMÓRIA10!E216</f>
        <v>0</v>
      </c>
      <c r="G228" s="73">
        <f>F228+[1]BM_09!G226</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[1]MEMÓRIA10!E217</f>
        <v>0</v>
      </c>
      <c r="G229" s="73">
        <f>F229+[1]BM_09!G227</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[1]MEMÓRIA10!E218</f>
        <v>0</v>
      </c>
      <c r="G230" s="73">
        <f>F230+[1]BM_09!G228</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[1]MEMÓRIA10!E219</f>
        <v>0</v>
      </c>
      <c r="G231" s="73">
        <f>F231+[1]BM_09!G229</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[1]MEMÓRIA10!E220</f>
        <v>0</v>
      </c>
      <c r="G232" s="73">
        <f>F232+[1]BM_09!G230</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[1]MEMÓRIA10!E221</f>
        <v>0</v>
      </c>
      <c r="G233" s="73">
        <f>F233+[1]BM_09!G231</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[1]MEMÓRIA10!E222</f>
        <v>0</v>
      </c>
      <c r="G234" s="73">
        <f>F234+[1]BM_09!G232</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[1]MEMÓRIA10!E223</f>
        <v>0</v>
      </c>
      <c r="G235" s="73">
        <f>F235+[1]BM_09!G233</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[1]MEMÓRIA10!E224</f>
        <v>0</v>
      </c>
      <c r="G236" s="73">
        <f>F236+[1]BM_09!G234</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[1]MEMÓRIA10!E225</f>
        <v>0</v>
      </c>
      <c r="G237" s="73">
        <f>F237+[1]BM_09!G235</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[1]MEMÓRIA10!E226</f>
        <v>0</v>
      </c>
      <c r="G238" s="73">
        <f>F238+[1]BM_09!G236</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[1]MEMÓRIA10!E227</f>
        <v>0</v>
      </c>
      <c r="G239" s="73">
        <f>F239+[1]BM_09!G237</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[1]MEMÓRIA10!E228</f>
        <v>0</v>
      </c>
      <c r="G240" s="73">
        <f>F240+[1]BM_09!G238</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[1]MEMÓRIA10!E229</f>
        <v>0</v>
      </c>
      <c r="G241" s="73">
        <f>F241+[1]BM_09!G239</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[1]MEMÓRIA10!E230</f>
        <v>0</v>
      </c>
      <c r="G242" s="73">
        <f>F242+[1]BM_09!G240</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[1]MEMÓRIA10!E231</f>
        <v>0</v>
      </c>
      <c r="G243" s="73">
        <f>F243+[1]BM_09!G241</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[1]MEMÓRIA10!E232</f>
        <v>0</v>
      </c>
      <c r="G244" s="73">
        <f>F244+[1]BM_09!G242</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[1]MEMÓRIA10!E233</f>
        <v>0</v>
      </c>
      <c r="G245" s="73">
        <f>F245+[1]BM_09!G243</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[1]MEMÓRIA10!E234</f>
        <v>0</v>
      </c>
      <c r="G246" s="73">
        <f>F246+[1]BM_09!G244</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[1]MEMÓRIA10!E235</f>
        <v>0</v>
      </c>
      <c r="G247" s="73">
        <f>F247+[1]BM_09!G245</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[1]MEMÓRIA10!E236</f>
        <v>0</v>
      </c>
      <c r="G248" s="73">
        <f>F248+[1]BM_09!G246</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[1]MEMÓRIA10!E237</f>
        <v>0</v>
      </c>
      <c r="G249" s="73">
        <f>F249+[1]BM_09!G247</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[1]MEMÓRIA10!E238</f>
        <v>0</v>
      </c>
      <c r="G250" s="73">
        <f>F250+[1]BM_09!G248</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[1]MEMÓRIA10!E239</f>
        <v>0</v>
      </c>
      <c r="G251" s="73">
        <f>F251+[1]BM_09!G249</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[1]MEMÓRIA10!E240</f>
        <v>0</v>
      </c>
      <c r="G252" s="73">
        <f>F252+[1]BM_09!G250</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[1]MEMÓRIA10!E241</f>
        <v>0</v>
      </c>
      <c r="G253" s="73">
        <f>F253+[1]BM_09!G251</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[1]MEMÓRIA10!E242</f>
        <v>0</v>
      </c>
      <c r="G254" s="73">
        <f>F254+[1]BM_09!G252</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[1]MEMÓRIA10!E243</f>
        <v>0</v>
      </c>
      <c r="G255" s="73">
        <f>F255+[1]BM_09!G253</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[1]MEMÓRIA10!E244</f>
        <v>0</v>
      </c>
      <c r="G256" s="73">
        <f>F256+[1]BM_09!G254</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[1]MEMÓRIA10!E245</f>
        <v>0</v>
      </c>
      <c r="G257" s="73">
        <f>F257+[1]BM_09!G255</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[1]MEMÓRIA10!E246</f>
        <v>0</v>
      </c>
      <c r="G258" s="73">
        <f>F258+[1]BM_09!G256</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[1]MEMÓRIA10!E247</f>
        <v>0</v>
      </c>
      <c r="G259" s="73">
        <f>F259+[1]BM_09!G257</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[1]MEMÓRIA10!E249</f>
        <v>0</v>
      </c>
      <c r="G261" s="73">
        <f>F261+[1]BM_09!G259</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[1]MEMÓRIA10!E250</f>
        <v>0</v>
      </c>
      <c r="G262" s="73">
        <f>F262+[1]BM_09!G260</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[1]MEMÓRIA10!E251</f>
        <v>0</v>
      </c>
      <c r="G263" s="73">
        <f>F263+[1]BM_09!G261</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[1]MEMÓRIA10!E252</f>
        <v>0</v>
      </c>
      <c r="G264" s="73">
        <f>F264+[1]BM_09!G262</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[1]MEMÓRIA10!E253</f>
        <v>0</v>
      </c>
      <c r="G265" s="73">
        <f>F265+[1]BM_09!G263</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[1]MEMÓRIA10!E254</f>
        <v>0</v>
      </c>
      <c r="G266" s="73">
        <f>F266+[1]BM_09!G264</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[1]MEMÓRIA10!E255</f>
        <v>0</v>
      </c>
      <c r="G267" s="73">
        <f>F267+[1]BM_09!G265</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[1]MEMÓRIA10!E256</f>
        <v>0</v>
      </c>
      <c r="G268" s="73">
        <f>F268+[1]BM_09!G266</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[1]MEMÓRIA10!E257</f>
        <v>0</v>
      </c>
      <c r="G269" s="73">
        <f>F269+[1]BM_09!G267</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[1]MEMÓRIA10!E258</f>
        <v>0</v>
      </c>
      <c r="G270" s="73">
        <f>F270+[1]BM_09!G268</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[1]MEMÓRIA10!E259</f>
        <v>0</v>
      </c>
      <c r="G271" s="73">
        <f>F271+[1]BM_09!G269</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[1]MEMÓRIA10!E260</f>
        <v>0</v>
      </c>
      <c r="G272" s="73">
        <f>F272+[1]BM_09!G270</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[1]MEMÓRIA10!E261</f>
        <v>0</v>
      </c>
      <c r="G273" s="73">
        <f>F273+[1]BM_09!G271</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[1]MEMÓRIA10!E262</f>
        <v>0</v>
      </c>
      <c r="G274" s="73">
        <f>F274+[1]BM_09!G272</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[1]MEMÓRIA10!E263</f>
        <v>0</v>
      </c>
      <c r="G275" s="73">
        <f>F275+[1]BM_09!G273</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[1]MEMÓRIA10!E264</f>
        <v>0</v>
      </c>
      <c r="G276" s="73">
        <f>F276+[1]BM_09!G274</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[1]MEMÓRIA10!E265</f>
        <v>0</v>
      </c>
      <c r="G277" s="73">
        <f>F277+[1]BM_09!G275</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[1]MEMÓRIA10!E266</f>
        <v>0</v>
      </c>
      <c r="G278" s="73">
        <f>F278+[1]BM_09!G276</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[1]MEMÓRIA10!E267</f>
        <v>0</v>
      </c>
      <c r="G279" s="73">
        <f>F279+[1]BM_09!G277</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[1]MEMÓRIA10!E268</f>
        <v>0</v>
      </c>
      <c r="G280" s="73">
        <f>F280+[1]BM_09!G278</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[1]MEMÓRIA10!E270</f>
        <v>0</v>
      </c>
      <c r="G282" s="73">
        <f>F282+[1]BM_09!G280</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[1]MEMÓRIA10!E271</f>
        <v>0</v>
      </c>
      <c r="G283" s="73">
        <f>F283+[1]BM_09!G281</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[1]MEMÓRIA10!E272</f>
        <v>0</v>
      </c>
      <c r="G284" s="73">
        <f>F284+[1]BM_09!G282</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[1]MEMÓRIA10!E273</f>
        <v>0</v>
      </c>
      <c r="G285" s="73">
        <f>F285+[1]BM_09!G283</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[1]MEMÓRIA10!E274</f>
        <v>0</v>
      </c>
      <c r="G286" s="73">
        <f>F286+[1]BM_09!G284</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[1]MEMÓRIA10!E275</f>
        <v>0</v>
      </c>
      <c r="G287" s="73">
        <f>F287+[1]BM_09!G285</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[1]MEMÓRIA10!E276</f>
        <v>0</v>
      </c>
      <c r="G288" s="73">
        <f>F288+[1]BM_09!G286</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[1]MEMÓRIA10!E277</f>
        <v>0</v>
      </c>
      <c r="G289" s="73">
        <f>F289+[1]BM_09!G287</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[1]MEMÓRIA10!E278</f>
        <v>0</v>
      </c>
      <c r="G290" s="73">
        <f>F290+[1]BM_09!G288</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[1]MEMÓRIA10!E279</f>
        <v>0</v>
      </c>
      <c r="G291" s="73">
        <f>F291+[1]BM_09!G289</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[1]MEMÓRIA10!E280</f>
        <v>0</v>
      </c>
      <c r="G292" s="73">
        <f>F292+[1]BM_09!G290</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[1]MEMÓRIA10!E281</f>
        <v>0</v>
      </c>
      <c r="G293" s="73">
        <f>F293+[1]BM_09!G291</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[1]MEMÓRIA10!E283</f>
        <v>0</v>
      </c>
      <c r="G295" s="73">
        <f>F295+[1]BM_09!G293</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[1]MEMÓRIA10!E284</f>
        <v>0</v>
      </c>
      <c r="G296" s="73">
        <f>F296+[1]BM_09!G294</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[1]MEMÓRIA10!E285</f>
        <v>0</v>
      </c>
      <c r="G297" s="73">
        <f>F297+[1]BM_09!G295</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[1]MEMÓRIA10!E286</f>
        <v>0</v>
      </c>
      <c r="G298" s="73">
        <f>F298+[1]BM_09!G296</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[1]MEMÓRIA10!E287</f>
        <v>0</v>
      </c>
      <c r="G299" s="73">
        <f>F299+[1]BM_09!G297</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[1]MEMÓRIA10!E288</f>
        <v>0</v>
      </c>
      <c r="G300" s="73">
        <f>F300+[1]BM_09!G298</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[1]MEMÓRIA10!E290</f>
        <v>0</v>
      </c>
      <c r="G302" s="73">
        <f>F302+[1]BM_09!G300</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[1]MEMÓRIA10!E291</f>
        <v>0</v>
      </c>
      <c r="G303" s="73">
        <f>F303+[1]BM_09!G301</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[1]MEMÓRIA10!E292</f>
        <v>0</v>
      </c>
      <c r="G304" s="73">
        <f>F304+[1]BM_09!G302</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[1]MEMÓRIA10!E293</f>
        <v>0</v>
      </c>
      <c r="G305" s="73">
        <f>F305+[1]BM_09!G303</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[1]MEMÓRIA10!E294</f>
        <v>0</v>
      </c>
      <c r="G306" s="73">
        <f>F306+[1]BM_09!G304</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[1]MEMÓRIA10!E295</f>
        <v>0</v>
      </c>
      <c r="G307" s="73">
        <f>F307+[1]BM_09!G305</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[1]MEMÓRIA10!E296</f>
        <v>0</v>
      </c>
      <c r="G308" s="73">
        <f>F308+[1]BM_09!G306</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[1]MEMÓRIA10!E297</f>
        <v>0</v>
      </c>
      <c r="G309" s="73">
        <f>F309+[1]BM_09!G307</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[1]MEMÓRIA10!E298</f>
        <v>0</v>
      </c>
      <c r="G310" s="73">
        <f>F310+[1]BM_09!G308</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[1]MEMÓRIA10!E299</f>
        <v>0</v>
      </c>
      <c r="G311" s="73">
        <f>F311+[1]BM_09!G309</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[1]MEMÓRIA10!E300</f>
        <v>0</v>
      </c>
      <c r="G312" s="73">
        <f>F312+[1]BM_09!G310</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[1]MEMÓRIA10!E301</f>
        <v>0</v>
      </c>
      <c r="G313" s="73">
        <f>F313+[1]BM_09!G311</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[1]MEMÓRIA10!E302</f>
        <v>0</v>
      </c>
      <c r="G314" s="73">
        <f>F314+[1]BM_09!G312</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[1]MEMÓRIA10!E303</f>
        <v>0</v>
      </c>
      <c r="G315" s="73">
        <f>F315+[1]BM_09!G313</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[1]MEMÓRIA10!E304</f>
        <v>0</v>
      </c>
      <c r="G316" s="73">
        <f>F316+[1]BM_09!G314</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[1]MEMÓRIA10!E305</f>
        <v>0</v>
      </c>
      <c r="G317" s="73">
        <f>F317+[1]BM_09!G315</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[1]MEMÓRIA10!E306</f>
        <v>0</v>
      </c>
      <c r="G318" s="73">
        <f>F318+[1]BM_09!G316</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[1]MEMÓRIA10!E307</f>
        <v>0</v>
      </c>
      <c r="G319" s="73">
        <f>F319+[1]BM_09!G317</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[1]MEMÓRIA10!E308</f>
        <v>0</v>
      </c>
      <c r="G320" s="73">
        <f>F320+[1]BM_09!G318</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[1]MEMÓRIA10!E310</f>
        <v>0</v>
      </c>
      <c r="G322" s="73">
        <f>F322+[1]BM_09!G320</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[1]MEMÓRIA10!E311</f>
        <v>0</v>
      </c>
      <c r="G323" s="73">
        <f>F323+[1]BM_09!G321</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[1]MEMÓRIA10!E312</f>
        <v>0</v>
      </c>
      <c r="G324" s="73">
        <f>F324+[1]BM_09!G322</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[1]MEMÓRIA10!E313</f>
        <v>0</v>
      </c>
      <c r="G325" s="73">
        <f>F325+[1]BM_09!G323</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[1]MEMÓRIA10!E314</f>
        <v>0</v>
      </c>
      <c r="G326" s="73">
        <f>F326+[1]BM_09!G324</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[1]MEMÓRIA10!E315</f>
        <v>0</v>
      </c>
      <c r="G327" s="73">
        <f>F327+[1]BM_09!G325</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[1]MEMÓRIA10!E316</f>
        <v>0</v>
      </c>
      <c r="G328" s="73">
        <f>F328+[1]BM_09!G326</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[1]MEMÓRIA10!E317</f>
        <v>0</v>
      </c>
      <c r="G329" s="73">
        <f>F329+[1]BM_09!G327</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[1]MEMÓRIA10!E318</f>
        <v>0</v>
      </c>
      <c r="G330" s="73">
        <f>F330+[1]BM_09!G328</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[1]MEMÓRIA10!E319</f>
        <v>0</v>
      </c>
      <c r="G331" s="73">
        <f>F331+[1]BM_09!G329</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[1]MEMÓRIA10!E320</f>
        <v>0</v>
      </c>
      <c r="G332" s="73">
        <f>F332+[1]BM_09!G330</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[1]MEMÓRIA10!E321</f>
        <v>0</v>
      </c>
      <c r="G333" s="73">
        <f>F333+[1]BM_09!G331</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[1]MEMÓRIA10!E322</f>
        <v>0</v>
      </c>
      <c r="G334" s="73">
        <f>F334+[1]BM_09!G332</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[1]MEMÓRIA10!E323</f>
        <v>0</v>
      </c>
      <c r="G335" s="73">
        <f>F335+[1]BM_09!G333</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[1]MEMÓRIA10!E324</f>
        <v>0</v>
      </c>
      <c r="G336" s="73">
        <f>F336+[1]BM_09!G334</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[1]MEMÓRIA10!E325</f>
        <v>0</v>
      </c>
      <c r="G337" s="73">
        <f>F337+[1]BM_09!G335</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[1]MEMÓRIA10!E326</f>
        <v>0</v>
      </c>
      <c r="G338" s="73">
        <f>F338+[1]BM_09!G336</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[1]MEMÓRIA10!E327</f>
        <v>0</v>
      </c>
      <c r="G339" s="73">
        <f>F339+[1]BM_09!G337</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[1]MEMÓRIA10!E328</f>
        <v>0</v>
      </c>
      <c r="G340" s="73">
        <f>F340+[1]BM_09!G338</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[1]MEMÓRIA10!E330</f>
        <v>0</v>
      </c>
      <c r="G342" s="73">
        <f>F342+[1]BM_09!G340</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[1]MEMÓRIA10!E331</f>
        <v>0</v>
      </c>
      <c r="G343" s="73">
        <f>F343+[1]BM_09!G341</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[1]MEMÓRIA10!E332</f>
        <v>0</v>
      </c>
      <c r="G344" s="73">
        <f>F344+[1]BM_09!G342</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[1]MEMÓRIA10!E333</f>
        <v>0</v>
      </c>
      <c r="G345" s="73">
        <f>F345+[1]BM_09!G343</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[1]MEMÓRIA10!E334</f>
        <v>0</v>
      </c>
      <c r="G346" s="73">
        <f>F346+[1]BM_09!G344</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[1]MEMÓRIA10!E335</f>
        <v>0</v>
      </c>
      <c r="G347" s="73">
        <f>F347+[1]BM_09!G345</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[1]MEMÓRIA10!E336</f>
        <v>0</v>
      </c>
      <c r="G348" s="73">
        <f>F348+[1]BM_09!G346</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[1]MEMÓRIA10!E337</f>
        <v>0</v>
      </c>
      <c r="G349" s="73">
        <f>F349+[1]BM_09!G347</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[1]MEMÓRIA10!E338</f>
        <v>0</v>
      </c>
      <c r="G350" s="73">
        <f>F350+[1]BM_09!G348</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[1]MEMÓRIA10!E339</f>
        <v>0</v>
      </c>
      <c r="G351" s="73">
        <f>F351+[1]BM_09!G349</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[1]MEMÓRIA10!E340</f>
        <v>0</v>
      </c>
      <c r="G352" s="73">
        <f>F352+[1]BM_09!G350</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[1]MEMÓRIA10!E341</f>
        <v>0</v>
      </c>
      <c r="G353" s="73">
        <f>F353+[1]BM_09!G351</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[1]MEMÓRIA10!E343</f>
        <v>0</v>
      </c>
      <c r="G355" s="73">
        <f>F355+[1]BM_09!G353</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[1]MEMÓRIA10!E344</f>
        <v>0</v>
      </c>
      <c r="G356" s="73">
        <f>F356+[1]BM_09!G354</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[1]MEMÓRIA10!E345</f>
        <v>0</v>
      </c>
      <c r="G357" s="73">
        <f>F357+[1]BM_09!G355</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[1]MEMÓRIA10!E346</f>
        <v>0</v>
      </c>
      <c r="G358" s="73">
        <f>F358+[1]BM_09!G356</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[1]MEMÓRIA10!E347</f>
        <v>0</v>
      </c>
      <c r="G359" s="73">
        <f>F359+[1]BM_09!G357</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[1]MEMÓRIA10!E348</f>
        <v>0</v>
      </c>
      <c r="G360" s="73">
        <f>F360+[1]BM_09!G358</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[1]MEMÓRIA10!E349</f>
        <v>0</v>
      </c>
      <c r="G361" s="73">
        <f>F361+[1]BM_09!G359</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[1]MEMÓRIA10!E350</f>
        <v>0</v>
      </c>
      <c r="G362" s="73">
        <f>F362+[1]BM_09!G360</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[1]MEMÓRIA10!E351</f>
        <v>0</v>
      </c>
      <c r="G363" s="73">
        <f>F363+[1]BM_09!G361</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[1]MEMÓRIA10!E352</f>
        <v>49.6</v>
      </c>
      <c r="G364" s="73">
        <f>F364+[1]BM_09!G362</f>
        <v>186.16</v>
      </c>
      <c r="H364" s="55">
        <f t="shared" si="25"/>
        <v>12170.1376</v>
      </c>
      <c r="I364" s="55">
        <f t="shared" si="22"/>
        <v>3003.78</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[1]MEMÓRIA10!E353</f>
        <v>0</v>
      </c>
      <c r="G365" s="73">
        <f>F365+[1]BM_09!G363</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[1]MEMÓRIA10!E354</f>
        <v>64.930000000000007</v>
      </c>
      <c r="G366" s="73">
        <f>F366+[1]BM_09!G364</f>
        <v>507.34999999999997</v>
      </c>
      <c r="H366" s="55">
        <f t="shared" si="25"/>
        <v>8290.0990000000002</v>
      </c>
      <c r="I366" s="55">
        <f t="shared" si="22"/>
        <v>1060.96</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[1]MEMÓRIA10!E355</f>
        <v>0</v>
      </c>
      <c r="G367" s="73">
        <f>F367+[1]BM_09!G365</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[1]MEMÓRIA10!E356</f>
        <v>153.02000000000001</v>
      </c>
      <c r="G368" s="73">
        <f>F368+[1]BM_09!G366</f>
        <v>966.97</v>
      </c>
      <c r="H368" s="55">
        <f t="shared" si="25"/>
        <v>13808.3316</v>
      </c>
      <c r="I368" s="55">
        <f t="shared" si="22"/>
        <v>2185.13</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[1]MEMÓRIA10!E357</f>
        <v>2.48</v>
      </c>
      <c r="G369" s="73">
        <f>F369+[1]BM_09!G367</f>
        <v>27.34</v>
      </c>
      <c r="H369" s="55">
        <f t="shared" si="25"/>
        <v>13733.702200000002</v>
      </c>
      <c r="I369" s="55">
        <f t="shared" si="22"/>
        <v>1245.78</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[1]MEMÓRIA10!E358</f>
        <v>2.48</v>
      </c>
      <c r="G370" s="73">
        <f>F370+[1]BM_09!G368</f>
        <v>27.34</v>
      </c>
      <c r="H370" s="55">
        <f t="shared" si="25"/>
        <v>6677.2482</v>
      </c>
      <c r="I370" s="55">
        <f t="shared" si="22"/>
        <v>605.69000000000005</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[1]MEMÓRIA10!E359</f>
        <v>0</v>
      </c>
      <c r="G371" s="73">
        <f>F371+[1]BM_09!G369</f>
        <v>0</v>
      </c>
      <c r="H371" s="55">
        <f t="shared" si="25"/>
        <v>88444.100843999986</v>
      </c>
      <c r="I371" s="55">
        <f t="shared" si="22"/>
        <v>0</v>
      </c>
      <c r="J371" s="55">
        <f t="shared" si="23"/>
        <v>0</v>
      </c>
      <c r="K371" s="159">
        <f t="shared" si="24"/>
        <v>0</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278001.2900000001</v>
      </c>
      <c r="J373" s="57">
        <f>SUM(J17:J371)</f>
        <v>1696614.1399999992</v>
      </c>
      <c r="K373" s="128">
        <f>J373/F11</f>
        <v>0.16001914347172536</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0"/>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0F80-F870-45D2-855C-6E4848A37498}">
  <dimension ref="A1:I579"/>
  <sheetViews>
    <sheetView view="pageBreakPreview" topLeftCell="A182" zoomScale="90" zoomScaleNormal="85" zoomScaleSheetLayoutView="90" workbookViewId="0">
      <selection activeCell="H357" sqref="H357"/>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1330</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15*0.1348</f>
        <v>2.0220000000000002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15*0.1348</f>
        <v>2.0220000000000002</v>
      </c>
    </row>
    <row r="13" spans="1:9" x14ac:dyDescent="0.25">
      <c r="A13" s="41" t="str">
        <f>[1]Orçamento!A14</f>
        <v xml:space="preserve"> 2.3 </v>
      </c>
      <c r="B13" s="46" t="str">
        <f>[1]Orçamento!D14</f>
        <v>MESTRE DE OBRAS (MENSALISTA)</v>
      </c>
      <c r="C13" s="41" t="str">
        <f>[1]Orçamento!E14</f>
        <v>MES</v>
      </c>
      <c r="D13" s="167"/>
      <c r="E13" s="143"/>
      <c r="F13">
        <f t="shared" si="0"/>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1331</v>
      </c>
      <c r="E26">
        <v>37.41375</v>
      </c>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t="s">
        <v>1331</v>
      </c>
      <c r="E27">
        <v>37.41375</v>
      </c>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t="s">
        <v>1331</v>
      </c>
      <c r="E28">
        <v>395.54600000000005</v>
      </c>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t="s">
        <v>1331</v>
      </c>
      <c r="E29">
        <v>519</v>
      </c>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t="s">
        <v>1331</v>
      </c>
      <c r="E30">
        <v>201</v>
      </c>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t="s">
        <v>1331</v>
      </c>
      <c r="E31">
        <v>662.02224000000001</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t="s">
        <v>1331</v>
      </c>
      <c r="E32">
        <v>203.06</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t="s">
        <v>1331</v>
      </c>
      <c r="E33">
        <v>37</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t="s">
        <v>1331</v>
      </c>
      <c r="E34">
        <v>16</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t="s">
        <v>1331</v>
      </c>
      <c r="E35">
        <v>37.934999999999995</v>
      </c>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1331</v>
      </c>
      <c r="E36">
        <v>668.2</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t="s">
        <v>1332</v>
      </c>
      <c r="E39">
        <v>166.6</v>
      </c>
    </row>
    <row r="40" spans="1:8" x14ac:dyDescent="0.25">
      <c r="A40" s="39" t="str">
        <f>[1]Orçamento!A36</f>
        <v xml:space="preserve"> 5 </v>
      </c>
      <c r="B40" s="45" t="str">
        <f>[1]Orçamento!D36</f>
        <v>SUPERESTRUTURA</v>
      </c>
      <c r="C40" s="39"/>
      <c r="D40" s="166"/>
    </row>
    <row r="41" spans="1:8"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t="s">
        <v>1333</v>
      </c>
      <c r="E56">
        <v>1363.47</v>
      </c>
    </row>
    <row r="57" spans="1:8" x14ac:dyDescent="0.25">
      <c r="A57" s="39" t="str">
        <f>[1]Orçamento!A52</f>
        <v xml:space="preserve"> 6 </v>
      </c>
      <c r="B57" s="45" t="str">
        <f>[1]Orçamento!D52</f>
        <v>VEDAÇÕES</v>
      </c>
      <c r="C57" s="39"/>
      <c r="D57" s="166"/>
    </row>
    <row r="58" spans="1:8"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row>
    <row r="64" spans="1:8" x14ac:dyDescent="0.25">
      <c r="A64" s="41" t="str">
        <f>[1]Orçamento!A59</f>
        <v xml:space="preserve"> 6.7 </v>
      </c>
      <c r="B64" s="46" t="str">
        <f>[1]Orçamento!D59</f>
        <v>VERGA PRÉ-MOLDADA PARA JANELAS COM MAIS DE 1,5 M DE VÃO. AF_03/2016</v>
      </c>
      <c r="C64" s="41" t="str">
        <f>[1]Orçamento!E59</f>
        <v>M</v>
      </c>
      <c r="D64" s="167"/>
    </row>
    <row r="65" spans="1:4" ht="25.5" x14ac:dyDescent="0.25">
      <c r="A65" s="41" t="str">
        <f>[1]Orçamento!A60</f>
        <v xml:space="preserve"> 6.8 </v>
      </c>
      <c r="B65" s="46" t="str">
        <f>[1]Orçamento!D60</f>
        <v>CONTRAVERGA PRÉ-MOLDADA PARA VÃOS DE MAIS DE 1,5 M DE COMPRIMENTO. AF_03/2016</v>
      </c>
      <c r="C65" s="41" t="str">
        <f>[1]Orçamento!E60</f>
        <v>M</v>
      </c>
      <c r="D65" s="167"/>
    </row>
    <row r="66" spans="1:4" x14ac:dyDescent="0.25">
      <c r="A66" s="41" t="str">
        <f>[1]Orçamento!A61</f>
        <v xml:space="preserve"> 6.9 </v>
      </c>
      <c r="B66" s="46" t="str">
        <f>[1]Orçamento!D61</f>
        <v>VERGA PRÉ-MOLDADA PARA PORTAS COM ATÉ 1,5 M DE VÃO. AF_03/2016</v>
      </c>
      <c r="C66" s="41" t="str">
        <f>[1]Orçamento!E61</f>
        <v>M</v>
      </c>
      <c r="D66" s="165"/>
    </row>
    <row r="67" spans="1:4" x14ac:dyDescent="0.25">
      <c r="A67" s="41" t="str">
        <f>[1]Orçamento!A62</f>
        <v xml:space="preserve"> 6.10 </v>
      </c>
      <c r="B67" s="46" t="str">
        <f>[1]Orçamento!D62</f>
        <v>VERGA PRÉ-MOLDADA PARA PORTAS COM MAIS DE 1,5 M DE VÃO. AF_03/2016</v>
      </c>
      <c r="C67" s="41" t="str">
        <f>[1]Orçamento!E62</f>
        <v>M</v>
      </c>
      <c r="D67" s="165"/>
    </row>
    <row r="68" spans="1:4"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4"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4" x14ac:dyDescent="0.25">
      <c r="A70" s="39" t="str">
        <f>[1]Orçamento!A65</f>
        <v xml:space="preserve"> 7 </v>
      </c>
      <c r="B70" s="45" t="str">
        <f>[1]Orçamento!D65</f>
        <v>PISOS INTERNOS E EXTERNOS</v>
      </c>
      <c r="C70" s="39"/>
      <c r="D70" s="166"/>
    </row>
    <row r="71" spans="1:4"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4"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4"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4"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4"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4"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4" ht="25.5" x14ac:dyDescent="0.25">
      <c r="A77" s="41" t="str">
        <f>[1]Orçamento!A72</f>
        <v xml:space="preserve"> 7.7 </v>
      </c>
      <c r="B77" s="46" t="str">
        <f>[1]Orçamento!D72</f>
        <v>CARPETE DE POLIPROPILENO EM MANTA PARA TRAFEGO COMERCIAL MEDIO, E = 5 A 6 MM (INSTALADO)</v>
      </c>
      <c r="C77" s="41" t="str">
        <f>[1]Orçamento!E72</f>
        <v>m²</v>
      </c>
      <c r="D77" s="165"/>
    </row>
    <row r="78" spans="1:4" x14ac:dyDescent="0.25">
      <c r="A78" s="41" t="str">
        <f>[1]Orçamento!A73</f>
        <v xml:space="preserve"> 7.8 </v>
      </c>
      <c r="B78" s="46" t="str">
        <f>[1]Orçamento!D73</f>
        <v>PISO EM TACO DE MADEIRA 7X21CM, FIXADO COM COLA BASE DE PVA. AF_09/2020</v>
      </c>
      <c r="C78" s="41" t="str">
        <f>[1]Orçamento!E73</f>
        <v>m²</v>
      </c>
      <c r="D78" s="165"/>
    </row>
    <row r="79" spans="1:4" ht="25.5" x14ac:dyDescent="0.25">
      <c r="A79" s="41" t="str">
        <f>[1]Orçamento!A74</f>
        <v xml:space="preserve"> 7.9 </v>
      </c>
      <c r="B79" s="46" t="str">
        <f>[1]Orçamento!D74</f>
        <v>PISO PODOTÁTIL DE ALERTA OU DIRECIONAL, DE BORRACHA, ASSENTADO SOBRE ARGAMASSA. AF_05/2020</v>
      </c>
      <c r="C79" s="41" t="str">
        <f>[1]Orçamento!E74</f>
        <v>M</v>
      </c>
      <c r="D79" s="165"/>
    </row>
    <row r="80" spans="1:4"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8"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8"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8" x14ac:dyDescent="0.25">
      <c r="A83" s="41" t="str">
        <f>[1]Orçamento!A78</f>
        <v xml:space="preserve"> 7.13 </v>
      </c>
      <c r="B83" s="46" t="str">
        <f>[1]Orçamento!D78</f>
        <v>AREIA PARA ATERRO - POSTO JAZIDA/FORNECEDOR (RETIRADO NA JAZIDA, SEM TRANSPORTE)</v>
      </c>
      <c r="C83" s="41" t="str">
        <f>[1]Orçamento!E78</f>
        <v>m³</v>
      </c>
      <c r="D83" s="165"/>
    </row>
    <row r="84" spans="1:8" x14ac:dyDescent="0.25">
      <c r="A84" s="39" t="str">
        <f>[1]Orçamento!A79</f>
        <v xml:space="preserve"> 8 </v>
      </c>
      <c r="B84" s="45" t="str">
        <f>[1]Orçamento!D79</f>
        <v>C0BERTA</v>
      </c>
      <c r="C84" s="39"/>
      <c r="D84" s="166"/>
    </row>
    <row r="85" spans="1:8"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8"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8"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8"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8" x14ac:dyDescent="0.25">
      <c r="A89" s="39" t="str">
        <f>[1]Orçamento!A84</f>
        <v xml:space="preserve"> 9 </v>
      </c>
      <c r="B89" s="45" t="str">
        <f>[1]Orçamento!D84</f>
        <v>IMPERMEABILIZAÇÕES</v>
      </c>
      <c r="C89" s="39"/>
      <c r="D89" s="166"/>
    </row>
    <row r="90" spans="1:8"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8"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8" x14ac:dyDescent="0.25">
      <c r="A92" s="41" t="str">
        <f>[1]Orçamento!A87</f>
        <v xml:space="preserve"> 9.3 </v>
      </c>
      <c r="B92" s="46" t="str">
        <f>[1]Orçamento!D87</f>
        <v>IMPERMEABILIZAÇÃO DE SUPERFÍCIE COM EMULSÃO ASFÁLTICA, 2 DEMÃOS AF_06/2018</v>
      </c>
      <c r="C92" s="41" t="str">
        <f>[1]Orçamento!E87</f>
        <v>m²</v>
      </c>
      <c r="D92" s="165"/>
    </row>
    <row r="93" spans="1:8"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8" x14ac:dyDescent="0.25">
      <c r="A94" s="39" t="str">
        <f>[1]Orçamento!A89</f>
        <v xml:space="preserve"> 10 </v>
      </c>
      <c r="B94" s="45" t="str">
        <f>[1]Orçamento!D89</f>
        <v>REVESTIMENTOS INTERNOS</v>
      </c>
      <c r="C94" s="39"/>
      <c r="D94" s="166"/>
    </row>
    <row r="95" spans="1:8"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row>
    <row r="96" spans="1:8"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H96">
        <f>F96*2*0.15</f>
        <v>301.83299999999997</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5"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5"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5" x14ac:dyDescent="0.25">
      <c r="A339" s="41" t="str">
        <f>[1]Orçamento!A334</f>
        <v xml:space="preserve"> 25.10 </v>
      </c>
      <c r="B339" s="46" t="str">
        <f>[1]Orçamento!D334</f>
        <v>Limpeza geral</v>
      </c>
      <c r="C339" s="41" t="str">
        <f>[1]Orçamento!E334</f>
        <v>m²</v>
      </c>
      <c r="D339" s="165"/>
    </row>
    <row r="340" spans="1:5" x14ac:dyDescent="0.25">
      <c r="A340" s="41" t="str">
        <f>[1]Orçamento!A335</f>
        <v xml:space="preserve"> 25.11 </v>
      </c>
      <c r="B340" s="46" t="str">
        <f>[1]Orçamento!D335</f>
        <v>Escada marinheiro em barra chata de ferro 2" x 5/16"</v>
      </c>
      <c r="C340" s="41" t="str">
        <f>[1]Orçamento!E335</f>
        <v>m</v>
      </c>
      <c r="D340" s="165"/>
    </row>
    <row r="341" spans="1:5"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5" x14ac:dyDescent="0.25">
      <c r="A342" s="39">
        <v>26</v>
      </c>
      <c r="B342" s="45" t="s">
        <v>1047</v>
      </c>
      <c r="C342" s="39"/>
      <c r="D342" s="166"/>
    </row>
    <row r="343" spans="1:5" ht="25.5" x14ac:dyDescent="0.25">
      <c r="A343" s="41" t="s">
        <v>1086</v>
      </c>
      <c r="B343" s="111" t="s">
        <v>1073</v>
      </c>
      <c r="C343" s="112" t="s">
        <v>1053</v>
      </c>
      <c r="D343" s="165"/>
    </row>
    <row r="344" spans="1:5" ht="38.25" x14ac:dyDescent="0.25">
      <c r="A344" s="41" t="s">
        <v>1087</v>
      </c>
      <c r="B344" s="111" t="s">
        <v>1074</v>
      </c>
      <c r="C344" s="112" t="s">
        <v>1053</v>
      </c>
      <c r="D344" s="165"/>
    </row>
    <row r="345" spans="1:5" x14ac:dyDescent="0.25">
      <c r="A345" s="41" t="s">
        <v>1088</v>
      </c>
      <c r="B345" s="113" t="s">
        <v>106</v>
      </c>
      <c r="C345" s="114" t="s">
        <v>1053</v>
      </c>
      <c r="D345" s="165"/>
    </row>
    <row r="346" spans="1:5" ht="25.5" x14ac:dyDescent="0.25">
      <c r="A346" s="41" t="s">
        <v>1089</v>
      </c>
      <c r="B346" s="111" t="s">
        <v>1075</v>
      </c>
      <c r="C346" s="112" t="s">
        <v>1054</v>
      </c>
      <c r="D346" s="165"/>
    </row>
    <row r="347" spans="1:5" ht="25.5" x14ac:dyDescent="0.25">
      <c r="A347" s="41" t="s">
        <v>1090</v>
      </c>
      <c r="B347" s="111" t="s">
        <v>1076</v>
      </c>
      <c r="C347" s="112" t="s">
        <v>1054</v>
      </c>
      <c r="D347" s="165"/>
    </row>
    <row r="348" spans="1:5" ht="25.5" x14ac:dyDescent="0.25">
      <c r="A348" s="41" t="s">
        <v>1091</v>
      </c>
      <c r="B348" s="111" t="s">
        <v>1103</v>
      </c>
      <c r="C348" s="112" t="s">
        <v>1054</v>
      </c>
      <c r="D348" s="165"/>
    </row>
    <row r="349" spans="1:5" ht="39" x14ac:dyDescent="0.25">
      <c r="A349" s="41" t="s">
        <v>1092</v>
      </c>
      <c r="B349" s="115" t="s">
        <v>202</v>
      </c>
      <c r="C349" s="114" t="s">
        <v>1054</v>
      </c>
      <c r="D349" s="165"/>
    </row>
    <row r="350" spans="1:5" ht="25.5" x14ac:dyDescent="0.25">
      <c r="A350" s="41" t="s">
        <v>1093</v>
      </c>
      <c r="B350" s="111" t="s">
        <v>1077</v>
      </c>
      <c r="C350" s="112" t="s">
        <v>1054</v>
      </c>
      <c r="D350" s="165"/>
    </row>
    <row r="351" spans="1:5" ht="25.5" x14ac:dyDescent="0.25">
      <c r="A351" s="41" t="s">
        <v>1094</v>
      </c>
      <c r="B351" s="111" t="s">
        <v>1078</v>
      </c>
      <c r="C351" s="112" t="s">
        <v>1054</v>
      </c>
      <c r="D351" s="165"/>
    </row>
    <row r="352" spans="1:5" ht="38.25" x14ac:dyDescent="0.25">
      <c r="A352" s="41" t="s">
        <v>1095</v>
      </c>
      <c r="B352" s="111" t="s">
        <v>1079</v>
      </c>
      <c r="C352" s="112" t="s">
        <v>1054</v>
      </c>
      <c r="D352" s="165" t="s">
        <v>1334</v>
      </c>
      <c r="E352">
        <v>49.6</v>
      </c>
    </row>
    <row r="353" spans="1:5" ht="25.5" x14ac:dyDescent="0.25">
      <c r="A353" s="41" t="s">
        <v>1096</v>
      </c>
      <c r="B353" s="111" t="s">
        <v>1080</v>
      </c>
      <c r="C353" s="112" t="s">
        <v>1054</v>
      </c>
      <c r="D353" s="165"/>
    </row>
    <row r="354" spans="1:5" ht="25.5" x14ac:dyDescent="0.25">
      <c r="A354" s="41" t="s">
        <v>1097</v>
      </c>
      <c r="B354" s="111" t="s">
        <v>1081</v>
      </c>
      <c r="C354" s="112" t="s">
        <v>128</v>
      </c>
      <c r="D354" s="165" t="s">
        <v>1334</v>
      </c>
      <c r="E354">
        <v>64.930000000000007</v>
      </c>
    </row>
    <row r="355" spans="1:5" ht="25.5" x14ac:dyDescent="0.25">
      <c r="A355" s="41" t="s">
        <v>1098</v>
      </c>
      <c r="B355" s="111" t="s">
        <v>1082</v>
      </c>
      <c r="C355" s="112" t="s">
        <v>128</v>
      </c>
      <c r="D355" s="165"/>
    </row>
    <row r="356" spans="1:5" ht="25.5" x14ac:dyDescent="0.25">
      <c r="A356" s="41" t="s">
        <v>1099</v>
      </c>
      <c r="B356" s="111" t="s">
        <v>1083</v>
      </c>
      <c r="C356" s="112" t="s">
        <v>128</v>
      </c>
      <c r="D356" s="165" t="s">
        <v>1334</v>
      </c>
      <c r="E356">
        <v>153.02000000000001</v>
      </c>
    </row>
    <row r="357" spans="1:5" ht="25.5" x14ac:dyDescent="0.25">
      <c r="A357" s="41" t="s">
        <v>1100</v>
      </c>
      <c r="B357" s="116" t="s">
        <v>1084</v>
      </c>
      <c r="C357" s="112" t="s">
        <v>1053</v>
      </c>
      <c r="D357" s="165" t="s">
        <v>1334</v>
      </c>
      <c r="E357">
        <v>2.48</v>
      </c>
    </row>
    <row r="358" spans="1:5" ht="25.5" x14ac:dyDescent="0.25">
      <c r="A358" s="41" t="s">
        <v>1101</v>
      </c>
      <c r="B358" s="116" t="s">
        <v>1085</v>
      </c>
      <c r="C358" s="112" t="s">
        <v>1053</v>
      </c>
      <c r="D358" s="165" t="s">
        <v>1334</v>
      </c>
      <c r="E358">
        <v>2.48</v>
      </c>
    </row>
    <row r="359" spans="1:5" x14ac:dyDescent="0.25">
      <c r="A359" s="41" t="s">
        <v>1102</v>
      </c>
      <c r="B359" s="117" t="s">
        <v>1104</v>
      </c>
      <c r="C359" s="112" t="s">
        <v>1054</v>
      </c>
      <c r="D359" s="165"/>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178"/>
      <c r="C364" s="178"/>
      <c r="D364" s="178"/>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6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F9E77-2DE8-4892-9FB8-64EB7DE38B39}">
  <sheetPr>
    <pageSetUpPr fitToPage="1"/>
  </sheetPr>
  <dimension ref="A1:P591"/>
  <sheetViews>
    <sheetView view="pageBreakPreview" zoomScale="85" zoomScaleNormal="85" zoomScaleSheetLayoutView="85" workbookViewId="0">
      <selection activeCell="D18" sqref="D1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1335</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45468</v>
      </c>
      <c r="K7" s="125" t="s">
        <v>1336</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10602569.812528607</v>
      </c>
      <c r="G11" s="189"/>
      <c r="H11" s="192">
        <f>I373</f>
        <v>258343.56000000003</v>
      </c>
      <c r="I11" s="192"/>
      <c r="J11" s="187" t="s">
        <v>1337</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[1]MEMÓRIA11!E5</f>
        <v>0</v>
      </c>
      <c r="G17" s="73">
        <f>F17+[1]BM_10!G17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[1]MEMÓRIA11!E6</f>
        <v>0</v>
      </c>
      <c r="G18" s="73">
        <f>F18+[1]BM_10!G18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[1]MEMÓRIA11!E7</f>
        <v>0</v>
      </c>
      <c r="G19" s="73">
        <f>F19+[1]BM_10!G19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[1]MEMÓRIA11!E8</f>
        <v>0</v>
      </c>
      <c r="G20" s="73">
        <f>F20+[1]BM_10!G20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[1]MEMÓRIA11!E9</f>
        <v>0</v>
      </c>
      <c r="G21" s="73">
        <f>F21+[1]BM_10!G21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[1]MEMÓRIA11!E11</f>
        <v>0.71600000000000019</v>
      </c>
      <c r="G23" s="73">
        <f>F23+[1]BM_10!G23</f>
        <v>2.7385000000000006</v>
      </c>
      <c r="H23" s="55">
        <f t="shared" si="0"/>
        <v>71888.850000000006</v>
      </c>
      <c r="I23" s="55">
        <f t="shared" si="1"/>
        <v>3431.49</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[1]MEMÓRIA11!E12</f>
        <v>0.71600000000000019</v>
      </c>
      <c r="G24" s="73">
        <f>F24+[1]BM_10!G24</f>
        <v>2.7385000000000006</v>
      </c>
      <c r="H24" s="55">
        <f t="shared" si="0"/>
        <v>286974.15000000002</v>
      </c>
      <c r="I24" s="55">
        <f t="shared" si="1"/>
        <v>13698.23</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[1]MEMÓRIA11!E13</f>
        <v>0.71600000000000019</v>
      </c>
      <c r="G25" s="73">
        <f>F25+[1]BM_10!G25</f>
        <v>2.7385000000000006</v>
      </c>
      <c r="H25" s="55">
        <f t="shared" si="0"/>
        <v>82445.399999999994</v>
      </c>
      <c r="I25" s="55">
        <f t="shared" si="1"/>
        <v>3935.39</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[1]MEMÓRIA11!E15</f>
        <v>0</v>
      </c>
      <c r="G27" s="73">
        <f>F27+[1]BM_10!G27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[1]MEMÓRIA11!E16</f>
        <v>0</v>
      </c>
      <c r="G28" s="73">
        <f>F28+[1]BM_10!G28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[1]MEMÓRIA11!E17</f>
        <v>0</v>
      </c>
      <c r="G29" s="73">
        <f>F29+[1]BM_10!G29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[1]MEMÓRIA11!E18</f>
        <v>0</v>
      </c>
      <c r="G30" s="73">
        <f>F30+[1]BM_10!G30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[1]MEMÓRIA11!E19</f>
        <v>0</v>
      </c>
      <c r="G31" s="73">
        <f>F31+[1]BM_10!G31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[1]MEMÓRIA11!E20</f>
        <v>0</v>
      </c>
      <c r="G32" s="73">
        <f>F32+[1]BM_10!G32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[1]MEMÓRIA11!E21</f>
        <v>0</v>
      </c>
      <c r="G33" s="73">
        <f>F33+[1]BM_10!G33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[1]MEMÓRIA11!E22</f>
        <v>0</v>
      </c>
      <c r="G34" s="73">
        <f>F34+[1]BM_10!G34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[1]MEMÓRIA11!E23</f>
        <v>0</v>
      </c>
      <c r="G35" s="73">
        <f>F35+[1]BM_10!G35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[1]MEMÓRIA11!E25</f>
        <v>0</v>
      </c>
      <c r="G37" s="73">
        <f>F37+[1]BM_10!G37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[1]MEMÓRIA11!E26</f>
        <v>0</v>
      </c>
      <c r="G38" s="73">
        <f>F38+[1]BM_10!G38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[1]MEMÓRIA11!E27</f>
        <v>0</v>
      </c>
      <c r="G39" s="73">
        <f>F39+[1]BM_10!G39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[1]MEMÓRIA11!E28</f>
        <v>0</v>
      </c>
      <c r="G40" s="73">
        <f>F40+[1]BM_10!G40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[1]MEMÓRIA11!E29</f>
        <v>0</v>
      </c>
      <c r="G41" s="73">
        <f>F41+[1]BM_10!G41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[1]MEMÓRIA11!E30</f>
        <v>0</v>
      </c>
      <c r="G42" s="73">
        <f>F42+[1]BM_10!G42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[1]MEMÓRIA11!E31</f>
        <v>0</v>
      </c>
      <c r="G43" s="73">
        <f>F43+[1]BM_10!G43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[1]MEMÓRIA11!E32</f>
        <v>0</v>
      </c>
      <c r="G44" s="73">
        <f>F44+[1]BM_10!G44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[1]MEMÓRIA11!E33</f>
        <v>0</v>
      </c>
      <c r="G45" s="73">
        <f>F45+[1]BM_10!G45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[1]MEMÓRIA11!E34</f>
        <v>0</v>
      </c>
      <c r="G46" s="73">
        <f>F46+[1]BM_10!G46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[1]MEMÓRIA11!E35</f>
        <v>0</v>
      </c>
      <c r="G47" s="73">
        <f>F47+[1]BM_10!G47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[1]MEMÓRIA11!E36</f>
        <v>0</v>
      </c>
      <c r="G48" s="73">
        <f>F48+[1]BM_10!G48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[1]MEMÓRIA11!E37</f>
        <v>0</v>
      </c>
      <c r="G49" s="73">
        <f>F49+[1]BM_10!G49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[1]MEMÓRIA11!E38</f>
        <v>0</v>
      </c>
      <c r="G50" s="73">
        <f>F50+[1]BM_10!G50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[1]MEMÓRIA11!E39</f>
        <v>0</v>
      </c>
      <c r="G51" s="73">
        <f>F51+[1]BM_10!G51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[1]MEMÓRIA11!E41</f>
        <v>7.5299999999999994</v>
      </c>
      <c r="G53" s="73">
        <f>F53+[1]BM_10!G53</f>
        <v>119.81</v>
      </c>
      <c r="H53" s="55">
        <f t="shared" si="4"/>
        <v>240489.53599999999</v>
      </c>
      <c r="I53" s="55">
        <f t="shared" si="1"/>
        <v>4254.8999999999996</v>
      </c>
      <c r="J53" s="55">
        <f t="shared" si="2"/>
        <v>67699.839999999997</v>
      </c>
      <c r="K53" s="159">
        <f t="shared" si="3"/>
        <v>0.28150846446807565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[1]MEMÓRIA11!E42</f>
        <v>7.5299999999999994</v>
      </c>
      <c r="G54" s="73">
        <f>F54+[1]BM_10!G54</f>
        <v>119.81</v>
      </c>
      <c r="H54" s="55">
        <f t="shared" si="4"/>
        <v>15474.816000000001</v>
      </c>
      <c r="I54" s="55">
        <f t="shared" si="1"/>
        <v>273.79000000000002</v>
      </c>
      <c r="J54" s="55">
        <f t="shared" si="2"/>
        <v>4356.29</v>
      </c>
      <c r="K54" s="159">
        <f t="shared" si="3"/>
        <v>0.28150835525281848</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[1]MEMÓRIA11!E43</f>
        <v>675</v>
      </c>
      <c r="G55" s="73">
        <f>F55+[1]BM_10!G55</f>
        <v>2302.84</v>
      </c>
      <c r="H55" s="55">
        <f t="shared" si="4"/>
        <v>77294.28</v>
      </c>
      <c r="I55" s="55">
        <f t="shared" si="1"/>
        <v>13527</v>
      </c>
      <c r="J55" s="55">
        <f t="shared" si="2"/>
        <v>46148.91</v>
      </c>
      <c r="K55" s="159">
        <f t="shared" si="3"/>
        <v>0.59705465915459721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[1]MEMÓRIA11!E44</f>
        <v>33</v>
      </c>
      <c r="G56" s="73">
        <f>F56+[1]BM_10!G56</f>
        <v>904.25</v>
      </c>
      <c r="H56" s="55">
        <f t="shared" si="4"/>
        <v>29392.84</v>
      </c>
      <c r="I56" s="55">
        <f t="shared" si="1"/>
        <v>623.37</v>
      </c>
      <c r="J56" s="55">
        <f t="shared" si="2"/>
        <v>17081.28</v>
      </c>
      <c r="K56" s="159">
        <f t="shared" si="3"/>
        <v>0.58113744707894843</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[1]MEMÓRIA11!E45</f>
        <v>41</v>
      </c>
      <c r="G57" s="73">
        <f>F57+[1]BM_10!G57</f>
        <v>1883</v>
      </c>
      <c r="H57" s="55">
        <f t="shared" si="4"/>
        <v>126775.56699999998</v>
      </c>
      <c r="I57" s="55">
        <f t="shared" si="1"/>
        <v>722.83</v>
      </c>
      <c r="J57" s="55">
        <f t="shared" si="2"/>
        <v>33197.29</v>
      </c>
      <c r="K57" s="159">
        <f t="shared" si="3"/>
        <v>0.26185873812735544</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[1]MEMÓRIA11!E46</f>
        <v>902</v>
      </c>
      <c r="G58" s="73">
        <f>F58+[1]BM_10!G58</f>
        <v>3109.5</v>
      </c>
      <c r="H58" s="55">
        <f t="shared" si="4"/>
        <v>134442</v>
      </c>
      <c r="I58" s="55">
        <f t="shared" si="1"/>
        <v>14206.5</v>
      </c>
      <c r="J58" s="55">
        <f t="shared" si="2"/>
        <v>48974.63</v>
      </c>
      <c r="K58" s="159">
        <f t="shared" si="3"/>
        <v>0.36428073072402967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[1]MEMÓRIA11!E47</f>
        <v>608</v>
      </c>
      <c r="G59" s="73">
        <f>F59+[1]BM_10!G59</f>
        <v>2288.0500000000002</v>
      </c>
      <c r="H59" s="55">
        <f t="shared" si="4"/>
        <v>137515.68299999999</v>
      </c>
      <c r="I59" s="55">
        <f t="shared" si="1"/>
        <v>8068.16</v>
      </c>
      <c r="J59" s="55">
        <f t="shared" si="2"/>
        <v>30362.42</v>
      </c>
      <c r="K59" s="159">
        <f t="shared" si="3"/>
        <v>0.22079241681837847</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[1]MEMÓRIA11!E48</f>
        <v>0</v>
      </c>
      <c r="G60" s="73">
        <f>F60+[1]BM_10!G60</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[1]MEMÓRIA11!E49</f>
        <v>0</v>
      </c>
      <c r="G61" s="73">
        <f>F61+[1]BM_10!G61</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[1]MEMÓRIA11!E50</f>
        <v>0</v>
      </c>
      <c r="G62" s="73">
        <f>F62+[1]BM_10!G62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[1]MEMÓRIA11!E51</f>
        <v>0</v>
      </c>
      <c r="G63" s="73">
        <f>F63+[1]BM_10!G63</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[1]MEMÓRIA11!E52</f>
        <v>0</v>
      </c>
      <c r="G64" s="73">
        <f>F64+[1]BM_10!G64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[1]MEMÓRIA11!E53</f>
        <v>29.72</v>
      </c>
      <c r="G65" s="73">
        <f>F65+[1]BM_10!G65</f>
        <v>372.95000000000005</v>
      </c>
      <c r="H65" s="55">
        <f t="shared" si="4"/>
        <v>107056.38350000001</v>
      </c>
      <c r="I65" s="55">
        <f t="shared" si="1"/>
        <v>3416.31</v>
      </c>
      <c r="J65" s="55">
        <f t="shared" si="2"/>
        <v>42870.6</v>
      </c>
      <c r="K65" s="159">
        <f t="shared" si="3"/>
        <v>0.40044879715182974</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[1]MEMÓRIA11!E54</f>
        <v>52.56</v>
      </c>
      <c r="G66" s="73">
        <f>F66+[1]BM_10!G66</f>
        <v>474.65499999999997</v>
      </c>
      <c r="H66" s="55">
        <f t="shared" si="4"/>
        <v>59881.711799999997</v>
      </c>
      <c r="I66" s="55">
        <f t="shared" si="1"/>
        <v>4090.22</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[1]MEMÓRIA11!E55</f>
        <v>0</v>
      </c>
      <c r="G67" s="73">
        <f>F67+[1]BM_10!G67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[1]MEMÓRIA11!E56</f>
        <v>0</v>
      </c>
      <c r="G68" s="73">
        <f>F68+[1]BM_10!G68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[1]MEMÓRIA11!E58</f>
        <v>496.495</v>
      </c>
      <c r="G70" s="73">
        <f>F70+[1]BM_10!G70</f>
        <v>1966.3809999999999</v>
      </c>
      <c r="H70" s="55">
        <f t="shared" si="4"/>
        <v>409519.85219999996</v>
      </c>
      <c r="I70" s="55">
        <f t="shared" si="1"/>
        <v>40583.5</v>
      </c>
      <c r="J70" s="55">
        <f t="shared" si="2"/>
        <v>160731.98000000001</v>
      </c>
      <c r="K70" s="159">
        <f t="shared" si="3"/>
        <v>0.39248886015299267</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[1]MEMÓRIA11!E59</f>
        <v>0</v>
      </c>
      <c r="G71" s="73">
        <f>F71+[1]BM_10!G71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[1]MEMÓRIA11!E60</f>
        <v>0</v>
      </c>
      <c r="G72" s="73">
        <f>F72+[1]BM_10!G72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[1]MEMÓRIA11!E61</f>
        <v>0</v>
      </c>
      <c r="G73" s="73">
        <f>F73+[1]BM_10!G73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[1]MEMÓRIA11!E62</f>
        <v>0</v>
      </c>
      <c r="G74" s="73">
        <f>F74+[1]BM_10!G74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[1]MEMÓRIA11!E63</f>
        <v>17.399999999999999</v>
      </c>
      <c r="G75" s="73">
        <f>F75+[1]BM_10!G75</f>
        <v>17.399999999999999</v>
      </c>
      <c r="H75" s="55">
        <f t="shared" si="4"/>
        <v>1823.9759999999999</v>
      </c>
      <c r="I75" s="55">
        <f t="shared" si="1"/>
        <v>844.07</v>
      </c>
      <c r="J75" s="55">
        <f t="shared" si="2"/>
        <v>844.07</v>
      </c>
      <c r="K75" s="159">
        <f t="shared" si="3"/>
        <v>0.46276376443549699</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[1]MEMÓRIA11!E64</f>
        <v>0</v>
      </c>
      <c r="G76" s="73">
        <f>F76+[1]BM_10!G76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[1]MEMÓRIA11!E65</f>
        <v>0</v>
      </c>
      <c r="G77" s="73">
        <f>F77+[1]BM_10!G77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[1]MEMÓRIA11!E66</f>
        <v>40.200000000000003</v>
      </c>
      <c r="G78" s="73">
        <f>F78+[1]BM_10!G78</f>
        <v>70.8</v>
      </c>
      <c r="H78" s="55">
        <f t="shared" si="4"/>
        <v>2793.71</v>
      </c>
      <c r="I78" s="55">
        <f t="shared" si="1"/>
        <v>1467.3</v>
      </c>
      <c r="J78" s="55">
        <f t="shared" si="2"/>
        <v>2584.1999999999998</v>
      </c>
      <c r="K78" s="159">
        <f t="shared" si="3"/>
        <v>0.92500653253200937</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[1]MEMÓRIA11!E67</f>
        <v>0</v>
      </c>
      <c r="G79" s="73">
        <f>F79+[1]BM_10!G79</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[1]MEMÓRIA11!E68</f>
        <v>0</v>
      </c>
      <c r="G80" s="73">
        <f>F80+[1]BM_10!G80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[1]MEMÓRIA11!E69</f>
        <v>0</v>
      </c>
      <c r="G81" s="73">
        <f>F81+[1]BM_10!G81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[1]MEMÓRIA11!E71</f>
        <v>0</v>
      </c>
      <c r="G83" s="73">
        <f>F83+[1]BM_10!G83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[1]MEMÓRIA11!E72</f>
        <v>0</v>
      </c>
      <c r="G84" s="73">
        <f>F84+[1]BM_10!G84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[1]MEMÓRIA11!E73</f>
        <v>0</v>
      </c>
      <c r="G85" s="73">
        <f>F85+[1]BM_10!G85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[1]MEMÓRIA11!E74</f>
        <v>0</v>
      </c>
      <c r="G86" s="73">
        <f>F86+[1]BM_10!G86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[1]MEMÓRIA11!E75</f>
        <v>0</v>
      </c>
      <c r="G87" s="73">
        <f>F87+[1]BM_10!G87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[1]MEMÓRIA11!E76</f>
        <v>0</v>
      </c>
      <c r="G88" s="73">
        <f>F88+[1]BM_10!G88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[1]MEMÓRIA11!E77</f>
        <v>0</v>
      </c>
      <c r="G89" s="73">
        <f>F89+[1]BM_10!G89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[1]MEMÓRIA11!E78</f>
        <v>0</v>
      </c>
      <c r="G90" s="73">
        <f>F90+[1]BM_10!G90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[1]MEMÓRIA11!E79</f>
        <v>0</v>
      </c>
      <c r="G91" s="73">
        <f>F91+[1]BM_10!G91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[1]MEMÓRIA11!E80</f>
        <v>0</v>
      </c>
      <c r="G92" s="73">
        <f>F92+[1]BM_10!G92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[1]MEMÓRIA11!E81</f>
        <v>0</v>
      </c>
      <c r="G93" s="73">
        <f>F93+[1]BM_10!G93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[1]MEMÓRIA11!E82</f>
        <v>0</v>
      </c>
      <c r="G94" s="73">
        <f>F94+[1]BM_10!G94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[1]MEMÓRIA11!E83</f>
        <v>0</v>
      </c>
      <c r="G95" s="73">
        <f>F95+[1]BM_10!G95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[1]MEMÓRIA11!E85</f>
        <v>0</v>
      </c>
      <c r="G97" s="73">
        <f>F97+[1]BM_10!G97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[1]MEMÓRIA11!E86</f>
        <v>0</v>
      </c>
      <c r="G98" s="73">
        <f>F98+[1]BM_10!G98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[1]MEMÓRIA11!E87</f>
        <v>0</v>
      </c>
      <c r="G99" s="73">
        <f>F99+[1]BM_10!G99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[1]MEMÓRIA11!E88</f>
        <v>0</v>
      </c>
      <c r="G100" s="73">
        <f>F100+[1]BM_10!G100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[1]MEMÓRIA11!E90</f>
        <v>0</v>
      </c>
      <c r="G102" s="73">
        <f>F102+[1]BM_10!G102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[1]MEMÓRIA11!E91</f>
        <v>0</v>
      </c>
      <c r="G103" s="73">
        <f>F103+[1]BM_10!G103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[1]MEMÓRIA11!E92</f>
        <v>0</v>
      </c>
      <c r="G104" s="73">
        <f>F104+[1]BM_10!G104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[1]MEMÓRIA11!E93</f>
        <v>0</v>
      </c>
      <c r="G105" s="73">
        <f>F105+[1]BM_10!G105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[1]MEMÓRIA11!E95</f>
        <v>0</v>
      </c>
      <c r="G107" s="73">
        <f>F107+[1]BM_10!G107</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[1]MEMÓRIA11!E96</f>
        <v>2655.02</v>
      </c>
      <c r="G108" s="73">
        <f>F108+[1]BM_10!G108</f>
        <v>3662.89</v>
      </c>
      <c r="H108" s="55">
        <f t="shared" si="9"/>
        <v>226776.21460000001</v>
      </c>
      <c r="I108" s="55">
        <f t="shared" si="5"/>
        <v>93536.35</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[1]MEMÓRIA11!E97</f>
        <v>0</v>
      </c>
      <c r="G109" s="73">
        <f>F109+[1]BM_10!G109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[1]MEMÓRIA11!E98</f>
        <v>0</v>
      </c>
      <c r="G110" s="73">
        <f>F110+[1]BM_10!G110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[1]MEMÓRIA11!E100</f>
        <v>0</v>
      </c>
      <c r="G112" s="73">
        <f>F112+[1]BM_10!G112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[1]MEMÓRIA11!E101</f>
        <v>0</v>
      </c>
      <c r="G113" s="73">
        <f>F113+[1]BM_10!G113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[1]MEMÓRIA11!E102</f>
        <v>0</v>
      </c>
      <c r="G114" s="73">
        <f>F114+[1]BM_10!G114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[1]MEMÓRIA11!E103</f>
        <v>0</v>
      </c>
      <c r="G115" s="73">
        <f>F115+[1]BM_10!G115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[1]MEMÓRIA11!E104</f>
        <v>0</v>
      </c>
      <c r="G116" s="73">
        <f>F116+[1]BM_10!G116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[1]MEMÓRIA11!E106</f>
        <v>0</v>
      </c>
      <c r="G118" s="73">
        <f>F118+[1]BM_10!G118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[1]MEMÓRIA11!E107</f>
        <v>0</v>
      </c>
      <c r="G119" s="73">
        <f>F119+[1]BM_10!G119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[1]MEMÓRIA11!E108</f>
        <v>0</v>
      </c>
      <c r="G120" s="73">
        <f>F120+[1]BM_10!G120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[1]MEMÓRIA11!E109</f>
        <v>0</v>
      </c>
      <c r="G121" s="73">
        <f>F121+[1]BM_10!G121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[1]MEMÓRIA11!E111</f>
        <v>0</v>
      </c>
      <c r="G123" s="73">
        <f>F123+[1]BM_10!G123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[1]MEMÓRIA11!E112</f>
        <v>0</v>
      </c>
      <c r="G124" s="73">
        <f>F124+[1]BM_10!G124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[1]MEMÓRIA11!E113</f>
        <v>0</v>
      </c>
      <c r="G125" s="73">
        <f>F125+[1]BM_10!G125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[1]MEMÓRIA11!E114</f>
        <v>0</v>
      </c>
      <c r="G126" s="73">
        <f>F126+[1]BM_10!G126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[1]MEMÓRIA11!E115</f>
        <v>0</v>
      </c>
      <c r="G127" s="73">
        <f>F127+[1]BM_10!G127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[1]MEMÓRIA11!E116</f>
        <v>0</v>
      </c>
      <c r="G128" s="73">
        <f>F128+[1]BM_10!G128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[1]MEMÓRIA11!E117</f>
        <v>0</v>
      </c>
      <c r="G129" s="73">
        <f>F129+[1]BM_10!G129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[1]MEMÓRIA11!E118</f>
        <v>0</v>
      </c>
      <c r="G130" s="73">
        <f>F130+[1]BM_10!G130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[1]MEMÓRIA11!E120</f>
        <v>0</v>
      </c>
      <c r="G132" s="73">
        <f>F132+[1]BM_10!G132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[1]MEMÓRIA11!E121</f>
        <v>0</v>
      </c>
      <c r="G133" s="73">
        <f>F133+[1]BM_10!G133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[1]MEMÓRIA11!E122</f>
        <v>0</v>
      </c>
      <c r="G134" s="73">
        <f>F134+[1]BM_10!G134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[1]MEMÓRIA11!E123</f>
        <v>0</v>
      </c>
      <c r="G135" s="73">
        <f>F135+[1]BM_10!G135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[1]MEMÓRIA11!E124</f>
        <v>0</v>
      </c>
      <c r="G136" s="73">
        <f>F136+[1]BM_10!G136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[1]MEMÓRIA11!E125</f>
        <v>0</v>
      </c>
      <c r="G137" s="73">
        <f>F137+[1]BM_10!G137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[1]MEMÓRIA11!E126</f>
        <v>0</v>
      </c>
      <c r="G138" s="73">
        <f>F138+[1]BM_10!G138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[1]MEMÓRIA11!E127</f>
        <v>0</v>
      </c>
      <c r="G139" s="73">
        <f>F139+[1]BM_10!G139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[1]MEMÓRIA11!E128</f>
        <v>0</v>
      </c>
      <c r="G140" s="73">
        <f>F140+[1]BM_10!G140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[1]MEMÓRIA11!E129</f>
        <v>0</v>
      </c>
      <c r="G141" s="73">
        <f>F141+[1]BM_10!G141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[1]MEMÓRIA11!E130</f>
        <v>0</v>
      </c>
      <c r="G142" s="73">
        <f>F142+[1]BM_10!G142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[1]MEMÓRIA11!E131</f>
        <v>0</v>
      </c>
      <c r="G143" s="73">
        <f>F143+[1]BM_10!G143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[1]MEMÓRIA11!E132</f>
        <v>0</v>
      </c>
      <c r="G144" s="73">
        <f>F144+[1]BM_10!G144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[1]MEMÓRIA11!E133</f>
        <v>0</v>
      </c>
      <c r="G145" s="73">
        <f>F145+[1]BM_10!G145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[1]MEMÓRIA11!E134</f>
        <v>0</v>
      </c>
      <c r="G146" s="73">
        <f>F146+[1]BM_10!G146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[1]MEMÓRIA11!E135</f>
        <v>0</v>
      </c>
      <c r="G147" s="73">
        <f>F147+[1]BM_10!G147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[1]MEMÓRIA11!E136</f>
        <v>0</v>
      </c>
      <c r="G148" s="73">
        <f>F148+[1]BM_10!G148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[1]MEMÓRIA11!E137</f>
        <v>0</v>
      </c>
      <c r="G149" s="73">
        <f>F149+[1]BM_10!G149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[1]MEMÓRIA11!E138</f>
        <v>0</v>
      </c>
      <c r="G150" s="73">
        <f>F150+[1]BM_10!G150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[1]MEMÓRIA11!E139</f>
        <v>0</v>
      </c>
      <c r="G151" s="73">
        <f>F151+[1]BM_10!G151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[1]MEMÓRIA11!E140</f>
        <v>0</v>
      </c>
      <c r="G152" s="73">
        <f>F152+[1]BM_10!G152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[1]MEMÓRIA11!E141</f>
        <v>0</v>
      </c>
      <c r="G153" s="73">
        <f>F153+[1]BM_10!G153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[1]MEMÓRIA11!E142</f>
        <v>0</v>
      </c>
      <c r="G154" s="73">
        <f>F154+[1]BM_10!G154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[1]MEMÓRIA11!E144</f>
        <v>0</v>
      </c>
      <c r="G156" s="73">
        <f>F156+[1]BM_10!G156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[1]MEMÓRIA11!E145</f>
        <v>0</v>
      </c>
      <c r="G157" s="73">
        <f>F157+[1]BM_10!G157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[1]MEMÓRIA11!E146</f>
        <v>0</v>
      </c>
      <c r="G158" s="73">
        <f>F158+[1]BM_10!G158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[1]MEMÓRIA11!E147</f>
        <v>0</v>
      </c>
      <c r="G159" s="73">
        <f>F159+[1]BM_10!G159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[1]MEMÓRIA11!E148</f>
        <v>0</v>
      </c>
      <c r="G160" s="73">
        <f>F160+[1]BM_10!G160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[1]MEMÓRIA11!E149</f>
        <v>0</v>
      </c>
      <c r="G161" s="73">
        <f>F161+[1]BM_10!G161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[1]MEMÓRIA11!E150</f>
        <v>0</v>
      </c>
      <c r="G162" s="73">
        <f>F162+[1]BM_10!G162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[1]MEMÓRIA11!E151</f>
        <v>0</v>
      </c>
      <c r="G163" s="73">
        <f>F163+[1]BM_10!G163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[1]MEMÓRIA11!E152</f>
        <v>0</v>
      </c>
      <c r="G164" s="73">
        <f>F164+[1]BM_10!G164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[1]MEMÓRIA11!E153</f>
        <v>0</v>
      </c>
      <c r="G165" s="73">
        <f>F165+[1]BM_10!G165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[1]MEMÓRIA11!E154</f>
        <v>0</v>
      </c>
      <c r="G166" s="73">
        <f>F166+[1]BM_10!G166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[1]MEMÓRIA11!E155</f>
        <v>0</v>
      </c>
      <c r="G167" s="73">
        <f>F167+[1]BM_10!G167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[1]MEMÓRIA11!E156</f>
        <v>0</v>
      </c>
      <c r="G168" s="73">
        <f>F168+[1]BM_10!G168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[1]MEMÓRIA11!E157</f>
        <v>0</v>
      </c>
      <c r="G169" s="73">
        <f>F169+[1]BM_10!G169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[1]MEMÓRIA11!E158</f>
        <v>0</v>
      </c>
      <c r="G170" s="73">
        <f>F170+[1]BM_10!G170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[1]MEMÓRIA11!E159</f>
        <v>0</v>
      </c>
      <c r="G171" s="73">
        <f>F171+[1]BM_10!G171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[1]MEMÓRIA11!E160</f>
        <v>0</v>
      </c>
      <c r="G172" s="73">
        <f>F172+[1]BM_10!G172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[1]MEMÓRIA11!E162</f>
        <v>0</v>
      </c>
      <c r="G174" s="73">
        <f>F174+[1]BM_10!G174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[1]MEMÓRIA11!E163</f>
        <v>0</v>
      </c>
      <c r="G175" s="73">
        <f>F175+[1]BM_10!G175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[1]MEMÓRIA11!E164</f>
        <v>0</v>
      </c>
      <c r="G176" s="73">
        <f>F176+[1]BM_10!G176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[1]MEMÓRIA11!E165</f>
        <v>0</v>
      </c>
      <c r="G177" s="73">
        <f>F177+[1]BM_10!G177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[1]MEMÓRIA11!E166</f>
        <v>0</v>
      </c>
      <c r="G178" s="73">
        <f>F178+[1]BM_10!G178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[1]MEMÓRIA11!E167</f>
        <v>0</v>
      </c>
      <c r="G179" s="73">
        <f>F179+[1]BM_10!G179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[1]MEMÓRIA11!E168</f>
        <v>0</v>
      </c>
      <c r="G180" s="73">
        <f>F180+[1]BM_10!G180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[1]MEMÓRIA11!E169</f>
        <v>0</v>
      </c>
      <c r="G181" s="73">
        <f>F181+[1]BM_10!G181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[1]MEMÓRIA11!E170</f>
        <v>0</v>
      </c>
      <c r="G182" s="73">
        <f>F182+[1]BM_10!G182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[1]MEMÓRIA11!E171</f>
        <v>0</v>
      </c>
      <c r="G183" s="73">
        <f>F183+[1]BM_10!G183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[1]MEMÓRIA11!E172</f>
        <v>0</v>
      </c>
      <c r="G184" s="73">
        <f>F184+[1]BM_10!G184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[1]MEMÓRIA11!E173</f>
        <v>0</v>
      </c>
      <c r="G185" s="73">
        <f>F185+[1]BM_10!G185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[1]MEMÓRIA11!E174</f>
        <v>0</v>
      </c>
      <c r="G186" s="73">
        <f>F186+[1]BM_10!G186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[1]MEMÓRIA11!E175</f>
        <v>0</v>
      </c>
      <c r="G187" s="73">
        <f>F187+[1]BM_10!G187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[1]MEMÓRIA11!E176</f>
        <v>0</v>
      </c>
      <c r="G188" s="73">
        <f>F188+[1]BM_10!G188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[1]MEMÓRIA11!E177</f>
        <v>0</v>
      </c>
      <c r="G189" s="73">
        <f>F189+[1]BM_10!G189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[1]MEMÓRIA11!E178</f>
        <v>0</v>
      </c>
      <c r="G190" s="73">
        <f>F190+[1]BM_10!G190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[1]MEMÓRIA11!E179</f>
        <v>0</v>
      </c>
      <c r="G191" s="73">
        <f>F191+[1]BM_10!G191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[1]MEMÓRIA11!E181</f>
        <v>0</v>
      </c>
      <c r="G193" s="73">
        <f>F193+[1]BM_10!G193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[1]MEMÓRIA11!E182</f>
        <v>0</v>
      </c>
      <c r="G194" s="73">
        <f>F194+[1]BM_10!G194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[1]MEMÓRIA11!E183</f>
        <v>0</v>
      </c>
      <c r="G195" s="73">
        <f>F195+[1]BM_10!G195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[1]MEMÓRIA11!E184</f>
        <v>0</v>
      </c>
      <c r="G196" s="73">
        <f>F196+[1]BM_10!G196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[1]MEMÓRIA11!E185</f>
        <v>0</v>
      </c>
      <c r="G197" s="73">
        <f>F197+[1]BM_10!G197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[1]MEMÓRIA11!E186</f>
        <v>0</v>
      </c>
      <c r="G198" s="73">
        <f>F198+[1]BM_10!G198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[1]MEMÓRIA11!E187</f>
        <v>0</v>
      </c>
      <c r="G199" s="73">
        <f>F199+[1]BM_10!G199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[1]MEMÓRIA11!E188</f>
        <v>0</v>
      </c>
      <c r="G200" s="73">
        <f>F200+[1]BM_10!G200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[1]MEMÓRIA11!E189</f>
        <v>0</v>
      </c>
      <c r="G201" s="73">
        <f>F201+[1]BM_10!G201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[1]MEMÓRIA11!E191</f>
        <v>0</v>
      </c>
      <c r="G203" s="73">
        <f>F203+[1]BM_10!G203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[1]MEMÓRIA11!E192</f>
        <v>0</v>
      </c>
      <c r="G204" s="73">
        <f>F204+[1]BM_10!G204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[1]MEMÓRIA11!E193</f>
        <v>0</v>
      </c>
      <c r="G205" s="73">
        <f>F205+[1]BM_10!G205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[1]MEMÓRIA11!E194</f>
        <v>0</v>
      </c>
      <c r="G206" s="73">
        <f>F206+[1]BM_10!G206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[1]MEMÓRIA11!E195</f>
        <v>0</v>
      </c>
      <c r="G207" s="73">
        <f>F207+[1]BM_10!G207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[1]MEMÓRIA11!E197</f>
        <v>0</v>
      </c>
      <c r="G209" s="73">
        <f>F209+[1]BM_10!G209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[1]MEMÓRIA11!E198</f>
        <v>0</v>
      </c>
      <c r="G210" s="73">
        <f>F210+[1]BM_10!G210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[1]MEMÓRIA11!E199</f>
        <v>0</v>
      </c>
      <c r="G211" s="73">
        <f>F211+[1]BM_10!G211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[1]MEMÓRIA11!E200</f>
        <v>0</v>
      </c>
      <c r="G212" s="73">
        <f>F212+[1]BM_10!G212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[1]MEMÓRIA11!E201</f>
        <v>0</v>
      </c>
      <c r="G213" s="73">
        <f>F213+[1]BM_10!G213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[1]MEMÓRIA11!E202</f>
        <v>0</v>
      </c>
      <c r="G214" s="73">
        <f>F214+[1]BM_10!G214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[1]MEMÓRIA11!E203</f>
        <v>0</v>
      </c>
      <c r="G215" s="73">
        <f>F215+[1]BM_10!G215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[1]MEMÓRIA11!E204</f>
        <v>0</v>
      </c>
      <c r="G216" s="73">
        <f>F216+[1]BM_10!G216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[1]MEMÓRIA11!E205</f>
        <v>0</v>
      </c>
      <c r="G217" s="73">
        <f>F217+[1]BM_10!G217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[1]MEMÓRIA11!E206</f>
        <v>0</v>
      </c>
      <c r="G218" s="73">
        <f>F218+[1]BM_10!G218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[1]MEMÓRIA11!E207</f>
        <v>0</v>
      </c>
      <c r="G219" s="73">
        <f>F219+[1]BM_10!G219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[1]MEMÓRIA11!E208</f>
        <v>0</v>
      </c>
      <c r="G220" s="73">
        <f>F220+[1]BM_10!G220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[1]MEMÓRIA11!E209</f>
        <v>0</v>
      </c>
      <c r="G221" s="73">
        <f>F221+[1]BM_10!G221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[1]MEMÓRIA11!E210</f>
        <v>0</v>
      </c>
      <c r="G222" s="73">
        <f>F222+[1]BM_10!G222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[1]MEMÓRIA11!E211</f>
        <v>0</v>
      </c>
      <c r="G223" s="73">
        <f>F223+[1]BM_10!G223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[1]MEMÓRIA11!E212</f>
        <v>0</v>
      </c>
      <c r="G224" s="73">
        <f>F224+[1]BM_10!G224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[1]MEMÓRIA11!E213</f>
        <v>0</v>
      </c>
      <c r="G225" s="73">
        <f>F225+[1]BM_10!G225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[1]MEMÓRIA11!E214</f>
        <v>0</v>
      </c>
      <c r="G226" s="73">
        <f>F226+[1]BM_10!G226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[1]MEMÓRIA11!E215</f>
        <v>0</v>
      </c>
      <c r="G227" s="73">
        <f>F227+[1]BM_10!G227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[1]MEMÓRIA11!E216</f>
        <v>0</v>
      </c>
      <c r="G228" s="73">
        <f>F228+[1]BM_10!G228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[1]MEMÓRIA11!E217</f>
        <v>0</v>
      </c>
      <c r="G229" s="73">
        <f>F229+[1]BM_10!G229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[1]MEMÓRIA11!E218</f>
        <v>0</v>
      </c>
      <c r="G230" s="73">
        <f>F230+[1]BM_10!G230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[1]MEMÓRIA11!E219</f>
        <v>0</v>
      </c>
      <c r="G231" s="73">
        <f>F231+[1]BM_10!G231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[1]MEMÓRIA11!E220</f>
        <v>0</v>
      </c>
      <c r="G232" s="73">
        <f>F232+[1]BM_10!G232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[1]MEMÓRIA11!E221</f>
        <v>0</v>
      </c>
      <c r="G233" s="73">
        <f>F233+[1]BM_10!G233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[1]MEMÓRIA11!E222</f>
        <v>0</v>
      </c>
      <c r="G234" s="73">
        <f>F234+[1]BM_10!G234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[1]MEMÓRIA11!E223</f>
        <v>0</v>
      </c>
      <c r="G235" s="73">
        <f>F235+[1]BM_10!G235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[1]MEMÓRIA11!E224</f>
        <v>0</v>
      </c>
      <c r="G236" s="73">
        <f>F236+[1]BM_10!G236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[1]MEMÓRIA11!E225</f>
        <v>0</v>
      </c>
      <c r="G237" s="73">
        <f>F237+[1]BM_10!G237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[1]MEMÓRIA11!E226</f>
        <v>0</v>
      </c>
      <c r="G238" s="73">
        <f>F238+[1]BM_10!G238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[1]MEMÓRIA11!E227</f>
        <v>0</v>
      </c>
      <c r="G239" s="73">
        <f>F239+[1]BM_10!G239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[1]MEMÓRIA11!E228</f>
        <v>0</v>
      </c>
      <c r="G240" s="73">
        <f>F240+[1]BM_10!G240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[1]MEMÓRIA11!E229</f>
        <v>0</v>
      </c>
      <c r="G241" s="73">
        <f>F241+[1]BM_10!G241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[1]MEMÓRIA11!E230</f>
        <v>0</v>
      </c>
      <c r="G242" s="73">
        <f>F242+[1]BM_10!G242</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[1]MEMÓRIA11!E231</f>
        <v>0</v>
      </c>
      <c r="G243" s="73">
        <f>F243+[1]BM_10!G243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[1]MEMÓRIA11!E232</f>
        <v>0</v>
      </c>
      <c r="G244" s="73">
        <f>F244+[1]BM_10!G244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[1]MEMÓRIA11!E233</f>
        <v>0</v>
      </c>
      <c r="G245" s="73">
        <f>F245+[1]BM_10!G245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[1]MEMÓRIA11!E234</f>
        <v>0</v>
      </c>
      <c r="G246" s="73">
        <f>F246+[1]BM_10!G246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[1]MEMÓRIA11!E235</f>
        <v>0</v>
      </c>
      <c r="G247" s="73">
        <f>F247+[1]BM_10!G247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[1]MEMÓRIA11!E236</f>
        <v>0</v>
      </c>
      <c r="G248" s="73">
        <f>F248+[1]BM_10!G248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[1]MEMÓRIA11!E237</f>
        <v>0</v>
      </c>
      <c r="G249" s="73">
        <f>F249+[1]BM_10!G249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[1]MEMÓRIA11!E238</f>
        <v>0</v>
      </c>
      <c r="G250" s="73">
        <f>F250+[1]BM_10!G250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[1]MEMÓRIA11!E239</f>
        <v>0</v>
      </c>
      <c r="G251" s="73">
        <f>F251+[1]BM_10!G251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[1]MEMÓRIA11!E240</f>
        <v>0</v>
      </c>
      <c r="G252" s="73">
        <f>F252+[1]BM_10!G252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[1]MEMÓRIA11!E241</f>
        <v>0</v>
      </c>
      <c r="G253" s="73">
        <f>F253+[1]BM_10!G253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[1]MEMÓRIA11!E242</f>
        <v>0</v>
      </c>
      <c r="G254" s="73">
        <f>F254+[1]BM_10!G254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[1]MEMÓRIA11!E243</f>
        <v>0</v>
      </c>
      <c r="G255" s="73">
        <f>F255+[1]BM_10!G255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[1]MEMÓRIA11!E244</f>
        <v>0</v>
      </c>
      <c r="G256" s="73">
        <f>F256+[1]BM_10!G256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[1]MEMÓRIA11!E245</f>
        <v>0</v>
      </c>
      <c r="G257" s="73">
        <f>F257+[1]BM_10!G257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[1]MEMÓRIA11!E246</f>
        <v>0</v>
      </c>
      <c r="G258" s="73">
        <f>F258+[1]BM_10!G258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[1]MEMÓRIA11!E247</f>
        <v>0</v>
      </c>
      <c r="G259" s="73">
        <f>F259+[1]BM_10!G259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[1]MEMÓRIA11!E249</f>
        <v>0</v>
      </c>
      <c r="G261" s="73">
        <f>F261+[1]BM_10!G261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[1]MEMÓRIA11!E250</f>
        <v>0</v>
      </c>
      <c r="G262" s="73">
        <f>F262+[1]BM_10!G262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[1]MEMÓRIA11!E251</f>
        <v>0</v>
      </c>
      <c r="G263" s="73">
        <f>F263+[1]BM_10!G263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[1]MEMÓRIA11!E252</f>
        <v>0</v>
      </c>
      <c r="G264" s="73">
        <f>F264+[1]BM_10!G264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[1]MEMÓRIA11!E253</f>
        <v>0</v>
      </c>
      <c r="G265" s="73">
        <f>F265+[1]BM_10!G265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[1]MEMÓRIA11!E254</f>
        <v>0</v>
      </c>
      <c r="G266" s="73">
        <f>F266+[1]BM_10!G266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[1]MEMÓRIA11!E255</f>
        <v>0</v>
      </c>
      <c r="G267" s="73">
        <f>F267+[1]BM_10!G267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[1]MEMÓRIA11!E256</f>
        <v>0</v>
      </c>
      <c r="G268" s="73">
        <f>F268+[1]BM_10!G268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[1]MEMÓRIA11!E257</f>
        <v>0</v>
      </c>
      <c r="G269" s="73">
        <f>F269+[1]BM_10!G269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[1]MEMÓRIA11!E258</f>
        <v>0</v>
      </c>
      <c r="G270" s="73">
        <f>F270+[1]BM_10!G270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[1]MEMÓRIA11!E259</f>
        <v>0</v>
      </c>
      <c r="G271" s="73">
        <f>F271+[1]BM_10!G271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[1]MEMÓRIA11!E260</f>
        <v>0</v>
      </c>
      <c r="G272" s="73">
        <f>F272+[1]BM_10!G272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[1]MEMÓRIA11!E261</f>
        <v>0</v>
      </c>
      <c r="G273" s="73">
        <f>F273+[1]BM_10!G273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[1]MEMÓRIA11!E262</f>
        <v>0</v>
      </c>
      <c r="G274" s="73">
        <f>F274+[1]BM_10!G274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[1]MEMÓRIA11!E263</f>
        <v>0</v>
      </c>
      <c r="G275" s="73">
        <f>F275+[1]BM_10!G275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[1]MEMÓRIA11!E264</f>
        <v>0</v>
      </c>
      <c r="G276" s="73">
        <f>F276+[1]BM_10!G276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[1]MEMÓRIA11!E265</f>
        <v>0</v>
      </c>
      <c r="G277" s="73">
        <f>F277+[1]BM_10!G277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[1]MEMÓRIA11!E266</f>
        <v>0</v>
      </c>
      <c r="G278" s="73">
        <f>F278+[1]BM_10!G278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[1]MEMÓRIA11!E267</f>
        <v>0</v>
      </c>
      <c r="G279" s="73">
        <f>F279+[1]BM_10!G279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[1]MEMÓRIA11!E268</f>
        <v>0</v>
      </c>
      <c r="G280" s="73">
        <f>F280+[1]BM_10!G280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[1]MEMÓRIA11!E270</f>
        <v>0</v>
      </c>
      <c r="G282" s="73">
        <f>F282+[1]BM_10!G282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[1]MEMÓRIA11!E271</f>
        <v>0</v>
      </c>
      <c r="G283" s="73">
        <f>F283+[1]BM_10!G283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[1]MEMÓRIA11!E272</f>
        <v>0</v>
      </c>
      <c r="G284" s="73">
        <f>F284+[1]BM_10!G284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[1]MEMÓRIA11!E273</f>
        <v>0</v>
      </c>
      <c r="G285" s="73">
        <f>F285+[1]BM_10!G285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[1]MEMÓRIA11!E274</f>
        <v>0</v>
      </c>
      <c r="G286" s="73">
        <f>F286+[1]BM_10!G286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[1]MEMÓRIA11!E275</f>
        <v>0</v>
      </c>
      <c r="G287" s="73">
        <f>F287+[1]BM_10!G287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[1]MEMÓRIA11!E276</f>
        <v>0</v>
      </c>
      <c r="G288" s="73">
        <f>F288+[1]BM_10!G288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[1]MEMÓRIA11!E277</f>
        <v>0</v>
      </c>
      <c r="G289" s="73">
        <f>F289+[1]BM_10!G289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[1]MEMÓRIA11!E278</f>
        <v>0</v>
      </c>
      <c r="G290" s="73">
        <f>F290+[1]BM_10!G290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[1]MEMÓRIA11!E279</f>
        <v>0</v>
      </c>
      <c r="G291" s="73">
        <f>F291+[1]BM_10!G291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[1]MEMÓRIA11!E280</f>
        <v>0</v>
      </c>
      <c r="G292" s="73">
        <f>F292+[1]BM_10!G292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[1]MEMÓRIA11!E281</f>
        <v>0</v>
      </c>
      <c r="G293" s="73">
        <f>F293+[1]BM_10!G293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[1]MEMÓRIA11!E283</f>
        <v>0</v>
      </c>
      <c r="G295" s="73">
        <f>F295+[1]BM_10!G295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[1]MEMÓRIA11!E284</f>
        <v>0</v>
      </c>
      <c r="G296" s="73">
        <f>F296+[1]BM_10!G296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[1]MEMÓRIA11!E285</f>
        <v>0</v>
      </c>
      <c r="G297" s="73">
        <f>F297+[1]BM_10!G297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[1]MEMÓRIA11!E286</f>
        <v>0</v>
      </c>
      <c r="G298" s="73">
        <f>F298+[1]BM_10!G298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[1]MEMÓRIA11!E287</f>
        <v>0</v>
      </c>
      <c r="G299" s="73">
        <f>F299+[1]BM_10!G299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[1]MEMÓRIA11!E288</f>
        <v>0</v>
      </c>
      <c r="G300" s="73">
        <f>F300+[1]BM_10!G300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[1]MEMÓRIA11!E290</f>
        <v>0</v>
      </c>
      <c r="G302" s="73">
        <f>F302+[1]BM_10!G302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[1]MEMÓRIA11!E291</f>
        <v>0</v>
      </c>
      <c r="G303" s="73">
        <f>F303+[1]BM_10!G303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[1]MEMÓRIA11!E292</f>
        <v>0</v>
      </c>
      <c r="G304" s="73">
        <f>F304+[1]BM_10!G304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[1]MEMÓRIA11!E293</f>
        <v>0</v>
      </c>
      <c r="G305" s="73">
        <f>F305+[1]BM_10!G305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[1]MEMÓRIA11!E294</f>
        <v>0</v>
      </c>
      <c r="G306" s="73">
        <f>F306+[1]BM_10!G306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[1]MEMÓRIA11!E295</f>
        <v>0</v>
      </c>
      <c r="G307" s="73">
        <f>F307+[1]BM_10!G307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[1]MEMÓRIA11!E296</f>
        <v>0</v>
      </c>
      <c r="G308" s="73">
        <f>F308+[1]BM_10!G308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[1]MEMÓRIA11!E297</f>
        <v>0</v>
      </c>
      <c r="G309" s="73">
        <f>F309+[1]BM_10!G309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[1]MEMÓRIA11!E298</f>
        <v>0</v>
      </c>
      <c r="G310" s="73">
        <f>F310+[1]BM_10!G310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[1]MEMÓRIA11!E299</f>
        <v>0</v>
      </c>
      <c r="G311" s="73">
        <f>F311+[1]BM_10!G311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[1]MEMÓRIA11!E300</f>
        <v>0</v>
      </c>
      <c r="G312" s="73">
        <f>F312+[1]BM_10!G312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[1]MEMÓRIA11!E301</f>
        <v>0</v>
      </c>
      <c r="G313" s="73">
        <f>F313+[1]BM_10!G313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[1]MEMÓRIA11!E302</f>
        <v>0</v>
      </c>
      <c r="G314" s="73">
        <f>F314+[1]BM_10!G314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[1]MEMÓRIA11!E303</f>
        <v>0</v>
      </c>
      <c r="G315" s="73">
        <f>F315+[1]BM_10!G315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[1]MEMÓRIA11!E304</f>
        <v>0</v>
      </c>
      <c r="G316" s="73">
        <f>F316+[1]BM_10!G316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[1]MEMÓRIA11!E305</f>
        <v>0</v>
      </c>
      <c r="G317" s="73">
        <f>F317+[1]BM_10!G317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[1]MEMÓRIA11!E306</f>
        <v>0</v>
      </c>
      <c r="G318" s="73">
        <f>F318+[1]BM_10!G318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[1]MEMÓRIA11!E307</f>
        <v>0</v>
      </c>
      <c r="G319" s="73">
        <f>F319+[1]BM_10!G319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[1]MEMÓRIA11!E308</f>
        <v>0</v>
      </c>
      <c r="G320" s="73">
        <f>F320+[1]BM_10!G320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[1]MEMÓRIA11!E310</f>
        <v>0</v>
      </c>
      <c r="G322" s="73">
        <f>F322+[1]BM_10!G322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[1]MEMÓRIA11!E311</f>
        <v>0</v>
      </c>
      <c r="G323" s="73">
        <f>F323+[1]BM_10!G323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[1]MEMÓRIA11!E312</f>
        <v>0</v>
      </c>
      <c r="G324" s="73">
        <f>F324+[1]BM_10!G324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[1]MEMÓRIA11!E313</f>
        <v>0</v>
      </c>
      <c r="G325" s="73">
        <f>F325+[1]BM_10!G325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[1]MEMÓRIA11!E314</f>
        <v>0</v>
      </c>
      <c r="G326" s="73">
        <f>F326+[1]BM_10!G326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[1]MEMÓRIA11!E315</f>
        <v>0</v>
      </c>
      <c r="G327" s="73">
        <f>F327+[1]BM_10!G327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[1]MEMÓRIA11!E316</f>
        <v>0</v>
      </c>
      <c r="G328" s="73">
        <f>F328+[1]BM_10!G328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[1]MEMÓRIA11!E317</f>
        <v>0</v>
      </c>
      <c r="G329" s="73">
        <f>F329+[1]BM_10!G329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[1]MEMÓRIA11!E318</f>
        <v>0</v>
      </c>
      <c r="G330" s="73">
        <f>F330+[1]BM_10!G330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[1]MEMÓRIA11!E319</f>
        <v>0</v>
      </c>
      <c r="G331" s="73">
        <f>F331+[1]BM_10!G331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[1]MEMÓRIA11!E320</f>
        <v>0</v>
      </c>
      <c r="G332" s="73">
        <f>F332+[1]BM_10!G332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[1]MEMÓRIA11!E321</f>
        <v>0</v>
      </c>
      <c r="G333" s="73">
        <f>F333+[1]BM_10!G333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[1]MEMÓRIA11!E322</f>
        <v>0</v>
      </c>
      <c r="G334" s="73">
        <f>F334+[1]BM_10!G334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[1]MEMÓRIA11!E323</f>
        <v>0</v>
      </c>
      <c r="G335" s="73">
        <f>F335+[1]BM_10!G335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[1]MEMÓRIA11!E324</f>
        <v>0</v>
      </c>
      <c r="G336" s="73">
        <f>F336+[1]BM_10!G336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[1]MEMÓRIA11!E325</f>
        <v>0</v>
      </c>
      <c r="G337" s="73">
        <f>F337+[1]BM_10!G337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[1]MEMÓRIA11!E326</f>
        <v>0</v>
      </c>
      <c r="G338" s="73">
        <f>F338+[1]BM_10!G338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[1]MEMÓRIA11!E327</f>
        <v>0</v>
      </c>
      <c r="G339" s="73">
        <f>F339+[1]BM_10!G339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[1]MEMÓRIA11!E328</f>
        <v>0</v>
      </c>
      <c r="G340" s="73">
        <f>F340+[1]BM_10!G340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[1]MEMÓRIA11!E330</f>
        <v>0</v>
      </c>
      <c r="G342" s="73">
        <f>F342+[1]BM_10!G342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[1]MEMÓRIA11!E331</f>
        <v>0</v>
      </c>
      <c r="G343" s="73">
        <f>F343+[1]BM_10!G343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[1]MEMÓRIA11!E332</f>
        <v>0</v>
      </c>
      <c r="G344" s="73">
        <f>F344+[1]BM_10!G344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[1]MEMÓRIA11!E333</f>
        <v>0</v>
      </c>
      <c r="G345" s="73">
        <f>F345+[1]BM_10!G345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[1]MEMÓRIA11!E334</f>
        <v>0</v>
      </c>
      <c r="G346" s="73">
        <f>F346+[1]BM_10!G346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[1]MEMÓRIA11!E335</f>
        <v>0</v>
      </c>
      <c r="G347" s="73">
        <f>F347+[1]BM_10!G347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[1]MEMÓRIA11!E336</f>
        <v>0</v>
      </c>
      <c r="G348" s="73">
        <f>F348+[1]BM_10!G348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[1]MEMÓRIA11!E337</f>
        <v>0</v>
      </c>
      <c r="G349" s="73">
        <f>F349+[1]BM_10!G349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[1]MEMÓRIA11!E338</f>
        <v>0</v>
      </c>
      <c r="G350" s="73">
        <f>F350+[1]BM_10!G350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[1]MEMÓRIA11!E339</f>
        <v>0</v>
      </c>
      <c r="G351" s="73">
        <f>F351+[1]BM_10!G351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[1]MEMÓRIA11!E340</f>
        <v>0</v>
      </c>
      <c r="G352" s="73">
        <f>F352+[1]BM_10!G352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[1]MEMÓRIA11!E341</f>
        <v>0</v>
      </c>
      <c r="G353" s="73">
        <f>F353+[1]BM_10!G353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[1]MEMÓRIA11!E343</f>
        <v>0</v>
      </c>
      <c r="G355" s="73">
        <f>F355+[1]BM_10!G355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[1]MEMÓRIA11!E344</f>
        <v>0</v>
      </c>
      <c r="G356" s="73">
        <f>F356+[1]BM_10!G356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[1]MEMÓRIA11!E345</f>
        <v>0</v>
      </c>
      <c r="G357" s="73">
        <f>F357+[1]BM_10!G357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[1]MEMÓRIA11!E346</f>
        <v>0</v>
      </c>
      <c r="G358" s="73">
        <f>F358+[1]BM_10!G358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[1]MEMÓRIA11!E347</f>
        <v>0</v>
      </c>
      <c r="G359" s="73">
        <f>F359+[1]BM_10!G359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[1]MEMÓRIA11!E348</f>
        <v>0</v>
      </c>
      <c r="G360" s="73">
        <f>F360+[1]BM_10!G360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[1]MEMÓRIA11!E349</f>
        <v>0</v>
      </c>
      <c r="G361" s="73">
        <f>F361+[1]BM_10!G361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[1]MEMÓRIA11!E350</f>
        <v>0</v>
      </c>
      <c r="G362" s="73">
        <f>F362+[1]BM_10!G362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[1]MEMÓRIA11!E351</f>
        <v>0</v>
      </c>
      <c r="G363" s="73">
        <f>F363+[1]BM_10!G363</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[1]MEMÓRIA11!E352</f>
        <v>0</v>
      </c>
      <c r="G364" s="73">
        <f>F364+[1]BM_10!G364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[1]MEMÓRIA11!E353</f>
        <v>0</v>
      </c>
      <c r="G365" s="73">
        <f>F365+[1]BM_10!G365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[1]MEMÓRIA11!E354</f>
        <v>0</v>
      </c>
      <c r="G366" s="73">
        <f>F366+[1]BM_10!G366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[1]MEMÓRIA11!E355</f>
        <v>0</v>
      </c>
      <c r="G367" s="73">
        <f>F367+[1]BM_10!G367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[1]MEMÓRIA11!E356</f>
        <v>0</v>
      </c>
      <c r="G368" s="73">
        <f>F368+[1]BM_10!G368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[1]MEMÓRIA11!E357</f>
        <v>0</v>
      </c>
      <c r="G369" s="73">
        <f>F369+[1]BM_10!G369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[1]MEMÓRIA11!E358</f>
        <v>0</v>
      </c>
      <c r="G370" s="73">
        <f>F370+[1]BM_10!G370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[1]MEMÓRIA11!E359</f>
        <v>151.20000000000002</v>
      </c>
      <c r="G371" s="73">
        <f>F371+[1]BM_10!G371</f>
        <v>151.20000000000002</v>
      </c>
      <c r="H371" s="55">
        <f t="shared" si="25"/>
        <v>88444.100843999986</v>
      </c>
      <c r="I371" s="55">
        <f t="shared" si="22"/>
        <v>51664.15</v>
      </c>
      <c r="J371" s="55">
        <f t="shared" si="23"/>
        <v>51664.15</v>
      </c>
      <c r="K371" s="159">
        <f t="shared" si="24"/>
        <v>0.58414466885843042</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258343.56000000003</v>
      </c>
      <c r="J373" s="57">
        <f>SUM(J17:J371)-2287.94</f>
        <v>1952669.7699999993</v>
      </c>
      <c r="K373" s="128">
        <f>J373/F11</f>
        <v>0.1841694800908184</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DB630-FECC-44FF-8315-D844A00F8885}">
  <dimension ref="A1:I579"/>
  <sheetViews>
    <sheetView view="pageBreakPreview" topLeftCell="A177" zoomScale="90" zoomScaleNormal="85" zoomScaleSheetLayoutView="90" workbookViewId="0">
      <selection activeCell="E54" sqref="E5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1338</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1339</v>
      </c>
      <c r="E11" s="143">
        <f>F11-2.02</f>
        <v>0.71600000000000019</v>
      </c>
      <c r="F11">
        <f>15*0.1824</f>
        <v>2.7360000000000002</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18,24%, logo será considerada essa porcentagem dos 15 meses totais</v>
      </c>
      <c r="E12" s="143">
        <f t="shared" ref="E12:E13" si="0">F12-2.02</f>
        <v>0.71600000000000019</v>
      </c>
      <c r="F12">
        <f t="shared" ref="F12:F13" si="1">15*0.1824</f>
        <v>2.7360000000000002</v>
      </c>
    </row>
    <row r="13" spans="1:9" ht="30" x14ac:dyDescent="0.25">
      <c r="A13" s="41" t="str">
        <f>[1]Orçamento!A14</f>
        <v xml:space="preserve"> 2.3 </v>
      </c>
      <c r="B13" s="46" t="str">
        <f>[1]Orçamento!D14</f>
        <v>MESTRE DE OBRAS (MENSALISTA)</v>
      </c>
      <c r="C13" s="41" t="str">
        <f>[1]Orçamento!E14</f>
        <v>MES</v>
      </c>
      <c r="D13" s="167" t="str">
        <f>D12</f>
        <v>A obra encontra-se com evolução de 18,24%, logo será considerada essa porcentagem dos 15 meses totais</v>
      </c>
      <c r="E13" s="143">
        <f t="shared" si="0"/>
        <v>0.71600000000000019</v>
      </c>
      <c r="F13">
        <f t="shared" si="1"/>
        <v>2.7360000000000002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row>
    <row r="40" spans="1:8" x14ac:dyDescent="0.25">
      <c r="A40" s="39" t="str">
        <f>[1]Orçamento!A36</f>
        <v xml:space="preserve"> 5 </v>
      </c>
      <c r="B40" s="45" t="str">
        <f>[1]Orçamento!D36</f>
        <v>SUPERESTRUTURA</v>
      </c>
      <c r="C40" s="39"/>
      <c r="D40" s="166"/>
    </row>
    <row r="41" spans="1:8" ht="4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1340</v>
      </c>
      <c r="E41">
        <f>2.49+4.06+0.98</f>
        <v>7.5299999999999994</v>
      </c>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Pilares auditório (prancha 04/14) -2,49 m3; Vigas auditório nível caixa d'água (prancha 05/14) - 4,06 m³; Pilares da Guarita (prancha 01/04) - 0,98 m³</v>
      </c>
      <c r="E42">
        <f>E41</f>
        <v>7.5299999999999994</v>
      </c>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1341</v>
      </c>
      <c r="E43">
        <f>591+55+29</f>
        <v>675</v>
      </c>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1342</v>
      </c>
      <c r="E44">
        <v>33</v>
      </c>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1343</v>
      </c>
      <c r="E45">
        <v>41</v>
      </c>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1344</v>
      </c>
      <c r="E46">
        <f>817+85</f>
        <v>902</v>
      </c>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1345</v>
      </c>
      <c r="E47">
        <f>577+31</f>
        <v>608</v>
      </c>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1346</v>
      </c>
      <c r="E53">
        <v>29.72</v>
      </c>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1347</v>
      </c>
      <c r="E54">
        <f>32.4+20.16</f>
        <v>52.56</v>
      </c>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8" x14ac:dyDescent="0.25">
      <c r="A57" s="39" t="str">
        <f>[1]Orçamento!A52</f>
        <v xml:space="preserve"> 6 </v>
      </c>
      <c r="B57" s="45" t="str">
        <f>[1]Orçamento!D52</f>
        <v>VEDAÇÕES</v>
      </c>
      <c r="C57" s="39"/>
      <c r="D57" s="166"/>
    </row>
    <row r="58" spans="1:8"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1348</v>
      </c>
      <c r="E58">
        <f>3.5*(45.5+15.8+18)+ 3.5*(5.5+ 2.3+ 1.7+ 4.35+ 26+3*6+14.5)-(2.3*7+ 1.65*2.3*4+ 2*0.5*2+1*0.5*2)</f>
        <v>496.495</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t="s">
        <v>1349</v>
      </c>
      <c r="E63">
        <f>2.8+2.7+1.1+5.4+5.4</f>
        <v>17.399999999999999</v>
      </c>
    </row>
    <row r="64" spans="1:8"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ht="30" x14ac:dyDescent="0.25">
      <c r="A66" s="41" t="str">
        <f>[1]Orçamento!A61</f>
        <v xml:space="preserve"> 6.9 </v>
      </c>
      <c r="B66" s="46" t="str">
        <f>[1]Orçamento!D61</f>
        <v>VERGA PRÉ-MOLDADA PARA PORTAS COM ATÉ 1,5 M DE VÃO. AF_03/2016</v>
      </c>
      <c r="C66" s="41" t="str">
        <f>[1]Orçamento!E61</f>
        <v>M</v>
      </c>
      <c r="D66" s="167" t="s">
        <v>1350</v>
      </c>
      <c r="E66">
        <f>1.7+2.8+1.8+1.7+2.7+ 1.8+ 2.7+ 2.7+ 2.5+ 5.4+ 5.4+ 1.7+ 1.5+ 2.5+ 1.6+ 1.7</f>
        <v>40.200000000000003</v>
      </c>
    </row>
    <row r="67" spans="1:5" x14ac:dyDescent="0.25">
      <c r="A67" s="41" t="str">
        <f>[1]Orçamento!A62</f>
        <v xml:space="preserve"> 6.10 </v>
      </c>
      <c r="B67" s="46" t="str">
        <f>[1]Orçamento!D62</f>
        <v>VERGA PRÉ-MOLDADA PARA PORTAS COM MAIS DE 1,5 M DE VÃO. AF_03/2016</v>
      </c>
      <c r="C67" s="41" t="str">
        <f>[1]Orçamento!E62</f>
        <v>M</v>
      </c>
      <c r="D67" s="165"/>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60"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1351</v>
      </c>
      <c r="E96">
        <f>1931.9+723.12</f>
        <v>2655.02</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1352</v>
      </c>
      <c r="E359">
        <f>6*1.8*14</f>
        <v>151.20000000000002</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178"/>
      <c r="C364" s="178"/>
      <c r="D364" s="178"/>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1ABD9-C2E5-4A41-95D1-36EB831A56F4}">
  <sheetPr>
    <pageSetUpPr fitToPage="1"/>
  </sheetPr>
  <dimension ref="A1:P591"/>
  <sheetViews>
    <sheetView view="pageBreakPreview" zoomScale="90" zoomScaleNormal="85" zoomScaleSheetLayoutView="90" workbookViewId="0">
      <selection activeCell="K78" sqref="K7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1353</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45502</v>
      </c>
      <c r="K7" s="125" t="s">
        <v>1354</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10602569.812528607</v>
      </c>
      <c r="G11" s="189"/>
      <c r="H11" s="192">
        <f>I373</f>
        <v>155193.63</v>
      </c>
      <c r="I11" s="192"/>
      <c r="J11" s="187" t="s">
        <v>1355</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[1]MEMÓRIA12!E5</f>
        <v>0</v>
      </c>
      <c r="G17" s="73">
        <f>F17+[1]BM_11!G17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[1]MEMÓRIA12!E6</f>
        <v>0</v>
      </c>
      <c r="G18" s="73">
        <f>F18+[1]BM_11!G18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[1]MEMÓRIA12!E7</f>
        <v>0</v>
      </c>
      <c r="G19" s="73">
        <f>F19+[1]BM_11!G19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[1]MEMÓRIA12!E8</f>
        <v>0</v>
      </c>
      <c r="G20" s="73">
        <f>F20+[1]BM_11!G20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[1]MEMÓRIA12!E9</f>
        <v>0</v>
      </c>
      <c r="G21" s="73">
        <f>F21+[1]BM_11!G21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[1]MEMÓRIA12!E11</f>
        <v>0</v>
      </c>
      <c r="G23" s="73">
        <f>F23+[1]BM_11!G23</f>
        <v>2.7385000000000006</v>
      </c>
      <c r="H23" s="55">
        <f t="shared" si="0"/>
        <v>71888.850000000006</v>
      </c>
      <c r="I23" s="55">
        <f t="shared" si="1"/>
        <v>0</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[1]MEMÓRIA12!E12</f>
        <v>0</v>
      </c>
      <c r="G24" s="73">
        <f>F24+[1]BM_11!G24</f>
        <v>2.7385000000000006</v>
      </c>
      <c r="H24" s="55">
        <f t="shared" si="0"/>
        <v>286974.15000000002</v>
      </c>
      <c r="I24" s="55">
        <f t="shared" si="1"/>
        <v>0</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[1]MEMÓRIA12!E13</f>
        <v>0</v>
      </c>
      <c r="G25" s="73">
        <f>F25+[1]BM_11!G25</f>
        <v>2.7385000000000006</v>
      </c>
      <c r="H25" s="55">
        <f t="shared" si="0"/>
        <v>82445.399999999994</v>
      </c>
      <c r="I25" s="55">
        <f t="shared" si="1"/>
        <v>0</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[1]MEMÓRIA12!E15</f>
        <v>0</v>
      </c>
      <c r="G27" s="73">
        <f>F27+[1]BM_11!G27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[1]MEMÓRIA12!E16</f>
        <v>0</v>
      </c>
      <c r="G28" s="73">
        <f>F28+[1]BM_11!G28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[1]MEMÓRIA12!E17</f>
        <v>0</v>
      </c>
      <c r="G29" s="73">
        <f>F29+[1]BM_11!G29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[1]MEMÓRIA12!E18</f>
        <v>0</v>
      </c>
      <c r="G30" s="73">
        <f>F30+[1]BM_11!G30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[1]MEMÓRIA12!E19</f>
        <v>0</v>
      </c>
      <c r="G31" s="73">
        <f>F31+[1]BM_11!G31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[1]MEMÓRIA12!E20</f>
        <v>0</v>
      </c>
      <c r="G32" s="73">
        <f>F32+[1]BM_11!G32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[1]MEMÓRIA12!E21</f>
        <v>0</v>
      </c>
      <c r="G33" s="73">
        <f>F33+[1]BM_11!G33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[1]MEMÓRIA12!E22</f>
        <v>0</v>
      </c>
      <c r="G34" s="73">
        <f>F34+[1]BM_11!G34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[1]MEMÓRIA12!E23</f>
        <v>0</v>
      </c>
      <c r="G35" s="73">
        <f>F35+[1]BM_11!G35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[1]MEMÓRIA12!E25</f>
        <v>0</v>
      </c>
      <c r="G37" s="73">
        <f>F37+[1]BM_11!G37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[1]MEMÓRIA12!E26</f>
        <v>0</v>
      </c>
      <c r="G38" s="73">
        <f>F38+[1]BM_11!G38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[1]MEMÓRIA12!E27</f>
        <v>0</v>
      </c>
      <c r="G39" s="73">
        <f>F39+[1]BM_11!G39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[1]MEMÓRIA12!E28</f>
        <v>0</v>
      </c>
      <c r="G40" s="73">
        <f>F40+[1]BM_11!G40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[1]MEMÓRIA12!E29</f>
        <v>0</v>
      </c>
      <c r="G41" s="73">
        <f>F41+[1]BM_11!G41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[1]MEMÓRIA12!E30</f>
        <v>0</v>
      </c>
      <c r="G42" s="73">
        <f>F42+[1]BM_11!G42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[1]MEMÓRIA12!E31</f>
        <v>0</v>
      </c>
      <c r="G43" s="73">
        <f>F43+[1]BM_11!G43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[1]MEMÓRIA12!E32</f>
        <v>0</v>
      </c>
      <c r="G44" s="73">
        <f>F44+[1]BM_11!G44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[1]MEMÓRIA12!E33</f>
        <v>0</v>
      </c>
      <c r="G45" s="73">
        <f>F45+[1]BM_11!G45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[1]MEMÓRIA12!E34</f>
        <v>0</v>
      </c>
      <c r="G46" s="73">
        <f>F46+[1]BM_11!G46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[1]MEMÓRIA12!E35</f>
        <v>0</v>
      </c>
      <c r="G47" s="73">
        <f>F47+[1]BM_11!G47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[1]MEMÓRIA12!E36</f>
        <v>0</v>
      </c>
      <c r="G48" s="73">
        <f>F48+[1]BM_11!G48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[1]MEMÓRIA12!E37</f>
        <v>0</v>
      </c>
      <c r="G49" s="73">
        <f>F49+[1]BM_11!G49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[1]MEMÓRIA12!E38</f>
        <v>0</v>
      </c>
      <c r="G50" s="73">
        <f>F50+[1]BM_11!G50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[1]MEMÓRIA12!E39</f>
        <v>0</v>
      </c>
      <c r="G51" s="73">
        <f>F51+[1]BM_11!G51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[1]MEMÓRIA12!E41</f>
        <v>4</v>
      </c>
      <c r="G53" s="73">
        <f>F53+[1]BM_11!G53</f>
        <v>123.81</v>
      </c>
      <c r="H53" s="55">
        <f t="shared" si="4"/>
        <v>240489.53599999999</v>
      </c>
      <c r="I53" s="55">
        <f t="shared" si="1"/>
        <v>2260.2399999999998</v>
      </c>
      <c r="J53" s="55">
        <f t="shared" si="2"/>
        <v>69960.08</v>
      </c>
      <c r="K53" s="159">
        <f t="shared" si="3"/>
        <v>0.29090696070867716</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[1]MEMÓRIA12!E42</f>
        <v>4</v>
      </c>
      <c r="G54" s="73">
        <f>F54+[1]BM_11!G54</f>
        <v>123.81</v>
      </c>
      <c r="H54" s="55">
        <f t="shared" si="4"/>
        <v>15474.816000000001</v>
      </c>
      <c r="I54" s="55">
        <f t="shared" si="1"/>
        <v>145.44</v>
      </c>
      <c r="J54" s="55">
        <f t="shared" si="2"/>
        <v>4501.7299999999996</v>
      </c>
      <c r="K54" s="159">
        <f t="shared" si="3"/>
        <v>0.29090685149341999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[1]MEMÓRIA12!E43</f>
        <v>58.6</v>
      </c>
      <c r="G55" s="73">
        <f>F55+[1]BM_11!G55</f>
        <v>2361.44</v>
      </c>
      <c r="H55" s="55">
        <f t="shared" si="4"/>
        <v>77294.28</v>
      </c>
      <c r="I55" s="55">
        <f t="shared" si="1"/>
        <v>1174.3399999999999</v>
      </c>
      <c r="J55" s="55">
        <f t="shared" si="2"/>
        <v>47323.26</v>
      </c>
      <c r="K55" s="159">
        <f t="shared" si="3"/>
        <v>0.61224789208205321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[1]MEMÓRIA12!E44</f>
        <v>228</v>
      </c>
      <c r="G56" s="73">
        <f>F56+[1]BM_11!G56</f>
        <v>1132.25</v>
      </c>
      <c r="H56" s="55">
        <f t="shared" si="4"/>
        <v>29392.84</v>
      </c>
      <c r="I56" s="55">
        <f t="shared" si="1"/>
        <v>4306.92</v>
      </c>
      <c r="J56" s="55">
        <f t="shared" si="2"/>
        <v>21388.2</v>
      </c>
      <c r="K56" s="159">
        <f t="shared" si="3"/>
        <v>0.72766701006095369</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[1]MEMÓRIA12!E45</f>
        <v>1477.2</v>
      </c>
      <c r="G57" s="73">
        <f>F57+[1]BM_11!G57</f>
        <v>3360.2</v>
      </c>
      <c r="H57" s="55">
        <f t="shared" si="4"/>
        <v>126775.56699999998</v>
      </c>
      <c r="I57" s="55">
        <f t="shared" si="1"/>
        <v>26043.040000000001</v>
      </c>
      <c r="J57" s="55">
        <f t="shared" si="2"/>
        <v>59240.33</v>
      </c>
      <c r="K57" s="159">
        <f t="shared" si="3"/>
        <v>0.46728507236729622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[1]MEMÓRIA12!E46</f>
        <v>1631.3999999999999</v>
      </c>
      <c r="G58" s="73">
        <f>F58+[1]BM_11!G58</f>
        <v>4740.8999999999996</v>
      </c>
      <c r="H58" s="55">
        <f t="shared" si="4"/>
        <v>134442</v>
      </c>
      <c r="I58" s="55">
        <f t="shared" si="1"/>
        <v>25694.55</v>
      </c>
      <c r="J58" s="55">
        <f t="shared" si="2"/>
        <v>74669.179999999993</v>
      </c>
      <c r="K58" s="159">
        <f t="shared" si="3"/>
        <v>0.5554006932357447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[1]MEMÓRIA12!E47</f>
        <v>1388.8</v>
      </c>
      <c r="G59" s="73">
        <f>F59+[1]BM_11!G59</f>
        <v>3676.8500000000004</v>
      </c>
      <c r="H59" s="55">
        <f t="shared" si="4"/>
        <v>137515.68299999999</v>
      </c>
      <c r="I59" s="55">
        <f t="shared" si="1"/>
        <v>18429.38</v>
      </c>
      <c r="J59" s="55">
        <f t="shared" si="2"/>
        <v>48791.8</v>
      </c>
      <c r="K59" s="159">
        <f t="shared" si="3"/>
        <v>0.35480898567765545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[1]MEMÓRIA12!E48</f>
        <v>9</v>
      </c>
      <c r="G60" s="73">
        <f>F60+[1]BM_11!G60</f>
        <v>1712.05</v>
      </c>
      <c r="H60" s="55">
        <f t="shared" si="4"/>
        <v>44142.053999999996</v>
      </c>
      <c r="I60" s="55">
        <f t="shared" si="1"/>
        <v>112.86</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[1]MEMÓRIA12!E49</f>
        <v>24</v>
      </c>
      <c r="G61" s="73">
        <f>F61+[1]BM_11!G61</f>
        <v>538.6</v>
      </c>
      <c r="H61" s="55">
        <f t="shared" si="4"/>
        <v>15567.279</v>
      </c>
      <c r="I61" s="55">
        <f t="shared" si="1"/>
        <v>323.27999999999997</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[1]MEMÓRIA12!E50</f>
        <v>0</v>
      </c>
      <c r="G62" s="73">
        <f>F62+[1]BM_11!G62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[1]MEMÓRIA12!E51</f>
        <v>109.82</v>
      </c>
      <c r="G63" s="73">
        <f>F63+[1]BM_11!G63</f>
        <v>236.76999999999998</v>
      </c>
      <c r="H63" s="55">
        <f t="shared" si="4"/>
        <v>44675.28</v>
      </c>
      <c r="I63" s="55">
        <f t="shared" si="1"/>
        <v>19016.43</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[1]MEMÓRIA12!E52</f>
        <v>0</v>
      </c>
      <c r="G64" s="73">
        <f>F64+[1]BM_11!G64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[1]MEMÓRIA12!E53</f>
        <v>39.61</v>
      </c>
      <c r="G65" s="73">
        <f>F65+[1]BM_11!G65</f>
        <v>412.56000000000006</v>
      </c>
      <c r="H65" s="55">
        <f t="shared" si="4"/>
        <v>107056.38350000001</v>
      </c>
      <c r="I65" s="55">
        <f t="shared" si="1"/>
        <v>4553.17</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[1]MEMÓRIA12!E54</f>
        <v>0</v>
      </c>
      <c r="G66" s="73">
        <f>F66+[1]BM_11!G66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[1]MEMÓRIA12!E55</f>
        <v>0</v>
      </c>
      <c r="G67" s="73">
        <f>F67+[1]BM_11!G67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[1]MEMÓRIA12!E56</f>
        <v>0</v>
      </c>
      <c r="G68" s="73">
        <f>F68+[1]BM_11!G68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[1]MEMÓRIA12!E58</f>
        <v>155.536</v>
      </c>
      <c r="G70" s="73">
        <f>F70+[1]BM_11!G70</f>
        <v>2121.9169999999999</v>
      </c>
      <c r="H70" s="55">
        <f t="shared" si="4"/>
        <v>409519.85219999996</v>
      </c>
      <c r="I70" s="55">
        <f t="shared" si="1"/>
        <v>12713.51</v>
      </c>
      <c r="J70" s="55">
        <f t="shared" si="2"/>
        <v>173445.5</v>
      </c>
      <c r="K70" s="159">
        <f t="shared" si="3"/>
        <v>0.42353380200795065</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[1]MEMÓRIA12!E59</f>
        <v>0</v>
      </c>
      <c r="G71" s="73">
        <f>F71+[1]BM_11!G71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[1]MEMÓRIA12!E60</f>
        <v>0</v>
      </c>
      <c r="G72" s="73">
        <f>F72+[1]BM_11!G72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[1]MEMÓRIA12!E61</f>
        <v>0</v>
      </c>
      <c r="G73" s="73">
        <f>F73+[1]BM_11!G73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[1]MEMÓRIA12!E62</f>
        <v>0</v>
      </c>
      <c r="G74" s="73">
        <f>F74+[1]BM_11!G74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[1]MEMÓRIA12!E63</f>
        <v>6</v>
      </c>
      <c r="G75" s="73">
        <f>F75+[1]BM_11!G75</f>
        <v>23.4</v>
      </c>
      <c r="H75" s="55">
        <f t="shared" si="4"/>
        <v>1823.9759999999999</v>
      </c>
      <c r="I75" s="55">
        <f t="shared" si="1"/>
        <v>291.06</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[1]MEMÓRIA12!E64</f>
        <v>0</v>
      </c>
      <c r="G76" s="73">
        <f>F76+[1]BM_11!G76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[1]MEMÓRIA12!E65</f>
        <v>0</v>
      </c>
      <c r="G77" s="73">
        <f>F77+[1]BM_11!G77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[1]MEMÓRIA12!E66</f>
        <v>6</v>
      </c>
      <c r="G78" s="73">
        <f>F78+[1]BM_11!G78</f>
        <v>76.8</v>
      </c>
      <c r="H78" s="55">
        <f t="shared" si="4"/>
        <v>2793.71</v>
      </c>
      <c r="I78" s="55">
        <f t="shared" si="1"/>
        <v>219</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[1]MEMÓRIA12!E67</f>
        <v>7.5</v>
      </c>
      <c r="G79" s="73">
        <f>F79+[1]BM_11!G79</f>
        <v>7.5</v>
      </c>
      <c r="H79" s="55">
        <f t="shared" si="4"/>
        <v>3188.4133999999999</v>
      </c>
      <c r="I79" s="55">
        <f t="shared" si="1"/>
        <v>470.18</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[1]MEMÓRIA12!E68</f>
        <v>0</v>
      </c>
      <c r="G80" s="73">
        <f>F80+[1]BM_11!G80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[1]MEMÓRIA12!E69</f>
        <v>0</v>
      </c>
      <c r="G81" s="73">
        <f>F81+[1]BM_11!G81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[1]MEMÓRIA12!E71</f>
        <v>0</v>
      </c>
      <c r="G83" s="73">
        <f>F83+[1]BM_11!G83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[1]MEMÓRIA12!E72</f>
        <v>0</v>
      </c>
      <c r="G84" s="73">
        <f>F84+[1]BM_11!G84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[1]MEMÓRIA12!E73</f>
        <v>0</v>
      </c>
      <c r="G85" s="73">
        <f>F85+[1]BM_11!G85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[1]MEMÓRIA12!E74</f>
        <v>0</v>
      </c>
      <c r="G86" s="73">
        <f>F86+[1]BM_11!G86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[1]MEMÓRIA12!E75</f>
        <v>0</v>
      </c>
      <c r="G87" s="73">
        <f>F87+[1]BM_11!G87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[1]MEMÓRIA12!E76</f>
        <v>0</v>
      </c>
      <c r="G88" s="73">
        <f>F88+[1]BM_11!G88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[1]MEMÓRIA12!E77</f>
        <v>0</v>
      </c>
      <c r="G89" s="73">
        <f>F89+[1]BM_11!G89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[1]MEMÓRIA12!E78</f>
        <v>0</v>
      </c>
      <c r="G90" s="73">
        <f>F90+[1]BM_11!G90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[1]MEMÓRIA12!E79</f>
        <v>0</v>
      </c>
      <c r="G91" s="73">
        <f>F91+[1]BM_11!G91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[1]MEMÓRIA12!E80</f>
        <v>0</v>
      </c>
      <c r="G92" s="73">
        <f>F92+[1]BM_11!G92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[1]MEMÓRIA12!E81</f>
        <v>0</v>
      </c>
      <c r="G93" s="73">
        <f>F93+[1]BM_11!G93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[1]MEMÓRIA12!E82</f>
        <v>0</v>
      </c>
      <c r="G94" s="73">
        <f>F94+[1]BM_11!G94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[1]MEMÓRIA12!E83</f>
        <v>0</v>
      </c>
      <c r="G95" s="73">
        <f>F95+[1]BM_11!G95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[1]MEMÓRIA12!E85</f>
        <v>0</v>
      </c>
      <c r="G97" s="73">
        <f>F97+[1]BM_11!G97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[1]MEMÓRIA12!E86</f>
        <v>0</v>
      </c>
      <c r="G98" s="73">
        <f>F98+[1]BM_11!G98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[1]MEMÓRIA12!E87</f>
        <v>0</v>
      </c>
      <c r="G99" s="73">
        <f>F99+[1]BM_11!G99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[1]MEMÓRIA12!E88</f>
        <v>0</v>
      </c>
      <c r="G100" s="73">
        <f>F100+[1]BM_11!G100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[1]MEMÓRIA12!E90</f>
        <v>0</v>
      </c>
      <c r="G102" s="73">
        <f>F102+[1]BM_11!G102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[1]MEMÓRIA12!E91</f>
        <v>0</v>
      </c>
      <c r="G103" s="73">
        <f>F103+[1]BM_11!G103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[1]MEMÓRIA12!E92</f>
        <v>0</v>
      </c>
      <c r="G104" s="73">
        <f>F104+[1]BM_11!G104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[1]MEMÓRIA12!E93</f>
        <v>0</v>
      </c>
      <c r="G105" s="73">
        <f>F105+[1]BM_11!G105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[1]MEMÓRIA12!E95</f>
        <v>652.03</v>
      </c>
      <c r="G107" s="73">
        <f>F107+[1]BM_11!G107</f>
        <v>3985.46</v>
      </c>
      <c r="H107" s="55">
        <f t="shared" ref="H107:H170" si="9">E107*D107</f>
        <v>26263.0416</v>
      </c>
      <c r="I107" s="55">
        <f t="shared" si="5"/>
        <v>2660.28</v>
      </c>
      <c r="J107" s="55">
        <f t="shared" si="6"/>
        <v>16260.68</v>
      </c>
      <c r="K107" s="159">
        <f t="shared" si="7"/>
        <v>0.61914686987359457</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[1]MEMÓRIA12!E96</f>
        <v>0</v>
      </c>
      <c r="G108" s="73">
        <f>F108+[1]BM_11!G108</f>
        <v>3662.89</v>
      </c>
      <c r="H108" s="55">
        <f t="shared" si="9"/>
        <v>226776.21460000001</v>
      </c>
      <c r="I108" s="55">
        <f t="shared" si="5"/>
        <v>0</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[1]MEMÓRIA12!E97</f>
        <v>0</v>
      </c>
      <c r="G109" s="73">
        <f>F109+[1]BM_11!G109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[1]MEMÓRIA12!E98</f>
        <v>0</v>
      </c>
      <c r="G110" s="73">
        <f>F110+[1]BM_11!G110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[1]MEMÓRIA12!E100</f>
        <v>0</v>
      </c>
      <c r="G112" s="73">
        <f>F112+[1]BM_11!G112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[1]MEMÓRIA12!E101</f>
        <v>0</v>
      </c>
      <c r="G113" s="73">
        <f>F113+[1]BM_11!G113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[1]MEMÓRIA12!E102</f>
        <v>0</v>
      </c>
      <c r="G114" s="73">
        <f>F114+[1]BM_11!G114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[1]MEMÓRIA12!E103</f>
        <v>0</v>
      </c>
      <c r="G115" s="73">
        <f>F115+[1]BM_11!G115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[1]MEMÓRIA12!E104</f>
        <v>0</v>
      </c>
      <c r="G116" s="73">
        <f>F116+[1]BM_11!G116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[1]MEMÓRIA12!E106</f>
        <v>0</v>
      </c>
      <c r="G118" s="73">
        <f>F118+[1]BM_11!G118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[1]MEMÓRIA12!E107</f>
        <v>0</v>
      </c>
      <c r="G119" s="73">
        <f>F119+[1]BM_11!G119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[1]MEMÓRIA12!E108</f>
        <v>0</v>
      </c>
      <c r="G120" s="73">
        <f>F120+[1]BM_11!G120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[1]MEMÓRIA12!E109</f>
        <v>0</v>
      </c>
      <c r="G121" s="73">
        <f>F121+[1]BM_11!G121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[1]MEMÓRIA12!E111</f>
        <v>0</v>
      </c>
      <c r="G123" s="73">
        <f>F123+[1]BM_11!G123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[1]MEMÓRIA12!E112</f>
        <v>0</v>
      </c>
      <c r="G124" s="73">
        <f>F124+[1]BM_11!G124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[1]MEMÓRIA12!E113</f>
        <v>0</v>
      </c>
      <c r="G125" s="73">
        <f>F125+[1]BM_11!G125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[1]MEMÓRIA12!E114</f>
        <v>0</v>
      </c>
      <c r="G126" s="73">
        <f>F126+[1]BM_11!G126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[1]MEMÓRIA12!E115</f>
        <v>0</v>
      </c>
      <c r="G127" s="73">
        <f>F127+[1]BM_11!G127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[1]MEMÓRIA12!E116</f>
        <v>0</v>
      </c>
      <c r="G128" s="73">
        <f>F128+[1]BM_11!G128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[1]MEMÓRIA12!E117</f>
        <v>0</v>
      </c>
      <c r="G129" s="73">
        <f>F129+[1]BM_11!G129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[1]MEMÓRIA12!E118</f>
        <v>0</v>
      </c>
      <c r="G130" s="73">
        <f>F130+[1]BM_11!G130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[1]MEMÓRIA12!E120</f>
        <v>0</v>
      </c>
      <c r="G132" s="73">
        <f>F132+[1]BM_11!G132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[1]MEMÓRIA12!E121</f>
        <v>0</v>
      </c>
      <c r="G133" s="73">
        <f>F133+[1]BM_11!G133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[1]MEMÓRIA12!E122</f>
        <v>0</v>
      </c>
      <c r="G134" s="73">
        <f>F134+[1]BM_11!G134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[1]MEMÓRIA12!E123</f>
        <v>0</v>
      </c>
      <c r="G135" s="73">
        <f>F135+[1]BM_11!G135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[1]MEMÓRIA12!E124</f>
        <v>0</v>
      </c>
      <c r="G136" s="73">
        <f>F136+[1]BM_11!G136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[1]MEMÓRIA12!E125</f>
        <v>0</v>
      </c>
      <c r="G137" s="73">
        <f>F137+[1]BM_11!G137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[1]MEMÓRIA12!E126</f>
        <v>0</v>
      </c>
      <c r="G138" s="73">
        <f>F138+[1]BM_11!G138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[1]MEMÓRIA12!E127</f>
        <v>0</v>
      </c>
      <c r="G139" s="73">
        <f>F139+[1]BM_11!G139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[1]MEMÓRIA12!E128</f>
        <v>0</v>
      </c>
      <c r="G140" s="73">
        <f>F140+[1]BM_11!G140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[1]MEMÓRIA12!E129</f>
        <v>0</v>
      </c>
      <c r="G141" s="73">
        <f>F141+[1]BM_11!G141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[1]MEMÓRIA12!E130</f>
        <v>0</v>
      </c>
      <c r="G142" s="73">
        <f>F142+[1]BM_11!G142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[1]MEMÓRIA12!E131</f>
        <v>0</v>
      </c>
      <c r="G143" s="73">
        <f>F143+[1]BM_11!G143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[1]MEMÓRIA12!E132</f>
        <v>0</v>
      </c>
      <c r="G144" s="73">
        <f>F144+[1]BM_11!G144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[1]MEMÓRIA12!E133</f>
        <v>0</v>
      </c>
      <c r="G145" s="73">
        <f>F145+[1]BM_11!G145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[1]MEMÓRIA12!E134</f>
        <v>0</v>
      </c>
      <c r="G146" s="73">
        <f>F146+[1]BM_11!G146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[1]MEMÓRIA12!E135</f>
        <v>0</v>
      </c>
      <c r="G147" s="73">
        <f>F147+[1]BM_11!G147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[1]MEMÓRIA12!E136</f>
        <v>0</v>
      </c>
      <c r="G148" s="73">
        <f>F148+[1]BM_11!G148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[1]MEMÓRIA12!E137</f>
        <v>0</v>
      </c>
      <c r="G149" s="73">
        <f>F149+[1]BM_11!G149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[1]MEMÓRIA12!E138</f>
        <v>0</v>
      </c>
      <c r="G150" s="73">
        <f>F150+[1]BM_11!G150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[1]MEMÓRIA12!E139</f>
        <v>0</v>
      </c>
      <c r="G151" s="73">
        <f>F151+[1]BM_11!G151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[1]MEMÓRIA12!E140</f>
        <v>0</v>
      </c>
      <c r="G152" s="73">
        <f>F152+[1]BM_11!G152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[1]MEMÓRIA12!E141</f>
        <v>0</v>
      </c>
      <c r="G153" s="73">
        <f>F153+[1]BM_11!G153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[1]MEMÓRIA12!E142</f>
        <v>0</v>
      </c>
      <c r="G154" s="73">
        <f>F154+[1]BM_11!G154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[1]MEMÓRIA12!E144</f>
        <v>0</v>
      </c>
      <c r="G156" s="73">
        <f>F156+[1]BM_11!G156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[1]MEMÓRIA12!E145</f>
        <v>0</v>
      </c>
      <c r="G157" s="73">
        <f>F157+[1]BM_11!G157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[1]MEMÓRIA12!E146</f>
        <v>0</v>
      </c>
      <c r="G158" s="73">
        <f>F158+[1]BM_11!G158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[1]MEMÓRIA12!E147</f>
        <v>0</v>
      </c>
      <c r="G159" s="73">
        <f>F159+[1]BM_11!G159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[1]MEMÓRIA12!E148</f>
        <v>0</v>
      </c>
      <c r="G160" s="73">
        <f>F160+[1]BM_11!G160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[1]MEMÓRIA12!E149</f>
        <v>0</v>
      </c>
      <c r="G161" s="73">
        <f>F161+[1]BM_11!G161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[1]MEMÓRIA12!E150</f>
        <v>0</v>
      </c>
      <c r="G162" s="73">
        <f>F162+[1]BM_11!G162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[1]MEMÓRIA12!E151</f>
        <v>0</v>
      </c>
      <c r="G163" s="73">
        <f>F163+[1]BM_11!G163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[1]MEMÓRIA12!E152</f>
        <v>0</v>
      </c>
      <c r="G164" s="73">
        <f>F164+[1]BM_11!G164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[1]MEMÓRIA12!E153</f>
        <v>0</v>
      </c>
      <c r="G165" s="73">
        <f>F165+[1]BM_11!G165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[1]MEMÓRIA12!E154</f>
        <v>0</v>
      </c>
      <c r="G166" s="73">
        <f>F166+[1]BM_11!G166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[1]MEMÓRIA12!E155</f>
        <v>0</v>
      </c>
      <c r="G167" s="73">
        <f>F167+[1]BM_11!G167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[1]MEMÓRIA12!E156</f>
        <v>0</v>
      </c>
      <c r="G168" s="73">
        <f>F168+[1]BM_11!G168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[1]MEMÓRIA12!E157</f>
        <v>0</v>
      </c>
      <c r="G169" s="73">
        <f>F169+[1]BM_11!G169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[1]MEMÓRIA12!E158</f>
        <v>0</v>
      </c>
      <c r="G170" s="73">
        <f>F170+[1]BM_11!G170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[1]MEMÓRIA12!E159</f>
        <v>0</v>
      </c>
      <c r="G171" s="73">
        <f>F171+[1]BM_11!G171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[1]MEMÓRIA12!E160</f>
        <v>0</v>
      </c>
      <c r="G172" s="73">
        <f>F172+[1]BM_11!G172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[1]MEMÓRIA12!E162</f>
        <v>0</v>
      </c>
      <c r="G174" s="73">
        <f>F174+[1]BM_11!G174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[1]MEMÓRIA12!E163</f>
        <v>0</v>
      </c>
      <c r="G175" s="73">
        <f>F175+[1]BM_11!G175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[1]MEMÓRIA12!E164</f>
        <v>0</v>
      </c>
      <c r="G176" s="73">
        <f>F176+[1]BM_11!G176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[1]MEMÓRIA12!E165</f>
        <v>0</v>
      </c>
      <c r="G177" s="73">
        <f>F177+[1]BM_11!G177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[1]MEMÓRIA12!E166</f>
        <v>0</v>
      </c>
      <c r="G178" s="73">
        <f>F178+[1]BM_11!G178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[1]MEMÓRIA12!E167</f>
        <v>0</v>
      </c>
      <c r="G179" s="73">
        <f>F179+[1]BM_11!G179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[1]MEMÓRIA12!E168</f>
        <v>0</v>
      </c>
      <c r="G180" s="73">
        <f>F180+[1]BM_11!G180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[1]MEMÓRIA12!E169</f>
        <v>0</v>
      </c>
      <c r="G181" s="73">
        <f>F181+[1]BM_11!G181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[1]MEMÓRIA12!E170</f>
        <v>0</v>
      </c>
      <c r="G182" s="73">
        <f>F182+[1]BM_11!G182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[1]MEMÓRIA12!E171</f>
        <v>0</v>
      </c>
      <c r="G183" s="73">
        <f>F183+[1]BM_11!G183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[1]MEMÓRIA12!E172</f>
        <v>0</v>
      </c>
      <c r="G184" s="73">
        <f>F184+[1]BM_11!G184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[1]MEMÓRIA12!E173</f>
        <v>0</v>
      </c>
      <c r="G185" s="73">
        <f>F185+[1]BM_11!G185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[1]MEMÓRIA12!E174</f>
        <v>0</v>
      </c>
      <c r="G186" s="73">
        <f>F186+[1]BM_11!G186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[1]MEMÓRIA12!E175</f>
        <v>0</v>
      </c>
      <c r="G187" s="73">
        <f>F187+[1]BM_11!G187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[1]MEMÓRIA12!E176</f>
        <v>0</v>
      </c>
      <c r="G188" s="73">
        <f>F188+[1]BM_11!G188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[1]MEMÓRIA12!E177</f>
        <v>0</v>
      </c>
      <c r="G189" s="73">
        <f>F189+[1]BM_11!G189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[1]MEMÓRIA12!E178</f>
        <v>0</v>
      </c>
      <c r="G190" s="73">
        <f>F190+[1]BM_11!G190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[1]MEMÓRIA12!E179</f>
        <v>0</v>
      </c>
      <c r="G191" s="73">
        <f>F191+[1]BM_11!G191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[1]MEMÓRIA12!E181</f>
        <v>0</v>
      </c>
      <c r="G193" s="73">
        <f>F193+[1]BM_11!G193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[1]MEMÓRIA12!E182</f>
        <v>0</v>
      </c>
      <c r="G194" s="73">
        <f>F194+[1]BM_11!G194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[1]MEMÓRIA12!E183</f>
        <v>0</v>
      </c>
      <c r="G195" s="73">
        <f>F195+[1]BM_11!G195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[1]MEMÓRIA12!E184</f>
        <v>0</v>
      </c>
      <c r="G196" s="73">
        <f>F196+[1]BM_11!G196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[1]MEMÓRIA12!E185</f>
        <v>0</v>
      </c>
      <c r="G197" s="73">
        <f>F197+[1]BM_11!G197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[1]MEMÓRIA12!E186</f>
        <v>0</v>
      </c>
      <c r="G198" s="73">
        <f>F198+[1]BM_11!G198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[1]MEMÓRIA12!E187</f>
        <v>0</v>
      </c>
      <c r="G199" s="73">
        <f>F199+[1]BM_11!G199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[1]MEMÓRIA12!E188</f>
        <v>0</v>
      </c>
      <c r="G200" s="73">
        <f>F200+[1]BM_11!G200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[1]MEMÓRIA12!E189</f>
        <v>0</v>
      </c>
      <c r="G201" s="73">
        <f>F201+[1]BM_11!G201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[1]MEMÓRIA12!E191</f>
        <v>0</v>
      </c>
      <c r="G203" s="73">
        <f>F203+[1]BM_11!G203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[1]MEMÓRIA12!E192</f>
        <v>0</v>
      </c>
      <c r="G204" s="73">
        <f>F204+[1]BM_11!G204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[1]MEMÓRIA12!E193</f>
        <v>0</v>
      </c>
      <c r="G205" s="73">
        <f>F205+[1]BM_11!G205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[1]MEMÓRIA12!E194</f>
        <v>0</v>
      </c>
      <c r="G206" s="73">
        <f>F206+[1]BM_11!G206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[1]MEMÓRIA12!E195</f>
        <v>0</v>
      </c>
      <c r="G207" s="73">
        <f>F207+[1]BM_11!G207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[1]MEMÓRIA12!E197</f>
        <v>0</v>
      </c>
      <c r="G209" s="73">
        <f>F209+[1]BM_11!G209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[1]MEMÓRIA12!E198</f>
        <v>0</v>
      </c>
      <c r="G210" s="73">
        <f>F210+[1]BM_11!G210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[1]MEMÓRIA12!E199</f>
        <v>0</v>
      </c>
      <c r="G211" s="73">
        <f>F211+[1]BM_11!G211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[1]MEMÓRIA12!E200</f>
        <v>0</v>
      </c>
      <c r="G212" s="73">
        <f>F212+[1]BM_11!G212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[1]MEMÓRIA12!E201</f>
        <v>0</v>
      </c>
      <c r="G213" s="73">
        <f>F213+[1]BM_11!G213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[1]MEMÓRIA12!E202</f>
        <v>0</v>
      </c>
      <c r="G214" s="73">
        <f>F214+[1]BM_11!G214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[1]MEMÓRIA12!E203</f>
        <v>0</v>
      </c>
      <c r="G215" s="73">
        <f>F215+[1]BM_11!G215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[1]MEMÓRIA12!E204</f>
        <v>0</v>
      </c>
      <c r="G216" s="73">
        <f>F216+[1]BM_11!G216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[1]MEMÓRIA12!E205</f>
        <v>0</v>
      </c>
      <c r="G217" s="73">
        <f>F217+[1]BM_11!G217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[1]MEMÓRIA12!E206</f>
        <v>0</v>
      </c>
      <c r="G218" s="73">
        <f>F218+[1]BM_11!G218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[1]MEMÓRIA12!E207</f>
        <v>0</v>
      </c>
      <c r="G219" s="73">
        <f>F219+[1]BM_11!G219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[1]MEMÓRIA12!E208</f>
        <v>0</v>
      </c>
      <c r="G220" s="73">
        <f>F220+[1]BM_11!G220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[1]MEMÓRIA12!E209</f>
        <v>0</v>
      </c>
      <c r="G221" s="73">
        <f>F221+[1]BM_11!G221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[1]MEMÓRIA12!E210</f>
        <v>0</v>
      </c>
      <c r="G222" s="73">
        <f>F222+[1]BM_11!G222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[1]MEMÓRIA12!E211</f>
        <v>0</v>
      </c>
      <c r="G223" s="73">
        <f>F223+[1]BM_11!G223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[1]MEMÓRIA12!E212</f>
        <v>0</v>
      </c>
      <c r="G224" s="73">
        <f>F224+[1]BM_11!G224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[1]MEMÓRIA12!E213</f>
        <v>0</v>
      </c>
      <c r="G225" s="73">
        <f>F225+[1]BM_11!G225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[1]MEMÓRIA12!E214</f>
        <v>0</v>
      </c>
      <c r="G226" s="73">
        <f>F226+[1]BM_11!G226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[1]MEMÓRIA12!E215</f>
        <v>0</v>
      </c>
      <c r="G227" s="73">
        <f>F227+[1]BM_11!G227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[1]MEMÓRIA12!E216</f>
        <v>0</v>
      </c>
      <c r="G228" s="73">
        <f>F228+[1]BM_11!G228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[1]MEMÓRIA12!E217</f>
        <v>0</v>
      </c>
      <c r="G229" s="73">
        <f>F229+[1]BM_11!G229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[1]MEMÓRIA12!E218</f>
        <v>0</v>
      </c>
      <c r="G230" s="73">
        <f>F230+[1]BM_11!G230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[1]MEMÓRIA12!E219</f>
        <v>0</v>
      </c>
      <c r="G231" s="73">
        <f>F231+[1]BM_11!G231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[1]MEMÓRIA12!E220</f>
        <v>0</v>
      </c>
      <c r="G232" s="73">
        <f>F232+[1]BM_11!G232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[1]MEMÓRIA12!E221</f>
        <v>0</v>
      </c>
      <c r="G233" s="73">
        <f>F233+[1]BM_11!G233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[1]MEMÓRIA12!E222</f>
        <v>0</v>
      </c>
      <c r="G234" s="73">
        <f>F234+[1]BM_11!G234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[1]MEMÓRIA12!E223</f>
        <v>0</v>
      </c>
      <c r="G235" s="73">
        <f>F235+[1]BM_11!G235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[1]MEMÓRIA12!E224</f>
        <v>0</v>
      </c>
      <c r="G236" s="73">
        <f>F236+[1]BM_11!G236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[1]MEMÓRIA12!E225</f>
        <v>0</v>
      </c>
      <c r="G237" s="73">
        <f>F237+[1]BM_11!G237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[1]MEMÓRIA12!E226</f>
        <v>0</v>
      </c>
      <c r="G238" s="73">
        <f>F238+[1]BM_11!G238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[1]MEMÓRIA12!E227</f>
        <v>0</v>
      </c>
      <c r="G239" s="73">
        <f>F239+[1]BM_11!G239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[1]MEMÓRIA12!E228</f>
        <v>0</v>
      </c>
      <c r="G240" s="73">
        <f>F240+[1]BM_11!G240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[1]MEMÓRIA12!E229</f>
        <v>0</v>
      </c>
      <c r="G241" s="73">
        <f>F241+[1]BM_11!G241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[1]MEMÓRIA12!E230</f>
        <v>0</v>
      </c>
      <c r="G242" s="73">
        <f>F242+[1]BM_11!G242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[1]MEMÓRIA12!E231</f>
        <v>0</v>
      </c>
      <c r="G243" s="73">
        <f>F243+[1]BM_11!G243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[1]MEMÓRIA12!E232</f>
        <v>0</v>
      </c>
      <c r="G244" s="73">
        <f>F244+[1]BM_11!G244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[1]MEMÓRIA12!E233</f>
        <v>0</v>
      </c>
      <c r="G245" s="73">
        <f>F245+[1]BM_11!G245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[1]MEMÓRIA12!E234</f>
        <v>0</v>
      </c>
      <c r="G246" s="73">
        <f>F246+[1]BM_11!G246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[1]MEMÓRIA12!E235</f>
        <v>0</v>
      </c>
      <c r="G247" s="73">
        <f>F247+[1]BM_11!G247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[1]MEMÓRIA12!E236</f>
        <v>0</v>
      </c>
      <c r="G248" s="73">
        <f>F248+[1]BM_11!G248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[1]MEMÓRIA12!E237</f>
        <v>0</v>
      </c>
      <c r="G249" s="73">
        <f>F249+[1]BM_11!G249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[1]MEMÓRIA12!E238</f>
        <v>0</v>
      </c>
      <c r="G250" s="73">
        <f>F250+[1]BM_11!G250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[1]MEMÓRIA12!E239</f>
        <v>0</v>
      </c>
      <c r="G251" s="73">
        <f>F251+[1]BM_11!G251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[1]MEMÓRIA12!E240</f>
        <v>0</v>
      </c>
      <c r="G252" s="73">
        <f>F252+[1]BM_11!G252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[1]MEMÓRIA12!E241</f>
        <v>0</v>
      </c>
      <c r="G253" s="73">
        <f>F253+[1]BM_11!G253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[1]MEMÓRIA12!E242</f>
        <v>0</v>
      </c>
      <c r="G254" s="73">
        <f>F254+[1]BM_11!G254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[1]MEMÓRIA12!E243</f>
        <v>0</v>
      </c>
      <c r="G255" s="73">
        <f>F255+[1]BM_11!G255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[1]MEMÓRIA12!E244</f>
        <v>0</v>
      </c>
      <c r="G256" s="73">
        <f>F256+[1]BM_11!G256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[1]MEMÓRIA12!E245</f>
        <v>0</v>
      </c>
      <c r="G257" s="73">
        <f>F257+[1]BM_11!G257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[1]MEMÓRIA12!E246</f>
        <v>0</v>
      </c>
      <c r="G258" s="73">
        <f>F258+[1]BM_11!G258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[1]MEMÓRIA12!E247</f>
        <v>0</v>
      </c>
      <c r="G259" s="73">
        <f>F259+[1]BM_11!G259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[1]MEMÓRIA12!E249</f>
        <v>0</v>
      </c>
      <c r="G261" s="73">
        <f>F261+[1]BM_11!G261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[1]MEMÓRIA12!E250</f>
        <v>0</v>
      </c>
      <c r="G262" s="73">
        <f>F262+[1]BM_11!G262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[1]MEMÓRIA12!E251</f>
        <v>0</v>
      </c>
      <c r="G263" s="73">
        <f>F263+[1]BM_11!G263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[1]MEMÓRIA12!E252</f>
        <v>0</v>
      </c>
      <c r="G264" s="73">
        <f>F264+[1]BM_11!G264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[1]MEMÓRIA12!E253</f>
        <v>0</v>
      </c>
      <c r="G265" s="73">
        <f>F265+[1]BM_11!G265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[1]MEMÓRIA12!E254</f>
        <v>0</v>
      </c>
      <c r="G266" s="73">
        <f>F266+[1]BM_11!G266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[1]MEMÓRIA12!E255</f>
        <v>0</v>
      </c>
      <c r="G267" s="73">
        <f>F267+[1]BM_11!G267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[1]MEMÓRIA12!E256</f>
        <v>0</v>
      </c>
      <c r="G268" s="73">
        <f>F268+[1]BM_11!G268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[1]MEMÓRIA12!E257</f>
        <v>0</v>
      </c>
      <c r="G269" s="73">
        <f>F269+[1]BM_11!G269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[1]MEMÓRIA12!E258</f>
        <v>0</v>
      </c>
      <c r="G270" s="73">
        <f>F270+[1]BM_11!G270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[1]MEMÓRIA12!E259</f>
        <v>0</v>
      </c>
      <c r="G271" s="73">
        <f>F271+[1]BM_11!G271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[1]MEMÓRIA12!E260</f>
        <v>0</v>
      </c>
      <c r="G272" s="73">
        <f>F272+[1]BM_11!G272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[1]MEMÓRIA12!E261</f>
        <v>0</v>
      </c>
      <c r="G273" s="73">
        <f>F273+[1]BM_11!G273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[1]MEMÓRIA12!E262</f>
        <v>0</v>
      </c>
      <c r="G274" s="73">
        <f>F274+[1]BM_11!G274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[1]MEMÓRIA12!E263</f>
        <v>0</v>
      </c>
      <c r="G275" s="73">
        <f>F275+[1]BM_11!G275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[1]MEMÓRIA12!E264</f>
        <v>0</v>
      </c>
      <c r="G276" s="73">
        <f>F276+[1]BM_11!G276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[1]MEMÓRIA12!E265</f>
        <v>0</v>
      </c>
      <c r="G277" s="73">
        <f>F277+[1]BM_11!G277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[1]MEMÓRIA12!E266</f>
        <v>0</v>
      </c>
      <c r="G278" s="73">
        <f>F278+[1]BM_11!G278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[1]MEMÓRIA12!E267</f>
        <v>0</v>
      </c>
      <c r="G279" s="73">
        <f>F279+[1]BM_11!G279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[1]MEMÓRIA12!E268</f>
        <v>0</v>
      </c>
      <c r="G280" s="73">
        <f>F280+[1]BM_11!G280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[1]MEMÓRIA12!E270</f>
        <v>0</v>
      </c>
      <c r="G282" s="73">
        <f>F282+[1]BM_11!G282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[1]MEMÓRIA12!E271</f>
        <v>0</v>
      </c>
      <c r="G283" s="73">
        <f>F283+[1]BM_11!G283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[1]MEMÓRIA12!E272</f>
        <v>0</v>
      </c>
      <c r="G284" s="73">
        <f>F284+[1]BM_11!G284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[1]MEMÓRIA12!E273</f>
        <v>0</v>
      </c>
      <c r="G285" s="73">
        <f>F285+[1]BM_11!G285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[1]MEMÓRIA12!E274</f>
        <v>0</v>
      </c>
      <c r="G286" s="73">
        <f>F286+[1]BM_11!G286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[1]MEMÓRIA12!E275</f>
        <v>0</v>
      </c>
      <c r="G287" s="73">
        <f>F287+[1]BM_11!G287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[1]MEMÓRIA12!E276</f>
        <v>0</v>
      </c>
      <c r="G288" s="73">
        <f>F288+[1]BM_11!G288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[1]MEMÓRIA12!E277</f>
        <v>0</v>
      </c>
      <c r="G289" s="73">
        <f>F289+[1]BM_11!G289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[1]MEMÓRIA12!E278</f>
        <v>0</v>
      </c>
      <c r="G290" s="73">
        <f>F290+[1]BM_11!G290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[1]MEMÓRIA12!E279</f>
        <v>0</v>
      </c>
      <c r="G291" s="73">
        <f>F291+[1]BM_11!G291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[1]MEMÓRIA12!E280</f>
        <v>0</v>
      </c>
      <c r="G292" s="73">
        <f>F292+[1]BM_11!G292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[1]MEMÓRIA12!E281</f>
        <v>0</v>
      </c>
      <c r="G293" s="73">
        <f>F293+[1]BM_11!G293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[1]MEMÓRIA12!E283</f>
        <v>0</v>
      </c>
      <c r="G295" s="73">
        <f>F295+[1]BM_11!G295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[1]MEMÓRIA12!E284</f>
        <v>0</v>
      </c>
      <c r="G296" s="73">
        <f>F296+[1]BM_11!G296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[1]MEMÓRIA12!E285</f>
        <v>0</v>
      </c>
      <c r="G297" s="73">
        <f>F297+[1]BM_11!G297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[1]MEMÓRIA12!E286</f>
        <v>0</v>
      </c>
      <c r="G298" s="73">
        <f>F298+[1]BM_11!G298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[1]MEMÓRIA12!E287</f>
        <v>0</v>
      </c>
      <c r="G299" s="73">
        <f>F299+[1]BM_11!G299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[1]MEMÓRIA12!E288</f>
        <v>0</v>
      </c>
      <c r="G300" s="73">
        <f>F300+[1]BM_11!G300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[1]MEMÓRIA12!E290</f>
        <v>0</v>
      </c>
      <c r="G302" s="73">
        <f>F302+[1]BM_11!G302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[1]MEMÓRIA12!E291</f>
        <v>0</v>
      </c>
      <c r="G303" s="73">
        <f>F303+[1]BM_11!G303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[1]MEMÓRIA12!E292</f>
        <v>0</v>
      </c>
      <c r="G304" s="73">
        <f>F304+[1]BM_11!G304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[1]MEMÓRIA12!E293</f>
        <v>0</v>
      </c>
      <c r="G305" s="73">
        <f>F305+[1]BM_11!G305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[1]MEMÓRIA12!E294</f>
        <v>0</v>
      </c>
      <c r="G306" s="73">
        <f>F306+[1]BM_11!G306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[1]MEMÓRIA12!E295</f>
        <v>0</v>
      </c>
      <c r="G307" s="73">
        <f>F307+[1]BM_11!G307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[1]MEMÓRIA12!E296</f>
        <v>0</v>
      </c>
      <c r="G308" s="73">
        <f>F308+[1]BM_11!G308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[1]MEMÓRIA12!E297</f>
        <v>0</v>
      </c>
      <c r="G309" s="73">
        <f>F309+[1]BM_11!G309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[1]MEMÓRIA12!E298</f>
        <v>0</v>
      </c>
      <c r="G310" s="73">
        <f>F310+[1]BM_11!G310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[1]MEMÓRIA12!E299</f>
        <v>0</v>
      </c>
      <c r="G311" s="73">
        <f>F311+[1]BM_11!G311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[1]MEMÓRIA12!E300</f>
        <v>0</v>
      </c>
      <c r="G312" s="73">
        <f>F312+[1]BM_11!G312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[1]MEMÓRIA12!E301</f>
        <v>0</v>
      </c>
      <c r="G313" s="73">
        <f>F313+[1]BM_11!G313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[1]MEMÓRIA12!E302</f>
        <v>0</v>
      </c>
      <c r="G314" s="73">
        <f>F314+[1]BM_11!G314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[1]MEMÓRIA12!E303</f>
        <v>0</v>
      </c>
      <c r="G315" s="73">
        <f>F315+[1]BM_11!G315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[1]MEMÓRIA12!E304</f>
        <v>0</v>
      </c>
      <c r="G316" s="73">
        <f>F316+[1]BM_11!G316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[1]MEMÓRIA12!E305</f>
        <v>0</v>
      </c>
      <c r="G317" s="73">
        <f>F317+[1]BM_11!G317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[1]MEMÓRIA12!E306</f>
        <v>0</v>
      </c>
      <c r="G318" s="73">
        <f>F318+[1]BM_11!G318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[1]MEMÓRIA12!E307</f>
        <v>0</v>
      </c>
      <c r="G319" s="73">
        <f>F319+[1]BM_11!G319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[1]MEMÓRIA12!E308</f>
        <v>0</v>
      </c>
      <c r="G320" s="73">
        <f>F320+[1]BM_11!G320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[1]MEMÓRIA12!E310</f>
        <v>0</v>
      </c>
      <c r="G322" s="73">
        <f>F322+[1]BM_11!G322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[1]MEMÓRIA12!E311</f>
        <v>0</v>
      </c>
      <c r="G323" s="73">
        <f>F323+[1]BM_11!G323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[1]MEMÓRIA12!E312</f>
        <v>0</v>
      </c>
      <c r="G324" s="73">
        <f>F324+[1]BM_11!G324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[1]MEMÓRIA12!E313</f>
        <v>0</v>
      </c>
      <c r="G325" s="73">
        <f>F325+[1]BM_11!G325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[1]MEMÓRIA12!E314</f>
        <v>0</v>
      </c>
      <c r="G326" s="73">
        <f>F326+[1]BM_11!G326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[1]MEMÓRIA12!E315</f>
        <v>0</v>
      </c>
      <c r="G327" s="73">
        <f>F327+[1]BM_11!G327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[1]MEMÓRIA12!E316</f>
        <v>0</v>
      </c>
      <c r="G328" s="73">
        <f>F328+[1]BM_11!G328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[1]MEMÓRIA12!E317</f>
        <v>0</v>
      </c>
      <c r="G329" s="73">
        <f>F329+[1]BM_11!G329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[1]MEMÓRIA12!E318</f>
        <v>0</v>
      </c>
      <c r="G330" s="73">
        <f>F330+[1]BM_11!G330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[1]MEMÓRIA12!E319</f>
        <v>0</v>
      </c>
      <c r="G331" s="73">
        <f>F331+[1]BM_11!G331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[1]MEMÓRIA12!E320</f>
        <v>0</v>
      </c>
      <c r="G332" s="73">
        <f>F332+[1]BM_11!G332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[1]MEMÓRIA12!E321</f>
        <v>0</v>
      </c>
      <c r="G333" s="73">
        <f>F333+[1]BM_11!G333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[1]MEMÓRIA12!E322</f>
        <v>0</v>
      </c>
      <c r="G334" s="73">
        <f>F334+[1]BM_11!G334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[1]MEMÓRIA12!E323</f>
        <v>0</v>
      </c>
      <c r="G335" s="73">
        <f>F335+[1]BM_11!G335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[1]MEMÓRIA12!E324</f>
        <v>0</v>
      </c>
      <c r="G336" s="73">
        <f>F336+[1]BM_11!G336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[1]MEMÓRIA12!E325</f>
        <v>0</v>
      </c>
      <c r="G337" s="73">
        <f>F337+[1]BM_11!G337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[1]MEMÓRIA12!E326</f>
        <v>0</v>
      </c>
      <c r="G338" s="73">
        <f>F338+[1]BM_11!G338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[1]MEMÓRIA12!E327</f>
        <v>0</v>
      </c>
      <c r="G339" s="73">
        <f>F339+[1]BM_11!G339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[1]MEMÓRIA12!E328</f>
        <v>0</v>
      </c>
      <c r="G340" s="73">
        <f>F340+[1]BM_11!G340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[1]MEMÓRIA12!E330</f>
        <v>0</v>
      </c>
      <c r="G342" s="73">
        <f>F342+[1]BM_11!G342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[1]MEMÓRIA12!E331</f>
        <v>0</v>
      </c>
      <c r="G343" s="73">
        <f>F343+[1]BM_11!G343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[1]MEMÓRIA12!E332</f>
        <v>0</v>
      </c>
      <c r="G344" s="73">
        <f>F344+[1]BM_11!G344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[1]MEMÓRIA12!E333</f>
        <v>0</v>
      </c>
      <c r="G345" s="73">
        <f>F345+[1]BM_11!G345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[1]MEMÓRIA12!E334</f>
        <v>0</v>
      </c>
      <c r="G346" s="73">
        <f>F346+[1]BM_11!G346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[1]MEMÓRIA12!E335</f>
        <v>0</v>
      </c>
      <c r="G347" s="73">
        <f>F347+[1]BM_11!G347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[1]MEMÓRIA12!E336</f>
        <v>0</v>
      </c>
      <c r="G348" s="73">
        <f>F348+[1]BM_11!G348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[1]MEMÓRIA12!E337</f>
        <v>0</v>
      </c>
      <c r="G349" s="73">
        <f>F349+[1]BM_11!G349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[1]MEMÓRIA12!E338</f>
        <v>0</v>
      </c>
      <c r="G350" s="73">
        <f>F350+[1]BM_11!G350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[1]MEMÓRIA12!E339</f>
        <v>0</v>
      </c>
      <c r="G351" s="73">
        <f>F351+[1]BM_11!G351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[1]MEMÓRIA12!E340</f>
        <v>0</v>
      </c>
      <c r="G352" s="73">
        <f>F352+[1]BM_11!G352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[1]MEMÓRIA12!E341</f>
        <v>0</v>
      </c>
      <c r="G353" s="73">
        <f>F353+[1]BM_11!G353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[1]MEMÓRIA12!E343</f>
        <v>0</v>
      </c>
      <c r="G355" s="73">
        <f>F355+[1]BM_11!G355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[1]MEMÓRIA12!E344</f>
        <v>0</v>
      </c>
      <c r="G356" s="73">
        <f>F356+[1]BM_11!G356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[1]MEMÓRIA12!E345</f>
        <v>0</v>
      </c>
      <c r="G357" s="73">
        <f>F357+[1]BM_11!G357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[1]MEMÓRIA12!E346</f>
        <v>0</v>
      </c>
      <c r="G358" s="73">
        <f>F358+[1]BM_11!G358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[1]MEMÓRIA12!E347</f>
        <v>0</v>
      </c>
      <c r="G359" s="73">
        <f>F359+[1]BM_11!G359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[1]MEMÓRIA12!E348</f>
        <v>0</v>
      </c>
      <c r="G360" s="73">
        <f>F360+[1]BM_11!G360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[1]MEMÓRIA12!E349</f>
        <v>0</v>
      </c>
      <c r="G361" s="73">
        <f>F361+[1]BM_11!G361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[1]MEMÓRIA12!E350</f>
        <v>0</v>
      </c>
      <c r="G362" s="73">
        <f>F362+[1]BM_11!G362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[1]MEMÓRIA12!E351</f>
        <v>0</v>
      </c>
      <c r="G363" s="73">
        <f>F363+[1]BM_11!G363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[1]MEMÓRIA12!E352</f>
        <v>0</v>
      </c>
      <c r="G364" s="73">
        <f>F364+[1]BM_11!G364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[1]MEMÓRIA12!E353</f>
        <v>0</v>
      </c>
      <c r="G365" s="73">
        <f>F365+[1]BM_11!G365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[1]MEMÓRIA12!E354</f>
        <v>0</v>
      </c>
      <c r="G366" s="73">
        <f>F366+[1]BM_11!G366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[1]MEMÓRIA12!E355</f>
        <v>0</v>
      </c>
      <c r="G367" s="73">
        <f>F367+[1]BM_11!G367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[1]MEMÓRIA12!E356</f>
        <v>0</v>
      </c>
      <c r="G368" s="73">
        <f>F368+[1]BM_11!G368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[1]MEMÓRIA12!E357</f>
        <v>0</v>
      </c>
      <c r="G369" s="73">
        <f>F369+[1]BM_11!G369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[1]MEMÓRIA12!E358</f>
        <v>0</v>
      </c>
      <c r="G370" s="73">
        <f>F370+[1]BM_11!G370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[1]MEMÓRIA12!E359</f>
        <v>107.63999999999999</v>
      </c>
      <c r="G371" s="73">
        <f>F371+[1]BM_11!G371</f>
        <v>258.84000000000003</v>
      </c>
      <c r="H371" s="55">
        <f t="shared" si="25"/>
        <v>88444.100843999986</v>
      </c>
      <c r="I371" s="55">
        <f t="shared" si="22"/>
        <v>36779.949999999997</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155193.63</v>
      </c>
      <c r="J373" s="57">
        <f>SUM(J17:J371)-2287.94</f>
        <v>2107863.4299999997</v>
      </c>
      <c r="K373" s="128">
        <f>J373/F11</f>
        <v>0.19880684280043381</v>
      </c>
    </row>
    <row r="374" spans="1:12" x14ac:dyDescent="0.25">
      <c r="B374" s="53"/>
      <c r="E374" s="54"/>
      <c r="F374" s="143"/>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1093C-D9E1-4723-8C54-A7E06CC3A40E}">
  <dimension ref="A1:I579"/>
  <sheetViews>
    <sheetView view="pageBreakPreview" topLeftCell="A182" zoomScale="85" zoomScaleNormal="85" zoomScaleSheetLayoutView="85" workbookViewId="0">
      <selection activeCell="D58" sqref="D58"/>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1356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15*0.1824</f>
        <v>2.7360000000000002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15*0.1824</f>
        <v>2.7360000000000002</v>
      </c>
    </row>
    <row r="13" spans="1:9" x14ac:dyDescent="0.25">
      <c r="A13" s="41" t="str">
        <f>[1]Orçamento!A14</f>
        <v xml:space="preserve"> 2.3 </v>
      </c>
      <c r="B13" s="46" t="str">
        <f>[1]Orçamento!D14</f>
        <v>MESTRE DE OBRAS (MENSALISTA)</v>
      </c>
      <c r="C13" s="41" t="str">
        <f>[1]Orçamento!E14</f>
        <v>MES</v>
      </c>
      <c r="D13" s="167"/>
      <c r="E13" s="143"/>
      <c r="F13">
        <f t="shared" si="0"/>
        <v>2.7360000000000002</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1357</v>
      </c>
      <c r="E41">
        <v>4</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Vigas do pavimento coberta da guarita (prancha 04/04) - 4 m³</v>
      </c>
      <c r="E42">
        <v>4</v>
      </c>
    </row>
    <row r="43" spans="1:9" ht="4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1358</v>
      </c>
      <c r="E43">
        <f>91*0.6+4</f>
        <v>58.6</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1359</v>
      </c>
      <c r="E44">
        <f>380*0.6</f>
        <v>228</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1360</v>
      </c>
      <c r="E45">
        <f>2462*0.6</f>
        <v>1477.2</v>
      </c>
      <c r="I45">
        <f>1095+1026+227+114</f>
        <v>2462</v>
      </c>
    </row>
    <row r="46" spans="1:9" ht="4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1361</v>
      </c>
      <c r="E46">
        <f>2599*0.6+72</f>
        <v>1631.3999999999999</v>
      </c>
      <c r="F46">
        <f>431/635.9</f>
        <v>0.67777952508256023</v>
      </c>
      <c r="G46">
        <f>(57.2+36.4+5.2+23.8+37.4+3.4)*F46</f>
        <v>110.74917439849034</v>
      </c>
      <c r="I46">
        <f>142+276+557+1624</f>
        <v>2599</v>
      </c>
    </row>
    <row r="47" spans="1:9" ht="4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1362</v>
      </c>
      <c r="E47">
        <f>2078*0.6+142</f>
        <v>1388.8</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1363</v>
      </c>
      <c r="E48">
        <f>15*0.6</f>
        <v>9</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1364</v>
      </c>
      <c r="E49">
        <v>24</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30"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t="s">
        <v>1365</v>
      </c>
      <c r="E51">
        <f>35.82+74</f>
        <v>109.82</v>
      </c>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1366</v>
      </c>
      <c r="E53">
        <v>39.61</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9" x14ac:dyDescent="0.25">
      <c r="A57" s="39" t="str">
        <f>[1]Orçamento!A52</f>
        <v xml:space="preserve"> 6 </v>
      </c>
      <c r="B57" s="45" t="str">
        <f>[1]Orçamento!D52</f>
        <v>VEDAÇÕES</v>
      </c>
      <c r="C57" s="39"/>
      <c r="D57" s="166"/>
    </row>
    <row r="58" spans="1:9" ht="4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1367</v>
      </c>
      <c r="E58">
        <f>137.2-(3*0.8*2.1)+(8.3+ 6.14+ 3.56+1.95+ 6.11+ 3.16)*0.8</f>
        <v>155.536</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t="s">
        <v>1368</v>
      </c>
      <c r="E63">
        <f>1.6*2+1.4*2</f>
        <v>6</v>
      </c>
    </row>
    <row r="64" spans="1:9"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x14ac:dyDescent="0.25">
      <c r="A66" s="41" t="str">
        <f>[1]Orçamento!A61</f>
        <v xml:space="preserve"> 6.9 </v>
      </c>
      <c r="B66" s="46" t="str">
        <f>[1]Orçamento!D61</f>
        <v>VERGA PRÉ-MOLDADA PARA PORTAS COM ATÉ 1,5 M DE VÃO. AF_03/2016</v>
      </c>
      <c r="C66" s="41" t="str">
        <f>[1]Orçamento!E61</f>
        <v>M</v>
      </c>
      <c r="D66" s="165" t="s">
        <v>1369</v>
      </c>
      <c r="E66">
        <f>1.6*2+1.4*2</f>
        <v>6</v>
      </c>
    </row>
    <row r="67" spans="1:5" x14ac:dyDescent="0.25">
      <c r="A67" s="41" t="str">
        <f>[1]Orçamento!A62</f>
        <v xml:space="preserve"> 6.10 </v>
      </c>
      <c r="B67" s="46" t="str">
        <f>[1]Orçamento!D62</f>
        <v>VERGA PRÉ-MOLDADA PARA PORTAS COM MAIS DE 1,5 M DE VÃO. AF_03/2016</v>
      </c>
      <c r="C67" s="41" t="str">
        <f>[1]Orçamento!E62</f>
        <v>M</v>
      </c>
      <c r="D67" s="165" t="s">
        <v>1370</v>
      </c>
      <c r="E67">
        <f>1.1*3+1.4*3</f>
        <v>7.5</v>
      </c>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1371</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1372</v>
      </c>
      <c r="E359">
        <f>258.84-151.2</f>
        <v>107.63999999999999</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178"/>
      <c r="C364" s="178"/>
      <c r="D364" s="178"/>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8DEC-60C6-4819-9990-F7D79460A566}">
  <sheetPr>
    <pageSetUpPr fitToPage="1"/>
  </sheetPr>
  <dimension ref="A1:P591"/>
  <sheetViews>
    <sheetView view="pageBreakPreview" topLeftCell="B365" zoomScale="90" zoomScaleNormal="85" zoomScaleSheetLayoutView="90" workbookViewId="0">
      <selection activeCell="A13" sqref="A13:K1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4" t="s">
        <v>1373</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45516</v>
      </c>
      <c r="K7" s="125" t="s">
        <v>1374</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10602569.812528607</v>
      </c>
      <c r="G11" s="189"/>
      <c r="H11" s="192">
        <f>I373</f>
        <v>151320.95999999996</v>
      </c>
      <c r="I11" s="192"/>
      <c r="J11" s="187" t="s">
        <v>1375</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[1]MEMÓRIA13!E5</f>
        <v>0</v>
      </c>
      <c r="G17" s="73">
        <f>F17+[1]BM_12!G17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[1]MEMÓRIA13!E6</f>
        <v>0</v>
      </c>
      <c r="G18" s="73">
        <f>F18+[1]BM_12!G18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[1]MEMÓRIA13!E7</f>
        <v>0</v>
      </c>
      <c r="G19" s="73">
        <f>F19+[1]BM_12!G19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[1]MEMÓRIA13!E8</f>
        <v>0</v>
      </c>
      <c r="G20" s="73">
        <f>F20+[1]BM_12!G20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[1]MEMÓRIA13!E9</f>
        <v>0</v>
      </c>
      <c r="G21" s="73">
        <f>F21+[1]BM_12!G21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[1]MEMÓRIA13!E11</f>
        <v>0.42999999999999972</v>
      </c>
      <c r="G23" s="73">
        <f>F23+[1]BM_12!G23</f>
        <v>3.1685000000000003</v>
      </c>
      <c r="H23" s="55">
        <f t="shared" si="0"/>
        <v>71888.850000000006</v>
      </c>
      <c r="I23" s="55">
        <f t="shared" si="1"/>
        <v>2060.81</v>
      </c>
      <c r="J23" s="55">
        <f t="shared" si="2"/>
        <v>15185.32</v>
      </c>
      <c r="K23" s="159">
        <f t="shared" si="3"/>
        <v>0.21123331365016965</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[1]MEMÓRIA13!E12</f>
        <v>0.42999999999999972</v>
      </c>
      <c r="G24" s="73">
        <f>F24+[1]BM_12!G24</f>
        <v>3.1685000000000003</v>
      </c>
      <c r="H24" s="55">
        <f t="shared" si="0"/>
        <v>286974.15000000002</v>
      </c>
      <c r="I24" s="55">
        <f t="shared" si="1"/>
        <v>8226.59</v>
      </c>
      <c r="J24" s="55">
        <f t="shared" si="2"/>
        <v>60618.51</v>
      </c>
      <c r="K24" s="159">
        <f t="shared" si="3"/>
        <v>0.21123334627875018</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[1]MEMÓRIA13!E13</f>
        <v>0.42999999999999972</v>
      </c>
      <c r="G25" s="73">
        <f>F25+[1]BM_12!G25</f>
        <v>3.1685000000000003</v>
      </c>
      <c r="H25" s="55">
        <f t="shared" si="0"/>
        <v>82445.399999999994</v>
      </c>
      <c r="I25" s="55">
        <f t="shared" si="1"/>
        <v>2363.4299999999998</v>
      </c>
      <c r="J25" s="55">
        <f t="shared" si="2"/>
        <v>17415.22</v>
      </c>
      <c r="K25" s="159">
        <f t="shared" si="3"/>
        <v>0.21123337384499319</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[1]MEMÓRIA13!E15</f>
        <v>0</v>
      </c>
      <c r="G27" s="73">
        <f>F27+[1]BM_12!G27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[1]MEMÓRIA13!E16</f>
        <v>0</v>
      </c>
      <c r="G28" s="73">
        <f>F28+[1]BM_12!G28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[1]MEMÓRIA13!E17</f>
        <v>0</v>
      </c>
      <c r="G29" s="73">
        <f>F29+[1]BM_12!G29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[1]MEMÓRIA13!E18</f>
        <v>0</v>
      </c>
      <c r="G30" s="73">
        <f>F30+[1]BM_12!G30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[1]MEMÓRIA13!E19</f>
        <v>0</v>
      </c>
      <c r="G31" s="73">
        <f>F31+[1]BM_12!G31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[1]MEMÓRIA13!E20</f>
        <v>0</v>
      </c>
      <c r="G32" s="73">
        <f>F32+[1]BM_12!G32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[1]MEMÓRIA13!E21</f>
        <v>0</v>
      </c>
      <c r="G33" s="73">
        <f>F33+[1]BM_12!G33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[1]MEMÓRIA13!E22</f>
        <v>0</v>
      </c>
      <c r="G34" s="73">
        <f>F34+[1]BM_12!G34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[1]MEMÓRIA13!E23</f>
        <v>0</v>
      </c>
      <c r="G35" s="73">
        <f>F35+[1]BM_12!G35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[1]MEMÓRIA13!E25</f>
        <v>0</v>
      </c>
      <c r="G37" s="73">
        <f>F37+[1]BM_12!G37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[1]MEMÓRIA13!E26</f>
        <v>0</v>
      </c>
      <c r="G38" s="73">
        <f>F38+[1]BM_12!G38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[1]MEMÓRIA13!E27</f>
        <v>0</v>
      </c>
      <c r="G39" s="73">
        <f>F39+[1]BM_12!G39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[1]MEMÓRIA13!E28</f>
        <v>0</v>
      </c>
      <c r="G40" s="73">
        <f>F40+[1]BM_12!G40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[1]MEMÓRIA13!E29</f>
        <v>0</v>
      </c>
      <c r="G41" s="73">
        <f>F41+[1]BM_12!G41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[1]MEMÓRIA13!E30</f>
        <v>0</v>
      </c>
      <c r="G42" s="73">
        <f>F42+[1]BM_12!G42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[1]MEMÓRIA13!E31</f>
        <v>0</v>
      </c>
      <c r="G43" s="73">
        <f>F43+[1]BM_12!G43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[1]MEMÓRIA13!E32</f>
        <v>0</v>
      </c>
      <c r="G44" s="73">
        <f>F44+[1]BM_12!G44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[1]MEMÓRIA13!E33</f>
        <v>0</v>
      </c>
      <c r="G45" s="73">
        <f>F45+[1]BM_12!G45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[1]MEMÓRIA13!E34</f>
        <v>0</v>
      </c>
      <c r="G46" s="73">
        <f>F46+[1]BM_12!G46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[1]MEMÓRIA13!E35</f>
        <v>0</v>
      </c>
      <c r="G47" s="73">
        <f>F47+[1]BM_12!G47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[1]MEMÓRIA13!E36</f>
        <v>0</v>
      </c>
      <c r="G48" s="73">
        <f>F48+[1]BM_12!G48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[1]MEMÓRIA13!E37</f>
        <v>0</v>
      </c>
      <c r="G49" s="73">
        <f>F49+[1]BM_12!G49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[1]MEMÓRIA13!E38</f>
        <v>0</v>
      </c>
      <c r="G50" s="73">
        <f>F50+[1]BM_12!G50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[1]MEMÓRIA13!E39</f>
        <v>0</v>
      </c>
      <c r="G51" s="73">
        <f>F51+[1]BM_12!G51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[1]MEMÓRIA13!E41</f>
        <v>55.734000000000002</v>
      </c>
      <c r="G53" s="73">
        <f>F53+[1]BM_12!G53</f>
        <v>179.54400000000001</v>
      </c>
      <c r="H53" s="55">
        <f t="shared" si="4"/>
        <v>240489.53599999999</v>
      </c>
      <c r="I53" s="55">
        <f t="shared" si="1"/>
        <v>31493.05</v>
      </c>
      <c r="J53" s="55">
        <f t="shared" si="2"/>
        <v>101453.13</v>
      </c>
      <c r="K53" s="159">
        <f t="shared" si="3"/>
        <v>0.4218608912780305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[1]MEMÓRIA13!E42</f>
        <v>55.734000000000002</v>
      </c>
      <c r="G54" s="73">
        <f>F54+[1]BM_12!G54</f>
        <v>179.54400000000001</v>
      </c>
      <c r="H54" s="55">
        <f t="shared" si="4"/>
        <v>15474.816000000001</v>
      </c>
      <c r="I54" s="55">
        <f t="shared" si="1"/>
        <v>2026.49</v>
      </c>
      <c r="J54" s="55">
        <f t="shared" si="2"/>
        <v>6528.22</v>
      </c>
      <c r="K54" s="159">
        <f t="shared" si="3"/>
        <v>0.4218609125950189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[1]MEMÓRIA13!E43</f>
        <v>122.5</v>
      </c>
      <c r="G55" s="73">
        <f>F55+[1]BM_12!G55</f>
        <v>2483.94</v>
      </c>
      <c r="H55" s="55">
        <f t="shared" si="4"/>
        <v>77294.28</v>
      </c>
      <c r="I55" s="55">
        <f t="shared" si="1"/>
        <v>2454.9</v>
      </c>
      <c r="J55" s="55">
        <f t="shared" si="2"/>
        <v>49778.16</v>
      </c>
      <c r="K55" s="159">
        <f t="shared" si="3"/>
        <v>0.64400832765374105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[1]MEMÓRIA13!E44</f>
        <v>10.5</v>
      </c>
      <c r="G56" s="73">
        <f>F56+[1]BM_12!G56</f>
        <v>1142.75</v>
      </c>
      <c r="H56" s="55">
        <f t="shared" si="4"/>
        <v>29392.84</v>
      </c>
      <c r="I56" s="55">
        <f t="shared" si="1"/>
        <v>198.35</v>
      </c>
      <c r="J56" s="55">
        <f t="shared" si="2"/>
        <v>21586.55</v>
      </c>
      <c r="K56" s="159">
        <f t="shared" si="3"/>
        <v>0.73441525214984327</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[1]MEMÓRIA13!E45</f>
        <v>51.5</v>
      </c>
      <c r="G57" s="73">
        <f>F57+[1]BM_12!G57</f>
        <v>3411.7</v>
      </c>
      <c r="H57" s="55">
        <f t="shared" si="4"/>
        <v>126775.56699999998</v>
      </c>
      <c r="I57" s="55">
        <f t="shared" si="1"/>
        <v>907.95</v>
      </c>
      <c r="J57" s="55">
        <f t="shared" si="2"/>
        <v>60148.27</v>
      </c>
      <c r="K57" s="159">
        <f t="shared" si="3"/>
        <v>0.47444686246207052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[1]MEMÓRIA13!E46</f>
        <v>154</v>
      </c>
      <c r="G58" s="73">
        <f>F58+[1]BM_12!G58</f>
        <v>4894.8999999999996</v>
      </c>
      <c r="H58" s="55">
        <f t="shared" si="4"/>
        <v>134442</v>
      </c>
      <c r="I58" s="55">
        <f t="shared" si="1"/>
        <v>2425.5</v>
      </c>
      <c r="J58" s="55">
        <f t="shared" si="2"/>
        <v>77094.679999999993</v>
      </c>
      <c r="K58" s="159">
        <f t="shared" si="3"/>
        <v>0.57344193034914681</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[1]MEMÓRIA13!E47</f>
        <v>37</v>
      </c>
      <c r="G59" s="73">
        <f>F59+[1]BM_12!G59</f>
        <v>3713.8500000000004</v>
      </c>
      <c r="H59" s="55">
        <f t="shared" si="4"/>
        <v>137515.68299999999</v>
      </c>
      <c r="I59" s="55">
        <f t="shared" si="1"/>
        <v>490.99</v>
      </c>
      <c r="J59" s="55">
        <f t="shared" si="2"/>
        <v>49282.79</v>
      </c>
      <c r="K59" s="159">
        <f t="shared" si="3"/>
        <v>0.35837941480463725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[1]MEMÓRIA13!E48</f>
        <v>0</v>
      </c>
      <c r="G60" s="73">
        <f>F60+[1]BM_12!G60</f>
        <v>1712.05</v>
      </c>
      <c r="H60" s="55">
        <f t="shared" si="4"/>
        <v>44142.053999999996</v>
      </c>
      <c r="I60" s="55">
        <f t="shared" si="1"/>
        <v>0</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[1]MEMÓRIA13!E49</f>
        <v>0</v>
      </c>
      <c r="G61" s="73">
        <f>F61+[1]BM_12!G61</f>
        <v>538.6</v>
      </c>
      <c r="H61" s="55">
        <f t="shared" si="4"/>
        <v>15567.279</v>
      </c>
      <c r="I61" s="55">
        <f t="shared" si="1"/>
        <v>0</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[1]MEMÓRIA13!E50</f>
        <v>0</v>
      </c>
      <c r="G62" s="73">
        <f>F62+[1]BM_12!G62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[1]MEMÓRIA13!E51</f>
        <v>0</v>
      </c>
      <c r="G63" s="73">
        <f>F63+[1]BM_12!G63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[1]MEMÓRIA13!E52</f>
        <v>0</v>
      </c>
      <c r="G64" s="73">
        <f>F64+[1]BM_12!G64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[1]MEMÓRIA13!E53</f>
        <v>0</v>
      </c>
      <c r="G65" s="73">
        <f>F65+[1]BM_12!G65</f>
        <v>412.56000000000006</v>
      </c>
      <c r="H65" s="55">
        <f t="shared" si="4"/>
        <v>107056.38350000001</v>
      </c>
      <c r="I65" s="55">
        <f t="shared" si="1"/>
        <v>0</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[1]MEMÓRIA13!E54</f>
        <v>0</v>
      </c>
      <c r="G66" s="73">
        <f>F66+[1]BM_12!G66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[1]MEMÓRIA13!E55</f>
        <v>0</v>
      </c>
      <c r="G67" s="73">
        <f>F67+[1]BM_12!G67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[1]MEMÓRIA13!E56</f>
        <v>0</v>
      </c>
      <c r="G68" s="73">
        <f>F68+[1]BM_12!G68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[1]MEMÓRIA13!E58</f>
        <v>425.03</v>
      </c>
      <c r="G70" s="73">
        <f>F70+[1]BM_12!G70</f>
        <v>2546.9470000000001</v>
      </c>
      <c r="H70" s="55">
        <f t="shared" si="4"/>
        <v>409519.85219999996</v>
      </c>
      <c r="I70" s="55">
        <f t="shared" si="1"/>
        <v>34741.949999999997</v>
      </c>
      <c r="J70" s="55">
        <f t="shared" si="2"/>
        <v>208187.45</v>
      </c>
      <c r="K70" s="159">
        <f t="shared" si="3"/>
        <v>0.50836961598219688</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[1]MEMÓRIA13!E59</f>
        <v>0</v>
      </c>
      <c r="G71" s="73">
        <f>F71+[1]BM_12!G71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[1]MEMÓRIA13!E60</f>
        <v>0</v>
      </c>
      <c r="G72" s="73">
        <f>F72+[1]BM_12!G72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[1]MEMÓRIA13!E61</f>
        <v>0</v>
      </c>
      <c r="G73" s="73">
        <f>F73+[1]BM_12!G73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[1]MEMÓRIA13!E62</f>
        <v>0</v>
      </c>
      <c r="G74" s="73">
        <f>F74+[1]BM_12!G74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[1]MEMÓRIA13!E63</f>
        <v>0</v>
      </c>
      <c r="G75" s="73">
        <f>F75+[1]BM_12!G75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[1]MEMÓRIA13!E64</f>
        <v>0</v>
      </c>
      <c r="G76" s="73">
        <f>F76+[1]BM_12!G76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[1]MEMÓRIA13!E65</f>
        <v>0</v>
      </c>
      <c r="G77" s="73">
        <f>F77+[1]BM_12!G77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[1]MEMÓRIA13!E66</f>
        <v>0</v>
      </c>
      <c r="G78" s="73">
        <f>F78+[1]BM_12!G78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[1]MEMÓRIA13!E67</f>
        <v>0</v>
      </c>
      <c r="G79" s="73">
        <f>F79+[1]BM_12!G79</f>
        <v>7.5</v>
      </c>
      <c r="H79" s="55">
        <f t="shared" si="4"/>
        <v>3188.4133999999999</v>
      </c>
      <c r="I79" s="55">
        <f t="shared" si="1"/>
        <v>0</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[1]MEMÓRIA13!E68</f>
        <v>0</v>
      </c>
      <c r="G80" s="73">
        <f>F80+[1]BM_12!G80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[1]MEMÓRIA13!E69</f>
        <v>0</v>
      </c>
      <c r="G81" s="73">
        <f>F81+[1]BM_12!G81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[1]MEMÓRIA13!E71</f>
        <v>513.89</v>
      </c>
      <c r="G83" s="73">
        <f>F83+[1]BM_12!G83</f>
        <v>513.89</v>
      </c>
      <c r="H83" s="55">
        <f t="shared" si="4"/>
        <v>5263.4565000000002</v>
      </c>
      <c r="I83" s="55">
        <f t="shared" si="1"/>
        <v>1361.81</v>
      </c>
      <c r="J83" s="55">
        <f t="shared" si="2"/>
        <v>1361.81</v>
      </c>
      <c r="K83" s="159">
        <f t="shared" si="3"/>
        <v>0.25872922099764667</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[1]MEMÓRIA13!E72</f>
        <v>35.97</v>
      </c>
      <c r="G84" s="73">
        <f>F84+[1]BM_12!G84</f>
        <v>35.97</v>
      </c>
      <c r="H84" s="55">
        <f t="shared" si="4"/>
        <v>65338.091</v>
      </c>
      <c r="I84" s="55">
        <f t="shared" ref="I84:I147" si="5">ROUND(D84*F84,2)</f>
        <v>14790.5</v>
      </c>
      <c r="J84" s="55">
        <f t="shared" ref="J84:J147" si="6">ROUND(D84*G84,2)</f>
        <v>14790.5</v>
      </c>
      <c r="K84" s="159">
        <f t="shared" si="3"/>
        <v>0.22636871958808835</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[1]MEMÓRIA13!E73</f>
        <v>0</v>
      </c>
      <c r="G85" s="73">
        <f>F85+[1]BM_12!G85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[1]MEMÓRIA13!E74</f>
        <v>0</v>
      </c>
      <c r="G86" s="73">
        <f>F86+[1]BM_12!G86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[1]MEMÓRIA13!E75</f>
        <v>0</v>
      </c>
      <c r="G87" s="73">
        <f>F87+[1]BM_12!G87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[1]MEMÓRIA13!E76</f>
        <v>0</v>
      </c>
      <c r="G88" s="73">
        <f>F88+[1]BM_12!G88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[1]MEMÓRIA13!E77</f>
        <v>0</v>
      </c>
      <c r="G89" s="73">
        <f>F89+[1]BM_12!G89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[1]MEMÓRIA13!E78</f>
        <v>0</v>
      </c>
      <c r="G90" s="73">
        <f>F90+[1]BM_12!G90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[1]MEMÓRIA13!E79</f>
        <v>0</v>
      </c>
      <c r="G91" s="73">
        <f>F91+[1]BM_12!G91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[1]MEMÓRIA13!E80</f>
        <v>0</v>
      </c>
      <c r="G92" s="73">
        <f>F92+[1]BM_12!G92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[1]MEMÓRIA13!E81</f>
        <v>0</v>
      </c>
      <c r="G93" s="73">
        <f>F93+[1]BM_12!G93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[1]MEMÓRIA13!E82</f>
        <v>0</v>
      </c>
      <c r="G94" s="73">
        <f>F94+[1]BM_12!G94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[1]MEMÓRIA13!E83</f>
        <v>0</v>
      </c>
      <c r="G95" s="73">
        <f>F95+[1]BM_12!G95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[1]MEMÓRIA13!E85</f>
        <v>0</v>
      </c>
      <c r="G97" s="73">
        <f>F97+[1]BM_12!G97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[1]MEMÓRIA13!E86</f>
        <v>0</v>
      </c>
      <c r="G98" s="73">
        <f>F98+[1]BM_12!G98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[1]MEMÓRIA13!E87</f>
        <v>0</v>
      </c>
      <c r="G99" s="73">
        <f>F99+[1]BM_12!G99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[1]MEMÓRIA13!E88</f>
        <v>0</v>
      </c>
      <c r="G100" s="73">
        <f>F100+[1]BM_12!G100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[1]MEMÓRIA13!E90</f>
        <v>0</v>
      </c>
      <c r="G102" s="73">
        <f>F102+[1]BM_12!G102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[1]MEMÓRIA13!E91</f>
        <v>0</v>
      </c>
      <c r="G103" s="73">
        <f>F103+[1]BM_12!G103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[1]MEMÓRIA13!E92</f>
        <v>0</v>
      </c>
      <c r="G104" s="73">
        <f>F104+[1]BM_12!G104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[1]MEMÓRIA13!E93</f>
        <v>0</v>
      </c>
      <c r="G105" s="73">
        <f>F105+[1]BM_12!G105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[1]MEMÓRIA13!E95</f>
        <v>652.03</v>
      </c>
      <c r="G107" s="73">
        <f>F107+[1]BM_12!G107</f>
        <v>4637.49</v>
      </c>
      <c r="H107" s="55">
        <f t="shared" ref="H107:H170" si="9">E107*D107</f>
        <v>26263.0416</v>
      </c>
      <c r="I107" s="55">
        <f t="shared" si="5"/>
        <v>2660.28</v>
      </c>
      <c r="J107" s="55">
        <f t="shared" si="6"/>
        <v>18920.96</v>
      </c>
      <c r="K107" s="159">
        <f t="shared" si="7"/>
        <v>0.72044054486057696</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[1]MEMÓRIA13!E96</f>
        <v>1280.6799999999998</v>
      </c>
      <c r="G108" s="73">
        <f>F108+[1]BM_12!G108</f>
        <v>4943.57</v>
      </c>
      <c r="H108" s="55">
        <f t="shared" si="9"/>
        <v>226776.21460000001</v>
      </c>
      <c r="I108" s="55">
        <f t="shared" si="5"/>
        <v>45118.36</v>
      </c>
      <c r="J108" s="55">
        <f t="shared" si="6"/>
        <v>174161.97</v>
      </c>
      <c r="K108" s="159">
        <f t="shared" si="7"/>
        <v>0.76799046278815519</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[1]MEMÓRIA13!E97</f>
        <v>0</v>
      </c>
      <c r="G109" s="73">
        <f>F109+[1]BM_12!G109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[1]MEMÓRIA13!E98</f>
        <v>0</v>
      </c>
      <c r="G110" s="73">
        <f>F110+[1]BM_12!G110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[1]MEMÓRIA13!E100</f>
        <v>0</v>
      </c>
      <c r="G112" s="73">
        <f>F112+[1]BM_12!G112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[1]MEMÓRIA13!E101</f>
        <v>0</v>
      </c>
      <c r="G113" s="73">
        <f>F113+[1]BM_12!G113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[1]MEMÓRIA13!E102</f>
        <v>0</v>
      </c>
      <c r="G114" s="73">
        <f>F114+[1]BM_12!G114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[1]MEMÓRIA13!E103</f>
        <v>0</v>
      </c>
      <c r="G115" s="73">
        <f>F115+[1]BM_12!G115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[1]MEMÓRIA13!E104</f>
        <v>0</v>
      </c>
      <c r="G116" s="73">
        <f>F116+[1]BM_12!G116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[1]MEMÓRIA13!E106</f>
        <v>0</v>
      </c>
      <c r="G118" s="73">
        <f>F118+[1]BM_12!G118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[1]MEMÓRIA13!E107</f>
        <v>0</v>
      </c>
      <c r="G119" s="73">
        <f>F119+[1]BM_12!G119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[1]MEMÓRIA13!E108</f>
        <v>0</v>
      </c>
      <c r="G120" s="73">
        <f>F120+[1]BM_12!G120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[1]MEMÓRIA13!E109</f>
        <v>0</v>
      </c>
      <c r="G121" s="73">
        <f>F121+[1]BM_12!G121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[1]MEMÓRIA13!E111</f>
        <v>0</v>
      </c>
      <c r="G123" s="73">
        <f>F123+[1]BM_12!G123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[1]MEMÓRIA13!E112</f>
        <v>0</v>
      </c>
      <c r="G124" s="73">
        <f>F124+[1]BM_12!G124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[1]MEMÓRIA13!E113</f>
        <v>0</v>
      </c>
      <c r="G125" s="73">
        <f>F125+[1]BM_12!G125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[1]MEMÓRIA13!E114</f>
        <v>0</v>
      </c>
      <c r="G126" s="73">
        <f>F126+[1]BM_12!G126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[1]MEMÓRIA13!E115</f>
        <v>0</v>
      </c>
      <c r="G127" s="73">
        <f>F127+[1]BM_12!G127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[1]MEMÓRIA13!E116</f>
        <v>0</v>
      </c>
      <c r="G128" s="73">
        <f>F128+[1]BM_12!G128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[1]MEMÓRIA13!E117</f>
        <v>0</v>
      </c>
      <c r="G129" s="73">
        <f>F129+[1]BM_12!G129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[1]MEMÓRIA13!E118</f>
        <v>0</v>
      </c>
      <c r="G130" s="73">
        <f>F130+[1]BM_12!G130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[1]MEMÓRIA13!E120</f>
        <v>0</v>
      </c>
      <c r="G132" s="73">
        <f>F132+[1]BM_12!G132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[1]MEMÓRIA13!E121</f>
        <v>0</v>
      </c>
      <c r="G133" s="73">
        <f>F133+[1]BM_12!G133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[1]MEMÓRIA13!E122</f>
        <v>0</v>
      </c>
      <c r="G134" s="73">
        <f>F134+[1]BM_12!G134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[1]MEMÓRIA13!E123</f>
        <v>0</v>
      </c>
      <c r="G135" s="73">
        <f>F135+[1]BM_12!G135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[1]MEMÓRIA13!E124</f>
        <v>0</v>
      </c>
      <c r="G136" s="73">
        <f>F136+[1]BM_12!G136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[1]MEMÓRIA13!E125</f>
        <v>0</v>
      </c>
      <c r="G137" s="73">
        <f>F137+[1]BM_12!G137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[1]MEMÓRIA13!E126</f>
        <v>0</v>
      </c>
      <c r="G138" s="73">
        <f>F138+[1]BM_12!G138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[1]MEMÓRIA13!E127</f>
        <v>0</v>
      </c>
      <c r="G139" s="73">
        <f>F139+[1]BM_12!G139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[1]MEMÓRIA13!E128</f>
        <v>0</v>
      </c>
      <c r="G140" s="73">
        <f>F140+[1]BM_12!G140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[1]MEMÓRIA13!E129</f>
        <v>0</v>
      </c>
      <c r="G141" s="73">
        <f>F141+[1]BM_12!G141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[1]MEMÓRIA13!E130</f>
        <v>0</v>
      </c>
      <c r="G142" s="73">
        <f>F142+[1]BM_12!G142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[1]MEMÓRIA13!E131</f>
        <v>0</v>
      </c>
      <c r="G143" s="73">
        <f>F143+[1]BM_12!G143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[1]MEMÓRIA13!E132</f>
        <v>0</v>
      </c>
      <c r="G144" s="73">
        <f>F144+[1]BM_12!G144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[1]MEMÓRIA13!E133</f>
        <v>0</v>
      </c>
      <c r="G145" s="73">
        <f>F145+[1]BM_12!G145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[1]MEMÓRIA13!E134</f>
        <v>0</v>
      </c>
      <c r="G146" s="73">
        <f>F146+[1]BM_12!G146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[1]MEMÓRIA13!E135</f>
        <v>0</v>
      </c>
      <c r="G147" s="73">
        <f>F147+[1]BM_12!G147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[1]MEMÓRIA13!E136</f>
        <v>0</v>
      </c>
      <c r="G148" s="73">
        <f>F148+[1]BM_12!G148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[1]MEMÓRIA13!E137</f>
        <v>0</v>
      </c>
      <c r="G149" s="73">
        <f>F149+[1]BM_12!G149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[1]MEMÓRIA13!E138</f>
        <v>0</v>
      </c>
      <c r="G150" s="73">
        <f>F150+[1]BM_12!G150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[1]MEMÓRIA13!E139</f>
        <v>0</v>
      </c>
      <c r="G151" s="73">
        <f>F151+[1]BM_12!G151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[1]MEMÓRIA13!E140</f>
        <v>0</v>
      </c>
      <c r="G152" s="73">
        <f>F152+[1]BM_12!G152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[1]MEMÓRIA13!E141</f>
        <v>0</v>
      </c>
      <c r="G153" s="73">
        <f>F153+[1]BM_12!G153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[1]MEMÓRIA13!E142</f>
        <v>0</v>
      </c>
      <c r="G154" s="73">
        <f>F154+[1]BM_12!G154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[1]MEMÓRIA13!E144</f>
        <v>0</v>
      </c>
      <c r="G156" s="73">
        <f>F156+[1]BM_12!G156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[1]MEMÓRIA13!E145</f>
        <v>0</v>
      </c>
      <c r="G157" s="73">
        <f>F157+[1]BM_12!G157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[1]MEMÓRIA13!E146</f>
        <v>0</v>
      </c>
      <c r="G158" s="73">
        <f>F158+[1]BM_12!G158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[1]MEMÓRIA13!E147</f>
        <v>0</v>
      </c>
      <c r="G159" s="73">
        <f>F159+[1]BM_12!G159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[1]MEMÓRIA13!E148</f>
        <v>0</v>
      </c>
      <c r="G160" s="73">
        <f>F160+[1]BM_12!G160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[1]MEMÓRIA13!E149</f>
        <v>0</v>
      </c>
      <c r="G161" s="73">
        <f>F161+[1]BM_12!G161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[1]MEMÓRIA13!E150</f>
        <v>0</v>
      </c>
      <c r="G162" s="73">
        <f>F162+[1]BM_12!G162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[1]MEMÓRIA13!E151</f>
        <v>0</v>
      </c>
      <c r="G163" s="73">
        <f>F163+[1]BM_12!G163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[1]MEMÓRIA13!E152</f>
        <v>0</v>
      </c>
      <c r="G164" s="73">
        <f>F164+[1]BM_12!G164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[1]MEMÓRIA13!E153</f>
        <v>0</v>
      </c>
      <c r="G165" s="73">
        <f>F165+[1]BM_12!G165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[1]MEMÓRIA13!E154</f>
        <v>0</v>
      </c>
      <c r="G166" s="73">
        <f>F166+[1]BM_12!G166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[1]MEMÓRIA13!E155</f>
        <v>0</v>
      </c>
      <c r="G167" s="73">
        <f>F167+[1]BM_12!G167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[1]MEMÓRIA13!E156</f>
        <v>0</v>
      </c>
      <c r="G168" s="73">
        <f>F168+[1]BM_12!G168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[1]MEMÓRIA13!E157</f>
        <v>0</v>
      </c>
      <c r="G169" s="73">
        <f>F169+[1]BM_12!G169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[1]MEMÓRIA13!E158</f>
        <v>0</v>
      </c>
      <c r="G170" s="73">
        <f>F170+[1]BM_12!G170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[1]MEMÓRIA13!E159</f>
        <v>0</v>
      </c>
      <c r="G171" s="73">
        <f>F171+[1]BM_12!G171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[1]MEMÓRIA13!E160</f>
        <v>0</v>
      </c>
      <c r="G172" s="73">
        <f>F172+[1]BM_12!G172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[1]MEMÓRIA13!E162</f>
        <v>0</v>
      </c>
      <c r="G174" s="73">
        <f>F174+[1]BM_12!G174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[1]MEMÓRIA13!E163</f>
        <v>0</v>
      </c>
      <c r="G175" s="73">
        <f>F175+[1]BM_12!G175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[1]MEMÓRIA13!E164</f>
        <v>0</v>
      </c>
      <c r="G176" s="73">
        <f>F176+[1]BM_12!G176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[1]MEMÓRIA13!E165</f>
        <v>0</v>
      </c>
      <c r="G177" s="73">
        <f>F177+[1]BM_12!G177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[1]MEMÓRIA13!E166</f>
        <v>0</v>
      </c>
      <c r="G178" s="73">
        <f>F178+[1]BM_12!G178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[1]MEMÓRIA13!E167</f>
        <v>0</v>
      </c>
      <c r="G179" s="73">
        <f>F179+[1]BM_12!G179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[1]MEMÓRIA13!E168</f>
        <v>0</v>
      </c>
      <c r="G180" s="73">
        <f>F180+[1]BM_12!G180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[1]MEMÓRIA13!E169</f>
        <v>0</v>
      </c>
      <c r="G181" s="73">
        <f>F181+[1]BM_12!G181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[1]MEMÓRIA13!E170</f>
        <v>0</v>
      </c>
      <c r="G182" s="73">
        <f>F182+[1]BM_12!G182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[1]MEMÓRIA13!E171</f>
        <v>0</v>
      </c>
      <c r="G183" s="73">
        <f>F183+[1]BM_12!G183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[1]MEMÓRIA13!E172</f>
        <v>0</v>
      </c>
      <c r="G184" s="73">
        <f>F184+[1]BM_12!G184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[1]MEMÓRIA13!E173</f>
        <v>0</v>
      </c>
      <c r="G185" s="73">
        <f>F185+[1]BM_12!G185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[1]MEMÓRIA13!E174</f>
        <v>0</v>
      </c>
      <c r="G186" s="73">
        <f>F186+[1]BM_12!G186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[1]MEMÓRIA13!E175</f>
        <v>0</v>
      </c>
      <c r="G187" s="73">
        <f>F187+[1]BM_12!G187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[1]MEMÓRIA13!E176</f>
        <v>0</v>
      </c>
      <c r="G188" s="73">
        <f>F188+[1]BM_12!G188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[1]MEMÓRIA13!E177</f>
        <v>0</v>
      </c>
      <c r="G189" s="73">
        <f>F189+[1]BM_12!G189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[1]MEMÓRIA13!E178</f>
        <v>0</v>
      </c>
      <c r="G190" s="73">
        <f>F190+[1]BM_12!G190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[1]MEMÓRIA13!E179</f>
        <v>0</v>
      </c>
      <c r="G191" s="73">
        <f>F191+[1]BM_12!G191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[1]MEMÓRIA13!E181</f>
        <v>0</v>
      </c>
      <c r="G193" s="73">
        <f>F193+[1]BM_12!G193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[1]MEMÓRIA13!E182</f>
        <v>0</v>
      </c>
      <c r="G194" s="73">
        <f>F194+[1]BM_12!G194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[1]MEMÓRIA13!E183</f>
        <v>0</v>
      </c>
      <c r="G195" s="73">
        <f>F195+[1]BM_12!G195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[1]MEMÓRIA13!E184</f>
        <v>0</v>
      </c>
      <c r="G196" s="73">
        <f>F196+[1]BM_12!G196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[1]MEMÓRIA13!E185</f>
        <v>0</v>
      </c>
      <c r="G197" s="73">
        <f>F197+[1]BM_12!G197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[1]MEMÓRIA13!E186</f>
        <v>0</v>
      </c>
      <c r="G198" s="73">
        <f>F198+[1]BM_12!G198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[1]MEMÓRIA13!E187</f>
        <v>0</v>
      </c>
      <c r="G199" s="73">
        <f>F199+[1]BM_12!G199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[1]MEMÓRIA13!E188</f>
        <v>0</v>
      </c>
      <c r="G200" s="73">
        <f>F200+[1]BM_12!G200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[1]MEMÓRIA13!E189</f>
        <v>0</v>
      </c>
      <c r="G201" s="73">
        <f>F201+[1]BM_12!G201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[1]MEMÓRIA13!E191</f>
        <v>0</v>
      </c>
      <c r="G203" s="73">
        <f>F203+[1]BM_12!G203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[1]MEMÓRIA13!E192</f>
        <v>0</v>
      </c>
      <c r="G204" s="73">
        <f>F204+[1]BM_12!G204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[1]MEMÓRIA13!E193</f>
        <v>0</v>
      </c>
      <c r="G205" s="73">
        <f>F205+[1]BM_12!G205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[1]MEMÓRIA13!E194</f>
        <v>0</v>
      </c>
      <c r="G206" s="73">
        <f>F206+[1]BM_12!G206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[1]MEMÓRIA13!E195</f>
        <v>0</v>
      </c>
      <c r="G207" s="73">
        <f>F207+[1]BM_12!G207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[1]MEMÓRIA13!E197</f>
        <v>0</v>
      </c>
      <c r="G209" s="73">
        <f>F209+[1]BM_12!G209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[1]MEMÓRIA13!E198</f>
        <v>0</v>
      </c>
      <c r="G210" s="73">
        <f>F210+[1]BM_12!G210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[1]MEMÓRIA13!E199</f>
        <v>0</v>
      </c>
      <c r="G211" s="73">
        <f>F211+[1]BM_12!G211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[1]MEMÓRIA13!E200</f>
        <v>0</v>
      </c>
      <c r="G212" s="73">
        <f>F212+[1]BM_12!G212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[1]MEMÓRIA13!E201</f>
        <v>0</v>
      </c>
      <c r="G213" s="73">
        <f>F213+[1]BM_12!G213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[1]MEMÓRIA13!E202</f>
        <v>0</v>
      </c>
      <c r="G214" s="73">
        <f>F214+[1]BM_12!G214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[1]MEMÓRIA13!E203</f>
        <v>0</v>
      </c>
      <c r="G215" s="73">
        <f>F215+[1]BM_12!G215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[1]MEMÓRIA13!E204</f>
        <v>0</v>
      </c>
      <c r="G216" s="73">
        <f>F216+[1]BM_12!G216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[1]MEMÓRIA13!E205</f>
        <v>0</v>
      </c>
      <c r="G217" s="73">
        <f>F217+[1]BM_12!G217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[1]MEMÓRIA13!E206</f>
        <v>0</v>
      </c>
      <c r="G218" s="73">
        <f>F218+[1]BM_12!G218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[1]MEMÓRIA13!E207</f>
        <v>0</v>
      </c>
      <c r="G219" s="73">
        <f>F219+[1]BM_12!G219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[1]MEMÓRIA13!E208</f>
        <v>0</v>
      </c>
      <c r="G220" s="73">
        <f>F220+[1]BM_12!G220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[1]MEMÓRIA13!E209</f>
        <v>0</v>
      </c>
      <c r="G221" s="73">
        <f>F221+[1]BM_12!G221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[1]MEMÓRIA13!E210</f>
        <v>0</v>
      </c>
      <c r="G222" s="73">
        <f>F222+[1]BM_12!G222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[1]MEMÓRIA13!E211</f>
        <v>0</v>
      </c>
      <c r="G223" s="73">
        <f>F223+[1]BM_12!G223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[1]MEMÓRIA13!E212</f>
        <v>0</v>
      </c>
      <c r="G224" s="73">
        <f>F224+[1]BM_12!G224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[1]MEMÓRIA13!E213</f>
        <v>0</v>
      </c>
      <c r="G225" s="73">
        <f>F225+[1]BM_12!G225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[1]MEMÓRIA13!E214</f>
        <v>0</v>
      </c>
      <c r="G226" s="73">
        <f>F226+[1]BM_12!G226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[1]MEMÓRIA13!E215</f>
        <v>0</v>
      </c>
      <c r="G227" s="73">
        <f>F227+[1]BM_12!G227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[1]MEMÓRIA13!E216</f>
        <v>0</v>
      </c>
      <c r="G228" s="73">
        <f>F228+[1]BM_12!G228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[1]MEMÓRIA13!E217</f>
        <v>0</v>
      </c>
      <c r="G229" s="73">
        <f>F229+[1]BM_12!G229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[1]MEMÓRIA13!E218</f>
        <v>0</v>
      </c>
      <c r="G230" s="73">
        <f>F230+[1]BM_12!G230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[1]MEMÓRIA13!E219</f>
        <v>0</v>
      </c>
      <c r="G231" s="73">
        <f>F231+[1]BM_12!G231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[1]MEMÓRIA13!E220</f>
        <v>0</v>
      </c>
      <c r="G232" s="73">
        <f>F232+[1]BM_12!G232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[1]MEMÓRIA13!E221</f>
        <v>0</v>
      </c>
      <c r="G233" s="73">
        <f>F233+[1]BM_12!G233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[1]MEMÓRIA13!E222</f>
        <v>0</v>
      </c>
      <c r="G234" s="73">
        <f>F234+[1]BM_12!G234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[1]MEMÓRIA13!E223</f>
        <v>0</v>
      </c>
      <c r="G235" s="73">
        <f>F235+[1]BM_12!G235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[1]MEMÓRIA13!E224</f>
        <v>0</v>
      </c>
      <c r="G236" s="73">
        <f>F236+[1]BM_12!G236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[1]MEMÓRIA13!E225</f>
        <v>0</v>
      </c>
      <c r="G237" s="73">
        <f>F237+[1]BM_12!G237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[1]MEMÓRIA13!E226</f>
        <v>0</v>
      </c>
      <c r="G238" s="73">
        <f>F238+[1]BM_12!G238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[1]MEMÓRIA13!E227</f>
        <v>0</v>
      </c>
      <c r="G239" s="73">
        <f>F239+[1]BM_12!G239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[1]MEMÓRIA13!E228</f>
        <v>0</v>
      </c>
      <c r="G240" s="73">
        <f>F240+[1]BM_12!G240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[1]MEMÓRIA13!E229</f>
        <v>0</v>
      </c>
      <c r="G241" s="73">
        <f>F241+[1]BM_12!G241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[1]MEMÓRIA13!E230</f>
        <v>0</v>
      </c>
      <c r="G242" s="73">
        <f>F242+[1]BM_12!G242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[1]MEMÓRIA13!E231</f>
        <v>0</v>
      </c>
      <c r="G243" s="73">
        <f>F243+[1]BM_12!G243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[1]MEMÓRIA13!E232</f>
        <v>0</v>
      </c>
      <c r="G244" s="73">
        <f>F244+[1]BM_12!G244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[1]MEMÓRIA13!E233</f>
        <v>0</v>
      </c>
      <c r="G245" s="73">
        <f>F245+[1]BM_12!G245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[1]MEMÓRIA13!E234</f>
        <v>0</v>
      </c>
      <c r="G246" s="73">
        <f>F246+[1]BM_12!G246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[1]MEMÓRIA13!E235</f>
        <v>0</v>
      </c>
      <c r="G247" s="73">
        <f>F247+[1]BM_12!G247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[1]MEMÓRIA13!E236</f>
        <v>0</v>
      </c>
      <c r="G248" s="73">
        <f>F248+[1]BM_12!G248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[1]MEMÓRIA13!E237</f>
        <v>0</v>
      </c>
      <c r="G249" s="73">
        <f>F249+[1]BM_12!G249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[1]MEMÓRIA13!E238</f>
        <v>0</v>
      </c>
      <c r="G250" s="73">
        <f>F250+[1]BM_12!G250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[1]MEMÓRIA13!E239</f>
        <v>0</v>
      </c>
      <c r="G251" s="73">
        <f>F251+[1]BM_12!G251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[1]MEMÓRIA13!E240</f>
        <v>0</v>
      </c>
      <c r="G252" s="73">
        <f>F252+[1]BM_12!G252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[1]MEMÓRIA13!E241</f>
        <v>0</v>
      </c>
      <c r="G253" s="73">
        <f>F253+[1]BM_12!G253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[1]MEMÓRIA13!E242</f>
        <v>0</v>
      </c>
      <c r="G254" s="73">
        <f>F254+[1]BM_12!G254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[1]MEMÓRIA13!E243</f>
        <v>0</v>
      </c>
      <c r="G255" s="73">
        <f>F255+[1]BM_12!G255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[1]MEMÓRIA13!E244</f>
        <v>0</v>
      </c>
      <c r="G256" s="73">
        <f>F256+[1]BM_12!G256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[1]MEMÓRIA13!E245</f>
        <v>0</v>
      </c>
      <c r="G257" s="73">
        <f>F257+[1]BM_12!G257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[1]MEMÓRIA13!E246</f>
        <v>0</v>
      </c>
      <c r="G258" s="73">
        <f>F258+[1]BM_12!G258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[1]MEMÓRIA13!E247</f>
        <v>0</v>
      </c>
      <c r="G259" s="73">
        <f>F259+[1]BM_12!G259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[1]MEMÓRIA13!E249</f>
        <v>0</v>
      </c>
      <c r="G261" s="73">
        <f>F261+[1]BM_12!G261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[1]MEMÓRIA13!E250</f>
        <v>0</v>
      </c>
      <c r="G262" s="73">
        <f>F262+[1]BM_12!G262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[1]MEMÓRIA13!E251</f>
        <v>0</v>
      </c>
      <c r="G263" s="73">
        <f>F263+[1]BM_12!G263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[1]MEMÓRIA13!E252</f>
        <v>0</v>
      </c>
      <c r="G264" s="73">
        <f>F264+[1]BM_12!G264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[1]MEMÓRIA13!E253</f>
        <v>0</v>
      </c>
      <c r="G265" s="73">
        <f>F265+[1]BM_12!G265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[1]MEMÓRIA13!E254</f>
        <v>0</v>
      </c>
      <c r="G266" s="73">
        <f>F266+[1]BM_12!G266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[1]MEMÓRIA13!E255</f>
        <v>0</v>
      </c>
      <c r="G267" s="73">
        <f>F267+[1]BM_12!G267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[1]MEMÓRIA13!E256</f>
        <v>0</v>
      </c>
      <c r="G268" s="73">
        <f>F268+[1]BM_12!G268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[1]MEMÓRIA13!E257</f>
        <v>0</v>
      </c>
      <c r="G269" s="73">
        <f>F269+[1]BM_12!G269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[1]MEMÓRIA13!E258</f>
        <v>0</v>
      </c>
      <c r="G270" s="73">
        <f>F270+[1]BM_12!G270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[1]MEMÓRIA13!E259</f>
        <v>0</v>
      </c>
      <c r="G271" s="73">
        <f>F271+[1]BM_12!G271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[1]MEMÓRIA13!E260</f>
        <v>0</v>
      </c>
      <c r="G272" s="73">
        <f>F272+[1]BM_12!G272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[1]MEMÓRIA13!E261</f>
        <v>0</v>
      </c>
      <c r="G273" s="73">
        <f>F273+[1]BM_12!G273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[1]MEMÓRIA13!E262</f>
        <v>0</v>
      </c>
      <c r="G274" s="73">
        <f>F274+[1]BM_12!G274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[1]MEMÓRIA13!E263</f>
        <v>0</v>
      </c>
      <c r="G275" s="73">
        <f>F275+[1]BM_12!G275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[1]MEMÓRIA13!E264</f>
        <v>0</v>
      </c>
      <c r="G276" s="73">
        <f>F276+[1]BM_12!G276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[1]MEMÓRIA13!E265</f>
        <v>0</v>
      </c>
      <c r="G277" s="73">
        <f>F277+[1]BM_12!G277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[1]MEMÓRIA13!E266</f>
        <v>0</v>
      </c>
      <c r="G278" s="73">
        <f>F278+[1]BM_12!G278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[1]MEMÓRIA13!E267</f>
        <v>0</v>
      </c>
      <c r="G279" s="73">
        <f>F279+[1]BM_12!G279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[1]MEMÓRIA13!E268</f>
        <v>0</v>
      </c>
      <c r="G280" s="73">
        <f>F280+[1]BM_12!G280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[1]MEMÓRIA13!E270</f>
        <v>0</v>
      </c>
      <c r="G282" s="73">
        <f>F282+[1]BM_12!G282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[1]MEMÓRIA13!E271</f>
        <v>0</v>
      </c>
      <c r="G283" s="73">
        <f>F283+[1]BM_12!G283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[1]MEMÓRIA13!E272</f>
        <v>0</v>
      </c>
      <c r="G284" s="73">
        <f>F284+[1]BM_12!G284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[1]MEMÓRIA13!E273</f>
        <v>0</v>
      </c>
      <c r="G285" s="73">
        <f>F285+[1]BM_12!G285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[1]MEMÓRIA13!E274</f>
        <v>0</v>
      </c>
      <c r="G286" s="73">
        <f>F286+[1]BM_12!G286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[1]MEMÓRIA13!E275</f>
        <v>0</v>
      </c>
      <c r="G287" s="73">
        <f>F287+[1]BM_12!G287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[1]MEMÓRIA13!E276</f>
        <v>0</v>
      </c>
      <c r="G288" s="73">
        <f>F288+[1]BM_12!G288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[1]MEMÓRIA13!E277</f>
        <v>0</v>
      </c>
      <c r="G289" s="73">
        <f>F289+[1]BM_12!G289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[1]MEMÓRIA13!E278</f>
        <v>0</v>
      </c>
      <c r="G290" s="73">
        <f>F290+[1]BM_12!G290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[1]MEMÓRIA13!E279</f>
        <v>0</v>
      </c>
      <c r="G291" s="73">
        <f>F291+[1]BM_12!G291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[1]MEMÓRIA13!E280</f>
        <v>0</v>
      </c>
      <c r="G292" s="73">
        <f>F292+[1]BM_12!G292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[1]MEMÓRIA13!E281</f>
        <v>0</v>
      </c>
      <c r="G293" s="73">
        <f>F293+[1]BM_12!G293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[1]MEMÓRIA13!E283</f>
        <v>0</v>
      </c>
      <c r="G295" s="73">
        <f>F295+[1]BM_12!G295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[1]MEMÓRIA13!E284</f>
        <v>0</v>
      </c>
      <c r="G296" s="73">
        <f>F296+[1]BM_12!G296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[1]MEMÓRIA13!E285</f>
        <v>0</v>
      </c>
      <c r="G297" s="73">
        <f>F297+[1]BM_12!G297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[1]MEMÓRIA13!E286</f>
        <v>0</v>
      </c>
      <c r="G298" s="73">
        <f>F298+[1]BM_12!G298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[1]MEMÓRIA13!E287</f>
        <v>0</v>
      </c>
      <c r="G299" s="73">
        <f>F299+[1]BM_12!G299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[1]MEMÓRIA13!E288</f>
        <v>0</v>
      </c>
      <c r="G300" s="73">
        <f>F300+[1]BM_12!G300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[1]MEMÓRIA13!E290</f>
        <v>0</v>
      </c>
      <c r="G302" s="73">
        <f>F302+[1]BM_12!G302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[1]MEMÓRIA13!E291</f>
        <v>0</v>
      </c>
      <c r="G303" s="73">
        <f>F303+[1]BM_12!G303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[1]MEMÓRIA13!E292</f>
        <v>0</v>
      </c>
      <c r="G304" s="73">
        <f>F304+[1]BM_12!G304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[1]MEMÓRIA13!E293</f>
        <v>0</v>
      </c>
      <c r="G305" s="73">
        <f>F305+[1]BM_12!G305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[1]MEMÓRIA13!E294</f>
        <v>0</v>
      </c>
      <c r="G306" s="73">
        <f>F306+[1]BM_12!G306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[1]MEMÓRIA13!E295</f>
        <v>0</v>
      </c>
      <c r="G307" s="73">
        <f>F307+[1]BM_12!G307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[1]MEMÓRIA13!E296</f>
        <v>0</v>
      </c>
      <c r="G308" s="73">
        <f>F308+[1]BM_12!G308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[1]MEMÓRIA13!E297</f>
        <v>0</v>
      </c>
      <c r="G309" s="73">
        <f>F309+[1]BM_12!G309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[1]MEMÓRIA13!E298</f>
        <v>0</v>
      </c>
      <c r="G310" s="73">
        <f>F310+[1]BM_12!G310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[1]MEMÓRIA13!E299</f>
        <v>0</v>
      </c>
      <c r="G311" s="73">
        <f>F311+[1]BM_12!G311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[1]MEMÓRIA13!E300</f>
        <v>0</v>
      </c>
      <c r="G312" s="73">
        <f>F312+[1]BM_12!G312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[1]MEMÓRIA13!E301</f>
        <v>0</v>
      </c>
      <c r="G313" s="73">
        <f>F313+[1]BM_12!G313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[1]MEMÓRIA13!E302</f>
        <v>0</v>
      </c>
      <c r="G314" s="73">
        <f>F314+[1]BM_12!G314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[1]MEMÓRIA13!E303</f>
        <v>0</v>
      </c>
      <c r="G315" s="73">
        <f>F315+[1]BM_12!G315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[1]MEMÓRIA13!E304</f>
        <v>0</v>
      </c>
      <c r="G316" s="73">
        <f>F316+[1]BM_12!G316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[1]MEMÓRIA13!E305</f>
        <v>0</v>
      </c>
      <c r="G317" s="73">
        <f>F317+[1]BM_12!G317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[1]MEMÓRIA13!E306</f>
        <v>0</v>
      </c>
      <c r="G318" s="73">
        <f>F318+[1]BM_12!G318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[1]MEMÓRIA13!E307</f>
        <v>0</v>
      </c>
      <c r="G319" s="73">
        <f>F319+[1]BM_12!G319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[1]MEMÓRIA13!E308</f>
        <v>0</v>
      </c>
      <c r="G320" s="73">
        <f>F320+[1]BM_12!G320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[1]MEMÓRIA13!E310</f>
        <v>0</v>
      </c>
      <c r="G322" s="73">
        <f>F322+[1]BM_12!G322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[1]MEMÓRIA13!E311</f>
        <v>0</v>
      </c>
      <c r="G323" s="73">
        <f>F323+[1]BM_12!G323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[1]MEMÓRIA13!E312</f>
        <v>0</v>
      </c>
      <c r="G324" s="73">
        <f>F324+[1]BM_12!G324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[1]MEMÓRIA13!E313</f>
        <v>0</v>
      </c>
      <c r="G325" s="73">
        <f>F325+[1]BM_12!G325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[1]MEMÓRIA13!E314</f>
        <v>0</v>
      </c>
      <c r="G326" s="73">
        <f>F326+[1]BM_12!G326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[1]MEMÓRIA13!E315</f>
        <v>0</v>
      </c>
      <c r="G327" s="73">
        <f>F327+[1]BM_12!G327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[1]MEMÓRIA13!E316</f>
        <v>0</v>
      </c>
      <c r="G328" s="73">
        <f>F328+[1]BM_12!G328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[1]MEMÓRIA13!E317</f>
        <v>0</v>
      </c>
      <c r="G329" s="73">
        <f>F329+[1]BM_12!G329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[1]MEMÓRIA13!E318</f>
        <v>0</v>
      </c>
      <c r="G330" s="73">
        <f>F330+[1]BM_12!G330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[1]MEMÓRIA13!E319</f>
        <v>0</v>
      </c>
      <c r="G331" s="73">
        <f>F331+[1]BM_12!G331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[1]MEMÓRIA13!E320</f>
        <v>0</v>
      </c>
      <c r="G332" s="73">
        <f>F332+[1]BM_12!G332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[1]MEMÓRIA13!E321</f>
        <v>0</v>
      </c>
      <c r="G333" s="73">
        <f>F333+[1]BM_12!G333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[1]MEMÓRIA13!E322</f>
        <v>0</v>
      </c>
      <c r="G334" s="73">
        <f>F334+[1]BM_12!G334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[1]MEMÓRIA13!E323</f>
        <v>0</v>
      </c>
      <c r="G335" s="73">
        <f>F335+[1]BM_12!G335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[1]MEMÓRIA13!E324</f>
        <v>0</v>
      </c>
      <c r="G336" s="73">
        <f>F336+[1]BM_12!G336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[1]MEMÓRIA13!E325</f>
        <v>0</v>
      </c>
      <c r="G337" s="73">
        <f>F337+[1]BM_12!G337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[1]MEMÓRIA13!E326</f>
        <v>0</v>
      </c>
      <c r="G338" s="73">
        <f>F338+[1]BM_12!G338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[1]MEMÓRIA13!E327</f>
        <v>0</v>
      </c>
      <c r="G339" s="73">
        <f>F339+[1]BM_12!G339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[1]MEMÓRIA13!E328</f>
        <v>0</v>
      </c>
      <c r="G340" s="73">
        <f>F340+[1]BM_12!G340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[1]MEMÓRIA13!E330</f>
        <v>0</v>
      </c>
      <c r="G342" s="73">
        <f>F342+[1]BM_12!G342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[1]MEMÓRIA13!E331</f>
        <v>0</v>
      </c>
      <c r="G343" s="73">
        <f>F343+[1]BM_12!G343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[1]MEMÓRIA13!E332</f>
        <v>0</v>
      </c>
      <c r="G344" s="73">
        <f>F344+[1]BM_12!G344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[1]MEMÓRIA13!E333</f>
        <v>0</v>
      </c>
      <c r="G345" s="73">
        <f>F345+[1]BM_12!G345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[1]MEMÓRIA13!E334</f>
        <v>0</v>
      </c>
      <c r="G346" s="73">
        <f>F346+[1]BM_12!G346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[1]MEMÓRIA13!E335</f>
        <v>0</v>
      </c>
      <c r="G347" s="73">
        <f>F347+[1]BM_12!G347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[1]MEMÓRIA13!E336</f>
        <v>0</v>
      </c>
      <c r="G348" s="73">
        <f>F348+[1]BM_12!G348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[1]MEMÓRIA13!E337</f>
        <v>0</v>
      </c>
      <c r="G349" s="73">
        <f>F349+[1]BM_12!G349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[1]MEMÓRIA13!E338</f>
        <v>0</v>
      </c>
      <c r="G350" s="73">
        <f>F350+[1]BM_12!G350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[1]MEMÓRIA13!E339</f>
        <v>0</v>
      </c>
      <c r="G351" s="73">
        <f>F351+[1]BM_12!G351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[1]MEMÓRIA13!E340</f>
        <v>0</v>
      </c>
      <c r="G352" s="73">
        <f>F352+[1]BM_12!G352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[1]MEMÓRIA13!E341</f>
        <v>0</v>
      </c>
      <c r="G353" s="73">
        <f>F353+[1]BM_12!G353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[1]MEMÓRIA13!E343</f>
        <v>0</v>
      </c>
      <c r="G355" s="73">
        <f>F355+[1]BM_12!G355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[1]MEMÓRIA13!E344</f>
        <v>0</v>
      </c>
      <c r="G356" s="73">
        <f>F356+[1]BM_12!G356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[1]MEMÓRIA13!E345</f>
        <v>0</v>
      </c>
      <c r="G357" s="73">
        <f>F357+[1]BM_12!G357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[1]MEMÓRIA13!E346</f>
        <v>0</v>
      </c>
      <c r="G358" s="73">
        <f>F358+[1]BM_12!G358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[1]MEMÓRIA13!E347</f>
        <v>0</v>
      </c>
      <c r="G359" s="73">
        <f>F359+[1]BM_12!G359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[1]MEMÓRIA13!E348</f>
        <v>0</v>
      </c>
      <c r="G360" s="73">
        <f>F360+[1]BM_12!G360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[1]MEMÓRIA13!E349</f>
        <v>0</v>
      </c>
      <c r="G361" s="73">
        <f>F361+[1]BM_12!G361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[1]MEMÓRIA13!E350</f>
        <v>0</v>
      </c>
      <c r="G362" s="73">
        <f>F362+[1]BM_12!G362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[1]MEMÓRIA13!E351</f>
        <v>0</v>
      </c>
      <c r="G363" s="73">
        <f>F363+[1]BM_12!G363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[1]MEMÓRIA13!E352</f>
        <v>0</v>
      </c>
      <c r="G364" s="73">
        <f>F364+[1]BM_12!G364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[1]MEMÓRIA13!E353</f>
        <v>0</v>
      </c>
      <c r="G365" s="73">
        <f>F365+[1]BM_12!G365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[1]MEMÓRIA13!E354</f>
        <v>0</v>
      </c>
      <c r="G366" s="73">
        <f>F366+[1]BM_12!G366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[1]MEMÓRIA13!E355</f>
        <v>0</v>
      </c>
      <c r="G367" s="73">
        <f>F367+[1]BM_12!G367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[1]MEMÓRIA13!E356</f>
        <v>0</v>
      </c>
      <c r="G368" s="73">
        <f>F368+[1]BM_12!G368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[1]MEMÓRIA13!E357</f>
        <v>0</v>
      </c>
      <c r="G369" s="73">
        <f>F369+[1]BM_12!G369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[1]MEMÓRIA13!E358</f>
        <v>0</v>
      </c>
      <c r="G370" s="73">
        <f>F370+[1]BM_12!G370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[1]MEMÓRIA13!E359</f>
        <v>0</v>
      </c>
      <c r="G371" s="73">
        <f>F371+[1]BM_12!G371</f>
        <v>258.84000000000003</v>
      </c>
      <c r="H371" s="55">
        <f t="shared" si="25"/>
        <v>88444.100843999986</v>
      </c>
      <c r="I371" s="55">
        <f t="shared" si="22"/>
        <v>0</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151320.95999999996</v>
      </c>
      <c r="J373" s="57">
        <f>SUM(J17:J371)-2287.94</f>
        <v>2259184.4000000004</v>
      </c>
      <c r="K373" s="128">
        <f>J373/F11</f>
        <v>0.21307894594859617</v>
      </c>
    </row>
    <row r="374" spans="1:12" x14ac:dyDescent="0.25">
      <c r="B374" s="53"/>
      <c r="E374" s="54"/>
      <c r="F374" s="143"/>
      <c r="L374" s="129">
        <f>H373-J373</f>
        <v>8343385.4125286061</v>
      </c>
    </row>
    <row r="375" spans="1:12" ht="17.25" customHeight="1" x14ac:dyDescent="0.25">
      <c r="A375" s="170"/>
      <c r="B375" s="170"/>
      <c r="C375" s="170"/>
      <c r="D375" s="170"/>
      <c r="E375" s="170"/>
      <c r="F375" s="170"/>
      <c r="G375" s="170"/>
      <c r="H375" s="170"/>
      <c r="I375" s="170"/>
      <c r="J375" s="170"/>
      <c r="K375" s="170"/>
      <c r="L375" s="129">
        <f>L374*1.0339</f>
        <v>8626226.1780133266</v>
      </c>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79FD-91BC-484A-8E61-CFD4D75E61A6}">
  <dimension ref="A1:I579"/>
  <sheetViews>
    <sheetView view="pageBreakPreview" topLeftCell="A177" zoomScale="90" zoomScaleNormal="85" zoomScaleSheetLayoutView="90" workbookViewId="0">
      <selection activeCell="D96" sqref="D96"/>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1376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1377</v>
      </c>
      <c r="E11" s="143">
        <f>3.17-2.74</f>
        <v>0.42999999999999972</v>
      </c>
      <c r="F11">
        <f>15*0.2119</f>
        <v>3.1785000000000001</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21,19%, logo será considerada essa porcentagem dos 15 meses totais</v>
      </c>
      <c r="E12" s="143">
        <f t="shared" ref="E12:E13" si="0">3.17-2.74</f>
        <v>0.42999999999999972</v>
      </c>
      <c r="F12">
        <f t="shared" ref="F12:F13" si="1">15*0.2119</f>
        <v>3.1785000000000001</v>
      </c>
    </row>
    <row r="13" spans="1:9" ht="30" x14ac:dyDescent="0.25">
      <c r="A13" s="41" t="str">
        <f>[1]Orçamento!A14</f>
        <v xml:space="preserve"> 2.3 </v>
      </c>
      <c r="B13" s="46" t="str">
        <f>[1]Orçamento!D14</f>
        <v>MESTRE DE OBRAS (MENSALISTA)</v>
      </c>
      <c r="C13" s="41" t="str">
        <f>[1]Orçamento!E14</f>
        <v>MES</v>
      </c>
      <c r="D13" s="167" t="str">
        <f>D12</f>
        <v>A obra encontra-se com evolução de 21,19%, logo será considerada essa porcentagem dos 15 meses totais</v>
      </c>
      <c r="E13" s="143">
        <f t="shared" si="0"/>
        <v>0.42999999999999972</v>
      </c>
      <c r="F13">
        <f t="shared" si="1"/>
        <v>3.1785000000000001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1378</v>
      </c>
      <c r="E41">
        <f>92.89*0.6</f>
        <v>55.734000000000002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1378</v>
      </c>
      <c r="E42">
        <f>E41</f>
        <v>55.734000000000002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1379</v>
      </c>
      <c r="E43">
        <f>245*0.5</f>
        <v>122.5</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1380</v>
      </c>
      <c r="E44">
        <f>21*0.5</f>
        <v>10.5</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1381</v>
      </c>
      <c r="E45">
        <f>103*0.5</f>
        <v>51.5</v>
      </c>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1382</v>
      </c>
      <c r="E46">
        <f>308*0.5</f>
        <v>154</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1383</v>
      </c>
      <c r="E47">
        <f>74*0.5</f>
        <v>37</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1384</v>
      </c>
      <c r="E58">
        <f>309.27+115.76</f>
        <v>425.03</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7" ht="25.5" x14ac:dyDescent="0.25">
      <c r="A65" s="41" t="str">
        <f>[1]Orçamento!A60</f>
        <v xml:space="preserve"> 6.8 </v>
      </c>
      <c r="B65" s="46" t="str">
        <f>[1]Orçamento!D60</f>
        <v>CONTRAVERGA PRÉ-MOLDADA PARA VÃOS DE MAIS DE 1,5 M DE COMPRIMENTO. AF_03/2016</v>
      </c>
      <c r="C65" s="41" t="str">
        <f>[1]Orçamento!E60</f>
        <v>M</v>
      </c>
      <c r="D65" s="167"/>
    </row>
    <row r="66" spans="1:7" x14ac:dyDescent="0.25">
      <c r="A66" s="41" t="str">
        <f>[1]Orçamento!A61</f>
        <v xml:space="preserve"> 6.9 </v>
      </c>
      <c r="B66" s="46" t="str">
        <f>[1]Orçamento!D61</f>
        <v>VERGA PRÉ-MOLDADA PARA PORTAS COM ATÉ 1,5 M DE VÃO. AF_03/2016</v>
      </c>
      <c r="C66" s="41" t="str">
        <f>[1]Orçamento!E61</f>
        <v>M</v>
      </c>
      <c r="D66" s="165"/>
    </row>
    <row r="67" spans="1:7" x14ac:dyDescent="0.25">
      <c r="A67" s="41" t="str">
        <f>[1]Orçamento!A62</f>
        <v xml:space="preserve"> 6.10 </v>
      </c>
      <c r="B67" s="46" t="str">
        <f>[1]Orçamento!D62</f>
        <v>VERGA PRÉ-MOLDADA PARA PORTAS COM MAIS DE 1,5 M DE VÃO. AF_03/2016</v>
      </c>
      <c r="C67" s="41" t="str">
        <f>[1]Orçamento!E62</f>
        <v>M</v>
      </c>
      <c r="D67" s="165"/>
    </row>
    <row r="68" spans="1:7"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7"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7" x14ac:dyDescent="0.25">
      <c r="A70" s="39" t="str">
        <f>[1]Orçamento!A65</f>
        <v xml:space="preserve"> 7 </v>
      </c>
      <c r="B70" s="45" t="str">
        <f>[1]Orçamento!D65</f>
        <v>PISOS INTERNOS E EXTERNOS</v>
      </c>
      <c r="C70" s="39"/>
      <c r="D70" s="166"/>
    </row>
    <row r="71" spans="1:7" ht="75" x14ac:dyDescent="0.25">
      <c r="A71" s="41" t="str">
        <f>[1]Orçamento!A66</f>
        <v xml:space="preserve"> 7.1 </v>
      </c>
      <c r="B71" s="46" t="str">
        <f>[1]Orçamento!D66</f>
        <v>CAMADA SEPARADORA PARA EXECUÇÃO DE RADIER, PISO DE CONCRETO OU LAJE SOBRE SOLO, EM LONA PLÁSTICA. AF_09/2021</v>
      </c>
      <c r="C71" s="41" t="str">
        <f>[1]Orçamento!E66</f>
        <v>m²</v>
      </c>
      <c r="D71" s="167" t="s">
        <v>1385</v>
      </c>
      <c r="E71">
        <f>101.93+(823.92*0.5)</f>
        <v>513.89</v>
      </c>
      <c r="F71">
        <f>10.95+10.95+4.6+11.27 + 22.03+ 11.73+10+20.4</f>
        <v>101.93</v>
      </c>
      <c r="G71">
        <f>323.05+44.29 +21.18+ 17.38+32.24+ 8.94+13.66+19.04 + 20.33+ 10.67+10.72+ 4.83+ 65.75+ 76.35+ 19.79+ 8.36+127.34</f>
        <v>823.92000000000019</v>
      </c>
    </row>
    <row r="72" spans="1:7"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t="s">
        <v>1386</v>
      </c>
      <c r="E72">
        <f>ROUND(E71*0.07,2)</f>
        <v>35.97</v>
      </c>
    </row>
    <row r="73" spans="1:7"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7"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7"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7"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7" ht="25.5" x14ac:dyDescent="0.25">
      <c r="A77" s="41" t="str">
        <f>[1]Orçamento!A72</f>
        <v xml:space="preserve"> 7.7 </v>
      </c>
      <c r="B77" s="46" t="str">
        <f>[1]Orçamento!D72</f>
        <v>CARPETE DE POLIPROPILENO EM MANTA PARA TRAFEGO COMERCIAL MEDIO, E = 5 A 6 MM (INSTALADO)</v>
      </c>
      <c r="C77" s="41" t="str">
        <f>[1]Orçamento!E72</f>
        <v>m²</v>
      </c>
      <c r="D77" s="165"/>
    </row>
    <row r="78" spans="1:7" x14ac:dyDescent="0.25">
      <c r="A78" s="41" t="str">
        <f>[1]Orçamento!A73</f>
        <v xml:space="preserve"> 7.8 </v>
      </c>
      <c r="B78" s="46" t="str">
        <f>[1]Orçamento!D73</f>
        <v>PISO EM TACO DE MADEIRA 7X21CM, FIXADO COM COLA BASE DE PVA. AF_09/2020</v>
      </c>
      <c r="C78" s="41" t="str">
        <f>[1]Orçamento!E73</f>
        <v>m²</v>
      </c>
      <c r="D78" s="165"/>
    </row>
    <row r="79" spans="1:7" ht="25.5" x14ac:dyDescent="0.25">
      <c r="A79" s="41" t="str">
        <f>[1]Orçamento!A74</f>
        <v xml:space="preserve"> 7.9 </v>
      </c>
      <c r="B79" s="46" t="str">
        <f>[1]Orçamento!D74</f>
        <v>PISO PODOTÁTIL DE ALERTA OU DIRECIONAL, DE BORRACHA, ASSENTADO SOBRE ARGAMASSA. AF_05/2020</v>
      </c>
      <c r="C79" s="41" t="str">
        <f>[1]Orçamento!E74</f>
        <v>M</v>
      </c>
      <c r="D79" s="165"/>
    </row>
    <row r="80" spans="1:7"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E94" t="s">
        <v>1387</v>
      </c>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1388</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1389</v>
      </c>
      <c r="E96">
        <f>(E95*2)-23.38</f>
        <v>1280.6799999999998</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4" ht="25.5" x14ac:dyDescent="0.25">
      <c r="A353" s="41" t="s">
        <v>1096</v>
      </c>
      <c r="B353" s="111" t="s">
        <v>1080</v>
      </c>
      <c r="C353" s="112" t="s">
        <v>1054</v>
      </c>
      <c r="D353" s="165"/>
    </row>
    <row r="354" spans="1:4" ht="25.5" x14ac:dyDescent="0.25">
      <c r="A354" s="41" t="s">
        <v>1097</v>
      </c>
      <c r="B354" s="111" t="s">
        <v>1081</v>
      </c>
      <c r="C354" s="112" t="s">
        <v>128</v>
      </c>
      <c r="D354" s="165"/>
    </row>
    <row r="355" spans="1:4" ht="25.5" x14ac:dyDescent="0.25">
      <c r="A355" s="41" t="s">
        <v>1098</v>
      </c>
      <c r="B355" s="111" t="s">
        <v>1082</v>
      </c>
      <c r="C355" s="112" t="s">
        <v>128</v>
      </c>
      <c r="D355" s="165"/>
    </row>
    <row r="356" spans="1:4" ht="25.5" x14ac:dyDescent="0.25">
      <c r="A356" s="41" t="s">
        <v>1099</v>
      </c>
      <c r="B356" s="111" t="s">
        <v>1083</v>
      </c>
      <c r="C356" s="112" t="s">
        <v>128</v>
      </c>
      <c r="D356" s="165"/>
    </row>
    <row r="357" spans="1:4" ht="25.5" x14ac:dyDescent="0.25">
      <c r="A357" s="41" t="s">
        <v>1100</v>
      </c>
      <c r="B357" s="116" t="s">
        <v>1084</v>
      </c>
      <c r="C357" s="112" t="s">
        <v>1053</v>
      </c>
      <c r="D357" s="165"/>
    </row>
    <row r="358" spans="1:4" ht="25.5" x14ac:dyDescent="0.25">
      <c r="A358" s="41" t="s">
        <v>1101</v>
      </c>
      <c r="B358" s="116" t="s">
        <v>1085</v>
      </c>
      <c r="C358" s="112" t="s">
        <v>1053</v>
      </c>
      <c r="D358" s="165"/>
    </row>
    <row r="359" spans="1:4" x14ac:dyDescent="0.25">
      <c r="A359" s="41" t="s">
        <v>1102</v>
      </c>
      <c r="B359" s="117" t="s">
        <v>1104</v>
      </c>
      <c r="C359" s="112" t="s">
        <v>1054</v>
      </c>
      <c r="D359" s="165"/>
    </row>
    <row r="360" spans="1:4" x14ac:dyDescent="0.25">
      <c r="A360" s="41"/>
      <c r="B360" s="46"/>
      <c r="C360" s="41"/>
      <c r="D360" s="165"/>
    </row>
    <row r="361" spans="1:4" x14ac:dyDescent="0.25">
      <c r="A361" s="50"/>
      <c r="B361" s="51"/>
      <c r="C361" s="50"/>
      <c r="D361" s="168"/>
    </row>
    <row r="362" spans="1:4" x14ac:dyDescent="0.25">
      <c r="B362" s="53"/>
    </row>
    <row r="363" spans="1:4" x14ac:dyDescent="0.25">
      <c r="B363" s="53"/>
    </row>
    <row r="364" spans="1:4" ht="25.5" customHeight="1" x14ac:dyDescent="0.25">
      <c r="B364" s="178"/>
      <c r="C364" s="178"/>
      <c r="D364" s="178"/>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C624A-83D4-451F-AFDF-5B7B466F8C96}">
  <sheetPr>
    <pageSetUpPr fitToPage="1"/>
  </sheetPr>
  <dimension ref="A1:P591"/>
  <sheetViews>
    <sheetView view="pageBreakPreview" topLeftCell="A366"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4" t="s">
        <v>1390</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45537</v>
      </c>
      <c r="K7" s="125" t="s">
        <v>1391</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10602569.812528607</v>
      </c>
      <c r="G11" s="189"/>
      <c r="H11" s="192">
        <f>I373</f>
        <v>226304.78</v>
      </c>
      <c r="I11" s="192"/>
      <c r="J11" s="187" t="s">
        <v>1392</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[1]MEMÓRIA14!E5</f>
        <v>0</v>
      </c>
      <c r="G17" s="73">
        <f>F17+[1]BM_13!G17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[1]MEMÓRIA14!E6</f>
        <v>0</v>
      </c>
      <c r="G18" s="73">
        <f>F18+[1]BM_13!G18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[1]MEMÓRIA14!E7</f>
        <v>0</v>
      </c>
      <c r="G19" s="73">
        <f>F19+[1]BM_13!G19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[1]MEMÓRIA14!E8</f>
        <v>0</v>
      </c>
      <c r="G20" s="73">
        <f>F20+[1]BM_13!G20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[1]MEMÓRIA14!E9</f>
        <v>0</v>
      </c>
      <c r="G21" s="73">
        <f>F21+[1]BM_13!G21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[1]MEMÓRIA14!E11</f>
        <v>0.33000000000000007</v>
      </c>
      <c r="G23" s="73">
        <f>F23+[1]BM_13!G23</f>
        <v>3.4985000000000004</v>
      </c>
      <c r="H23" s="55">
        <f t="shared" si="0"/>
        <v>71888.850000000006</v>
      </c>
      <c r="I23" s="55">
        <f t="shared" si="1"/>
        <v>1581.55</v>
      </c>
      <c r="J23" s="55">
        <f t="shared" si="2"/>
        <v>16766.88</v>
      </c>
      <c r="K23" s="159">
        <f t="shared" si="3"/>
        <v>0.23323338737509364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[1]MEMÓRIA14!E12</f>
        <v>0.33000000000000007</v>
      </c>
      <c r="G24" s="73">
        <f>F24+[1]BM_13!G24</f>
        <v>3.4985000000000004</v>
      </c>
      <c r="H24" s="55">
        <f t="shared" si="0"/>
        <v>286974.15000000002</v>
      </c>
      <c r="I24" s="55">
        <f t="shared" si="1"/>
        <v>6313.43</v>
      </c>
      <c r="J24" s="55">
        <f t="shared" si="2"/>
        <v>66931.94</v>
      </c>
      <c r="K24" s="159">
        <f t="shared" si="3"/>
        <v>0.23323334174872545</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[1]MEMÓRIA14!E13</f>
        <v>0.33000000000000007</v>
      </c>
      <c r="G25" s="73">
        <f>F25+[1]BM_13!G25</f>
        <v>3.4985000000000004</v>
      </c>
      <c r="H25" s="55">
        <f t="shared" si="0"/>
        <v>82445.399999999994</v>
      </c>
      <c r="I25" s="55">
        <f t="shared" si="1"/>
        <v>1813.8</v>
      </c>
      <c r="J25" s="55">
        <f t="shared" si="2"/>
        <v>19229.02</v>
      </c>
      <c r="K25" s="159">
        <f t="shared" si="3"/>
        <v>0.23323338840008057</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[1]MEMÓRIA14!E15</f>
        <v>0</v>
      </c>
      <c r="G27" s="73">
        <f>F27+[1]BM_13!G27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[1]MEMÓRIA14!E16</f>
        <v>0</v>
      </c>
      <c r="G28" s="73">
        <f>F28+[1]BM_13!G28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[1]MEMÓRIA14!E17</f>
        <v>0</v>
      </c>
      <c r="G29" s="73">
        <f>F29+[1]BM_13!G29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[1]MEMÓRIA14!E18</f>
        <v>0</v>
      </c>
      <c r="G30" s="73">
        <f>F30+[1]BM_13!G30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[1]MEMÓRIA14!E19</f>
        <v>0</v>
      </c>
      <c r="G31" s="73">
        <f>F31+[1]BM_13!G31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[1]MEMÓRIA14!E20</f>
        <v>0</v>
      </c>
      <c r="G32" s="73">
        <f>F32+[1]BM_13!G32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[1]MEMÓRIA14!E21</f>
        <v>775.78</v>
      </c>
      <c r="G33" s="73">
        <f>F33+[1]BM_13!G33</f>
        <v>4480.22</v>
      </c>
      <c r="H33" s="55">
        <f t="shared" si="0"/>
        <v>482470.43439999991</v>
      </c>
      <c r="I33" s="55">
        <f t="shared" si="1"/>
        <v>79843.28</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[1]MEMÓRIA14!E22</f>
        <v>775.78</v>
      </c>
      <c r="G34" s="73">
        <f>F34+[1]BM_13!G34</f>
        <v>4393.08</v>
      </c>
      <c r="H34" s="55">
        <f t="shared" si="0"/>
        <v>62014.701998000004</v>
      </c>
      <c r="I34" s="55">
        <f t="shared" si="1"/>
        <v>10262.719999999999</v>
      </c>
      <c r="J34" s="55">
        <f t="shared" si="2"/>
        <v>58115.62</v>
      </c>
      <c r="K34" s="159">
        <f t="shared" si="3"/>
        <v>0.93712648981001723</v>
      </c>
    </row>
    <row r="35" spans="1:11" x14ac:dyDescent="0.25">
      <c r="A35" s="41"/>
      <c r="B35" s="46"/>
      <c r="C35" s="41"/>
      <c r="D35" s="43"/>
      <c r="E35" s="43"/>
      <c r="F35" s="73">
        <f>[1]MEMÓRIA14!E23</f>
        <v>0</v>
      </c>
      <c r="G35" s="73">
        <f>F35+[1]BM_13!G35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[1]MEMÓRIA14!E25</f>
        <v>0</v>
      </c>
      <c r="G37" s="73">
        <f>F37+[1]BM_13!G37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[1]MEMÓRIA14!E26</f>
        <v>0</v>
      </c>
      <c r="G38" s="73">
        <f>F38+[1]BM_13!G38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[1]MEMÓRIA14!E27</f>
        <v>0</v>
      </c>
      <c r="G39" s="73">
        <f>F39+[1]BM_13!G39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[1]MEMÓRIA14!E28</f>
        <v>0</v>
      </c>
      <c r="G40" s="73">
        <f>F40+[1]BM_13!G40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[1]MEMÓRIA14!E29</f>
        <v>0</v>
      </c>
      <c r="G41" s="73">
        <f>F41+[1]BM_13!G41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[1]MEMÓRIA14!E30</f>
        <v>0</v>
      </c>
      <c r="G42" s="73">
        <f>F42+[1]BM_13!G42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[1]MEMÓRIA14!E31</f>
        <v>0</v>
      </c>
      <c r="G43" s="73">
        <f>F43+[1]BM_13!G43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[1]MEMÓRIA14!E32</f>
        <v>0</v>
      </c>
      <c r="G44" s="73">
        <f>F44+[1]BM_13!G44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[1]MEMÓRIA14!E33</f>
        <v>0</v>
      </c>
      <c r="G45" s="73">
        <f>F45+[1]BM_13!G45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[1]MEMÓRIA14!E34</f>
        <v>0</v>
      </c>
      <c r="G46" s="73">
        <f>F46+[1]BM_13!G46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[1]MEMÓRIA14!E35</f>
        <v>0</v>
      </c>
      <c r="G47" s="73">
        <f>F47+[1]BM_13!G47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[1]MEMÓRIA14!E36</f>
        <v>0</v>
      </c>
      <c r="G48" s="73">
        <f>F48+[1]BM_13!G48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[1]MEMÓRIA14!E37</f>
        <v>0</v>
      </c>
      <c r="G49" s="73">
        <f>F49+[1]BM_13!G49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[1]MEMÓRIA14!E38</f>
        <v>0</v>
      </c>
      <c r="G50" s="73">
        <f>F50+[1]BM_13!G50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[1]MEMÓRIA14!E39</f>
        <v>0</v>
      </c>
      <c r="G51" s="73">
        <f>F51+[1]BM_13!G51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[1]MEMÓRIA14!E41</f>
        <v>16.420000000000002</v>
      </c>
      <c r="G53" s="73">
        <f>F53+[1]BM_13!G53</f>
        <v>195.964</v>
      </c>
      <c r="H53" s="55">
        <f t="shared" si="4"/>
        <v>240489.53599999999</v>
      </c>
      <c r="I53" s="55">
        <f t="shared" si="1"/>
        <v>9278.2900000000009</v>
      </c>
      <c r="J53" s="55">
        <f t="shared" si="2"/>
        <v>110731.42</v>
      </c>
      <c r="K53" s="159">
        <f t="shared" si="3"/>
        <v>0.46044173830498802</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[1]MEMÓRIA14!E42</f>
        <v>16.420000000000002</v>
      </c>
      <c r="G54" s="73">
        <f>F54+[1]BM_13!G54</f>
        <v>195.964</v>
      </c>
      <c r="H54" s="55">
        <f t="shared" si="4"/>
        <v>15474.816000000001</v>
      </c>
      <c r="I54" s="55">
        <f t="shared" si="1"/>
        <v>597.03</v>
      </c>
      <c r="J54" s="55">
        <f t="shared" si="2"/>
        <v>7125.25</v>
      </c>
      <c r="K54" s="159">
        <f t="shared" si="3"/>
        <v>0.46044166211733956</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[1]MEMÓRIA14!E43</f>
        <v>158.9</v>
      </c>
      <c r="G55" s="73">
        <f>F55+[1]BM_13!G55</f>
        <v>2642.84</v>
      </c>
      <c r="H55" s="55">
        <f t="shared" si="4"/>
        <v>77294.28</v>
      </c>
      <c r="I55" s="55">
        <f t="shared" si="1"/>
        <v>3184.36</v>
      </c>
      <c r="J55" s="55">
        <f t="shared" si="2"/>
        <v>52962.51</v>
      </c>
      <c r="K55" s="159">
        <f t="shared" si="3"/>
        <v>0.68520607216989415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[1]MEMÓRIA14!E44</f>
        <v>162.5</v>
      </c>
      <c r="G56" s="73">
        <f>F56+[1]BM_13!G56</f>
        <v>1305.25</v>
      </c>
      <c r="H56" s="55">
        <f t="shared" si="4"/>
        <v>29392.84</v>
      </c>
      <c r="I56" s="55">
        <f t="shared" si="1"/>
        <v>3069.63</v>
      </c>
      <c r="J56" s="55">
        <f t="shared" si="2"/>
        <v>24656.17</v>
      </c>
      <c r="K56" s="159">
        <f t="shared" si="3"/>
        <v>0.83884952934115919</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[1]MEMÓRIA14!E45</f>
        <v>1036.3000000000002</v>
      </c>
      <c r="G57" s="73">
        <f>F57+[1]BM_13!G57</f>
        <v>4448</v>
      </c>
      <c r="H57" s="55">
        <f t="shared" si="4"/>
        <v>126775.56699999998</v>
      </c>
      <c r="I57" s="55">
        <f t="shared" si="1"/>
        <v>18269.97</v>
      </c>
      <c r="J57" s="55">
        <f t="shared" si="2"/>
        <v>78418.240000000005</v>
      </c>
      <c r="K57" s="159">
        <f t="shared" si="3"/>
        <v>0.61855956834332293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[1]MEMÓRIA14!E46</f>
        <v>1193.6000000000001</v>
      </c>
      <c r="G58" s="73">
        <f>F58+[1]BM_13!G58</f>
        <v>6088.5</v>
      </c>
      <c r="H58" s="55">
        <f t="shared" si="4"/>
        <v>134442</v>
      </c>
      <c r="I58" s="55">
        <f t="shared" si="1"/>
        <v>18799.2</v>
      </c>
      <c r="J58" s="55">
        <f t="shared" si="2"/>
        <v>95893.88</v>
      </c>
      <c r="K58" s="159">
        <f t="shared" si="3"/>
        <v>0.71327323306704749</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[1]MEMÓRIA14!E47</f>
        <v>868.2</v>
      </c>
      <c r="G59" s="73">
        <f>F59+[1]BM_13!G59</f>
        <v>4582.05</v>
      </c>
      <c r="H59" s="55">
        <f t="shared" si="4"/>
        <v>137515.68299999999</v>
      </c>
      <c r="I59" s="55">
        <f t="shared" si="1"/>
        <v>11521.01</v>
      </c>
      <c r="J59" s="55">
        <f t="shared" si="2"/>
        <v>60803.8</v>
      </c>
      <c r="K59" s="159">
        <f t="shared" si="3"/>
        <v>0.44215902269125196</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[1]MEMÓRIA14!E48</f>
        <v>6</v>
      </c>
      <c r="G60" s="73">
        <f>F60+[1]BM_13!G60</f>
        <v>1718.05</v>
      </c>
      <c r="H60" s="55">
        <f t="shared" si="4"/>
        <v>44142.053999999996</v>
      </c>
      <c r="I60" s="55">
        <f t="shared" si="1"/>
        <v>75.239999999999995</v>
      </c>
      <c r="J60" s="55">
        <f t="shared" si="2"/>
        <v>21544.35</v>
      </c>
      <c r="K60" s="159">
        <f t="shared" si="3"/>
        <v>0.48806858874306119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[1]MEMÓRIA14!E49</f>
        <v>0</v>
      </c>
      <c r="G61" s="73">
        <f>F61+[1]BM_13!G61</f>
        <v>538.6</v>
      </c>
      <c r="H61" s="55">
        <f t="shared" si="4"/>
        <v>15567.279</v>
      </c>
      <c r="I61" s="55">
        <f t="shared" si="1"/>
        <v>0</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[1]MEMÓRIA14!E50</f>
        <v>0</v>
      </c>
      <c r="G62" s="73">
        <f>F62+[1]BM_13!G62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[1]MEMÓRIA14!E51</f>
        <v>0</v>
      </c>
      <c r="G63" s="73">
        <f>F63+[1]BM_13!G63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[1]MEMÓRIA14!E52</f>
        <v>0</v>
      </c>
      <c r="G64" s="73">
        <f>F64+[1]BM_13!G64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[1]MEMÓRIA14!E53</f>
        <v>116.14</v>
      </c>
      <c r="G65" s="73">
        <f>F65+[1]BM_13!G65</f>
        <v>528.70000000000005</v>
      </c>
      <c r="H65" s="55">
        <f t="shared" si="4"/>
        <v>107056.38350000001</v>
      </c>
      <c r="I65" s="55">
        <f t="shared" si="1"/>
        <v>13350.29</v>
      </c>
      <c r="J65" s="55">
        <f t="shared" si="2"/>
        <v>60774.07</v>
      </c>
      <c r="K65" s="159">
        <f t="shared" si="3"/>
        <v>0.56768282294908634</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[1]MEMÓRIA14!E54</f>
        <v>0</v>
      </c>
      <c r="G66" s="73">
        <f>F66+[1]BM_13!G66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[1]MEMÓRIA14!E55</f>
        <v>0</v>
      </c>
      <c r="G67" s="73">
        <f>F67+[1]BM_13!G67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[1]MEMÓRIA14!E56</f>
        <v>0</v>
      </c>
      <c r="G68" s="73">
        <f>F68+[1]BM_13!G68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56"/>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[1]MEMÓRIA14!E58</f>
        <v>24.775000000000002</v>
      </c>
      <c r="G70" s="73">
        <f>F70+[1]BM_13!G70</f>
        <v>2571.7220000000002</v>
      </c>
      <c r="H70" s="55">
        <f t="shared" si="4"/>
        <v>409519.85219999996</v>
      </c>
      <c r="I70" s="55">
        <f t="shared" si="1"/>
        <v>2025.11</v>
      </c>
      <c r="J70" s="55">
        <f t="shared" si="2"/>
        <v>210212.56</v>
      </c>
      <c r="K70" s="159">
        <f t="shared" si="3"/>
        <v>0.51331469981420352</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[1]MEMÓRIA14!E59</f>
        <v>0</v>
      </c>
      <c r="G71" s="73">
        <f>F71+[1]BM_13!G71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[1]MEMÓRIA14!E60</f>
        <v>0</v>
      </c>
      <c r="G72" s="73">
        <f>F72+[1]BM_13!G72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[1]MEMÓRIA14!E61</f>
        <v>0</v>
      </c>
      <c r="G73" s="73">
        <f>F73+[1]BM_13!G73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[1]MEMÓRIA14!E62</f>
        <v>0</v>
      </c>
      <c r="G74" s="73">
        <f>F74+[1]BM_13!G74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[1]MEMÓRIA14!E63</f>
        <v>0</v>
      </c>
      <c r="G75" s="73">
        <f>F75+[1]BM_13!G75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[1]MEMÓRIA14!E64</f>
        <v>0</v>
      </c>
      <c r="G76" s="73">
        <f>F76+[1]BM_13!G76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[1]MEMÓRIA14!E65</f>
        <v>0</v>
      </c>
      <c r="G77" s="73">
        <f>F77+[1]BM_13!G77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[1]MEMÓRIA14!E66</f>
        <v>0</v>
      </c>
      <c r="G78" s="73">
        <f>F78+[1]BM_13!G78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[1]MEMÓRIA14!E67</f>
        <v>9.5500000000000007</v>
      </c>
      <c r="G79" s="73">
        <f>F79+[1]BM_13!G79</f>
        <v>17.05</v>
      </c>
      <c r="H79" s="55">
        <f t="shared" si="4"/>
        <v>3188.4133999999999</v>
      </c>
      <c r="I79" s="55">
        <f t="shared" si="1"/>
        <v>598.69000000000005</v>
      </c>
      <c r="J79" s="55">
        <f t="shared" si="2"/>
        <v>1068.8599999999999</v>
      </c>
      <c r="K79" s="159">
        <f t="shared" si="3"/>
        <v>0.33523256425907627</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[1]MEMÓRIA14!E68</f>
        <v>0</v>
      </c>
      <c r="G80" s="73">
        <f>F80+[1]BM_13!G80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[1]MEMÓRIA14!E69</f>
        <v>0</v>
      </c>
      <c r="G81" s="73">
        <f>F81+[1]BM_13!G81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[1]MEMÓRIA14!E71</f>
        <v>1059.6799999999998</v>
      </c>
      <c r="G83" s="73">
        <f>F83+[1]BM_13!G83</f>
        <v>1573.5699999999997</v>
      </c>
      <c r="H83" s="55">
        <f t="shared" si="4"/>
        <v>5263.4565000000002</v>
      </c>
      <c r="I83" s="55">
        <f t="shared" si="1"/>
        <v>2808.15</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[1]MEMÓRIA14!E72</f>
        <v>74.177599999999998</v>
      </c>
      <c r="G84" s="73">
        <f>F84+[1]BM_13!G84</f>
        <v>110.1476</v>
      </c>
      <c r="H84" s="55">
        <f t="shared" si="4"/>
        <v>65338.091</v>
      </c>
      <c r="I84" s="55">
        <f t="shared" ref="I84:I147" si="5">ROUND(D84*F84,2)</f>
        <v>30501.09</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[1]MEMÓRIA14!E73</f>
        <v>0</v>
      </c>
      <c r="G85" s="73">
        <f>F85+[1]BM_13!G85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[1]MEMÓRIA14!E74</f>
        <v>0</v>
      </c>
      <c r="G86" s="73">
        <f>F86+[1]BM_13!G86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[1]MEMÓRIA14!E75</f>
        <v>0</v>
      </c>
      <c r="G87" s="73">
        <f>F87+[1]BM_13!G87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[1]MEMÓRIA14!E76</f>
        <v>0</v>
      </c>
      <c r="G88" s="73">
        <f>F88+[1]BM_13!G88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[1]MEMÓRIA14!E77</f>
        <v>0</v>
      </c>
      <c r="G89" s="73">
        <f>F89+[1]BM_13!G89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[1]MEMÓRIA14!E78</f>
        <v>0</v>
      </c>
      <c r="G90" s="73">
        <f>F90+[1]BM_13!G90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[1]MEMÓRIA14!E79</f>
        <v>0</v>
      </c>
      <c r="G91" s="73">
        <f>F91+[1]BM_13!G91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[1]MEMÓRIA14!E80</f>
        <v>0</v>
      </c>
      <c r="G92" s="73">
        <f>F92+[1]BM_13!G92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[1]MEMÓRIA14!E81</f>
        <v>0</v>
      </c>
      <c r="G93" s="73">
        <f>F93+[1]BM_13!G93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[1]MEMÓRIA14!E82</f>
        <v>0</v>
      </c>
      <c r="G94" s="73">
        <f>F94+[1]BM_13!G94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[1]MEMÓRIA14!E83</f>
        <v>0</v>
      </c>
      <c r="G95" s="73">
        <f>F95+[1]BM_13!G95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[1]MEMÓRIA14!E85</f>
        <v>0</v>
      </c>
      <c r="G97" s="73">
        <f>F97+[1]BM_13!G97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[1]MEMÓRIA14!E86</f>
        <v>0</v>
      </c>
      <c r="G98" s="73">
        <f>F98+[1]BM_13!G98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[1]MEMÓRIA14!E87</f>
        <v>0</v>
      </c>
      <c r="G99" s="73">
        <f>F99+[1]BM_13!G99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[1]MEMÓRIA14!E88</f>
        <v>0</v>
      </c>
      <c r="G100" s="73">
        <f>F100+[1]BM_13!G100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[1]MEMÓRIA14!E90</f>
        <v>0</v>
      </c>
      <c r="G102" s="73">
        <f>F102+[1]BM_13!G102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[1]MEMÓRIA14!E91</f>
        <v>0</v>
      </c>
      <c r="G103" s="73">
        <f>F103+[1]BM_13!G103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[1]MEMÓRIA14!E92</f>
        <v>0</v>
      </c>
      <c r="G104" s="73">
        <f>F104+[1]BM_13!G104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[1]MEMÓRIA14!E93</f>
        <v>0</v>
      </c>
      <c r="G105" s="73">
        <f>F105+[1]BM_13!G105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[1]MEMÓRIA14!E95</f>
        <v>0</v>
      </c>
      <c r="G107" s="73">
        <f>F107+[1]BM_13!G107</f>
        <v>4637.49</v>
      </c>
      <c r="H107" s="55">
        <f t="shared" ref="H107:H170" si="9">E107*D107</f>
        <v>26263.0416</v>
      </c>
      <c r="I107" s="55">
        <f t="shared" si="5"/>
        <v>0</v>
      </c>
      <c r="J107" s="55">
        <f t="shared" si="6"/>
        <v>18920.96</v>
      </c>
      <c r="K107" s="159">
        <f t="shared" si="7"/>
        <v>0.72044054486057696</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[1]MEMÓRIA14!E96</f>
        <v>0</v>
      </c>
      <c r="G108" s="73">
        <f>F108+[1]BM_13!G108</f>
        <v>4943.57</v>
      </c>
      <c r="H108" s="55">
        <f t="shared" si="9"/>
        <v>226776.21460000001</v>
      </c>
      <c r="I108" s="55">
        <f t="shared" si="5"/>
        <v>0</v>
      </c>
      <c r="J108" s="55">
        <f t="shared" si="6"/>
        <v>174161.97</v>
      </c>
      <c r="K108" s="159">
        <f t="shared" si="7"/>
        <v>0.76799046278815519</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[1]MEMÓRIA14!E97</f>
        <v>0</v>
      </c>
      <c r="G109" s="73">
        <f>F109+[1]BM_13!G109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[1]MEMÓRIA14!E98</f>
        <v>0</v>
      </c>
      <c r="G110" s="73">
        <f>F110+[1]BM_13!G110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[1]MEMÓRIA14!E100</f>
        <v>0</v>
      </c>
      <c r="G112" s="73">
        <f>F112+[1]BM_13!G112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[1]MEMÓRIA14!E101</f>
        <v>0</v>
      </c>
      <c r="G113" s="73">
        <f>F113+[1]BM_13!G113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[1]MEMÓRIA14!E102</f>
        <v>0</v>
      </c>
      <c r="G114" s="73">
        <f>F114+[1]BM_13!G114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[1]MEMÓRIA14!E103</f>
        <v>0</v>
      </c>
      <c r="G115" s="73">
        <f>F115+[1]BM_13!G115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[1]MEMÓRIA14!E104</f>
        <v>0</v>
      </c>
      <c r="G116" s="73">
        <f>F116+[1]BM_13!G116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[1]MEMÓRIA14!E106</f>
        <v>0</v>
      </c>
      <c r="G118" s="73">
        <f>F118+[1]BM_13!G118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[1]MEMÓRIA14!E107</f>
        <v>0</v>
      </c>
      <c r="G119" s="73">
        <f>F119+[1]BM_13!G119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[1]MEMÓRIA14!E108</f>
        <v>0</v>
      </c>
      <c r="G120" s="73">
        <f>F120+[1]BM_13!G120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[1]MEMÓRIA14!E109</f>
        <v>0</v>
      </c>
      <c r="G121" s="73">
        <f>F121+[1]BM_13!G121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[1]MEMÓRIA14!E111</f>
        <v>0</v>
      </c>
      <c r="G123" s="73">
        <f>F123+[1]BM_13!G123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[1]MEMÓRIA14!E112</f>
        <v>0</v>
      </c>
      <c r="G124" s="73">
        <f>F124+[1]BM_13!G124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[1]MEMÓRIA14!E113</f>
        <v>0</v>
      </c>
      <c r="G125" s="73">
        <f>F125+[1]BM_13!G125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[1]MEMÓRIA14!E114</f>
        <v>0</v>
      </c>
      <c r="G126" s="73">
        <f>F126+[1]BM_13!G126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[1]MEMÓRIA14!E115</f>
        <v>0</v>
      </c>
      <c r="G127" s="73">
        <f>F127+[1]BM_13!G127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[1]MEMÓRIA14!E116</f>
        <v>0</v>
      </c>
      <c r="G128" s="73">
        <f>F128+[1]BM_13!G128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[1]MEMÓRIA14!E117</f>
        <v>0</v>
      </c>
      <c r="G129" s="73">
        <f>F129+[1]BM_13!G129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[1]MEMÓRIA14!E118</f>
        <v>0</v>
      </c>
      <c r="G130" s="73">
        <f>F130+[1]BM_13!G130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[1]MEMÓRIA14!E120</f>
        <v>0</v>
      </c>
      <c r="G132" s="73">
        <f>F132+[1]BM_13!G132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[1]MEMÓRIA14!E121</f>
        <v>0</v>
      </c>
      <c r="G133" s="73">
        <f>F133+[1]BM_13!G133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[1]MEMÓRIA14!E122</f>
        <v>0</v>
      </c>
      <c r="G134" s="73">
        <f>F134+[1]BM_13!G134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[1]MEMÓRIA14!E123</f>
        <v>0</v>
      </c>
      <c r="G135" s="73">
        <f>F135+[1]BM_13!G135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[1]MEMÓRIA14!E124</f>
        <v>0</v>
      </c>
      <c r="G136" s="73">
        <f>F136+[1]BM_13!G136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[1]MEMÓRIA14!E125</f>
        <v>0</v>
      </c>
      <c r="G137" s="73">
        <f>F137+[1]BM_13!G137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[1]MEMÓRIA14!E126</f>
        <v>0</v>
      </c>
      <c r="G138" s="73">
        <f>F138+[1]BM_13!G138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[1]MEMÓRIA14!E127</f>
        <v>0</v>
      </c>
      <c r="G139" s="73">
        <f>F139+[1]BM_13!G139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[1]MEMÓRIA14!E128</f>
        <v>0</v>
      </c>
      <c r="G140" s="73">
        <f>F140+[1]BM_13!G140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[1]MEMÓRIA14!E129</f>
        <v>0</v>
      </c>
      <c r="G141" s="73">
        <f>F141+[1]BM_13!G141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[1]MEMÓRIA14!E130</f>
        <v>0</v>
      </c>
      <c r="G142" s="73">
        <f>F142+[1]BM_13!G142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[1]MEMÓRIA14!E131</f>
        <v>0</v>
      </c>
      <c r="G143" s="73">
        <f>F143+[1]BM_13!G143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[1]MEMÓRIA14!E132</f>
        <v>0</v>
      </c>
      <c r="G144" s="73">
        <f>F144+[1]BM_13!G144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[1]MEMÓRIA14!E133</f>
        <v>0</v>
      </c>
      <c r="G145" s="73">
        <f>F145+[1]BM_13!G145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[1]MEMÓRIA14!E134</f>
        <v>0</v>
      </c>
      <c r="G146" s="73">
        <f>F146+[1]BM_13!G146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[1]MEMÓRIA14!E135</f>
        <v>0</v>
      </c>
      <c r="G147" s="73">
        <f>F147+[1]BM_13!G147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[1]MEMÓRIA14!E136</f>
        <v>0</v>
      </c>
      <c r="G148" s="73">
        <f>F148+[1]BM_13!G148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[1]MEMÓRIA14!E137</f>
        <v>0</v>
      </c>
      <c r="G149" s="73">
        <f>F149+[1]BM_13!G149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[1]MEMÓRIA14!E138</f>
        <v>0</v>
      </c>
      <c r="G150" s="73">
        <f>F150+[1]BM_13!G150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[1]MEMÓRIA14!E139</f>
        <v>0</v>
      </c>
      <c r="G151" s="73">
        <f>F151+[1]BM_13!G151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[1]MEMÓRIA14!E140</f>
        <v>0</v>
      </c>
      <c r="G152" s="73">
        <f>F152+[1]BM_13!G152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[1]MEMÓRIA14!E141</f>
        <v>0</v>
      </c>
      <c r="G153" s="73">
        <f>F153+[1]BM_13!G153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[1]MEMÓRIA14!E142</f>
        <v>0</v>
      </c>
      <c r="G154" s="73">
        <f>F154+[1]BM_13!G154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[1]MEMÓRIA14!E144</f>
        <v>0</v>
      </c>
      <c r="G156" s="73">
        <f>F156+[1]BM_13!G156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[1]MEMÓRIA14!E145</f>
        <v>0</v>
      </c>
      <c r="G157" s="73">
        <f>F157+[1]BM_13!G157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[1]MEMÓRIA14!E146</f>
        <v>0</v>
      </c>
      <c r="G158" s="73">
        <f>F158+[1]BM_13!G158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[1]MEMÓRIA14!E147</f>
        <v>0</v>
      </c>
      <c r="G159" s="73">
        <f>F159+[1]BM_13!G159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[1]MEMÓRIA14!E148</f>
        <v>0</v>
      </c>
      <c r="G160" s="73">
        <f>F160+[1]BM_13!G160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[1]MEMÓRIA14!E149</f>
        <v>0</v>
      </c>
      <c r="G161" s="73">
        <f>F161+[1]BM_13!G161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[1]MEMÓRIA14!E150</f>
        <v>0</v>
      </c>
      <c r="G162" s="73">
        <f>F162+[1]BM_13!G162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[1]MEMÓRIA14!E151</f>
        <v>0</v>
      </c>
      <c r="G163" s="73">
        <f>F163+[1]BM_13!G163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[1]MEMÓRIA14!E152</f>
        <v>0</v>
      </c>
      <c r="G164" s="73">
        <f>F164+[1]BM_13!G164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[1]MEMÓRIA14!E153</f>
        <v>0</v>
      </c>
      <c r="G165" s="73">
        <f>F165+[1]BM_13!G165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[1]MEMÓRIA14!E154</f>
        <v>0</v>
      </c>
      <c r="G166" s="73">
        <f>F166+[1]BM_13!G166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[1]MEMÓRIA14!E155</f>
        <v>0</v>
      </c>
      <c r="G167" s="73">
        <f>F167+[1]BM_13!G167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[1]MEMÓRIA14!E156</f>
        <v>0</v>
      </c>
      <c r="G168" s="73">
        <f>F168+[1]BM_13!G168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[1]MEMÓRIA14!E157</f>
        <v>0</v>
      </c>
      <c r="G169" s="73">
        <f>F169+[1]BM_13!G169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[1]MEMÓRIA14!E158</f>
        <v>0</v>
      </c>
      <c r="G170" s="73">
        <f>F170+[1]BM_13!G170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[1]MEMÓRIA14!E159</f>
        <v>0</v>
      </c>
      <c r="G171" s="73">
        <f>F171+[1]BM_13!G171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[1]MEMÓRIA14!E160</f>
        <v>0</v>
      </c>
      <c r="G172" s="73">
        <f>F172+[1]BM_13!G172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[1]MEMÓRIA14!E162</f>
        <v>0</v>
      </c>
      <c r="G174" s="73">
        <f>F174+[1]BM_13!G174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[1]MEMÓRIA14!E163</f>
        <v>0</v>
      </c>
      <c r="G175" s="73">
        <f>F175+[1]BM_13!G175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[1]MEMÓRIA14!E164</f>
        <v>0</v>
      </c>
      <c r="G176" s="73">
        <f>F176+[1]BM_13!G176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[1]MEMÓRIA14!E165</f>
        <v>0</v>
      </c>
      <c r="G177" s="73">
        <f>F177+[1]BM_13!G177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[1]MEMÓRIA14!E166</f>
        <v>0</v>
      </c>
      <c r="G178" s="73">
        <f>F178+[1]BM_13!G178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[1]MEMÓRIA14!E167</f>
        <v>0</v>
      </c>
      <c r="G179" s="73">
        <f>F179+[1]BM_13!G179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[1]MEMÓRIA14!E168</f>
        <v>0</v>
      </c>
      <c r="G180" s="73">
        <f>F180+[1]BM_13!G180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[1]MEMÓRIA14!E169</f>
        <v>0</v>
      </c>
      <c r="G181" s="73">
        <f>F181+[1]BM_13!G181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[1]MEMÓRIA14!E170</f>
        <v>0</v>
      </c>
      <c r="G182" s="73">
        <f>F182+[1]BM_13!G182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[1]MEMÓRIA14!E171</f>
        <v>0</v>
      </c>
      <c r="G183" s="73">
        <f>F183+[1]BM_13!G183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[1]MEMÓRIA14!E172</f>
        <v>0</v>
      </c>
      <c r="G184" s="73">
        <f>F184+[1]BM_13!G184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[1]MEMÓRIA14!E173</f>
        <v>0</v>
      </c>
      <c r="G185" s="73">
        <f>F185+[1]BM_13!G185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[1]MEMÓRIA14!E174</f>
        <v>0</v>
      </c>
      <c r="G186" s="73">
        <f>F186+[1]BM_13!G186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[1]MEMÓRIA14!E175</f>
        <v>0</v>
      </c>
      <c r="G187" s="73">
        <f>F187+[1]BM_13!G187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[1]MEMÓRIA14!E176</f>
        <v>0</v>
      </c>
      <c r="G188" s="73">
        <f>F188+[1]BM_13!G188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[1]MEMÓRIA14!E177</f>
        <v>0</v>
      </c>
      <c r="G189" s="73">
        <f>F189+[1]BM_13!G189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[1]MEMÓRIA14!E178</f>
        <v>0</v>
      </c>
      <c r="G190" s="73">
        <f>F190+[1]BM_13!G190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[1]MEMÓRIA14!E179</f>
        <v>0</v>
      </c>
      <c r="G191" s="73">
        <f>F191+[1]BM_13!G191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[1]MEMÓRIA14!E181</f>
        <v>59</v>
      </c>
      <c r="G193" s="73">
        <f>F193+[1]BM_13!G193</f>
        <v>154.11000000000001</v>
      </c>
      <c r="H193" s="55">
        <f t="shared" si="13"/>
        <v>14059.51</v>
      </c>
      <c r="I193" s="55">
        <f t="shared" si="10"/>
        <v>4342.99</v>
      </c>
      <c r="J193" s="55">
        <f t="shared" si="11"/>
        <v>11344.04</v>
      </c>
      <c r="K193" s="159">
        <f t="shared" si="12"/>
        <v>0.80685884500953453</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[1]MEMÓRIA14!E182</f>
        <v>32</v>
      </c>
      <c r="G194" s="73">
        <f>F194+[1]BM_13!G194</f>
        <v>51</v>
      </c>
      <c r="H194" s="55">
        <f t="shared" si="13"/>
        <v>3549.7000000000003</v>
      </c>
      <c r="I194" s="55">
        <f t="shared" si="10"/>
        <v>1475.2</v>
      </c>
      <c r="J194" s="55">
        <f t="shared" si="11"/>
        <v>2351.1</v>
      </c>
      <c r="K194" s="159">
        <f t="shared" si="12"/>
        <v>0.66233766233766223</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[1]MEMÓRIA14!E183</f>
        <v>59</v>
      </c>
      <c r="G195" s="73">
        <f>F195+[1]BM_13!G195</f>
        <v>91</v>
      </c>
      <c r="H195" s="55">
        <f t="shared" si="13"/>
        <v>8909.76</v>
      </c>
      <c r="I195" s="55">
        <f t="shared" si="10"/>
        <v>5475.79</v>
      </c>
      <c r="J195" s="55">
        <f t="shared" si="11"/>
        <v>8445.7099999999991</v>
      </c>
      <c r="K195" s="159">
        <f t="shared" si="12"/>
        <v>0.94791666666666652</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[1]MEMÓRIA14!E184</f>
        <v>19</v>
      </c>
      <c r="G196" s="73">
        <f>F196+[1]BM_13!G196</f>
        <v>22</v>
      </c>
      <c r="H196" s="55">
        <f t="shared" si="13"/>
        <v>1471</v>
      </c>
      <c r="I196" s="55">
        <f t="shared" si="10"/>
        <v>1117.96</v>
      </c>
      <c r="J196" s="55">
        <f t="shared" si="11"/>
        <v>1294.48</v>
      </c>
      <c r="K196" s="159">
        <f t="shared" si="12"/>
        <v>0.88</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[1]MEMÓRIA14!E185</f>
        <v>0</v>
      </c>
      <c r="G197" s="73">
        <f>F197+[1]BM_13!G197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[1]MEMÓRIA14!E186</f>
        <v>0</v>
      </c>
      <c r="G198" s="73">
        <f>F198+[1]BM_13!G198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[1]MEMÓRIA14!E187</f>
        <v>0</v>
      </c>
      <c r="G199" s="73">
        <f>F199+[1]BM_13!G199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[1]MEMÓRIA14!E188</f>
        <v>0</v>
      </c>
      <c r="G200" s="73">
        <f>F200+[1]BM_13!G200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[1]MEMÓRIA14!E189</f>
        <v>0</v>
      </c>
      <c r="G201" s="73">
        <f>F201+[1]BM_13!G201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[1]MEMÓRIA14!E191</f>
        <v>0</v>
      </c>
      <c r="G203" s="73">
        <f>F203+[1]BM_13!G203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[1]MEMÓRIA14!E192</f>
        <v>0</v>
      </c>
      <c r="G204" s="73">
        <f>F204+[1]BM_13!G204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[1]MEMÓRIA14!E193</f>
        <v>0</v>
      </c>
      <c r="G205" s="73">
        <f>F205+[1]BM_13!G205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[1]MEMÓRIA14!E194</f>
        <v>0</v>
      </c>
      <c r="G206" s="73">
        <f>F206+[1]BM_13!G206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[1]MEMÓRIA14!E195</f>
        <v>0</v>
      </c>
      <c r="G207" s="73">
        <f>F207+[1]BM_13!G207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[1]MEMÓRIA14!E197</f>
        <v>0</v>
      </c>
      <c r="G209" s="73">
        <f>F209+[1]BM_13!G209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[1]MEMÓRIA14!E198</f>
        <v>0</v>
      </c>
      <c r="G210" s="73">
        <f>F210+[1]BM_13!G210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[1]MEMÓRIA14!E199</f>
        <v>0</v>
      </c>
      <c r="G211" s="73">
        <f>F211+[1]BM_13!G211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[1]MEMÓRIA14!E200</f>
        <v>0</v>
      </c>
      <c r="G212" s="73">
        <f>F212+[1]BM_13!G212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[1]MEMÓRIA14!E201</f>
        <v>0</v>
      </c>
      <c r="G213" s="73">
        <f>F213+[1]BM_13!G213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[1]MEMÓRIA14!E202</f>
        <v>0</v>
      </c>
      <c r="G214" s="73">
        <f>F214+[1]BM_13!G214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[1]MEMÓRIA14!E203</f>
        <v>0</v>
      </c>
      <c r="G215" s="73">
        <f>F215+[1]BM_13!G215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[1]MEMÓRIA14!E204</f>
        <v>0</v>
      </c>
      <c r="G216" s="73">
        <f>F216+[1]BM_13!G216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[1]MEMÓRIA14!E205</f>
        <v>0</v>
      </c>
      <c r="G217" s="73">
        <f>F217+[1]BM_13!G217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[1]MEMÓRIA14!E206</f>
        <v>0</v>
      </c>
      <c r="G218" s="73">
        <f>F218+[1]BM_13!G218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[1]MEMÓRIA14!E207</f>
        <v>0</v>
      </c>
      <c r="G219" s="73">
        <f>F219+[1]BM_13!G219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[1]MEMÓRIA14!E208</f>
        <v>0</v>
      </c>
      <c r="G220" s="73">
        <f>F220+[1]BM_13!G220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[1]MEMÓRIA14!E209</f>
        <v>0</v>
      </c>
      <c r="G221" s="73">
        <f>F221+[1]BM_13!G221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[1]MEMÓRIA14!E210</f>
        <v>0</v>
      </c>
      <c r="G222" s="73">
        <f>F222+[1]BM_13!G222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[1]MEMÓRIA14!E211</f>
        <v>0</v>
      </c>
      <c r="G223" s="73">
        <f>F223+[1]BM_13!G223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[1]MEMÓRIA14!E212</f>
        <v>0</v>
      </c>
      <c r="G224" s="73">
        <f>F224+[1]BM_13!G224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[1]MEMÓRIA14!E213</f>
        <v>0</v>
      </c>
      <c r="G225" s="73">
        <f>F225+[1]BM_13!G225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[1]MEMÓRIA14!E214</f>
        <v>0</v>
      </c>
      <c r="G226" s="73">
        <f>F226+[1]BM_13!G226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[1]MEMÓRIA14!E215</f>
        <v>0</v>
      </c>
      <c r="G227" s="73">
        <f>F227+[1]BM_13!G227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[1]MEMÓRIA14!E216</f>
        <v>0</v>
      </c>
      <c r="G228" s="73">
        <f>F228+[1]BM_13!G228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[1]MEMÓRIA14!E217</f>
        <v>0</v>
      </c>
      <c r="G229" s="73">
        <f>F229+[1]BM_13!G229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[1]MEMÓRIA14!E218</f>
        <v>0</v>
      </c>
      <c r="G230" s="73">
        <f>F230+[1]BM_13!G230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[1]MEMÓRIA14!E219</f>
        <v>0</v>
      </c>
      <c r="G231" s="73">
        <f>F231+[1]BM_13!G231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[1]MEMÓRIA14!E220</f>
        <v>0</v>
      </c>
      <c r="G232" s="73">
        <f>F232+[1]BM_13!G232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[1]MEMÓRIA14!E221</f>
        <v>0</v>
      </c>
      <c r="G233" s="73">
        <f>F233+[1]BM_13!G233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[1]MEMÓRIA14!E222</f>
        <v>0</v>
      </c>
      <c r="G234" s="73">
        <f>F234+[1]BM_13!G234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[1]MEMÓRIA14!E223</f>
        <v>0</v>
      </c>
      <c r="G235" s="73">
        <f>F235+[1]BM_13!G235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[1]MEMÓRIA14!E224</f>
        <v>0</v>
      </c>
      <c r="G236" s="73">
        <f>F236+[1]BM_13!G236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[1]MEMÓRIA14!E225</f>
        <v>0</v>
      </c>
      <c r="G237" s="73">
        <f>F237+[1]BM_13!G237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[1]MEMÓRIA14!E226</f>
        <v>0</v>
      </c>
      <c r="G238" s="73">
        <f>F238+[1]BM_13!G238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[1]MEMÓRIA14!E227</f>
        <v>0</v>
      </c>
      <c r="G239" s="73">
        <f>F239+[1]BM_13!G239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[1]MEMÓRIA14!E228</f>
        <v>0</v>
      </c>
      <c r="G240" s="73">
        <f>F240+[1]BM_13!G240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[1]MEMÓRIA14!E229</f>
        <v>0</v>
      </c>
      <c r="G241" s="73">
        <f>F241+[1]BM_13!G241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[1]MEMÓRIA14!E230</f>
        <v>0</v>
      </c>
      <c r="G242" s="73">
        <f>F242+[1]BM_13!G242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[1]MEMÓRIA14!E231</f>
        <v>0</v>
      </c>
      <c r="G243" s="73">
        <f>F243+[1]BM_13!G243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[1]MEMÓRIA14!E232</f>
        <v>0</v>
      </c>
      <c r="G244" s="73">
        <f>F244+[1]BM_13!G244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[1]MEMÓRIA14!E233</f>
        <v>0</v>
      </c>
      <c r="G245" s="73">
        <f>F245+[1]BM_13!G245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[1]MEMÓRIA14!E234</f>
        <v>0</v>
      </c>
      <c r="G246" s="73">
        <f>F246+[1]BM_13!G246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[1]MEMÓRIA14!E235</f>
        <v>0</v>
      </c>
      <c r="G247" s="73">
        <f>F247+[1]BM_13!G247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[1]MEMÓRIA14!E236</f>
        <v>0</v>
      </c>
      <c r="G248" s="73">
        <f>F248+[1]BM_13!G248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[1]MEMÓRIA14!E237</f>
        <v>0</v>
      </c>
      <c r="G249" s="73">
        <f>F249+[1]BM_13!G249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[1]MEMÓRIA14!E238</f>
        <v>0</v>
      </c>
      <c r="G250" s="73">
        <f>F250+[1]BM_13!G250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[1]MEMÓRIA14!E239</f>
        <v>0</v>
      </c>
      <c r="G251" s="73">
        <f>F251+[1]BM_13!G251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[1]MEMÓRIA14!E240</f>
        <v>0</v>
      </c>
      <c r="G252" s="73">
        <f>F252+[1]BM_13!G252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[1]MEMÓRIA14!E241</f>
        <v>0</v>
      </c>
      <c r="G253" s="73">
        <f>F253+[1]BM_13!G253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[1]MEMÓRIA14!E242</f>
        <v>0</v>
      </c>
      <c r="G254" s="73">
        <f>F254+[1]BM_13!G254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[1]MEMÓRIA14!E243</f>
        <v>0</v>
      </c>
      <c r="G255" s="73">
        <f>F255+[1]BM_13!G255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[1]MEMÓRIA14!E244</f>
        <v>0</v>
      </c>
      <c r="G256" s="73">
        <f>F256+[1]BM_13!G256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[1]MEMÓRIA14!E245</f>
        <v>0</v>
      </c>
      <c r="G257" s="73">
        <f>F257+[1]BM_13!G257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[1]MEMÓRIA14!E246</f>
        <v>0</v>
      </c>
      <c r="G258" s="73">
        <f>F258+[1]BM_13!G258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[1]MEMÓRIA14!E247</f>
        <v>0</v>
      </c>
      <c r="G259" s="73">
        <f>F259+[1]BM_13!G259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[1]MEMÓRIA14!E249</f>
        <v>0</v>
      </c>
      <c r="G261" s="73">
        <f>F261+[1]BM_13!G261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[1]MEMÓRIA14!E250</f>
        <v>0</v>
      </c>
      <c r="G262" s="73">
        <f>F262+[1]BM_13!G262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[1]MEMÓRIA14!E251</f>
        <v>0</v>
      </c>
      <c r="G263" s="73">
        <f>F263+[1]BM_13!G263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[1]MEMÓRIA14!E252</f>
        <v>0</v>
      </c>
      <c r="G264" s="73">
        <f>F264+[1]BM_13!G264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[1]MEMÓRIA14!E253</f>
        <v>0</v>
      </c>
      <c r="G265" s="73">
        <f>F265+[1]BM_13!G265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[1]MEMÓRIA14!E254</f>
        <v>0</v>
      </c>
      <c r="G266" s="73">
        <f>F266+[1]BM_13!G266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[1]MEMÓRIA14!E255</f>
        <v>0</v>
      </c>
      <c r="G267" s="73">
        <f>F267+[1]BM_13!G267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[1]MEMÓRIA14!E256</f>
        <v>0</v>
      </c>
      <c r="G268" s="73">
        <f>F268+[1]BM_13!G268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[1]MEMÓRIA14!E257</f>
        <v>0</v>
      </c>
      <c r="G269" s="73">
        <f>F269+[1]BM_13!G269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[1]MEMÓRIA14!E258</f>
        <v>0</v>
      </c>
      <c r="G270" s="73">
        <f>F270+[1]BM_13!G270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[1]MEMÓRIA14!E259</f>
        <v>0</v>
      </c>
      <c r="G271" s="73">
        <f>F271+[1]BM_13!G271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[1]MEMÓRIA14!E260</f>
        <v>0</v>
      </c>
      <c r="G272" s="73">
        <f>F272+[1]BM_13!G272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[1]MEMÓRIA14!E261</f>
        <v>0</v>
      </c>
      <c r="G273" s="73">
        <f>F273+[1]BM_13!G273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[1]MEMÓRIA14!E262</f>
        <v>0</v>
      </c>
      <c r="G274" s="73">
        <f>F274+[1]BM_13!G274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[1]MEMÓRIA14!E263</f>
        <v>0</v>
      </c>
      <c r="G275" s="73">
        <f>F275+[1]BM_13!G275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[1]MEMÓRIA14!E264</f>
        <v>0</v>
      </c>
      <c r="G276" s="73">
        <f>F276+[1]BM_13!G276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[1]MEMÓRIA14!E265</f>
        <v>0</v>
      </c>
      <c r="G277" s="73">
        <f>F277+[1]BM_13!G277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[1]MEMÓRIA14!E266</f>
        <v>0</v>
      </c>
      <c r="G278" s="73">
        <f>F278+[1]BM_13!G278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[1]MEMÓRIA14!E267</f>
        <v>0</v>
      </c>
      <c r="G279" s="73">
        <f>F279+[1]BM_13!G279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[1]MEMÓRIA14!E268</f>
        <v>0</v>
      </c>
      <c r="G280" s="73">
        <f>F280+[1]BM_13!G280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[1]MEMÓRIA14!E270</f>
        <v>0</v>
      </c>
      <c r="G282" s="73">
        <f>F282+[1]BM_13!G282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[1]MEMÓRIA14!E271</f>
        <v>0</v>
      </c>
      <c r="G283" s="73">
        <f>F283+[1]BM_13!G283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[1]MEMÓRIA14!E272</f>
        <v>0</v>
      </c>
      <c r="G284" s="73">
        <f>F284+[1]BM_13!G284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[1]MEMÓRIA14!E273</f>
        <v>0</v>
      </c>
      <c r="G285" s="73">
        <f>F285+[1]BM_13!G285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[1]MEMÓRIA14!E274</f>
        <v>0</v>
      </c>
      <c r="G286" s="73">
        <f>F286+[1]BM_13!G286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[1]MEMÓRIA14!E275</f>
        <v>0</v>
      </c>
      <c r="G287" s="73">
        <f>F287+[1]BM_13!G287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[1]MEMÓRIA14!E276</f>
        <v>0</v>
      </c>
      <c r="G288" s="73">
        <f>F288+[1]BM_13!G288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[1]MEMÓRIA14!E277</f>
        <v>0</v>
      </c>
      <c r="G289" s="73">
        <f>F289+[1]BM_13!G289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[1]MEMÓRIA14!E278</f>
        <v>0</v>
      </c>
      <c r="G290" s="73">
        <f>F290+[1]BM_13!G290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[1]MEMÓRIA14!E279</f>
        <v>0</v>
      </c>
      <c r="G291" s="73">
        <f>F291+[1]BM_13!G291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[1]MEMÓRIA14!E280</f>
        <v>0</v>
      </c>
      <c r="G292" s="73">
        <f>F292+[1]BM_13!G292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[1]MEMÓRIA14!E281</f>
        <v>0</v>
      </c>
      <c r="G293" s="73">
        <f>F293+[1]BM_13!G293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[1]MEMÓRIA14!E283</f>
        <v>0</v>
      </c>
      <c r="G295" s="73">
        <f>F295+[1]BM_13!G295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[1]MEMÓRIA14!E284</f>
        <v>0</v>
      </c>
      <c r="G296" s="73">
        <f>F296+[1]BM_13!G296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[1]MEMÓRIA14!E285</f>
        <v>0</v>
      </c>
      <c r="G297" s="73">
        <f>F297+[1]BM_13!G297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[1]MEMÓRIA14!E286</f>
        <v>0</v>
      </c>
      <c r="G298" s="73">
        <f>F298+[1]BM_13!G298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[1]MEMÓRIA14!E287</f>
        <v>0</v>
      </c>
      <c r="G299" s="73">
        <f>F299+[1]BM_13!G299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[1]MEMÓRIA14!E288</f>
        <v>0</v>
      </c>
      <c r="G300" s="73">
        <f>F300+[1]BM_13!G300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[1]MEMÓRIA14!E290</f>
        <v>0</v>
      </c>
      <c r="G302" s="73">
        <f>F302+[1]BM_13!G302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[1]MEMÓRIA14!E291</f>
        <v>0</v>
      </c>
      <c r="G303" s="73">
        <f>F303+[1]BM_13!G303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[1]MEMÓRIA14!E292</f>
        <v>0</v>
      </c>
      <c r="G304" s="73">
        <f>F304+[1]BM_13!G304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[1]MEMÓRIA14!E293</f>
        <v>0</v>
      </c>
      <c r="G305" s="73">
        <f>F305+[1]BM_13!G305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[1]MEMÓRIA14!E294</f>
        <v>0</v>
      </c>
      <c r="G306" s="73">
        <f>F306+[1]BM_13!G306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[1]MEMÓRIA14!E295</f>
        <v>0</v>
      </c>
      <c r="G307" s="73">
        <f>F307+[1]BM_13!G307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[1]MEMÓRIA14!E296</f>
        <v>0</v>
      </c>
      <c r="G308" s="73">
        <f>F308+[1]BM_13!G308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[1]MEMÓRIA14!E297</f>
        <v>0</v>
      </c>
      <c r="G309" s="73">
        <f>F309+[1]BM_13!G309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[1]MEMÓRIA14!E298</f>
        <v>0</v>
      </c>
      <c r="G310" s="73">
        <f>F310+[1]BM_13!G310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[1]MEMÓRIA14!E299</f>
        <v>0</v>
      </c>
      <c r="G311" s="73">
        <f>F311+[1]BM_13!G311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[1]MEMÓRIA14!E300</f>
        <v>0</v>
      </c>
      <c r="G312" s="73">
        <f>F312+[1]BM_13!G312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[1]MEMÓRIA14!E301</f>
        <v>0</v>
      </c>
      <c r="G313" s="73">
        <f>F313+[1]BM_13!G313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[1]MEMÓRIA14!E302</f>
        <v>0</v>
      </c>
      <c r="G314" s="73">
        <f>F314+[1]BM_13!G314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[1]MEMÓRIA14!E303</f>
        <v>0</v>
      </c>
      <c r="G315" s="73">
        <f>F315+[1]BM_13!G315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[1]MEMÓRIA14!E304</f>
        <v>0</v>
      </c>
      <c r="G316" s="73">
        <f>F316+[1]BM_13!G316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[1]MEMÓRIA14!E305</f>
        <v>0</v>
      </c>
      <c r="G317" s="73">
        <f>F317+[1]BM_13!G317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[1]MEMÓRIA14!E306</f>
        <v>0</v>
      </c>
      <c r="G318" s="73">
        <f>F318+[1]BM_13!G318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[1]MEMÓRIA14!E307</f>
        <v>0</v>
      </c>
      <c r="G319" s="73">
        <f>F319+[1]BM_13!G319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[1]MEMÓRIA14!E308</f>
        <v>0</v>
      </c>
      <c r="G320" s="73">
        <f>F320+[1]BM_13!G320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[1]MEMÓRIA14!E310</f>
        <v>0</v>
      </c>
      <c r="G322" s="73">
        <f>F322+[1]BM_13!G322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[1]MEMÓRIA14!E311</f>
        <v>0</v>
      </c>
      <c r="G323" s="73">
        <f>F323+[1]BM_13!G323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[1]MEMÓRIA14!E312</f>
        <v>0</v>
      </c>
      <c r="G324" s="73">
        <f>F324+[1]BM_13!G324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[1]MEMÓRIA14!E313</f>
        <v>0</v>
      </c>
      <c r="G325" s="73">
        <f>F325+[1]BM_13!G325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[1]MEMÓRIA14!E314</f>
        <v>0</v>
      </c>
      <c r="G326" s="73">
        <f>F326+[1]BM_13!G326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[1]MEMÓRIA14!E315</f>
        <v>0</v>
      </c>
      <c r="G327" s="73">
        <f>F327+[1]BM_13!G327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[1]MEMÓRIA14!E316</f>
        <v>0</v>
      </c>
      <c r="G328" s="73">
        <f>F328+[1]BM_13!G328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[1]MEMÓRIA14!E317</f>
        <v>0</v>
      </c>
      <c r="G329" s="73">
        <f>F329+[1]BM_13!G329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[1]MEMÓRIA14!E318</f>
        <v>0</v>
      </c>
      <c r="G330" s="73">
        <f>F330+[1]BM_13!G330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[1]MEMÓRIA14!E319</f>
        <v>0</v>
      </c>
      <c r="G331" s="73">
        <f>F331+[1]BM_13!G331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[1]MEMÓRIA14!E320</f>
        <v>0</v>
      </c>
      <c r="G332" s="73">
        <f>F332+[1]BM_13!G332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[1]MEMÓRIA14!E321</f>
        <v>0</v>
      </c>
      <c r="G333" s="73">
        <f>F333+[1]BM_13!G333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[1]MEMÓRIA14!E322</f>
        <v>0</v>
      </c>
      <c r="G334" s="73">
        <f>F334+[1]BM_13!G334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[1]MEMÓRIA14!E323</f>
        <v>0</v>
      </c>
      <c r="G335" s="73">
        <f>F335+[1]BM_13!G335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[1]MEMÓRIA14!E324</f>
        <v>0</v>
      </c>
      <c r="G336" s="73">
        <f>F336+[1]BM_13!G336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[1]MEMÓRIA14!E325</f>
        <v>0</v>
      </c>
      <c r="G337" s="73">
        <f>F337+[1]BM_13!G337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[1]MEMÓRIA14!E326</f>
        <v>0</v>
      </c>
      <c r="G338" s="73">
        <f>F338+[1]BM_13!G338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[1]MEMÓRIA14!E327</f>
        <v>0</v>
      </c>
      <c r="G339" s="73">
        <f>F339+[1]BM_13!G339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[1]MEMÓRIA14!E328</f>
        <v>0</v>
      </c>
      <c r="G340" s="73">
        <f>F340+[1]BM_13!G340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[1]MEMÓRIA14!E330</f>
        <v>0</v>
      </c>
      <c r="G342" s="73">
        <f>F342+[1]BM_13!G342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[1]MEMÓRIA14!E331</f>
        <v>0</v>
      </c>
      <c r="G343" s="73">
        <f>F343+[1]BM_13!G343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[1]MEMÓRIA14!E332</f>
        <v>0</v>
      </c>
      <c r="G344" s="73">
        <f>F344+[1]BM_13!G344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[1]MEMÓRIA14!E333</f>
        <v>0</v>
      </c>
      <c r="G345" s="73">
        <f>F345+[1]BM_13!G345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[1]MEMÓRIA14!E334</f>
        <v>0</v>
      </c>
      <c r="G346" s="73">
        <f>F346+[1]BM_13!G346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[1]MEMÓRIA14!E335</f>
        <v>0</v>
      </c>
      <c r="G347" s="73">
        <f>F347+[1]BM_13!G347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[1]MEMÓRIA14!E336</f>
        <v>0</v>
      </c>
      <c r="G348" s="73">
        <f>F348+[1]BM_13!G348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[1]MEMÓRIA14!E337</f>
        <v>0</v>
      </c>
      <c r="G349" s="73">
        <f>F349+[1]BM_13!G349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[1]MEMÓRIA14!E338</f>
        <v>0</v>
      </c>
      <c r="G350" s="73">
        <f>F350+[1]BM_13!G350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[1]MEMÓRIA14!E339</f>
        <v>0</v>
      </c>
      <c r="G351" s="73">
        <f>F351+[1]BM_13!G351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[1]MEMÓRIA14!E340</f>
        <v>0</v>
      </c>
      <c r="G352" s="73">
        <f>F352+[1]BM_13!G352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[1]MEMÓRIA14!E341</f>
        <v>0</v>
      </c>
      <c r="G353" s="73">
        <f>F353+[1]BM_13!G353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[1]MEMÓRIA14!E343</f>
        <v>0</v>
      </c>
      <c r="G355" s="73">
        <f>F355+[1]BM_13!G355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[1]MEMÓRIA14!E344</f>
        <v>0</v>
      </c>
      <c r="G356" s="73">
        <f>F356+[1]BM_13!G356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[1]MEMÓRIA14!E345</f>
        <v>0</v>
      </c>
      <c r="G357" s="73">
        <f>F357+[1]BM_13!G357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[1]MEMÓRIA14!E346</f>
        <v>0</v>
      </c>
      <c r="G358" s="73">
        <f>F358+[1]BM_13!G358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[1]MEMÓRIA14!E347</f>
        <v>0</v>
      </c>
      <c r="G359" s="73">
        <f>F359+[1]BM_13!G359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[1]MEMÓRIA14!E348</f>
        <v>0</v>
      </c>
      <c r="G360" s="73">
        <f>F360+[1]BM_13!G360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[1]MEMÓRIA14!E349</f>
        <v>0</v>
      </c>
      <c r="G361" s="73">
        <f>F361+[1]BM_13!G361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[1]MEMÓRIA14!E350</f>
        <v>0</v>
      </c>
      <c r="G362" s="73">
        <f>F362+[1]BM_13!G362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[1]MEMÓRIA14!E351</f>
        <v>0</v>
      </c>
      <c r="G363" s="73">
        <f>F363+[1]BM_13!G363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[1]MEMÓRIA14!E352</f>
        <v>0</v>
      </c>
      <c r="G364" s="73">
        <f>F364+[1]BM_13!G364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[1]MEMÓRIA14!E353</f>
        <v>0</v>
      </c>
      <c r="G365" s="73">
        <f>F365+[1]BM_13!G365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[1]MEMÓRIA14!E354</f>
        <v>0</v>
      </c>
      <c r="G366" s="73">
        <f>F366+[1]BM_13!G366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[1]MEMÓRIA14!E355</f>
        <v>0</v>
      </c>
      <c r="G367" s="73">
        <f>F367+[1]BM_13!G367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[1]MEMÓRIA14!E356</f>
        <v>0</v>
      </c>
      <c r="G368" s="73">
        <f>F368+[1]BM_13!G368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[1]MEMÓRIA14!E357</f>
        <v>0</v>
      </c>
      <c r="G369" s="73">
        <f>F369+[1]BM_13!G369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[1]MEMÓRIA14!E358</f>
        <v>0</v>
      </c>
      <c r="G370" s="73">
        <f>F370+[1]BM_13!G370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[1]MEMÓRIA14!E359</f>
        <v>0</v>
      </c>
      <c r="G371" s="73">
        <f>F371+[1]BM_13!G371</f>
        <v>258.84000000000003</v>
      </c>
      <c r="H371" s="55">
        <f t="shared" si="25"/>
        <v>88444.100843999986</v>
      </c>
      <c r="I371" s="55">
        <f t="shared" si="22"/>
        <v>0</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226304.78</v>
      </c>
      <c r="J373" s="57">
        <f>SUM(J17:J371)-2287.94</f>
        <v>2485489.1700000013</v>
      </c>
      <c r="K373" s="128">
        <f>J373/F11</f>
        <v>0.23442327793616641</v>
      </c>
    </row>
    <row r="374" spans="1:12" x14ac:dyDescent="0.25">
      <c r="B374" s="53"/>
      <c r="E374" s="54"/>
      <c r="F374" s="143"/>
      <c r="L374" s="129">
        <f>H373-J373</f>
        <v>8117080.6425286047</v>
      </c>
    </row>
    <row r="375" spans="1:12" ht="17.25" customHeight="1" x14ac:dyDescent="0.25">
      <c r="A375" s="170"/>
      <c r="B375" s="170"/>
      <c r="C375" s="170"/>
      <c r="D375" s="170"/>
      <c r="E375" s="170"/>
      <c r="F375" s="170"/>
      <c r="G375" s="170"/>
      <c r="H375" s="170"/>
      <c r="I375" s="170"/>
      <c r="J375" s="170"/>
      <c r="K375" s="170"/>
      <c r="L375" s="129">
        <f>L374*1.0339</f>
        <v>8392249.676310325</v>
      </c>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5AE1A-5227-4294-A70D-C1442E2E6D8B}">
  <dimension ref="A1:I579"/>
  <sheetViews>
    <sheetView view="pageBreakPreview" topLeftCell="A179" zoomScale="85" zoomScaleNormal="85" zoomScaleSheetLayoutView="85" workbookViewId="0">
      <selection activeCell="D181" sqref="D18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1393</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1394</v>
      </c>
      <c r="E11" s="143">
        <f>3.5-3.17</f>
        <v>0.33000000000000007</v>
      </c>
      <c r="F11">
        <f>15*0.2335</f>
        <v>3.5025000000000004</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23,35%, logo será considerada essa porcentagem dos 15 meses totais</v>
      </c>
      <c r="E12" s="143">
        <f t="shared" ref="E12:E13" si="0">3.5-3.17</f>
        <v>0.33000000000000007</v>
      </c>
      <c r="F12">
        <f t="shared" ref="F12:F13" si="1">15*0.2335</f>
        <v>3.5025000000000004</v>
      </c>
    </row>
    <row r="13" spans="1:9" ht="30" x14ac:dyDescent="0.25">
      <c r="A13" s="41" t="str">
        <f>[1]Orçamento!A14</f>
        <v xml:space="preserve"> 2.3 </v>
      </c>
      <c r="B13" s="46" t="str">
        <f>[1]Orçamento!D14</f>
        <v>MESTRE DE OBRAS (MENSALISTA)</v>
      </c>
      <c r="C13" s="41" t="str">
        <f>[1]Orçamento!E14</f>
        <v>MES</v>
      </c>
      <c r="D13" s="167" t="str">
        <f>D12</f>
        <v>A obra encontra-se com evolução de 23,35%, logo será considerada essa porcentagem dos 15 meses totais</v>
      </c>
      <c r="E13" s="143">
        <f t="shared" si="0"/>
        <v>0.33000000000000007</v>
      </c>
      <c r="F13">
        <f t="shared" si="1"/>
        <v>3.5025000000000004</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1395</v>
      </c>
      <c r="E21">
        <v>775.78</v>
      </c>
    </row>
    <row r="22" spans="1:7" ht="25.5" x14ac:dyDescent="0.25">
      <c r="A22" s="41" t="s">
        <v>1112</v>
      </c>
      <c r="B22" s="46" t="s">
        <v>1109</v>
      </c>
      <c r="C22" s="41" t="s">
        <v>103</v>
      </c>
      <c r="D22" s="167" t="str">
        <f>D21</f>
        <v>Cubação em anexo (topografia da prefeitura) - 775,78 m³</v>
      </c>
      <c r="E22">
        <f>E21</f>
        <v>775.78</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1396</v>
      </c>
      <c r="E41">
        <v>16.420000000000002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1396</v>
      </c>
      <c r="E42">
        <f>E41</f>
        <v>16.420000000000002</v>
      </c>
    </row>
    <row r="43" spans="1:9" ht="4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1397</v>
      </c>
      <c r="E43">
        <f>91*0.4+245*0.5</f>
        <v>158.9</v>
      </c>
      <c r="F43">
        <f>8*0.73*19</f>
        <v>110.96</v>
      </c>
      <c r="G43">
        <f>149/865.3</f>
        <v>0.17219461458453716</v>
      </c>
      <c r="H43">
        <f>F43*G43</f>
        <v>19.106714434300244</v>
      </c>
      <c r="I43">
        <f>69+22</f>
        <v>91</v>
      </c>
    </row>
    <row r="44" spans="1:9" ht="4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1398</v>
      </c>
      <c r="E44">
        <f>380*0.4+21*0.5</f>
        <v>162.5</v>
      </c>
      <c r="I44">
        <f>108+77+41+154</f>
        <v>380</v>
      </c>
    </row>
    <row r="45" spans="1:9" ht="4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1399</v>
      </c>
      <c r="E45">
        <f>2462*0.4+103*0.5</f>
        <v>1036.3000000000002</v>
      </c>
      <c r="I45">
        <f>1095+1026+227+114</f>
        <v>2462</v>
      </c>
    </row>
    <row r="46" spans="1:9" ht="4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1400</v>
      </c>
      <c r="E46">
        <f>2599*0.4+308*0.5</f>
        <v>1193.6000000000001</v>
      </c>
      <c r="F46">
        <f>431/635.9</f>
        <v>0.67777952508256023</v>
      </c>
      <c r="G46">
        <f>(57.2+36.4+5.2+23.8+37.4+3.4)*F46</f>
        <v>110.74917439849034</v>
      </c>
      <c r="I46">
        <f>142+276+557+1624</f>
        <v>2599</v>
      </c>
    </row>
    <row r="47" spans="1:9" ht="4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1401</v>
      </c>
      <c r="E47">
        <f>2078*0.4+74*0.5</f>
        <v>868.2</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1402</v>
      </c>
      <c r="E48">
        <f>15*0.4</f>
        <v>6</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1403</v>
      </c>
      <c r="E53">
        <v>116.14</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1404</v>
      </c>
      <c r="E58">
        <f>(5.05+2.25+2.25)*3.1 - 0.9*2.1-1.4*2.1</f>
        <v>24.775000000000002</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t="s">
        <v>1405</v>
      </c>
      <c r="E67">
        <f>5.05+2.25+2.25</f>
        <v>9.5500000000000007</v>
      </c>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90" x14ac:dyDescent="0.25">
      <c r="A71" s="41" t="str">
        <f>[1]Orçamento!A66</f>
        <v xml:space="preserve"> 7.1 </v>
      </c>
      <c r="B71" s="46" t="str">
        <f>[1]Orçamento!D66</f>
        <v>CAMADA SEPARADORA PARA EXECUÇÃO DE RADIER, PISO DE CONCRETO OU LAJE SOBRE SOLO, EM LONA PLÁSTICA. AF_09/2021</v>
      </c>
      <c r="C71" s="41" t="str">
        <f>[1]Orçamento!E66</f>
        <v>m²</v>
      </c>
      <c r="D71" s="167" t="s">
        <v>1406</v>
      </c>
      <c r="E71">
        <f>823.92*0.5+73.3+574.42</f>
        <v>1059.6799999999998</v>
      </c>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t="s">
        <v>1407</v>
      </c>
      <c r="E72">
        <f>E71*0.07</f>
        <v>74.177599999999998</v>
      </c>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5"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5"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5"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5" x14ac:dyDescent="0.25">
      <c r="A180" s="39" t="str">
        <f>[1]Orçamento!A175</f>
        <v xml:space="preserve"> 17 </v>
      </c>
      <c r="B180" s="45" t="str">
        <f>[1]Orçamento!D175</f>
        <v>INSTALAÇÕES SANITÁRIAS</v>
      </c>
      <c r="C180" s="39"/>
      <c r="D180" s="166"/>
    </row>
    <row r="181" spans="1:5"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t="s">
        <v>1408</v>
      </c>
      <c r="E181">
        <f>12+13+13+2+2+17</f>
        <v>59</v>
      </c>
    </row>
    <row r="182" spans="1:5"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t="s">
        <v>1409</v>
      </c>
      <c r="E182">
        <f>13+10+9</f>
        <v>32</v>
      </c>
    </row>
    <row r="183" spans="1:5"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t="s">
        <v>1410</v>
      </c>
      <c r="E183">
        <f>12+6+16+10+10+5</f>
        <v>59</v>
      </c>
    </row>
    <row r="184" spans="1:5"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t="s">
        <v>1411</v>
      </c>
      <c r="E184">
        <f>3+2+2+2+2+8</f>
        <v>19</v>
      </c>
    </row>
    <row r="185" spans="1:5"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5" ht="25.5" x14ac:dyDescent="0.25">
      <c r="A186" s="41" t="str">
        <f>[1]Orçamento!A181</f>
        <v xml:space="preserve"> 17.6 </v>
      </c>
      <c r="B186" s="46" t="str">
        <f>[1]Orçamento!D181</f>
        <v>PROLONGAMENTO / PROLONGADOR PARA CAIXA SIFONADA, PVC, 150 MM X 150 MM (NBR 5688)</v>
      </c>
      <c r="C186" s="41" t="str">
        <f>[1]Orçamento!E181</f>
        <v>UN</v>
      </c>
      <c r="D186" s="165"/>
    </row>
    <row r="187" spans="1:5"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5" x14ac:dyDescent="0.25">
      <c r="A188" s="41" t="str">
        <f>[1]Orçamento!A183</f>
        <v xml:space="preserve"> 17.8 </v>
      </c>
      <c r="B188" s="46" t="str">
        <f>[1]Orçamento!D183</f>
        <v>GRELHA FIXA, EM PVC BRANCA, QUADRADA, 150 X 150 MM, PARA RALOS E CAIXAS</v>
      </c>
      <c r="C188" s="41" t="str">
        <f>[1]Orçamento!E183</f>
        <v>UN</v>
      </c>
      <c r="D188" s="165"/>
    </row>
    <row r="189" spans="1:5"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5" x14ac:dyDescent="0.25">
      <c r="A190" s="39" t="str">
        <f>[1]Orçamento!A185</f>
        <v xml:space="preserve"> 18 </v>
      </c>
      <c r="B190" s="45" t="str">
        <f>[1]Orçamento!D185</f>
        <v>INSTALAÇÕES PLUVIAIS</v>
      </c>
      <c r="C190" s="39"/>
      <c r="D190" s="166"/>
    </row>
    <row r="191" spans="1:5"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5"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4" ht="25.5" x14ac:dyDescent="0.25">
      <c r="A353" s="41" t="s">
        <v>1096</v>
      </c>
      <c r="B353" s="111" t="s">
        <v>1080</v>
      </c>
      <c r="C353" s="112" t="s">
        <v>1054</v>
      </c>
      <c r="D353" s="165"/>
    </row>
    <row r="354" spans="1:4" ht="25.5" x14ac:dyDescent="0.25">
      <c r="A354" s="41" t="s">
        <v>1097</v>
      </c>
      <c r="B354" s="111" t="s">
        <v>1081</v>
      </c>
      <c r="C354" s="112" t="s">
        <v>128</v>
      </c>
      <c r="D354" s="165"/>
    </row>
    <row r="355" spans="1:4" ht="25.5" x14ac:dyDescent="0.25">
      <c r="A355" s="41" t="s">
        <v>1098</v>
      </c>
      <c r="B355" s="111" t="s">
        <v>1082</v>
      </c>
      <c r="C355" s="112" t="s">
        <v>128</v>
      </c>
      <c r="D355" s="165"/>
    </row>
    <row r="356" spans="1:4" ht="25.5" x14ac:dyDescent="0.25">
      <c r="A356" s="41" t="s">
        <v>1099</v>
      </c>
      <c r="B356" s="111" t="s">
        <v>1083</v>
      </c>
      <c r="C356" s="112" t="s">
        <v>128</v>
      </c>
      <c r="D356" s="165"/>
    </row>
    <row r="357" spans="1:4" ht="25.5" x14ac:dyDescent="0.25">
      <c r="A357" s="41" t="s">
        <v>1100</v>
      </c>
      <c r="B357" s="116" t="s">
        <v>1084</v>
      </c>
      <c r="C357" s="112" t="s">
        <v>1053</v>
      </c>
      <c r="D357" s="165"/>
    </row>
    <row r="358" spans="1:4" ht="25.5" x14ac:dyDescent="0.25">
      <c r="A358" s="41" t="s">
        <v>1101</v>
      </c>
      <c r="B358" s="116" t="s">
        <v>1085</v>
      </c>
      <c r="C358" s="112" t="s">
        <v>1053</v>
      </c>
      <c r="D358" s="165"/>
    </row>
    <row r="359" spans="1:4" x14ac:dyDescent="0.25">
      <c r="A359" s="41" t="s">
        <v>1102</v>
      </c>
      <c r="B359" s="117" t="s">
        <v>1104</v>
      </c>
      <c r="C359" s="112" t="s">
        <v>1054</v>
      </c>
      <c r="D359" s="165"/>
    </row>
    <row r="360" spans="1:4" x14ac:dyDescent="0.25">
      <c r="A360" s="41"/>
      <c r="B360" s="46"/>
      <c r="C360" s="41"/>
      <c r="D360" s="165"/>
    </row>
    <row r="361" spans="1:4" x14ac:dyDescent="0.25">
      <c r="A361" s="50"/>
      <c r="B361" s="51"/>
      <c r="C361" s="50"/>
      <c r="D361" s="168"/>
    </row>
    <row r="362" spans="1:4" x14ac:dyDescent="0.25">
      <c r="B362" s="53"/>
    </row>
    <row r="363" spans="1:4" x14ac:dyDescent="0.25">
      <c r="B363" s="53"/>
    </row>
    <row r="364" spans="1:4" ht="25.5" customHeight="1" x14ac:dyDescent="0.25">
      <c r="B364" s="178"/>
      <c r="C364" s="178"/>
      <c r="D364" s="178"/>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26"/>
      <c r="B1" s="227"/>
      <c r="C1" s="232" t="s">
        <v>1006</v>
      </c>
      <c r="D1" s="233"/>
      <c r="E1" s="233"/>
      <c r="F1" s="233"/>
      <c r="G1" s="233"/>
      <c r="H1" s="233"/>
      <c r="I1" s="233"/>
      <c r="J1" s="233"/>
      <c r="K1" s="233"/>
      <c r="L1" s="233"/>
      <c r="M1" s="234"/>
    </row>
    <row r="2" spans="1:13" x14ac:dyDescent="0.25">
      <c r="A2" s="228"/>
      <c r="B2" s="229"/>
      <c r="C2" s="235" t="s">
        <v>1007</v>
      </c>
      <c r="D2" s="236"/>
      <c r="E2" s="236"/>
      <c r="F2" s="236"/>
      <c r="G2" s="237"/>
      <c r="H2" s="235" t="s">
        <v>1008</v>
      </c>
      <c r="I2" s="236"/>
      <c r="J2" s="236"/>
      <c r="K2" s="236"/>
      <c r="L2" s="236"/>
      <c r="M2" s="237"/>
    </row>
    <row r="3" spans="1:13" ht="15" customHeight="1" thickBot="1" x14ac:dyDescent="0.3">
      <c r="A3" s="228"/>
      <c r="B3" s="229"/>
      <c r="C3" s="238" t="s">
        <v>64</v>
      </c>
      <c r="D3" s="239"/>
      <c r="E3" s="239"/>
      <c r="F3" s="239"/>
      <c r="G3" s="240"/>
      <c r="H3" s="241" t="s">
        <v>1009</v>
      </c>
      <c r="I3" s="242"/>
      <c r="J3" s="242"/>
      <c r="K3" s="242"/>
      <c r="L3" s="242"/>
      <c r="M3" s="243"/>
    </row>
    <row r="4" spans="1:13" x14ac:dyDescent="0.25">
      <c r="A4" s="228"/>
      <c r="B4" s="229"/>
      <c r="C4" s="235" t="s">
        <v>1010</v>
      </c>
      <c r="D4" s="236"/>
      <c r="E4" s="236"/>
      <c r="F4" s="236"/>
      <c r="G4" s="237"/>
      <c r="H4" s="244" t="s">
        <v>1011</v>
      </c>
      <c r="I4" s="245"/>
      <c r="J4" s="245"/>
      <c r="K4" s="246"/>
      <c r="L4" s="58"/>
      <c r="M4" s="59"/>
    </row>
    <row r="5" spans="1:13" ht="15" customHeight="1" thickBot="1" x14ac:dyDescent="0.3">
      <c r="A5" s="230"/>
      <c r="B5" s="231"/>
      <c r="C5" s="247" t="s">
        <v>1005</v>
      </c>
      <c r="D5" s="248"/>
      <c r="E5" s="248"/>
      <c r="F5" s="248"/>
      <c r="G5" s="249"/>
      <c r="H5" s="250"/>
      <c r="I5" s="251"/>
      <c r="J5" s="251"/>
      <c r="K5" s="252"/>
      <c r="L5" s="60"/>
      <c r="M5" s="61"/>
    </row>
    <row r="6" spans="1:13" ht="15.75" thickBot="1" x14ac:dyDescent="0.3">
      <c r="A6" s="62"/>
      <c r="B6" s="63"/>
      <c r="C6" s="63"/>
      <c r="D6" s="63"/>
      <c r="E6" s="63"/>
      <c r="F6" s="63"/>
      <c r="G6" s="63"/>
      <c r="H6" s="63"/>
      <c r="I6" s="63"/>
      <c r="J6" s="63"/>
      <c r="K6" s="63"/>
      <c r="L6" s="63"/>
      <c r="M6" s="64"/>
    </row>
    <row r="7" spans="1:13" x14ac:dyDescent="0.25">
      <c r="A7" s="253" t="s">
        <v>7</v>
      </c>
      <c r="B7" s="255" t="s">
        <v>8</v>
      </c>
      <c r="C7" s="256"/>
      <c r="D7" s="259" t="s">
        <v>1012</v>
      </c>
      <c r="E7" s="261" t="s">
        <v>1013</v>
      </c>
      <c r="F7" s="262"/>
      <c r="G7" s="262"/>
      <c r="H7" s="262"/>
      <c r="I7" s="262"/>
      <c r="J7" s="263"/>
      <c r="K7" s="261" t="s">
        <v>1014</v>
      </c>
      <c r="L7" s="263"/>
      <c r="M7" s="224" t="s">
        <v>1015</v>
      </c>
    </row>
    <row r="8" spans="1:13" ht="15.75" thickBot="1" x14ac:dyDescent="0.3">
      <c r="A8" s="254"/>
      <c r="B8" s="257"/>
      <c r="C8" s="258"/>
      <c r="D8" s="260"/>
      <c r="E8" s="65" t="s">
        <v>1016</v>
      </c>
      <c r="F8" s="65" t="s">
        <v>1017</v>
      </c>
      <c r="G8" s="65" t="s">
        <v>1018</v>
      </c>
      <c r="H8" s="65" t="s">
        <v>1019</v>
      </c>
      <c r="I8" s="65" t="s">
        <v>1020</v>
      </c>
      <c r="J8" s="65" t="s">
        <v>1021</v>
      </c>
      <c r="K8" s="65" t="s">
        <v>1022</v>
      </c>
      <c r="L8" s="65" t="s">
        <v>9</v>
      </c>
      <c r="M8" s="225"/>
    </row>
    <row r="9" spans="1:13" x14ac:dyDescent="0.25">
      <c r="A9" s="66"/>
      <c r="B9" s="66"/>
      <c r="C9" s="66"/>
      <c r="D9" s="66"/>
      <c r="E9" s="66"/>
      <c r="F9" s="66"/>
      <c r="G9" s="66"/>
      <c r="H9" s="66"/>
      <c r="I9" s="66"/>
      <c r="J9" s="66"/>
      <c r="K9" s="66"/>
      <c r="L9" s="66"/>
      <c r="M9" s="66"/>
    </row>
    <row r="10" spans="1:13" x14ac:dyDescent="0.25">
      <c r="A10" s="67" t="str">
        <f>BM_01!A18</f>
        <v xml:space="preserve"> 1 </v>
      </c>
      <c r="B10" s="215" t="str">
        <f>BM_01!B18</f>
        <v>SERVIÇOS PRELIMINARES</v>
      </c>
      <c r="C10" s="216"/>
      <c r="D10" s="216"/>
      <c r="E10" s="216"/>
      <c r="F10" s="216"/>
      <c r="G10" s="216"/>
      <c r="H10" s="216"/>
      <c r="I10" s="216"/>
      <c r="J10" s="216"/>
      <c r="K10" s="216"/>
      <c r="L10" s="216"/>
      <c r="M10" s="217"/>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12" t="str">
        <f>BM_01!B19</f>
        <v>PLACA DE OBRA (PARA CONSTRUCAO CIVIL) EM CHAPA GALVANIZADA *N. 22*, ADESIVADA, DE *2,4 X 1,2* M (SEM POSTES PARA FIXACAO)</v>
      </c>
      <c r="C12" s="213"/>
      <c r="D12" s="213"/>
      <c r="E12" s="213"/>
      <c r="F12" s="213"/>
      <c r="G12" s="213"/>
      <c r="H12" s="213"/>
      <c r="I12" s="213"/>
      <c r="J12" s="213"/>
      <c r="K12" s="213"/>
      <c r="L12" s="213"/>
      <c r="M12" s="214"/>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18" t="str">
        <f>BM_01!B20</f>
        <v>EXECUÇÃO DE ALMOXARIFADO EM CANTEIRO DE OBRA EM ALVENARIA, INCLUSO PRATELEIRAS. AF_02/2016</v>
      </c>
      <c r="C16" s="219"/>
      <c r="D16" s="219"/>
      <c r="E16" s="219"/>
      <c r="F16" s="219"/>
      <c r="G16" s="219"/>
      <c r="H16" s="219"/>
      <c r="I16" s="219"/>
      <c r="J16" s="219"/>
      <c r="K16" s="219"/>
      <c r="L16" s="219"/>
      <c r="M16" s="220"/>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18" t="str">
        <f>BM_01!B21</f>
        <v>EXECUÇÃO DE ESCRITÓRIO EM CANTEIRO DE OBRA EM ALVENARIA, NÃO INCLUSO MOBILIÁRIO E EQUIPAMENTOS. AF_02/2016</v>
      </c>
      <c r="C20" s="219"/>
      <c r="D20" s="219"/>
      <c r="E20" s="219"/>
      <c r="F20" s="219"/>
      <c r="G20" s="219"/>
      <c r="H20" s="219"/>
      <c r="I20" s="219"/>
      <c r="J20" s="219"/>
      <c r="K20" s="219"/>
      <c r="L20" s="219"/>
      <c r="M20" s="220"/>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21" t="str">
        <f>BM_01!B28</f>
        <v>MOVIMENTO DE TERRA</v>
      </c>
      <c r="C25" s="222"/>
      <c r="D25" s="222"/>
      <c r="E25" s="222"/>
      <c r="F25" s="222"/>
      <c r="G25" s="222"/>
      <c r="H25" s="222"/>
      <c r="I25" s="222"/>
      <c r="J25" s="222"/>
      <c r="K25" s="222"/>
      <c r="L25" s="222"/>
      <c r="M25" s="223"/>
    </row>
    <row r="27" spans="1:13" ht="24.6" customHeight="1" x14ac:dyDescent="0.25">
      <c r="A27" s="69" t="s">
        <v>1025</v>
      </c>
      <c r="B27" s="212" t="str">
        <f>BM_01!B31</f>
        <v>ESCAVAÇÃO MECANIZADA DE VALA COM PROF. ATÉ 1,5 M (MÉDIA MONTANTE E JUSANTE/UMA COMPOSIÇÃO POR TRECHO), ESCAVADEIRA (0,8 M3), LARG. MENOR QUE 1,5 M, EM SOLO DE 1A CATEGORIA, EM LOCAIS COM ALTO NÍVEL DE INTERFERÊNCIA. AF_02/2021</v>
      </c>
      <c r="C27" s="213"/>
      <c r="D27" s="213"/>
      <c r="E27" s="213"/>
      <c r="F27" s="213"/>
      <c r="G27" s="213"/>
      <c r="H27" s="213"/>
      <c r="I27" s="213"/>
      <c r="J27" s="213"/>
      <c r="K27" s="213"/>
      <c r="L27" s="213"/>
      <c r="M27" s="214"/>
    </row>
    <row r="28" spans="1:13" x14ac:dyDescent="0.25">
      <c r="K28" s="78" t="s">
        <v>1033</v>
      </c>
      <c r="L28" s="78">
        <v>1043.73</v>
      </c>
    </row>
    <row r="30" spans="1:13" ht="24.6" customHeight="1" x14ac:dyDescent="0.25">
      <c r="A30" s="69" t="s">
        <v>1026</v>
      </c>
      <c r="B30" s="212" t="str">
        <f>BM_01!B32</f>
        <v>CARGA, MANOBRA E DESCARGA DE ENTULHO EM CAMINHÃO BASCULANTE 10 M³ - CARGA COM ESCAVADEIRA HIDRÁULICA  (CAÇAMBA DE 0,80 M³ / 111 HP) E DESCARGA LIVRE (UNIDADE: M3). AF_07/2020</v>
      </c>
      <c r="C30" s="213"/>
      <c r="D30" s="213"/>
      <c r="E30" s="213"/>
      <c r="F30" s="213"/>
      <c r="G30" s="213"/>
      <c r="H30" s="213"/>
      <c r="I30" s="213"/>
      <c r="J30" s="213"/>
      <c r="K30" s="213"/>
      <c r="L30" s="213"/>
      <c r="M30" s="214"/>
    </row>
    <row r="31" spans="1:13" x14ac:dyDescent="0.25">
      <c r="K31" s="78" t="s">
        <v>1033</v>
      </c>
      <c r="L31" s="78">
        <v>1043.73</v>
      </c>
    </row>
    <row r="33" spans="1:13" ht="19.899999999999999" customHeight="1" x14ac:dyDescent="0.25">
      <c r="A33" s="69" t="s">
        <v>1027</v>
      </c>
      <c r="B33" s="212" t="str">
        <f>BM_01!B33</f>
        <v>ARGILA OU BARRO PARA ATERRO/REATERRO (COM TRANSPORTE ATE 10 KM)</v>
      </c>
      <c r="C33" s="213"/>
      <c r="D33" s="213"/>
      <c r="E33" s="213"/>
      <c r="F33" s="213"/>
      <c r="G33" s="213"/>
      <c r="H33" s="213"/>
      <c r="I33" s="213"/>
      <c r="J33" s="213"/>
      <c r="K33" s="213"/>
      <c r="L33" s="213"/>
      <c r="M33" s="214"/>
    </row>
    <row r="34" spans="1:13" x14ac:dyDescent="0.25">
      <c r="K34" s="78" t="s">
        <v>1033</v>
      </c>
      <c r="L34" s="78">
        <v>2991.57</v>
      </c>
    </row>
  </sheetData>
  <protectedRanges>
    <protectedRange sqref="L7" name="Intervalo1_1"/>
    <protectedRange sqref="L12 L16 L20 L33 L27 L30" name="Intervalo1_1_1"/>
  </protectedRanges>
  <mergeCells count="24">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 ref="B27:M27"/>
    <mergeCell ref="B30:M30"/>
    <mergeCell ref="B33:M33"/>
    <mergeCell ref="B10:M10"/>
    <mergeCell ref="B12:M12"/>
    <mergeCell ref="B16:M16"/>
    <mergeCell ref="B20:M20"/>
    <mergeCell ref="B25:M25"/>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435A9-F317-4BED-AA4C-EEF98280C677}">
  <sheetPr>
    <pageSetUpPr fitToPage="1"/>
  </sheetPr>
  <dimension ref="A1:P591"/>
  <sheetViews>
    <sheetView view="pageBreakPreview"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4" t="s">
        <v>1412</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45579</v>
      </c>
      <c r="K7" s="125" t="s">
        <v>1391</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10602569.818902858</v>
      </c>
      <c r="G11" s="189"/>
      <c r="H11" s="192">
        <f>I373</f>
        <v>128859.02000000002</v>
      </c>
      <c r="I11" s="192"/>
      <c r="J11" s="187" t="s">
        <v>1413</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[1]MEMÓRIA15!E5</f>
        <v>0</v>
      </c>
      <c r="G17" s="73">
        <f>F17+[1]BM_14!G17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[1]MEMÓRIA15!E6</f>
        <v>0</v>
      </c>
      <c r="G18" s="73">
        <f>F18+[1]BM_14!G18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[1]MEMÓRIA15!E7</f>
        <v>0</v>
      </c>
      <c r="G19" s="73">
        <f>F19+[1]BM_14!G19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[1]MEMÓRIA15!E8</f>
        <v>0</v>
      </c>
      <c r="G20" s="73">
        <f>F20+[1]BM_14!G20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[1]MEMÓRIA15!E9</f>
        <v>0</v>
      </c>
      <c r="G21" s="73">
        <f>F21+[1]BM_14!G21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[1]MEMÓRIA15!E11</f>
        <v>0.19</v>
      </c>
      <c r="G23" s="73">
        <f>F23+[1]BM_14!G23</f>
        <v>3.6885000000000003</v>
      </c>
      <c r="H23" s="55">
        <f t="shared" si="0"/>
        <v>71888.850000000006</v>
      </c>
      <c r="I23" s="55">
        <f t="shared" si="1"/>
        <v>910.59</v>
      </c>
      <c r="J23" s="55">
        <f t="shared" si="2"/>
        <v>17677.47</v>
      </c>
      <c r="K23" s="159">
        <f t="shared" si="3"/>
        <v>0.24590002482999798</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[1]MEMÓRIA15!E12</f>
        <v>0.19</v>
      </c>
      <c r="G24" s="73">
        <f>F24+[1]BM_14!G24</f>
        <v>3.6885000000000003</v>
      </c>
      <c r="H24" s="55">
        <f t="shared" si="0"/>
        <v>286974.15000000002</v>
      </c>
      <c r="I24" s="55">
        <f t="shared" si="1"/>
        <v>3635.01</v>
      </c>
      <c r="J24" s="55">
        <f t="shared" si="2"/>
        <v>70566.94</v>
      </c>
      <c r="K24" s="159">
        <f t="shared" si="3"/>
        <v>0.24589998785604905</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[1]MEMÓRIA15!E13</f>
        <v>0.19</v>
      </c>
      <c r="G25" s="73">
        <f>F25+[1]BM_14!G25</f>
        <v>3.6885000000000003</v>
      </c>
      <c r="H25" s="55">
        <f t="shared" si="0"/>
        <v>82445.399999999994</v>
      </c>
      <c r="I25" s="55">
        <f t="shared" si="1"/>
        <v>1044.31</v>
      </c>
      <c r="J25" s="55">
        <f t="shared" si="2"/>
        <v>20273.32</v>
      </c>
      <c r="K25" s="159">
        <f t="shared" si="3"/>
        <v>0.24589995318113564</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[1]MEMÓRIA15!E15</f>
        <v>0</v>
      </c>
      <c r="G27" s="73">
        <f>F27+[1]BM_14!G27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[1]MEMÓRIA15!E16</f>
        <v>0</v>
      </c>
      <c r="G28" s="73">
        <f>F28+[1]BM_14!G28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[1]MEMÓRIA15!E17</f>
        <v>0</v>
      </c>
      <c r="G29" s="73">
        <f>F29+[1]BM_14!G29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[1]MEMÓRIA15!E18</f>
        <v>0</v>
      </c>
      <c r="G30" s="73">
        <f>F30+[1]BM_14!G30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[1]MEMÓRIA15!E19</f>
        <v>0</v>
      </c>
      <c r="G31" s="73">
        <f>F31+[1]BM_14!G31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[1]MEMÓRIA15!E20</f>
        <v>0</v>
      </c>
      <c r="G32" s="73">
        <f>F32+[1]BM_14!G32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[1]MEMÓRIA15!E21</f>
        <v>0</v>
      </c>
      <c r="G33" s="73">
        <f>F33+[1]BM_14!G33</f>
        <v>4480.22</v>
      </c>
      <c r="H33" s="55">
        <f t="shared" si="0"/>
        <v>482470.43439999991</v>
      </c>
      <c r="I33" s="55">
        <f t="shared" si="1"/>
        <v>0</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[1]MEMÓRIA15!E22</f>
        <v>0</v>
      </c>
      <c r="G34" s="73">
        <f>F34+[1]BM_14!G34</f>
        <v>4393.08</v>
      </c>
      <c r="H34" s="55">
        <f t="shared" si="0"/>
        <v>62014.701998000004</v>
      </c>
      <c r="I34" s="55">
        <f t="shared" si="1"/>
        <v>0</v>
      </c>
      <c r="J34" s="55">
        <f t="shared" si="2"/>
        <v>58115.62</v>
      </c>
      <c r="K34" s="159">
        <f t="shared" si="3"/>
        <v>0.93712648981001723</v>
      </c>
    </row>
    <row r="35" spans="1:11" x14ac:dyDescent="0.25">
      <c r="A35" s="41"/>
      <c r="B35" s="46"/>
      <c r="C35" s="41"/>
      <c r="D35" s="43"/>
      <c r="E35" s="43"/>
      <c r="F35" s="73">
        <f>[1]MEMÓRIA15!E23</f>
        <v>0</v>
      </c>
      <c r="G35" s="73">
        <f>F35+[1]BM_14!G35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[1]MEMÓRIA15!E25</f>
        <v>0</v>
      </c>
      <c r="G37" s="73">
        <f>F37+[1]BM_14!G37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[1]MEMÓRIA15!E26</f>
        <v>0</v>
      </c>
      <c r="G38" s="73">
        <f>F38+[1]BM_14!G38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[1]MEMÓRIA15!E27</f>
        <v>0</v>
      </c>
      <c r="G39" s="73">
        <f>F39+[1]BM_14!G39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[1]MEMÓRIA15!E28</f>
        <v>0</v>
      </c>
      <c r="G40" s="73">
        <f>F40+[1]BM_14!G40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[1]MEMÓRIA15!E29</f>
        <v>0</v>
      </c>
      <c r="G41" s="73">
        <f>F41+[1]BM_14!G41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[1]MEMÓRIA15!E30</f>
        <v>0</v>
      </c>
      <c r="G42" s="73">
        <f>F42+[1]BM_14!G42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[1]MEMÓRIA15!E31</f>
        <v>0</v>
      </c>
      <c r="G43" s="73">
        <f>F43+[1]BM_14!G43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[1]MEMÓRIA15!E32</f>
        <v>0</v>
      </c>
      <c r="G44" s="73">
        <f>F44+[1]BM_14!G44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[1]MEMÓRIA15!E33</f>
        <v>0</v>
      </c>
      <c r="G45" s="73">
        <f>F45+[1]BM_14!G45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[1]MEMÓRIA15!E34</f>
        <v>0</v>
      </c>
      <c r="G46" s="73">
        <f>F46+[1]BM_14!G46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[1]MEMÓRIA15!E35</f>
        <v>0</v>
      </c>
      <c r="G47" s="73">
        <f>F47+[1]BM_14!G47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[1]MEMÓRIA15!E36</f>
        <v>0</v>
      </c>
      <c r="G48" s="73">
        <f>F48+[1]BM_14!G48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[1]MEMÓRIA15!E37</f>
        <v>0</v>
      </c>
      <c r="G49" s="73">
        <f>F49+[1]BM_14!G49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[1]MEMÓRIA15!E38</f>
        <v>0</v>
      </c>
      <c r="G50" s="73">
        <f>F50+[1]BM_14!G50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[1]MEMÓRIA15!E39</f>
        <v>0</v>
      </c>
      <c r="G51" s="73">
        <f>F51+[1]BM_14!G51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[1]MEMÓRIA15!E41</f>
        <v>37.676000000000002</v>
      </c>
      <c r="G53" s="73">
        <f>F53+[1]BM_14!G53</f>
        <v>233.64</v>
      </c>
      <c r="H53" s="55">
        <f t="shared" si="4"/>
        <v>240489.53599999999</v>
      </c>
      <c r="I53" s="55">
        <f t="shared" si="1"/>
        <v>21289.200000000001</v>
      </c>
      <c r="J53" s="55">
        <f t="shared" si="2"/>
        <v>132020.62</v>
      </c>
      <c r="K53" s="159">
        <f t="shared" si="3"/>
        <v>0.54896617206663001</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[1]MEMÓRIA15!E42</f>
        <v>37.676000000000002</v>
      </c>
      <c r="G54" s="73">
        <f>F54+[1]BM_14!G54</f>
        <v>233.64</v>
      </c>
      <c r="H54" s="55">
        <f t="shared" si="4"/>
        <v>15474.816000000001</v>
      </c>
      <c r="I54" s="55">
        <f t="shared" si="1"/>
        <v>1369.9</v>
      </c>
      <c r="J54" s="55">
        <f t="shared" si="2"/>
        <v>8495.15</v>
      </c>
      <c r="K54" s="159">
        <f t="shared" si="3"/>
        <v>0.54896613956508433</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[1]MEMÓRIA15!E43</f>
        <v>109.05</v>
      </c>
      <c r="G55" s="73">
        <f>F55+[1]BM_14!G55</f>
        <v>2751.8900000000003</v>
      </c>
      <c r="H55" s="55">
        <f t="shared" si="4"/>
        <v>77294.28</v>
      </c>
      <c r="I55" s="55">
        <f t="shared" si="1"/>
        <v>2185.36</v>
      </c>
      <c r="J55" s="55">
        <f t="shared" si="2"/>
        <v>55147.88</v>
      </c>
      <c r="K55" s="159">
        <f t="shared" si="3"/>
        <v>0.71347944505078509</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[1]MEMÓRIA15!E44</f>
        <v>27.75</v>
      </c>
      <c r="G56" s="73">
        <f>F56+[1]BM_14!G56</f>
        <v>1333</v>
      </c>
      <c r="H56" s="55">
        <f t="shared" si="4"/>
        <v>29392.84</v>
      </c>
      <c r="I56" s="55">
        <f t="shared" si="1"/>
        <v>524.20000000000005</v>
      </c>
      <c r="J56" s="55">
        <f t="shared" si="2"/>
        <v>25180.37</v>
      </c>
      <c r="K56" s="159">
        <f t="shared" si="3"/>
        <v>0.85668380462724936</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[1]MEMÓRIA15!E45</f>
        <v>0</v>
      </c>
      <c r="G57" s="73">
        <f>F57+[1]BM_14!G57</f>
        <v>4448</v>
      </c>
      <c r="H57" s="55">
        <f t="shared" si="4"/>
        <v>126775.56699999998</v>
      </c>
      <c r="I57" s="55">
        <f t="shared" si="1"/>
        <v>0</v>
      </c>
      <c r="J57" s="55">
        <f t="shared" si="2"/>
        <v>78418.240000000005</v>
      </c>
      <c r="K57" s="159">
        <f t="shared" si="3"/>
        <v>0.61855956834332293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[1]MEMÓRIA15!E46</f>
        <v>309.75</v>
      </c>
      <c r="G58" s="73">
        <f>F58+[1]BM_14!G58</f>
        <v>6398.25</v>
      </c>
      <c r="H58" s="55">
        <f t="shared" si="4"/>
        <v>134442</v>
      </c>
      <c r="I58" s="55">
        <f t="shared" si="1"/>
        <v>4878.5600000000004</v>
      </c>
      <c r="J58" s="55">
        <f t="shared" si="2"/>
        <v>100772.44</v>
      </c>
      <c r="K58" s="159">
        <f t="shared" si="3"/>
        <v>0.74956070275657904</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[1]MEMÓRIA15!E47</f>
        <v>497.95</v>
      </c>
      <c r="G59" s="73">
        <f>F59+[1]BM_14!G59</f>
        <v>5080</v>
      </c>
      <c r="H59" s="55">
        <f t="shared" si="4"/>
        <v>137515.68299999999</v>
      </c>
      <c r="I59" s="55">
        <f t="shared" si="1"/>
        <v>6607.8</v>
      </c>
      <c r="J59" s="55">
        <f t="shared" si="2"/>
        <v>67411.600000000006</v>
      </c>
      <c r="K59" s="159">
        <f t="shared" si="3"/>
        <v>0.49021026932615397</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[1]MEMÓRIA15!E48</f>
        <v>88.95</v>
      </c>
      <c r="G60" s="73">
        <f>F60+[1]BM_14!G60</f>
        <v>1807</v>
      </c>
      <c r="H60" s="55">
        <f t="shared" si="4"/>
        <v>44142.053999999996</v>
      </c>
      <c r="I60" s="55">
        <f t="shared" si="1"/>
        <v>1115.43</v>
      </c>
      <c r="J60" s="55">
        <f t="shared" si="2"/>
        <v>22659.78</v>
      </c>
      <c r="K60" s="159">
        <f t="shared" si="3"/>
        <v>0.51333768927019119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[1]MEMÓRIA15!E49</f>
        <v>32.4</v>
      </c>
      <c r="G61" s="73">
        <f>F61+[1]BM_14!G61</f>
        <v>571</v>
      </c>
      <c r="H61" s="55">
        <f t="shared" si="4"/>
        <v>15567.279</v>
      </c>
      <c r="I61" s="55">
        <f t="shared" si="1"/>
        <v>436.43</v>
      </c>
      <c r="J61" s="55">
        <f t="shared" si="2"/>
        <v>7691.37</v>
      </c>
      <c r="K61" s="159">
        <f t="shared" si="3"/>
        <v>0.49407285627758069</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[1]MEMÓRIA15!E50</f>
        <v>0</v>
      </c>
      <c r="G62" s="73">
        <f>F62+[1]BM_14!G62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[1]MEMÓRIA15!E51</f>
        <v>0</v>
      </c>
      <c r="G63" s="73">
        <f>F63+[1]BM_14!G63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[1]MEMÓRIA15!E52</f>
        <v>0</v>
      </c>
      <c r="G64" s="73">
        <f>F64+[1]BM_14!G64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[1]MEMÓRIA15!E53</f>
        <v>0</v>
      </c>
      <c r="G65" s="73">
        <f>F65+[1]BM_14!G65</f>
        <v>528.70000000000005</v>
      </c>
      <c r="H65" s="55">
        <f t="shared" si="4"/>
        <v>107056.38350000001</v>
      </c>
      <c r="I65" s="55">
        <f t="shared" si="1"/>
        <v>0</v>
      </c>
      <c r="J65" s="55">
        <f t="shared" si="2"/>
        <v>60774.07</v>
      </c>
      <c r="K65" s="159">
        <f t="shared" si="3"/>
        <v>0.56768282294908634</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[1]MEMÓRIA15!E54</f>
        <v>6.78</v>
      </c>
      <c r="G66" s="73">
        <f>F66+[1]BM_14!G66</f>
        <v>481.43499999999995</v>
      </c>
      <c r="H66" s="55">
        <f t="shared" si="4"/>
        <v>59881.711799999997</v>
      </c>
      <c r="I66" s="55">
        <f t="shared" si="1"/>
        <v>527.62</v>
      </c>
      <c r="J66" s="55">
        <f t="shared" si="2"/>
        <v>37465.269999999997</v>
      </c>
      <c r="K66" s="159">
        <f t="shared" si="3"/>
        <v>0.62565462599217148</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[1]MEMÓRIA15!E55</f>
        <v>0</v>
      </c>
      <c r="G67" s="73">
        <f>F67+[1]BM_14!G67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[1]MEMÓRIA15!E56</f>
        <v>0</v>
      </c>
      <c r="G68" s="73">
        <f>F68+[1]BM_14!G68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56"/>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[1]MEMÓRIA15!E58</f>
        <v>289.37500000000006</v>
      </c>
      <c r="G70" s="73">
        <f>F70+[1]BM_14!G70</f>
        <v>2861.0970000000002</v>
      </c>
      <c r="H70" s="55">
        <f t="shared" si="4"/>
        <v>409519.85219999996</v>
      </c>
      <c r="I70" s="55">
        <f t="shared" si="1"/>
        <v>23653.51</v>
      </c>
      <c r="J70" s="55">
        <f t="shared" si="2"/>
        <v>233866.07</v>
      </c>
      <c r="K70" s="159">
        <f t="shared" si="3"/>
        <v>0.57107382888433267</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[1]MEMÓRIA15!E59</f>
        <v>0</v>
      </c>
      <c r="G71" s="73">
        <f>F71+[1]BM_14!G71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[1]MEMÓRIA15!E60</f>
        <v>0</v>
      </c>
      <c r="G72" s="73">
        <f>F72+[1]BM_14!G72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[1]MEMÓRIA15!E61</f>
        <v>0</v>
      </c>
      <c r="G73" s="73">
        <f>F73+[1]BM_14!G73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[1]MEMÓRIA15!E62</f>
        <v>0</v>
      </c>
      <c r="G74" s="73">
        <f>F74+[1]BM_14!G74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[1]MEMÓRIA15!E63</f>
        <v>0</v>
      </c>
      <c r="G75" s="73">
        <f>F75+[1]BM_14!G75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[1]MEMÓRIA15!E64</f>
        <v>0</v>
      </c>
      <c r="G76" s="73">
        <f>F76+[1]BM_14!G76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[1]MEMÓRIA15!E65</f>
        <v>0</v>
      </c>
      <c r="G77" s="73">
        <f>F77+[1]BM_14!G77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[1]MEMÓRIA15!E66</f>
        <v>0</v>
      </c>
      <c r="G78" s="73">
        <f>F78+[1]BM_14!G78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[1]MEMÓRIA15!E67</f>
        <v>0</v>
      </c>
      <c r="G79" s="73">
        <f>F79+[1]BM_14!G79</f>
        <v>17.05</v>
      </c>
      <c r="H79" s="55">
        <f t="shared" si="4"/>
        <v>3188.4133999999999</v>
      </c>
      <c r="I79" s="55">
        <f t="shared" si="1"/>
        <v>0</v>
      </c>
      <c r="J79" s="55">
        <f t="shared" si="2"/>
        <v>1068.8599999999999</v>
      </c>
      <c r="K79" s="159">
        <f t="shared" si="3"/>
        <v>0.33523256425907627</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[1]MEMÓRIA15!E68</f>
        <v>0</v>
      </c>
      <c r="G80" s="73">
        <f>F80+[1]BM_14!G80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[1]MEMÓRIA15!E69</f>
        <v>0</v>
      </c>
      <c r="G81" s="73">
        <f>F81+[1]BM_14!G81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[1]MEMÓRIA15!E71</f>
        <v>0</v>
      </c>
      <c r="G83" s="73">
        <f>F83+[1]BM_14!G83</f>
        <v>1573.5699999999997</v>
      </c>
      <c r="H83" s="55">
        <f t="shared" si="4"/>
        <v>5263.4565000000002</v>
      </c>
      <c r="I83" s="55">
        <f t="shared" si="1"/>
        <v>0</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[1]MEMÓRIA15!E72</f>
        <v>0</v>
      </c>
      <c r="G84" s="73">
        <f>F84+[1]BM_14!G84</f>
        <v>110.1476</v>
      </c>
      <c r="H84" s="55">
        <f t="shared" si="4"/>
        <v>65338.091</v>
      </c>
      <c r="I84" s="55">
        <f t="shared" ref="I84:I147" si="5">ROUND(D84*F84,2)</f>
        <v>0</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[1]MEMÓRIA15!E73</f>
        <v>0</v>
      </c>
      <c r="G85" s="73">
        <f>F85+[1]BM_14!G85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[1]MEMÓRIA15!E74</f>
        <v>0</v>
      </c>
      <c r="G86" s="73">
        <f>F86+[1]BM_14!G86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[1]MEMÓRIA15!E75</f>
        <v>0</v>
      </c>
      <c r="G87" s="73">
        <f>F87+[1]BM_14!G87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[1]MEMÓRIA15!E76</f>
        <v>0</v>
      </c>
      <c r="G88" s="73">
        <f>F88+[1]BM_14!G88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[1]MEMÓRIA15!E77</f>
        <v>0</v>
      </c>
      <c r="G89" s="73">
        <f>F89+[1]BM_14!G89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[1]MEMÓRIA15!E78</f>
        <v>0</v>
      </c>
      <c r="G90" s="73">
        <f>F90+[1]BM_14!G90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[1]MEMÓRIA15!E79</f>
        <v>0</v>
      </c>
      <c r="G91" s="73">
        <f>F91+[1]BM_14!G91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[1]MEMÓRIA15!E80</f>
        <v>0</v>
      </c>
      <c r="G92" s="73">
        <f>F92+[1]BM_14!G92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[1]MEMÓRIA15!E81</f>
        <v>0</v>
      </c>
      <c r="G93" s="73">
        <f>F93+[1]BM_14!G93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[1]MEMÓRIA15!E82</f>
        <v>0</v>
      </c>
      <c r="G94" s="73">
        <f>F94+[1]BM_14!G94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[1]MEMÓRIA15!E83</f>
        <v>0</v>
      </c>
      <c r="G95" s="73">
        <f>F95+[1]BM_14!G95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[1]MEMÓRIA15!E85</f>
        <v>0</v>
      </c>
      <c r="G97" s="73">
        <f>F97+[1]BM_14!G97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[1]MEMÓRIA15!E86</f>
        <v>0</v>
      </c>
      <c r="G98" s="73">
        <f>F98+[1]BM_14!G98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[1]MEMÓRIA15!E87</f>
        <v>0</v>
      </c>
      <c r="G99" s="73">
        <f>F99+[1]BM_14!G99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[1]MEMÓRIA15!E88</f>
        <v>0</v>
      </c>
      <c r="G100" s="73">
        <f>F100+[1]BM_14!G100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[1]MEMÓRIA15!E90</f>
        <v>0</v>
      </c>
      <c r="G102" s="73">
        <f>F102+[1]BM_14!G102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[1]MEMÓRIA15!E91</f>
        <v>0</v>
      </c>
      <c r="G103" s="73">
        <f>F103+[1]BM_14!G103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[1]MEMÓRIA15!E92</f>
        <v>0</v>
      </c>
      <c r="G104" s="73">
        <f>F104+[1]BM_14!G104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[1]MEMÓRIA15!E93</f>
        <v>0</v>
      </c>
      <c r="G105" s="73">
        <f>F105+[1]BM_14!G105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[1]MEMÓRIA15!E95</f>
        <v>850.06</v>
      </c>
      <c r="G107" s="73">
        <f>F107+[1]BM_14!G107</f>
        <v>5487.5499999999993</v>
      </c>
      <c r="H107" s="55">
        <f t="shared" ref="H107:H170" si="9">E107*D107</f>
        <v>26263.0416</v>
      </c>
      <c r="I107" s="55">
        <f t="shared" si="5"/>
        <v>3468.24</v>
      </c>
      <c r="J107" s="55">
        <f t="shared" si="6"/>
        <v>22389.200000000001</v>
      </c>
      <c r="K107" s="159">
        <f t="shared" si="7"/>
        <v>0.85249836408894852</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[1]MEMÓRIA15!E96</f>
        <v>850.06</v>
      </c>
      <c r="G108" s="73">
        <f>F108+[1]BM_14!G108</f>
        <v>5793.6299999999992</v>
      </c>
      <c r="H108" s="55">
        <f t="shared" si="9"/>
        <v>226776.21460000001</v>
      </c>
      <c r="I108" s="55">
        <f t="shared" si="5"/>
        <v>29947.61</v>
      </c>
      <c r="J108" s="55">
        <f t="shared" si="6"/>
        <v>204109.58</v>
      </c>
      <c r="K108" s="159">
        <f t="shared" si="7"/>
        <v>0.9000484480262595</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[1]MEMÓRIA15!E97</f>
        <v>0</v>
      </c>
      <c r="G109" s="73">
        <f>F109+[1]BM_14!G109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[1]MEMÓRIA15!E98</f>
        <v>0</v>
      </c>
      <c r="G110" s="73">
        <f>F110+[1]BM_14!G110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[1]MEMÓRIA15!E100</f>
        <v>0</v>
      </c>
      <c r="G112" s="73">
        <f>F112+[1]BM_14!G112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[1]MEMÓRIA15!E101</f>
        <v>0</v>
      </c>
      <c r="G113" s="73">
        <f>F113+[1]BM_14!G113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[1]MEMÓRIA15!E102</f>
        <v>0</v>
      </c>
      <c r="G114" s="73">
        <f>F114+[1]BM_14!G114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[1]MEMÓRIA15!E103</f>
        <v>0</v>
      </c>
      <c r="G115" s="73">
        <f>F115+[1]BM_14!G115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[1]MEMÓRIA15!E104</f>
        <v>0</v>
      </c>
      <c r="G116" s="73">
        <f>F116+[1]BM_14!G116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[1]MEMÓRIA15!E106</f>
        <v>0</v>
      </c>
      <c r="G118" s="73">
        <f>F118+[1]BM_14!G118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[1]MEMÓRIA15!E107</f>
        <v>0</v>
      </c>
      <c r="G119" s="73">
        <f>F119+[1]BM_14!G119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[1]MEMÓRIA15!E108</f>
        <v>0</v>
      </c>
      <c r="G120" s="73">
        <f>F120+[1]BM_14!G120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[1]MEMÓRIA15!E109</f>
        <v>0</v>
      </c>
      <c r="G121" s="73">
        <f>F121+[1]BM_14!G121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[1]MEMÓRIA15!E111</f>
        <v>0</v>
      </c>
      <c r="G123" s="73">
        <f>F123+[1]BM_14!G123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[1]MEMÓRIA15!E112</f>
        <v>0</v>
      </c>
      <c r="G124" s="73">
        <f>F124+[1]BM_14!G124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[1]MEMÓRIA15!E113</f>
        <v>0</v>
      </c>
      <c r="G125" s="73">
        <f>F125+[1]BM_14!G125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[1]MEMÓRIA15!E114</f>
        <v>0</v>
      </c>
      <c r="G126" s="73">
        <f>F126+[1]BM_14!G126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[1]MEMÓRIA15!E115</f>
        <v>0</v>
      </c>
      <c r="G127" s="73">
        <f>F127+[1]BM_14!G127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[1]MEMÓRIA15!E116</f>
        <v>0</v>
      </c>
      <c r="G128" s="73">
        <f>F128+[1]BM_14!G128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[1]MEMÓRIA15!E117</f>
        <v>0</v>
      </c>
      <c r="G129" s="73">
        <f>F129+[1]BM_14!G129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[1]MEMÓRIA15!E118</f>
        <v>0</v>
      </c>
      <c r="G130" s="73">
        <f>F130+[1]BM_14!G130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[1]MEMÓRIA15!E120</f>
        <v>0</v>
      </c>
      <c r="G132" s="73">
        <f>F132+[1]BM_14!G132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[1]MEMÓRIA15!E121</f>
        <v>0</v>
      </c>
      <c r="G133" s="73">
        <f>F133+[1]BM_14!G133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[1]MEMÓRIA15!E122</f>
        <v>0</v>
      </c>
      <c r="G134" s="73">
        <f>F134+[1]BM_14!G134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[1]MEMÓRIA15!E123</f>
        <v>0</v>
      </c>
      <c r="G135" s="73">
        <f>F135+[1]BM_14!G135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[1]MEMÓRIA15!E124</f>
        <v>0</v>
      </c>
      <c r="G136" s="73">
        <f>F136+[1]BM_14!G136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[1]MEMÓRIA15!E125</f>
        <v>0</v>
      </c>
      <c r="G137" s="73">
        <f>F137+[1]BM_14!G137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[1]MEMÓRIA15!E126</f>
        <v>0</v>
      </c>
      <c r="G138" s="73">
        <f>F138+[1]BM_14!G138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[1]MEMÓRIA15!E127</f>
        <v>0</v>
      </c>
      <c r="G139" s="73">
        <f>F139+[1]BM_14!G139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[1]MEMÓRIA15!E128</f>
        <v>0</v>
      </c>
      <c r="G140" s="73">
        <f>F140+[1]BM_14!G140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[1]MEMÓRIA15!E129</f>
        <v>0</v>
      </c>
      <c r="G141" s="73">
        <f>F141+[1]BM_14!G141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[1]MEMÓRIA15!E130</f>
        <v>0</v>
      </c>
      <c r="G142" s="73">
        <f>F142+[1]BM_14!G142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[1]MEMÓRIA15!E131</f>
        <v>0</v>
      </c>
      <c r="G143" s="73">
        <f>F143+[1]BM_14!G143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[1]MEMÓRIA15!E132</f>
        <v>0</v>
      </c>
      <c r="G144" s="73">
        <f>F144+[1]BM_14!G144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[1]MEMÓRIA15!E133</f>
        <v>0</v>
      </c>
      <c r="G145" s="73">
        <f>F145+[1]BM_14!G145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[1]MEMÓRIA15!E134</f>
        <v>0</v>
      </c>
      <c r="G146" s="73">
        <f>F146+[1]BM_14!G146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[1]MEMÓRIA15!E135</f>
        <v>0</v>
      </c>
      <c r="G147" s="73">
        <f>F147+[1]BM_14!G147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[1]MEMÓRIA15!E136</f>
        <v>0</v>
      </c>
      <c r="G148" s="73">
        <f>F148+[1]BM_14!G148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[1]MEMÓRIA15!E137</f>
        <v>0</v>
      </c>
      <c r="G149" s="73">
        <f>F149+[1]BM_14!G149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[1]MEMÓRIA15!E138</f>
        <v>0</v>
      </c>
      <c r="G150" s="73">
        <f>F150+[1]BM_14!G150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[1]MEMÓRIA15!E139</f>
        <v>0</v>
      </c>
      <c r="G151" s="73">
        <f>F151+[1]BM_14!G151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[1]MEMÓRIA15!E140</f>
        <v>0</v>
      </c>
      <c r="G152" s="73">
        <f>F152+[1]BM_14!G152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[1]MEMÓRIA15!E141</f>
        <v>0</v>
      </c>
      <c r="G153" s="73">
        <f>F153+[1]BM_14!G153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[1]MEMÓRIA15!E142</f>
        <v>0</v>
      </c>
      <c r="G154" s="73">
        <f>F154+[1]BM_14!G154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56"/>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[1]MEMÓRIA15!E144</f>
        <v>0</v>
      </c>
      <c r="G156" s="73">
        <f>F156+[1]BM_14!G156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[1]MEMÓRIA15!E145</f>
        <v>0</v>
      </c>
      <c r="G157" s="73">
        <f>F157+[1]BM_14!G157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[1]MEMÓRIA15!E146</f>
        <v>0</v>
      </c>
      <c r="G158" s="73">
        <f>F158+[1]BM_14!G158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[1]MEMÓRIA15!E147</f>
        <v>0</v>
      </c>
      <c r="G159" s="73">
        <f>F159+[1]BM_14!G159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[1]MEMÓRIA15!E148</f>
        <v>0</v>
      </c>
      <c r="G160" s="73">
        <f>F160+[1]BM_14!G160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[1]MEMÓRIA15!E149</f>
        <v>0</v>
      </c>
      <c r="G161" s="73">
        <f>F161+[1]BM_14!G161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[1]MEMÓRIA15!E150</f>
        <v>0</v>
      </c>
      <c r="G162" s="73">
        <f>F162+[1]BM_14!G162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[1]MEMÓRIA15!E151</f>
        <v>0</v>
      </c>
      <c r="G163" s="73">
        <f>F163+[1]BM_14!G163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[1]MEMÓRIA15!E152</f>
        <v>0</v>
      </c>
      <c r="G164" s="73">
        <f>F164+[1]BM_14!G164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[1]MEMÓRIA15!E153</f>
        <v>0</v>
      </c>
      <c r="G165" s="73">
        <f>F165+[1]BM_14!G165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[1]MEMÓRIA15!E154</f>
        <v>0</v>
      </c>
      <c r="G166" s="73">
        <f>F166+[1]BM_14!G166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[1]MEMÓRIA15!E155</f>
        <v>0</v>
      </c>
      <c r="G167" s="73">
        <f>F167+[1]BM_14!G167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[1]MEMÓRIA15!E156</f>
        <v>0</v>
      </c>
      <c r="G168" s="73">
        <f>F168+[1]BM_14!G168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[1]MEMÓRIA15!E157</f>
        <v>0</v>
      </c>
      <c r="G169" s="73">
        <f>F169+[1]BM_14!G169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[1]MEMÓRIA15!E158</f>
        <v>0</v>
      </c>
      <c r="G170" s="73">
        <f>F170+[1]BM_14!G170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[1]MEMÓRIA15!E159</f>
        <v>0</v>
      </c>
      <c r="G171" s="73">
        <f>F171+[1]BM_14!G171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[1]MEMÓRIA15!E160</f>
        <v>0</v>
      </c>
      <c r="G172" s="73">
        <f>F172+[1]BM_14!G172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[1]MEMÓRIA15!E162</f>
        <v>0</v>
      </c>
      <c r="G174" s="73">
        <f>F174+[1]BM_14!G174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[1]MEMÓRIA15!E163</f>
        <v>0</v>
      </c>
      <c r="G175" s="73">
        <f>F175+[1]BM_14!G175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[1]MEMÓRIA15!E164</f>
        <v>0</v>
      </c>
      <c r="G176" s="73">
        <f>F176+[1]BM_14!G176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[1]MEMÓRIA15!E165</f>
        <v>0</v>
      </c>
      <c r="G177" s="73">
        <f>F177+[1]BM_14!G177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[1]MEMÓRIA15!E166</f>
        <v>0</v>
      </c>
      <c r="G178" s="73">
        <f>F178+[1]BM_14!G178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[1]MEMÓRIA15!E167</f>
        <v>0</v>
      </c>
      <c r="G179" s="73">
        <f>F179+[1]BM_14!G179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[1]MEMÓRIA15!E168</f>
        <v>0</v>
      </c>
      <c r="G180" s="73">
        <f>F180+[1]BM_14!G180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[1]MEMÓRIA15!E169</f>
        <v>0</v>
      </c>
      <c r="G181" s="73">
        <f>F181+[1]BM_14!G181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[1]MEMÓRIA15!E170</f>
        <v>0</v>
      </c>
      <c r="G182" s="73">
        <f>F182+[1]BM_14!G182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[1]MEMÓRIA15!E171</f>
        <v>0</v>
      </c>
      <c r="G183" s="73">
        <f>F183+[1]BM_14!G183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[1]MEMÓRIA15!E172</f>
        <v>0</v>
      </c>
      <c r="G184" s="73">
        <f>F184+[1]BM_14!G184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[1]MEMÓRIA15!E173</f>
        <v>0</v>
      </c>
      <c r="G185" s="73">
        <f>F185+[1]BM_14!G185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[1]MEMÓRIA15!E174</f>
        <v>94.589999999999989</v>
      </c>
      <c r="G186" s="73">
        <f>F186+[1]BM_14!G186</f>
        <v>137.24</v>
      </c>
      <c r="H186" s="55">
        <f t="shared" si="13"/>
        <v>9641.4699999999993</v>
      </c>
      <c r="I186" s="55">
        <f t="shared" si="10"/>
        <v>4076.83</v>
      </c>
      <c r="J186" s="55">
        <f t="shared" si="11"/>
        <v>5915.04</v>
      </c>
      <c r="K186" s="159">
        <f t="shared" si="12"/>
        <v>0.61349980863913911</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[1]MEMÓRIA15!E175</f>
        <v>54.78</v>
      </c>
      <c r="G187" s="73">
        <f>F187+[1]BM_14!G187</f>
        <v>87.93</v>
      </c>
      <c r="H187" s="55">
        <f t="shared" si="13"/>
        <v>3341.5686000000005</v>
      </c>
      <c r="I187" s="55">
        <f t="shared" si="10"/>
        <v>1920.59</v>
      </c>
      <c r="J187" s="55">
        <f t="shared" si="11"/>
        <v>3082.83</v>
      </c>
      <c r="K187" s="159">
        <f t="shared" si="12"/>
        <v>0.92256971770682772</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[1]MEMÓRIA15!E176</f>
        <v>0</v>
      </c>
      <c r="G188" s="73">
        <f>F188+[1]BM_14!G188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[1]MEMÓRIA15!E177</f>
        <v>57.76</v>
      </c>
      <c r="G189" s="73">
        <f>F189+[1]BM_14!G189</f>
        <v>89.12</v>
      </c>
      <c r="H189" s="55">
        <f t="shared" si="13"/>
        <v>11554.304400000001</v>
      </c>
      <c r="I189" s="55">
        <f t="shared" si="10"/>
        <v>3042.8</v>
      </c>
      <c r="J189" s="55">
        <f t="shared" si="11"/>
        <v>4694.84</v>
      </c>
      <c r="K189" s="159">
        <f t="shared" si="12"/>
        <v>0.40632822517641132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[1]MEMÓRIA15!E178</f>
        <v>0</v>
      </c>
      <c r="G190" s="73">
        <f>F190+[1]BM_14!G190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[1]MEMÓRIA15!E179</f>
        <v>0</v>
      </c>
      <c r="G191" s="73">
        <f>F191+[1]BM_14!G191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[1]MEMÓRIA15!E181</f>
        <v>0</v>
      </c>
      <c r="G193" s="73">
        <f>F193+[1]BM_14!G193</f>
        <v>154.11000000000001</v>
      </c>
      <c r="H193" s="55">
        <f t="shared" si="13"/>
        <v>14059.51</v>
      </c>
      <c r="I193" s="55">
        <f t="shared" si="10"/>
        <v>0</v>
      </c>
      <c r="J193" s="55">
        <f t="shared" si="11"/>
        <v>11344.04</v>
      </c>
      <c r="K193" s="159">
        <f t="shared" si="12"/>
        <v>0.80685884500953453</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[1]MEMÓRIA15!E182</f>
        <v>0</v>
      </c>
      <c r="G194" s="73">
        <f>F194+[1]BM_14!G194</f>
        <v>51</v>
      </c>
      <c r="H194" s="55">
        <f t="shared" si="13"/>
        <v>3549.7000000000003</v>
      </c>
      <c r="I194" s="55">
        <f t="shared" si="10"/>
        <v>0</v>
      </c>
      <c r="J194" s="55">
        <f t="shared" si="11"/>
        <v>2351.1</v>
      </c>
      <c r="K194" s="159">
        <f t="shared" si="12"/>
        <v>0.66233766233766223</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[1]MEMÓRIA15!E183</f>
        <v>0</v>
      </c>
      <c r="G195" s="73">
        <f>F195+[1]BM_14!G195</f>
        <v>91</v>
      </c>
      <c r="H195" s="55">
        <f t="shared" si="13"/>
        <v>8909.76</v>
      </c>
      <c r="I195" s="55">
        <f t="shared" si="10"/>
        <v>0</v>
      </c>
      <c r="J195" s="55">
        <f t="shared" si="11"/>
        <v>8445.7099999999991</v>
      </c>
      <c r="K195" s="159">
        <f t="shared" si="12"/>
        <v>0.94791666666666652</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[1]MEMÓRIA15!E184</f>
        <v>0</v>
      </c>
      <c r="G196" s="73">
        <f>F196+[1]BM_14!G196</f>
        <v>22</v>
      </c>
      <c r="H196" s="55">
        <f t="shared" si="13"/>
        <v>1471</v>
      </c>
      <c r="I196" s="55">
        <f t="shared" si="10"/>
        <v>0</v>
      </c>
      <c r="J196" s="55">
        <f t="shared" si="11"/>
        <v>1294.48</v>
      </c>
      <c r="K196" s="159">
        <f t="shared" si="12"/>
        <v>0.88</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[1]MEMÓRIA15!E185</f>
        <v>13</v>
      </c>
      <c r="G197" s="73">
        <f>F197+[1]BM_14!G197</f>
        <v>30</v>
      </c>
      <c r="H197" s="55">
        <f t="shared" si="13"/>
        <v>12749.1</v>
      </c>
      <c r="I197" s="55">
        <f t="shared" si="10"/>
        <v>5524.61</v>
      </c>
      <c r="J197" s="55">
        <f t="shared" si="11"/>
        <v>12749.1</v>
      </c>
      <c r="K197" s="159">
        <f t="shared" si="12"/>
        <v>1</v>
      </c>
    </row>
    <row r="198" spans="1:12"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[1]MEMÓRIA15!E186</f>
        <v>0</v>
      </c>
      <c r="G198" s="73">
        <f>F198+[1]BM_14!G198</f>
        <v>0</v>
      </c>
      <c r="H198" s="55">
        <f t="shared" si="13"/>
        <v>273.2</v>
      </c>
      <c r="I198" s="55">
        <f t="shared" si="10"/>
        <v>0</v>
      </c>
      <c r="J198" s="55">
        <f t="shared" si="11"/>
        <v>0</v>
      </c>
      <c r="K198" s="159">
        <f t="shared" si="12"/>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4</v>
      </c>
      <c r="F199" s="73">
        <f>[1]MEMÓRIA15!E187</f>
        <v>4</v>
      </c>
      <c r="G199" s="73">
        <f>F199+[1]BM_14!G199</f>
        <v>4</v>
      </c>
      <c r="H199" s="55">
        <f t="shared" si="13"/>
        <v>1605.32</v>
      </c>
      <c r="I199" s="55">
        <f t="shared" si="10"/>
        <v>1605.32</v>
      </c>
      <c r="J199" s="55">
        <f t="shared" si="11"/>
        <v>1605.32</v>
      </c>
      <c r="K199" s="159">
        <f t="shared" si="12"/>
        <v>1</v>
      </c>
      <c r="L199" s="129">
        <f>H199-J199</f>
        <v>0</v>
      </c>
    </row>
    <row r="200" spans="1:12"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[1]MEMÓRIA15!E188</f>
        <v>0</v>
      </c>
      <c r="G200" s="73">
        <f>F200+[1]BM_14!G200</f>
        <v>0</v>
      </c>
      <c r="H200" s="55">
        <f t="shared" si="13"/>
        <v>177.82000000000002</v>
      </c>
      <c r="I200" s="55">
        <f t="shared" si="10"/>
        <v>0</v>
      </c>
      <c r="J200" s="55">
        <f t="shared" si="11"/>
        <v>0</v>
      </c>
      <c r="K200" s="159">
        <f t="shared" si="12"/>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[1]MEMÓRIA15!E189</f>
        <v>0</v>
      </c>
      <c r="G201" s="73">
        <f>F201+[1]BM_14!G201</f>
        <v>51.7</v>
      </c>
      <c r="H201" s="55">
        <f t="shared" si="13"/>
        <v>14581.71</v>
      </c>
      <c r="I201" s="55">
        <f t="shared" si="10"/>
        <v>0</v>
      </c>
      <c r="J201" s="55">
        <f t="shared" si="11"/>
        <v>7319.17</v>
      </c>
      <c r="K201" s="159">
        <f t="shared" si="12"/>
        <v>0.50194181615187794</v>
      </c>
    </row>
    <row r="202" spans="1:12" x14ac:dyDescent="0.25">
      <c r="A202" s="39" t="str">
        <f>[1]Orçamento!A185</f>
        <v xml:space="preserve"> 18 </v>
      </c>
      <c r="B202" s="45" t="str">
        <f>[1]Orçamento!D185</f>
        <v>INSTALAÇÕES PLUVIAIS</v>
      </c>
      <c r="C202" s="39"/>
      <c r="D202" s="48"/>
      <c r="E202" s="48"/>
      <c r="F202" s="56"/>
      <c r="G202" s="56"/>
      <c r="H202" s="56"/>
      <c r="I202" s="56"/>
      <c r="J202" s="56"/>
      <c r="K202" s="160"/>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[1]MEMÓRIA15!E191</f>
        <v>0</v>
      </c>
      <c r="G203" s="73">
        <f>F203+[1]BM_14!G203</f>
        <v>0</v>
      </c>
      <c r="H203" s="55">
        <f t="shared" si="13"/>
        <v>42325.75</v>
      </c>
      <c r="I203" s="55">
        <f t="shared" si="10"/>
        <v>0</v>
      </c>
      <c r="J203" s="55">
        <f t="shared" si="11"/>
        <v>0</v>
      </c>
      <c r="K203" s="159">
        <f t="shared" si="12"/>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[1]MEMÓRIA15!E192</f>
        <v>0</v>
      </c>
      <c r="G204" s="73">
        <f>F204+[1]BM_14!G204</f>
        <v>0</v>
      </c>
      <c r="H204" s="55">
        <f t="shared" si="13"/>
        <v>707.37</v>
      </c>
      <c r="I204" s="55">
        <f t="shared" si="10"/>
        <v>0</v>
      </c>
      <c r="J204" s="55">
        <f t="shared" si="11"/>
        <v>0</v>
      </c>
      <c r="K204" s="159">
        <f t="shared" si="12"/>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[1]MEMÓRIA15!E193</f>
        <v>11</v>
      </c>
      <c r="G205" s="73">
        <f>F205+[1]BM_14!G205</f>
        <v>14</v>
      </c>
      <c r="H205" s="55">
        <f t="shared" si="13"/>
        <v>5949.58</v>
      </c>
      <c r="I205" s="55">
        <f t="shared" si="10"/>
        <v>4674.67</v>
      </c>
      <c r="J205" s="55">
        <f t="shared" si="11"/>
        <v>5949.58</v>
      </c>
      <c r="K205" s="159">
        <f t="shared" si="12"/>
        <v>1</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[1]MEMÓRIA15!E194</f>
        <v>0</v>
      </c>
      <c r="G206" s="73">
        <f>F206+[1]BM_14!G206</f>
        <v>0</v>
      </c>
      <c r="H206" s="55">
        <f t="shared" si="13"/>
        <v>13820.4</v>
      </c>
      <c r="I206" s="55">
        <f t="shared" si="10"/>
        <v>0</v>
      </c>
      <c r="J206" s="55">
        <f t="shared" si="11"/>
        <v>0</v>
      </c>
      <c r="K206" s="159">
        <f t="shared" si="12"/>
        <v>0</v>
      </c>
    </row>
    <row r="207" spans="1:12"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[1]MEMÓRIA15!E195</f>
        <v>0</v>
      </c>
      <c r="G207" s="73">
        <f>F207+[1]BM_14!G207</f>
        <v>0</v>
      </c>
      <c r="H207" s="55">
        <f t="shared" si="13"/>
        <v>1005.1999999999999</v>
      </c>
      <c r="I207" s="55">
        <f t="shared" si="10"/>
        <v>0</v>
      </c>
      <c r="J207" s="55">
        <f t="shared" si="11"/>
        <v>0</v>
      </c>
      <c r="K207" s="159">
        <f t="shared" si="12"/>
        <v>0</v>
      </c>
    </row>
    <row r="208" spans="1:12"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[1]MEMÓRIA15!E197</f>
        <v>0</v>
      </c>
      <c r="G209" s="73">
        <f>F209+[1]BM_14!G209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[1]MEMÓRIA15!E198</f>
        <v>0</v>
      </c>
      <c r="G210" s="73">
        <f>F210+[1]BM_14!G210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[1]MEMÓRIA15!E199</f>
        <v>0</v>
      </c>
      <c r="G211" s="73">
        <f>F211+[1]BM_14!G211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[1]MEMÓRIA15!E200</f>
        <v>0</v>
      </c>
      <c r="G212" s="73">
        <f>F212+[1]BM_14!G212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[1]MEMÓRIA15!E201</f>
        <v>0</v>
      </c>
      <c r="G213" s="73">
        <f>F213+[1]BM_14!G213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[1]MEMÓRIA15!E202</f>
        <v>0</v>
      </c>
      <c r="G214" s="73">
        <f>F214+[1]BM_14!G214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[1]MEMÓRIA15!E203</f>
        <v>0</v>
      </c>
      <c r="G215" s="73">
        <f>F215+[1]BM_14!G215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[1]MEMÓRIA15!E204</f>
        <v>0</v>
      </c>
      <c r="G216" s="73">
        <f>F216+[1]BM_14!G216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[1]MEMÓRIA15!E205</f>
        <v>0</v>
      </c>
      <c r="G217" s="73">
        <f>F217+[1]BM_14!G217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[1]MEMÓRIA15!E206</f>
        <v>0</v>
      </c>
      <c r="G218" s="73">
        <f>F218+[1]BM_14!G218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[1]MEMÓRIA15!E207</f>
        <v>0</v>
      </c>
      <c r="G219" s="73">
        <f>F219+[1]BM_14!G219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[1]MEMÓRIA15!E208</f>
        <v>0</v>
      </c>
      <c r="G220" s="73">
        <f>F220+[1]BM_14!G220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[1]MEMÓRIA15!E209</f>
        <v>0</v>
      </c>
      <c r="G221" s="73">
        <f>F221+[1]BM_14!G221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[1]MEMÓRIA15!E210</f>
        <v>0</v>
      </c>
      <c r="G222" s="73">
        <f>F222+[1]BM_14!G222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[1]MEMÓRIA15!E211</f>
        <v>0</v>
      </c>
      <c r="G223" s="73">
        <f>F223+[1]BM_14!G223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[1]MEMÓRIA15!E212</f>
        <v>0</v>
      </c>
      <c r="G224" s="73">
        <f>F224+[1]BM_14!G224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[1]MEMÓRIA15!E213</f>
        <v>0</v>
      </c>
      <c r="G225" s="73">
        <f>F225+[1]BM_14!G225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[1]MEMÓRIA15!E214</f>
        <v>0</v>
      </c>
      <c r="G226" s="73">
        <f>F226+[1]BM_14!G226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[1]MEMÓRIA15!E215</f>
        <v>0</v>
      </c>
      <c r="G227" s="73">
        <f>F227+[1]BM_14!G227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[1]MEMÓRIA15!E216</f>
        <v>0</v>
      </c>
      <c r="G228" s="73">
        <f>F228+[1]BM_14!G228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[1]MEMÓRIA15!E217</f>
        <v>0</v>
      </c>
      <c r="G229" s="73">
        <f>F229+[1]BM_14!G229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[1]MEMÓRIA15!E218</f>
        <v>0</v>
      </c>
      <c r="G230" s="73">
        <f>F230+[1]BM_14!G230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[1]MEMÓRIA15!E219</f>
        <v>0</v>
      </c>
      <c r="G231" s="73">
        <f>F231+[1]BM_14!G231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[1]MEMÓRIA15!E220</f>
        <v>0</v>
      </c>
      <c r="G232" s="73">
        <f>F232+[1]BM_14!G232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[1]MEMÓRIA15!E221</f>
        <v>0</v>
      </c>
      <c r="G233" s="73">
        <f>F233+[1]BM_14!G233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[1]MEMÓRIA15!E222</f>
        <v>0</v>
      </c>
      <c r="G234" s="73">
        <f>F234+[1]BM_14!G234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[1]MEMÓRIA15!E223</f>
        <v>0</v>
      </c>
      <c r="G235" s="73">
        <f>F235+[1]BM_14!G235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[1]MEMÓRIA15!E224</f>
        <v>0</v>
      </c>
      <c r="G236" s="73">
        <f>F236+[1]BM_14!G236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[1]MEMÓRIA15!E225</f>
        <v>0</v>
      </c>
      <c r="G237" s="73">
        <f>F237+[1]BM_14!G237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[1]MEMÓRIA15!E226</f>
        <v>0</v>
      </c>
      <c r="G238" s="73">
        <f>F238+[1]BM_14!G238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[1]MEMÓRIA15!E227</f>
        <v>0</v>
      </c>
      <c r="G239" s="73">
        <f>F239+[1]BM_14!G239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[1]MEMÓRIA15!E228</f>
        <v>0</v>
      </c>
      <c r="G240" s="73">
        <f>F240+[1]BM_14!G240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[1]MEMÓRIA15!E229</f>
        <v>0</v>
      </c>
      <c r="G241" s="73">
        <f>F241+[1]BM_14!G241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[1]MEMÓRIA15!E230</f>
        <v>0</v>
      </c>
      <c r="G242" s="73">
        <f>F242+[1]BM_14!G242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[1]MEMÓRIA15!E231</f>
        <v>0</v>
      </c>
      <c r="G243" s="73">
        <f>F243+[1]BM_14!G243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[1]MEMÓRIA15!E232</f>
        <v>0</v>
      </c>
      <c r="G244" s="73">
        <f>F244+[1]BM_14!G244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[1]MEMÓRIA15!E233</f>
        <v>0</v>
      </c>
      <c r="G245" s="73">
        <f>F245+[1]BM_14!G245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[1]MEMÓRIA15!E234</f>
        <v>0</v>
      </c>
      <c r="G246" s="73">
        <f>F246+[1]BM_14!G246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[1]MEMÓRIA15!E235</f>
        <v>0</v>
      </c>
      <c r="G247" s="73">
        <f>F247+[1]BM_14!G247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[1]MEMÓRIA15!E236</f>
        <v>0</v>
      </c>
      <c r="G248" s="73">
        <f>F248+[1]BM_14!G248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[1]MEMÓRIA15!E237</f>
        <v>0</v>
      </c>
      <c r="G249" s="73">
        <f>F249+[1]BM_14!G249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[1]MEMÓRIA15!E238</f>
        <v>0</v>
      </c>
      <c r="G250" s="73">
        <f>F250+[1]BM_14!G250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[1]MEMÓRIA15!E239</f>
        <v>0</v>
      </c>
      <c r="G251" s="73">
        <f>F251+[1]BM_14!G251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[1]MEMÓRIA15!E240</f>
        <v>0</v>
      </c>
      <c r="G252" s="73">
        <f>F252+[1]BM_14!G252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[1]MEMÓRIA15!E241</f>
        <v>0</v>
      </c>
      <c r="G253" s="73">
        <f>F253+[1]BM_14!G253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[1]MEMÓRIA15!E242</f>
        <v>0</v>
      </c>
      <c r="G254" s="73">
        <f>F254+[1]BM_14!G254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[1]MEMÓRIA15!E243</f>
        <v>0</v>
      </c>
      <c r="G255" s="73">
        <f>F255+[1]BM_14!G255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[1]MEMÓRIA15!E244</f>
        <v>0</v>
      </c>
      <c r="G256" s="73">
        <f>F256+[1]BM_14!G256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[1]MEMÓRIA15!E245</f>
        <v>0</v>
      </c>
      <c r="G257" s="73">
        <f>F257+[1]BM_14!G257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[1]MEMÓRIA15!E246</f>
        <v>0</v>
      </c>
      <c r="G258" s="73">
        <f>F258+[1]BM_14!G258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[1]MEMÓRIA15!E247</f>
        <v>0</v>
      </c>
      <c r="G259" s="73">
        <f>F259+[1]BM_14!G259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[1]MEMÓRIA15!E249</f>
        <v>0</v>
      </c>
      <c r="G261" s="73">
        <f>F261+[1]BM_14!G261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[1]MEMÓRIA15!E250</f>
        <v>0</v>
      </c>
      <c r="G262" s="73">
        <f>F262+[1]BM_14!G262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[1]MEMÓRIA15!E251</f>
        <v>0</v>
      </c>
      <c r="G263" s="73">
        <f>F263+[1]BM_14!G263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[1]MEMÓRIA15!E252</f>
        <v>0</v>
      </c>
      <c r="G264" s="73">
        <f>F264+[1]BM_14!G264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[1]MEMÓRIA15!E253</f>
        <v>0</v>
      </c>
      <c r="G265" s="73">
        <f>F265+[1]BM_14!G265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[1]MEMÓRIA15!E254</f>
        <v>0</v>
      </c>
      <c r="G266" s="73">
        <f>F266+[1]BM_14!G266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[1]MEMÓRIA15!E255</f>
        <v>0</v>
      </c>
      <c r="G267" s="73">
        <f>F267+[1]BM_14!G267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[1]MEMÓRIA15!E256</f>
        <v>0</v>
      </c>
      <c r="G268" s="73">
        <f>F268+[1]BM_14!G268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[1]MEMÓRIA15!E257</f>
        <v>0</v>
      </c>
      <c r="G269" s="73">
        <f>F269+[1]BM_14!G269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[1]MEMÓRIA15!E258</f>
        <v>0</v>
      </c>
      <c r="G270" s="73">
        <f>F270+[1]BM_14!G270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[1]MEMÓRIA15!E259</f>
        <v>0</v>
      </c>
      <c r="G271" s="73">
        <f>F271+[1]BM_14!G271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[1]MEMÓRIA15!E260</f>
        <v>0</v>
      </c>
      <c r="G272" s="73">
        <f>F272+[1]BM_14!G272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[1]MEMÓRIA15!E261</f>
        <v>0</v>
      </c>
      <c r="G273" s="73">
        <f>F273+[1]BM_14!G273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[1]MEMÓRIA15!E262</f>
        <v>0</v>
      </c>
      <c r="G274" s="73">
        <f>F274+[1]BM_14!G274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[1]MEMÓRIA15!E263</f>
        <v>0</v>
      </c>
      <c r="G275" s="73">
        <f>F275+[1]BM_14!G275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[1]MEMÓRIA15!E264</f>
        <v>0</v>
      </c>
      <c r="G276" s="73">
        <f>F276+[1]BM_14!G276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[1]MEMÓRIA15!E265</f>
        <v>0</v>
      </c>
      <c r="G277" s="73">
        <f>F277+[1]BM_14!G277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[1]MEMÓRIA15!E266</f>
        <v>0</v>
      </c>
      <c r="G278" s="73">
        <f>F278+[1]BM_14!G278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[1]MEMÓRIA15!E267</f>
        <v>0</v>
      </c>
      <c r="G279" s="73">
        <f>F279+[1]BM_14!G279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[1]MEMÓRIA15!E268</f>
        <v>0</v>
      </c>
      <c r="G280" s="73">
        <f>F280+[1]BM_14!G280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[1]MEMÓRIA15!E270</f>
        <v>0</v>
      </c>
      <c r="G282" s="73">
        <f>F282+[1]BM_14!G282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[1]MEMÓRIA15!E271</f>
        <v>0</v>
      </c>
      <c r="G283" s="73">
        <f>F283+[1]BM_14!G283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[1]MEMÓRIA15!E272</f>
        <v>0</v>
      </c>
      <c r="G284" s="73">
        <f>F284+[1]BM_14!G284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[1]MEMÓRIA15!E273</f>
        <v>0</v>
      </c>
      <c r="G285" s="73">
        <f>F285+[1]BM_14!G285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[1]MEMÓRIA15!E274</f>
        <v>0</v>
      </c>
      <c r="G286" s="73">
        <f>F286+[1]BM_14!G286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[1]MEMÓRIA15!E275</f>
        <v>0</v>
      </c>
      <c r="G287" s="73">
        <f>F287+[1]BM_14!G287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[1]MEMÓRIA15!E276</f>
        <v>0</v>
      </c>
      <c r="G288" s="73">
        <f>F288+[1]BM_14!G288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[1]MEMÓRIA15!E277</f>
        <v>0</v>
      </c>
      <c r="G289" s="73">
        <f>F289+[1]BM_14!G289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[1]MEMÓRIA15!E278</f>
        <v>0</v>
      </c>
      <c r="G290" s="73">
        <f>F290+[1]BM_14!G290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[1]MEMÓRIA15!E279</f>
        <v>0</v>
      </c>
      <c r="G291" s="73">
        <f>F291+[1]BM_14!G291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[1]MEMÓRIA15!E280</f>
        <v>0</v>
      </c>
      <c r="G292" s="73">
        <f>F292+[1]BM_14!G292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[1]MEMÓRIA15!E281</f>
        <v>0</v>
      </c>
      <c r="G293" s="73">
        <f>F293+[1]BM_14!G293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[1]MEMÓRIA15!E283</f>
        <v>0</v>
      </c>
      <c r="G295" s="73">
        <f>F295+[1]BM_14!G295</f>
        <v>0</v>
      </c>
      <c r="H295" s="55">
        <f>E295*D295</f>
        <v>6690.5999999999995</v>
      </c>
      <c r="I295" s="55">
        <f>ROUND(D295*F295,2)</f>
        <v>0</v>
      </c>
      <c r="J295" s="55">
        <f t="shared" si="19"/>
        <v>0</v>
      </c>
      <c r="K295" s="159">
        <f>J295/H295</f>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[1]MEMÓRIA15!E284</f>
        <v>0</v>
      </c>
      <c r="G296" s="73">
        <f>F296+[1]BM_14!G296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[1]MEMÓRIA15!E285</f>
        <v>0</v>
      </c>
      <c r="G297" s="73">
        <f>F297+[1]BM_14!G297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[1]MEMÓRIA15!E286</f>
        <v>0</v>
      </c>
      <c r="G298" s="73">
        <f>F298+[1]BM_14!G298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[1]MEMÓRIA15!E287</f>
        <v>0</v>
      </c>
      <c r="G299" s="73">
        <f>F299+[1]BM_14!G299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[1]MEMÓRIA15!E288</f>
        <v>0</v>
      </c>
      <c r="G300" s="73">
        <f>F300+[1]BM_14!G300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[1]MEMÓRIA15!E290</f>
        <v>0</v>
      </c>
      <c r="G302" s="73">
        <f>F302+[1]BM_14!G302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[1]MEMÓRIA15!E291</f>
        <v>0</v>
      </c>
      <c r="G303" s="73">
        <f>F303+[1]BM_14!G303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[1]MEMÓRIA15!E292</f>
        <v>0</v>
      </c>
      <c r="G304" s="73">
        <f>F304+[1]BM_14!G304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[1]MEMÓRIA15!E293</f>
        <v>0</v>
      </c>
      <c r="G305" s="73">
        <f>F305+[1]BM_14!G305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[1]MEMÓRIA15!E294</f>
        <v>0</v>
      </c>
      <c r="G306" s="73">
        <f>F306+[1]BM_14!G306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[1]MEMÓRIA15!E295</f>
        <v>0</v>
      </c>
      <c r="G307" s="73">
        <f>F307+[1]BM_14!G307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[1]MEMÓRIA15!E296</f>
        <v>0</v>
      </c>
      <c r="G308" s="73">
        <f>F308+[1]BM_14!G308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[1]MEMÓRIA15!E297</f>
        <v>0</v>
      </c>
      <c r="G309" s="73">
        <f>F309+[1]BM_14!G309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[1]MEMÓRIA15!E298</f>
        <v>0</v>
      </c>
      <c r="G310" s="73">
        <f>F310+[1]BM_14!G310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[1]MEMÓRIA15!E299</f>
        <v>0</v>
      </c>
      <c r="G311" s="73">
        <f>F311+[1]BM_14!G311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[1]MEMÓRIA15!E300</f>
        <v>0</v>
      </c>
      <c r="G312" s="73">
        <f>F312+[1]BM_14!G312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[1]MEMÓRIA15!E301</f>
        <v>0</v>
      </c>
      <c r="G313" s="73">
        <f>F313+[1]BM_14!G313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[1]MEMÓRIA15!E302</f>
        <v>0</v>
      </c>
      <c r="G314" s="73">
        <f>F314+[1]BM_14!G314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[1]MEMÓRIA15!E303</f>
        <v>0</v>
      </c>
      <c r="G315" s="73">
        <f>F315+[1]BM_14!G315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[1]MEMÓRIA15!E304</f>
        <v>0</v>
      </c>
      <c r="G316" s="73">
        <f>F316+[1]BM_14!G316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[1]MEMÓRIA15!E305</f>
        <v>0</v>
      </c>
      <c r="G317" s="73">
        <f>F317+[1]BM_14!G317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[1]MEMÓRIA15!E306</f>
        <v>0</v>
      </c>
      <c r="G318" s="73">
        <f>F318+[1]BM_14!G318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[1]MEMÓRIA15!E307</f>
        <v>0</v>
      </c>
      <c r="G319" s="73">
        <f>F319+[1]BM_14!G319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[1]MEMÓRIA15!E308</f>
        <v>0</v>
      </c>
      <c r="G320" s="73">
        <f>F320+[1]BM_14!G320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[1]MEMÓRIA15!E310</f>
        <v>0</v>
      </c>
      <c r="G322" s="73">
        <f>F322+[1]BM_14!G322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[1]MEMÓRIA15!E311</f>
        <v>0</v>
      </c>
      <c r="G323" s="73">
        <f>F323+[1]BM_14!G323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[1]MEMÓRIA15!E312</f>
        <v>0</v>
      </c>
      <c r="G324" s="73">
        <f>F324+[1]BM_14!G324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[1]MEMÓRIA15!E313</f>
        <v>0</v>
      </c>
      <c r="G325" s="73">
        <f>F325+[1]BM_14!G325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[1]MEMÓRIA15!E314</f>
        <v>0</v>
      </c>
      <c r="G326" s="73">
        <f>F326+[1]BM_14!G326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[1]MEMÓRIA15!E315</f>
        <v>0</v>
      </c>
      <c r="G327" s="73">
        <f>F327+[1]BM_14!G327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[1]MEMÓRIA15!E316</f>
        <v>0</v>
      </c>
      <c r="G328" s="73">
        <f>F328+[1]BM_14!G328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[1]MEMÓRIA15!E317</f>
        <v>0</v>
      </c>
      <c r="G329" s="73">
        <f>F329+[1]BM_14!G329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[1]MEMÓRIA15!E318</f>
        <v>0</v>
      </c>
      <c r="G330" s="73">
        <f>F330+[1]BM_14!G330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[1]MEMÓRIA15!E319</f>
        <v>0</v>
      </c>
      <c r="G331" s="73">
        <f>F331+[1]BM_14!G331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[1]MEMÓRIA15!E320</f>
        <v>0</v>
      </c>
      <c r="G332" s="73">
        <f>F332+[1]BM_14!G332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[1]MEMÓRIA15!E321</f>
        <v>0</v>
      </c>
      <c r="G333" s="73">
        <f>F333+[1]BM_14!G333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[1]MEMÓRIA15!E322</f>
        <v>0</v>
      </c>
      <c r="G334" s="73">
        <f>F334+[1]BM_14!G334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[1]MEMÓRIA15!E323</f>
        <v>0</v>
      </c>
      <c r="G335" s="73">
        <f>F335+[1]BM_14!G335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[1]MEMÓRIA15!E324</f>
        <v>0</v>
      </c>
      <c r="G336" s="73">
        <f>F336+[1]BM_14!G336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[1]MEMÓRIA15!E325</f>
        <v>0</v>
      </c>
      <c r="G337" s="73">
        <f>F337+[1]BM_14!G337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[1]MEMÓRIA15!E326</f>
        <v>0</v>
      </c>
      <c r="G338" s="73">
        <f>F338+[1]BM_14!G338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[1]MEMÓRIA15!E327</f>
        <v>0</v>
      </c>
      <c r="G339" s="73">
        <f>F339+[1]BM_14!G339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[1]MEMÓRIA15!E328</f>
        <v>0</v>
      </c>
      <c r="G340" s="73">
        <f>F340+[1]BM_14!G340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[1]MEMÓRIA15!E330</f>
        <v>0</v>
      </c>
      <c r="G342" s="73">
        <f>F342+[1]BM_14!G342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[1]MEMÓRIA15!E331</f>
        <v>0</v>
      </c>
      <c r="G343" s="73">
        <f>F343+[1]BM_14!G343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[1]MEMÓRIA15!E332</f>
        <v>0</v>
      </c>
      <c r="G344" s="73">
        <f>F344+[1]BM_14!G344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[1]MEMÓRIA15!E333</f>
        <v>0</v>
      </c>
      <c r="G345" s="73">
        <f>F345+[1]BM_14!G345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[1]MEMÓRIA15!E334</f>
        <v>0</v>
      </c>
      <c r="G346" s="73">
        <f>F346+[1]BM_14!G346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[1]MEMÓRIA15!E335</f>
        <v>0</v>
      </c>
      <c r="G347" s="73">
        <f>F347+[1]BM_14!G347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[1]MEMÓRIA15!E336</f>
        <v>0</v>
      </c>
      <c r="G348" s="73">
        <f>F348+[1]BM_14!G348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[1]MEMÓRIA15!E337</f>
        <v>0</v>
      </c>
      <c r="G349" s="73">
        <f>F349+[1]BM_14!G349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[1]MEMÓRIA15!E338</f>
        <v>0</v>
      </c>
      <c r="G350" s="73">
        <f>F350+[1]BM_14!G350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[1]MEMÓRIA15!E339</f>
        <v>0</v>
      </c>
      <c r="G351" s="73">
        <f>F351+[1]BM_14!G351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[1]MEMÓRIA15!E340</f>
        <v>0</v>
      </c>
      <c r="G352" s="73">
        <f>F352+[1]BM_14!G352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[1]MEMÓRIA15!E341</f>
        <v>0</v>
      </c>
      <c r="G353" s="73">
        <f>F353+[1]BM_14!G353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[1]MEMÓRIA15!E343</f>
        <v>0</v>
      </c>
      <c r="G355" s="73">
        <f>F355+[1]BM_14!G355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[1]MEMÓRIA15!E344</f>
        <v>0</v>
      </c>
      <c r="G356" s="73">
        <f>F356+[1]BM_14!G356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[1]MEMÓRIA15!E345</f>
        <v>0</v>
      </c>
      <c r="G357" s="73">
        <f>F357+[1]BM_14!G357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[1]MEMÓRIA15!E346</f>
        <v>0</v>
      </c>
      <c r="G358" s="73">
        <f>F358+[1]BM_14!G358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[1]MEMÓRIA15!E347</f>
        <v>0</v>
      </c>
      <c r="G359" s="73">
        <f>F359+[1]BM_14!G359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[1]MEMÓRIA15!E348</f>
        <v>0</v>
      </c>
      <c r="G360" s="73">
        <f>F360+[1]BM_14!G360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[1]MEMÓRIA15!E349</f>
        <v>0</v>
      </c>
      <c r="G361" s="73">
        <f>F361+[1]BM_14!G361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[1]MEMÓRIA15!E350</f>
        <v>0</v>
      </c>
      <c r="G362" s="73">
        <f>F362+[1]BM_14!G362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[1]MEMÓRIA15!E351</f>
        <v>0</v>
      </c>
      <c r="G363" s="73">
        <f>F363+[1]BM_14!G363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[1]MEMÓRIA15!E352</f>
        <v>0</v>
      </c>
      <c r="G364" s="73">
        <f>F364+[1]BM_14!G364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[1]MEMÓRIA15!E353</f>
        <v>0</v>
      </c>
      <c r="G365" s="73">
        <f>F365+[1]BM_14!G365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[1]MEMÓRIA15!E354</f>
        <v>0</v>
      </c>
      <c r="G366" s="73">
        <f>F366+[1]BM_14!G366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[1]MEMÓRIA15!E355</f>
        <v>0</v>
      </c>
      <c r="G367" s="73">
        <f>F367+[1]BM_14!G367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[1]MEMÓRIA15!E356</f>
        <v>0</v>
      </c>
      <c r="G368" s="73">
        <f>F368+[1]BM_14!G368</f>
        <v>966.97</v>
      </c>
      <c r="H368" s="55">
        <f t="shared" si="25"/>
        <v>13808.3316</v>
      </c>
      <c r="I368" s="55">
        <f t="shared" si="22"/>
        <v>0</v>
      </c>
      <c r="J368" s="55">
        <f t="shared" si="23"/>
        <v>13808.33</v>
      </c>
      <c r="K368" s="159">
        <f t="shared" si="24"/>
        <v>0.99999988412792751</v>
      </c>
    </row>
    <row r="369" spans="1:13" ht="25.5" x14ac:dyDescent="0.25">
      <c r="A369" s="41" t="s">
        <v>1100</v>
      </c>
      <c r="B369" s="116" t="s">
        <v>1084</v>
      </c>
      <c r="C369" s="112" t="s">
        <v>1053</v>
      </c>
      <c r="D369" s="43">
        <v>502.33000000000004</v>
      </c>
      <c r="E369" s="43">
        <v>27.34</v>
      </c>
      <c r="F369" s="73">
        <f>[1]MEMÓRIA15!E357</f>
        <v>0</v>
      </c>
      <c r="G369" s="73">
        <f>F369+[1]BM_14!G369</f>
        <v>27.34</v>
      </c>
      <c r="H369" s="55">
        <f t="shared" si="25"/>
        <v>13733.702200000002</v>
      </c>
      <c r="I369" s="55">
        <f t="shared" si="22"/>
        <v>0</v>
      </c>
      <c r="J369" s="55">
        <f t="shared" si="23"/>
        <v>13733.7</v>
      </c>
      <c r="K369" s="159">
        <f t="shared" si="24"/>
        <v>0.99999983981012774</v>
      </c>
      <c r="L369" s="143">
        <f>E369-G369</f>
        <v>0</v>
      </c>
    </row>
    <row r="370" spans="1:13" ht="25.5" x14ac:dyDescent="0.25">
      <c r="A370" s="41" t="s">
        <v>1101</v>
      </c>
      <c r="B370" s="116" t="s">
        <v>1085</v>
      </c>
      <c r="C370" s="112" t="s">
        <v>1053</v>
      </c>
      <c r="D370" s="43">
        <v>244.23</v>
      </c>
      <c r="E370" s="43">
        <v>27.34</v>
      </c>
      <c r="F370" s="73">
        <f>[1]MEMÓRIA15!E358</f>
        <v>0</v>
      </c>
      <c r="G370" s="73">
        <f>F370+[1]BM_14!G370</f>
        <v>27.34</v>
      </c>
      <c r="H370" s="55">
        <f t="shared" si="25"/>
        <v>6677.2482</v>
      </c>
      <c r="I370" s="55">
        <f t="shared" si="22"/>
        <v>0</v>
      </c>
      <c r="J370" s="55">
        <f t="shared" si="23"/>
        <v>6677.25</v>
      </c>
      <c r="K370" s="159">
        <f t="shared" si="24"/>
        <v>1.0000002695721271</v>
      </c>
    </row>
    <row r="371" spans="1:13" x14ac:dyDescent="0.25">
      <c r="A371" s="41" t="s">
        <v>1102</v>
      </c>
      <c r="B371" s="117" t="s">
        <v>1104</v>
      </c>
      <c r="C371" s="112" t="s">
        <v>1054</v>
      </c>
      <c r="D371" s="43">
        <v>341.69409999999999</v>
      </c>
      <c r="E371" s="43">
        <f>258.84+18.7925</f>
        <v>277.63249999999999</v>
      </c>
      <c r="F371" s="73">
        <f>[1]MEMÓRIA15!E359</f>
        <v>18.79</v>
      </c>
      <c r="G371" s="73">
        <f>F371+[1]BM_14!G371</f>
        <v>277.63000000000005</v>
      </c>
      <c r="H371" s="55">
        <f t="shared" si="25"/>
        <v>94865.387218249991</v>
      </c>
      <c r="I371" s="55">
        <f t="shared" si="22"/>
        <v>6420.43</v>
      </c>
      <c r="J371" s="55">
        <f t="shared" si="23"/>
        <v>94864.53</v>
      </c>
      <c r="K371" s="159">
        <f t="shared" si="24"/>
        <v>0.99999096384598085</v>
      </c>
      <c r="L371">
        <v>6421.28</v>
      </c>
      <c r="M371">
        <f>L371/D371</f>
        <v>18.792481345156382</v>
      </c>
    </row>
    <row r="372" spans="1:13" x14ac:dyDescent="0.25">
      <c r="A372" s="41"/>
      <c r="B372" s="46"/>
      <c r="C372" s="41"/>
      <c r="D372" s="43"/>
      <c r="E372" s="43"/>
      <c r="F372" s="42"/>
      <c r="G372" s="42"/>
      <c r="H372" s="55"/>
      <c r="I372" s="55"/>
      <c r="J372" s="55"/>
      <c r="K372" s="159"/>
    </row>
    <row r="373" spans="1:13" x14ac:dyDescent="0.25">
      <c r="A373" s="50"/>
      <c r="B373" s="51"/>
      <c r="C373" s="50"/>
      <c r="D373" s="52"/>
      <c r="E373" s="52"/>
      <c r="F373" s="50"/>
      <c r="G373" s="50"/>
      <c r="H373" s="57">
        <f>SUM(H17:H371)</f>
        <v>10602569.818902858</v>
      </c>
      <c r="I373" s="57">
        <f>SUM(I17:I371)</f>
        <v>128859.02000000002</v>
      </c>
      <c r="J373" s="57">
        <f>SUM(J17:J371)-2287.94</f>
        <v>2614348.1700000004</v>
      </c>
      <c r="K373" s="128">
        <f>J373/F11</f>
        <v>0.24657684077109246</v>
      </c>
    </row>
    <row r="374" spans="1:13" x14ac:dyDescent="0.25">
      <c r="B374" s="53"/>
      <c r="E374" s="54"/>
      <c r="F374" s="143"/>
      <c r="L374" s="129">
        <f>H373-J373</f>
        <v>7988221.6489028577</v>
      </c>
    </row>
    <row r="375" spans="1:13" ht="17.25" customHeight="1" x14ac:dyDescent="0.25">
      <c r="A375" s="170"/>
      <c r="B375" s="170"/>
      <c r="C375" s="170"/>
      <c r="D375" s="170"/>
      <c r="E375" s="170"/>
      <c r="F375" s="170"/>
      <c r="G375" s="170"/>
      <c r="H375" s="170"/>
      <c r="I375" s="170"/>
      <c r="J375" s="170"/>
      <c r="K375" s="170"/>
      <c r="L375" s="129">
        <f>L374*1.0339</f>
        <v>8259022.3628006652</v>
      </c>
    </row>
    <row r="376" spans="1:13" ht="25.5" customHeight="1" x14ac:dyDescent="0.25">
      <c r="A376" s="170"/>
      <c r="B376" s="170"/>
      <c r="C376" s="170"/>
      <c r="D376" s="170"/>
      <c r="E376" s="170"/>
      <c r="F376" s="170"/>
      <c r="G376" s="170"/>
      <c r="H376" s="170"/>
      <c r="I376" s="170"/>
      <c r="J376" s="171"/>
      <c r="K376" s="170"/>
    </row>
    <row r="377" spans="1:13" x14ac:dyDescent="0.25">
      <c r="B377" s="53"/>
    </row>
    <row r="378" spans="1:13" x14ac:dyDescent="0.25">
      <c r="B378" s="53"/>
    </row>
    <row r="379" spans="1:13" x14ac:dyDescent="0.25">
      <c r="B379" s="53"/>
      <c r="H379" s="129">
        <f>H373-[1]BM_14!H373</f>
        <v>6.3742510974407196E-3</v>
      </c>
    </row>
    <row r="380" spans="1:13" x14ac:dyDescent="0.25">
      <c r="B380" s="53"/>
    </row>
    <row r="381" spans="1:13" x14ac:dyDescent="0.25">
      <c r="B381" s="53"/>
      <c r="I381" s="129"/>
    </row>
    <row r="382" spans="1:13" x14ac:dyDescent="0.25">
      <c r="B382" s="53"/>
    </row>
    <row r="383" spans="1:13" x14ac:dyDescent="0.25">
      <c r="B383" s="53"/>
    </row>
    <row r="384" spans="1:13"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F69CE-2335-4BB1-9F59-E6A88712BF5C}">
  <dimension ref="A1:I579"/>
  <sheetViews>
    <sheetView tabSelected="1" view="pageBreakPreview" topLeftCell="A178" zoomScale="90" zoomScaleNormal="85" zoomScaleSheetLayoutView="90" workbookViewId="0">
      <selection activeCell="D11" sqref="D11:D1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1414</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1415</v>
      </c>
      <c r="E11" s="143">
        <v>0.19</v>
      </c>
      <c r="F11">
        <f>15*0.246</f>
        <v>3.69</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24,6%, logo será considerada essa porcentagem dos 15 meses totais</v>
      </c>
      <c r="E12" s="143">
        <v>0.19</v>
      </c>
      <c r="F12">
        <f>F11</f>
        <v>3.69</v>
      </c>
    </row>
    <row r="13" spans="1:9" ht="30" x14ac:dyDescent="0.25">
      <c r="A13" s="41" t="str">
        <f>[1]Orçamento!A14</f>
        <v xml:space="preserve"> 2.3 </v>
      </c>
      <c r="B13" s="46" t="str">
        <f>[1]Orçamento!D14</f>
        <v>MESTRE DE OBRAS (MENSALISTA)</v>
      </c>
      <c r="C13" s="41" t="str">
        <f>[1]Orçamento!E14</f>
        <v>MES</v>
      </c>
      <c r="D13" s="167" t="str">
        <f>D12</f>
        <v>A obra encontra-se com evolução de 24,6%, logo será considerada essa porcentagem dos 15 meses totais</v>
      </c>
      <c r="E13" s="143">
        <v>0.19</v>
      </c>
      <c r="F13">
        <f>F12</f>
        <v>3.69</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1416</v>
      </c>
      <c r="E41">
        <f>(92.89*0.4)+0.52</f>
        <v>37.676000000000002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 xml:space="preserve">Laje do primeiro pavimento (restante de 40% executado) (prancha 22/36) - 92,89*0,60; Pilares do 1º pavimento (prancha 22/36): 0,52 m³ </v>
      </c>
      <c r="E42">
        <f>E41</f>
        <v>37.676000000000002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1417</v>
      </c>
      <c r="E43">
        <f>727*0.15</f>
        <v>109.05</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1418</v>
      </c>
      <c r="E44">
        <f>185*0.15</f>
        <v>27.75</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1419</v>
      </c>
      <c r="E46">
        <f>105+(1365*0.15)</f>
        <v>309.75</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1420</v>
      </c>
      <c r="E47">
        <f>412+(573*0.15)</f>
        <v>497.95</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1421</v>
      </c>
      <c r="E48">
        <f>593*0.15</f>
        <v>88.95</v>
      </c>
    </row>
    <row r="49" spans="1:9" ht="30"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1422</v>
      </c>
      <c r="E49">
        <f>216*0.15</f>
        <v>32.4</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1423</v>
      </c>
      <c r="E54">
        <v>6.78</v>
      </c>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4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1424</v>
      </c>
      <c r="E58">
        <f xml:space="preserve"> 2.5*(4.7+4.2+5+ 9.1+ 13.7-0.4-0.9+20.2+ 8.6+ 5.8+ 7.7+ 1.65+ 1.5+ 1.3+ 1.2+ 6.8+5.4+ 3.3+ 4.55+ 4.65+ 2.45+ 0.75+ 1.9+ 1 +1.6)</f>
        <v>289.37500000000006</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7"/>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E94" t="s">
        <v>1425</v>
      </c>
    </row>
    <row r="95" spans="1:9" ht="7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1426</v>
      </c>
      <c r="E95">
        <f>425.03*2</f>
        <v>850.06</v>
      </c>
      <c r="F95">
        <v>1469.886</v>
      </c>
      <c r="G95">
        <v>3333.43</v>
      </c>
      <c r="H95">
        <f>F95*2</f>
        <v>2939.7719999999999</v>
      </c>
      <c r="I95">
        <f>H95-G96</f>
        <v>1931.902</v>
      </c>
    </row>
    <row r="96" spans="1:9" ht="75"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tr">
        <f>D95</f>
        <v xml:space="preserve">chapisco da alvenaria do auditório (altura 7,70 m - paredes de entorno) executado restante de altura de 3,90*(45,5+15,80+18,00) = 309,27 m²; Alvenaria auditório (paredes internas - altura de 5,40) executado restante altura de 1,6*(5,50+ 2,30+ 1,70+ 4,35+ 26,00+3,00*6+14,50) = 115,76 m². totalizando 425,03 m² x 2 lados = </v>
      </c>
      <c r="E96">
        <f>E95</f>
        <v>850.06</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7"/>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7"/>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5" x14ac:dyDescent="0.25">
      <c r="A161" s="39" t="str">
        <f>[1]Orçamento!A156</f>
        <v xml:space="preserve"> 16 </v>
      </c>
      <c r="B161" s="45" t="str">
        <f>[1]Orçamento!D156</f>
        <v>INSTALAÇÕES HIDRAULICAS</v>
      </c>
      <c r="C161" s="39"/>
      <c r="D161" s="166"/>
    </row>
    <row r="162" spans="1:5" x14ac:dyDescent="0.25">
      <c r="A162" s="41" t="str">
        <f>[1]Orçamento!A157</f>
        <v xml:space="preserve"> 16.1 </v>
      </c>
      <c r="B162" s="46" t="str">
        <f>[1]Orçamento!D157</f>
        <v>Filtro TP Jacuzzi: 12 TP - 25A - M2 220V - MONO (1/4 CV - ATÉ 2,5 M³/h)</v>
      </c>
      <c r="C162" s="41" t="str">
        <f>[1]Orçamento!E157</f>
        <v>UND</v>
      </c>
      <c r="D162" s="165"/>
    </row>
    <row r="163" spans="1:5" x14ac:dyDescent="0.25">
      <c r="A163" s="41" t="str">
        <f>[1]Orçamento!A158</f>
        <v xml:space="preserve"> 16.2 </v>
      </c>
      <c r="B163" s="46" t="str">
        <f>[1]Orçamento!D158</f>
        <v>BOMBA SUBMERSIVA BCS-255 0.5 M 60 220V 4P</v>
      </c>
      <c r="C163" s="41" t="str">
        <f>[1]Orçamento!E158</f>
        <v>UND</v>
      </c>
      <c r="D163" s="165"/>
    </row>
    <row r="164" spans="1:5" x14ac:dyDescent="0.25">
      <c r="A164" s="41" t="str">
        <f>[1]Orçamento!A159</f>
        <v xml:space="preserve"> 16.3 </v>
      </c>
      <c r="B164" s="46" t="str">
        <f>[1]Orçamento!D159</f>
        <v>BOMBA DE RECALQUE BC-92S 1B 3 M 60 1/2,RT143</v>
      </c>
      <c r="C164" s="41" t="str">
        <f>[1]Orçamento!E159</f>
        <v>UND</v>
      </c>
      <c r="D164" s="165"/>
    </row>
    <row r="165" spans="1:5"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5"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5"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5"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5" x14ac:dyDescent="0.25">
      <c r="A169" s="41" t="str">
        <f>[1]Orçamento!A164</f>
        <v xml:space="preserve"> 16.8 </v>
      </c>
      <c r="B169" s="46" t="str">
        <f>[1]Orçamento!D164</f>
        <v>VÁLVULA DE RETENÇÃO VERTICAL Ø 40MM (1.1/2") - FORNECIMENTO E INSTALAÇÃO</v>
      </c>
      <c r="C169" s="41" t="str">
        <f>[1]Orçamento!E164</f>
        <v>UN</v>
      </c>
      <c r="D169" s="165"/>
    </row>
    <row r="170" spans="1:5"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5"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5"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5"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5"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t="s">
        <v>1427</v>
      </c>
      <c r="E174">
        <f>26.7+13.53+13.38+12.24+8.24+20.5</f>
        <v>94.589999999999989</v>
      </c>
    </row>
    <row r="175" spans="1:5"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t="s">
        <v>1428</v>
      </c>
      <c r="E175">
        <f>17.35+9.13+15.29+6.61+6.4</f>
        <v>54.78</v>
      </c>
    </row>
    <row r="176" spans="1:5"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5"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t="s">
        <v>1429</v>
      </c>
      <c r="E177">
        <f>4.89+29.73+23.14</f>
        <v>57.76</v>
      </c>
    </row>
    <row r="178" spans="1:5"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5"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5" x14ac:dyDescent="0.25">
      <c r="A180" s="39" t="str">
        <f>[1]Orçamento!A175</f>
        <v xml:space="preserve"> 17 </v>
      </c>
      <c r="B180" s="45" t="str">
        <f>[1]Orçamento!D175</f>
        <v>INSTALAÇÕES SANITÁRIAS</v>
      </c>
      <c r="C180" s="39"/>
      <c r="D180" s="166"/>
    </row>
    <row r="181" spans="1:5"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5"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5"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5"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row>
    <row r="185" spans="1:5"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t="s">
        <v>1430</v>
      </c>
      <c r="E185">
        <v>13</v>
      </c>
    </row>
    <row r="186" spans="1:5" ht="25.5" x14ac:dyDescent="0.25">
      <c r="A186" s="41" t="str">
        <f>[1]Orçamento!A181</f>
        <v xml:space="preserve"> 17.6 </v>
      </c>
      <c r="B186" s="46" t="str">
        <f>[1]Orçamento!D181</f>
        <v>PROLONGAMENTO / PROLONGADOR PARA CAIXA SIFONADA, PVC, 150 MM X 150 MM (NBR 5688)</v>
      </c>
      <c r="C186" s="41" t="str">
        <f>[1]Orçamento!E181</f>
        <v>UN</v>
      </c>
      <c r="D186" s="165"/>
    </row>
    <row r="187" spans="1:5" ht="25.5" x14ac:dyDescent="0.25">
      <c r="A187" s="41" t="str">
        <f>[1]Orçamento!A182</f>
        <v xml:space="preserve"> 17.7 </v>
      </c>
      <c r="B187" s="46" t="str">
        <f>[1]Orçamento!D182</f>
        <v>CAIXA DE GORDURA PEQUENA (CAPACIDADE: 19 L), CIRCULAR, EM PVC, DIÂMETRO INTERNO= 0,3 M. AF_12/2020</v>
      </c>
      <c r="C187" s="41" t="str">
        <f>[1]Orçamento!E182</f>
        <v>UN</v>
      </c>
      <c r="D187" s="165" t="s">
        <v>1431</v>
      </c>
      <c r="E187">
        <v>4</v>
      </c>
    </row>
    <row r="188" spans="1:5" x14ac:dyDescent="0.25">
      <c r="A188" s="41" t="str">
        <f>[1]Orçamento!A183</f>
        <v xml:space="preserve"> 17.8 </v>
      </c>
      <c r="B188" s="46" t="str">
        <f>[1]Orçamento!D183</f>
        <v>GRELHA FIXA, EM PVC BRANCA, QUADRADA, 150 X 150 MM, PARA RALOS E CAIXAS</v>
      </c>
      <c r="C188" s="41" t="str">
        <f>[1]Orçamento!E183</f>
        <v>UN</v>
      </c>
      <c r="D188" s="165"/>
    </row>
    <row r="189" spans="1:5"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5" x14ac:dyDescent="0.25">
      <c r="A190" s="39" t="str">
        <f>[1]Orçamento!A185</f>
        <v xml:space="preserve"> 18 </v>
      </c>
      <c r="B190" s="45" t="str">
        <f>[1]Orçamento!D185</f>
        <v>INSTALAÇÕES PLUVIAIS</v>
      </c>
      <c r="C190" s="39"/>
      <c r="D190" s="166"/>
    </row>
    <row r="191" spans="1:5"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5"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5"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t="s">
        <v>1432</v>
      </c>
      <c r="E193">
        <v>11</v>
      </c>
    </row>
    <row r="194" spans="1:5"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5" x14ac:dyDescent="0.25">
      <c r="A195" s="41" t="str">
        <f>[1]Orçamento!A190</f>
        <v xml:space="preserve"> 18.5 </v>
      </c>
      <c r="B195" s="46" t="str">
        <f>[1]Orçamento!D190</f>
        <v>RALO FOFO SEMIESFERICO, 100 MM, PARA LAJES/ CALHAS</v>
      </c>
      <c r="C195" s="41" t="str">
        <f>[1]Orçamento!E190</f>
        <v>UN</v>
      </c>
      <c r="D195" s="165"/>
    </row>
    <row r="196" spans="1:5" x14ac:dyDescent="0.25">
      <c r="A196" s="39" t="str">
        <f>[1]Orçamento!A191</f>
        <v xml:space="preserve"> 19 </v>
      </c>
      <c r="B196" s="45" t="str">
        <f>[1]Orçamento!D191</f>
        <v>INSTALAÇÕES ELÉTRICAS</v>
      </c>
      <c r="C196" s="39"/>
      <c r="D196" s="166"/>
    </row>
    <row r="197" spans="1:5"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5"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5"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5"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5"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5"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5" x14ac:dyDescent="0.25">
      <c r="A203" s="41" t="str">
        <f>[1]Orçamento!A198</f>
        <v xml:space="preserve"> 19.7 </v>
      </c>
      <c r="B203" s="46" t="str">
        <f>[1]Orçamento!D198</f>
        <v>CURVA 135 GRAUS, DE PVC RIGIDO ROSCAVEL, DE 3/4", PARA ELETRODUTO</v>
      </c>
      <c r="C203" s="41" t="str">
        <f>[1]Orçamento!E198</f>
        <v>UN</v>
      </c>
      <c r="D203" s="165"/>
    </row>
    <row r="204" spans="1:5" x14ac:dyDescent="0.25">
      <c r="A204" s="41" t="str">
        <f>[1]Orçamento!A199</f>
        <v xml:space="preserve"> 19.8 </v>
      </c>
      <c r="B204" s="46" t="str">
        <f>[1]Orçamento!D199</f>
        <v>CURVA 90 GRAUS, CURTA, DE PVC RIGIDO ROSCAVEL, DE 1/2", PARA ELETRODUTO</v>
      </c>
      <c r="C204" s="41" t="str">
        <f>[1]Orçamento!E199</f>
        <v>UN</v>
      </c>
      <c r="D204" s="165"/>
    </row>
    <row r="205" spans="1:5" x14ac:dyDescent="0.25">
      <c r="A205" s="41" t="str">
        <f>[1]Orçamento!A200</f>
        <v xml:space="preserve"> 19.9 </v>
      </c>
      <c r="B205" s="46" t="str">
        <f>[1]Orçamento!D200</f>
        <v>CURVA 90 GRAUS, CURTA, DE PVC RIGIDO ROSCAVEL, DE 3/4", PARA ELETRODUTO</v>
      </c>
      <c r="C205" s="41" t="str">
        <f>[1]Orçamento!E200</f>
        <v>UN</v>
      </c>
      <c r="D205" s="165"/>
    </row>
    <row r="206" spans="1:5" x14ac:dyDescent="0.25">
      <c r="A206" s="41" t="str">
        <f>[1]Orçamento!A201</f>
        <v xml:space="preserve"> 19.10 </v>
      </c>
      <c r="B206" s="46" t="str">
        <f>[1]Orçamento!D201</f>
        <v>CURVA 90 GRAUS, CURTA, DE PVC RIGIDO ROSCAVEL, DE 1", PARA ELETRODUTO</v>
      </c>
      <c r="C206" s="41" t="str">
        <f>[1]Orçamento!E201</f>
        <v>UN</v>
      </c>
      <c r="D206" s="165"/>
    </row>
    <row r="207" spans="1:5" x14ac:dyDescent="0.25">
      <c r="A207" s="41" t="str">
        <f>[1]Orçamento!A202</f>
        <v xml:space="preserve"> 19.11 </v>
      </c>
      <c r="B207" s="46" t="str">
        <f>[1]Orçamento!D202</f>
        <v>CURVA 90 GRAUS, LONGA, DE PVC RIGIDO ROSCAVEL, DE 1 1/4", PARA ELETRODUTO</v>
      </c>
      <c r="C207" s="41" t="str">
        <f>[1]Orçamento!E202</f>
        <v>UN</v>
      </c>
      <c r="D207" s="165"/>
    </row>
    <row r="208" spans="1:5"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8" ht="25.5" x14ac:dyDescent="0.25">
      <c r="A353" s="41" t="s">
        <v>1096</v>
      </c>
      <c r="B353" s="111" t="s">
        <v>1080</v>
      </c>
      <c r="C353" s="112" t="s">
        <v>1054</v>
      </c>
      <c r="D353" s="165"/>
    </row>
    <row r="354" spans="1:8" ht="25.5" x14ac:dyDescent="0.25">
      <c r="A354" s="41" t="s">
        <v>1097</v>
      </c>
      <c r="B354" s="111" t="s">
        <v>1081</v>
      </c>
      <c r="C354" s="112" t="s">
        <v>128</v>
      </c>
      <c r="D354" s="165"/>
    </row>
    <row r="355" spans="1:8" ht="25.5" x14ac:dyDescent="0.25">
      <c r="A355" s="41" t="s">
        <v>1098</v>
      </c>
      <c r="B355" s="111" t="s">
        <v>1082</v>
      </c>
      <c r="C355" s="112" t="s">
        <v>128</v>
      </c>
      <c r="D355" s="165"/>
    </row>
    <row r="356" spans="1:8" ht="25.5" x14ac:dyDescent="0.25">
      <c r="A356" s="41" t="s">
        <v>1099</v>
      </c>
      <c r="B356" s="111" t="s">
        <v>1083</v>
      </c>
      <c r="C356" s="112" t="s">
        <v>128</v>
      </c>
      <c r="D356" s="165"/>
    </row>
    <row r="357" spans="1:8" ht="25.5" x14ac:dyDescent="0.25">
      <c r="A357" s="41" t="s">
        <v>1100</v>
      </c>
      <c r="B357" s="116" t="s">
        <v>1084</v>
      </c>
      <c r="C357" s="112" t="s">
        <v>1053</v>
      </c>
      <c r="D357" s="165"/>
    </row>
    <row r="358" spans="1:8" ht="25.5" x14ac:dyDescent="0.25">
      <c r="A358" s="41" t="s">
        <v>1101</v>
      </c>
      <c r="B358" s="116" t="s">
        <v>1085</v>
      </c>
      <c r="C358" s="112" t="s">
        <v>1053</v>
      </c>
      <c r="D358" s="165"/>
    </row>
    <row r="359" spans="1:8" ht="30" x14ac:dyDescent="0.25">
      <c r="A359" s="41" t="s">
        <v>1102</v>
      </c>
      <c r="B359" s="117" t="s">
        <v>1104</v>
      </c>
      <c r="C359" s="112" t="s">
        <v>1054</v>
      </c>
      <c r="D359" s="167" t="s">
        <v>1433</v>
      </c>
      <c r="E359">
        <v>18.79</v>
      </c>
      <c r="F359">
        <f>1.8*(5.6+5.5+5.5+5.5+5.4+5.9+5.8+5.85+5.5+2.7+5.8+5.7+6.1+6.3+5.7+6.2+5.45+5.3+5.3+6.4+6.4+4.1+7.3+6.7+6.3+6.25+6.1+6.5+6.6)+
0.8*1</f>
        <v>302.75</v>
      </c>
      <c r="G359" s="54">
        <f>F359-[1]BM_14!E371</f>
        <v>43.910000000000025</v>
      </c>
      <c r="H359">
        <f>G359*[1]BM_14!D371</f>
        <v>15003.787931000008</v>
      </c>
    </row>
    <row r="360" spans="1:8" x14ac:dyDescent="0.25">
      <c r="A360" s="41"/>
      <c r="B360" s="46"/>
      <c r="C360" s="41"/>
      <c r="D360" s="165"/>
      <c r="G360" s="54">
        <f>G359-E359</f>
        <v>25.120000000000026</v>
      </c>
      <c r="H360" t="s">
        <v>1434</v>
      </c>
    </row>
    <row r="361" spans="1:8" x14ac:dyDescent="0.25">
      <c r="A361" s="50"/>
      <c r="B361" s="51"/>
      <c r="C361" s="50"/>
      <c r="D361" s="168"/>
    </row>
    <row r="362" spans="1:8" x14ac:dyDescent="0.25">
      <c r="B362" s="53"/>
    </row>
    <row r="363" spans="1:8" x14ac:dyDescent="0.25">
      <c r="B363" s="53"/>
    </row>
    <row r="364" spans="1:8" ht="25.5" customHeight="1" x14ac:dyDescent="0.25">
      <c r="B364" s="178"/>
      <c r="C364" s="178"/>
      <c r="D364" s="178"/>
    </row>
    <row r="365" spans="1:8" x14ac:dyDescent="0.25">
      <c r="B365" s="53"/>
    </row>
    <row r="366" spans="1:8" x14ac:dyDescent="0.25">
      <c r="B366" s="53"/>
    </row>
    <row r="367" spans="1:8" x14ac:dyDescent="0.25">
      <c r="B367" s="53"/>
    </row>
    <row r="368" spans="1:8"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80" t="str">
        <f>'[2]REPROGRAMAÇÃO 01'!A1</f>
        <v>ESTADO DA PARAÍBA</v>
      </c>
      <c r="B1" s="281"/>
      <c r="C1" s="281"/>
      <c r="D1" s="281"/>
      <c r="E1" s="281"/>
      <c r="F1" s="281"/>
      <c r="G1" s="281"/>
      <c r="H1" s="281"/>
      <c r="I1" s="282"/>
    </row>
    <row r="2" spans="1:9" ht="18.75" x14ac:dyDescent="0.25">
      <c r="A2" s="280" t="str">
        <f>'[2]REPROGRAMAÇÃO 01'!A2</f>
        <v>PREFEITURA MUNICIPAL DE SOUSA</v>
      </c>
      <c r="B2" s="281"/>
      <c r="C2" s="281"/>
      <c r="D2" s="281"/>
      <c r="E2" s="281"/>
      <c r="F2" s="281"/>
      <c r="G2" s="281"/>
      <c r="H2" s="281"/>
      <c r="I2" s="282"/>
    </row>
    <row r="3" spans="1:9" x14ac:dyDescent="0.25">
      <c r="A3" s="283" t="s">
        <v>64</v>
      </c>
      <c r="B3" s="284"/>
      <c r="C3" s="284"/>
      <c r="D3" s="284"/>
      <c r="E3" s="284"/>
      <c r="F3" s="284"/>
      <c r="G3" s="284"/>
      <c r="H3" s="284"/>
      <c r="I3" s="285"/>
    </row>
    <row r="4" spans="1:9" ht="27.6" customHeight="1" x14ac:dyDescent="0.25">
      <c r="A4" s="271" t="s">
        <v>1035</v>
      </c>
      <c r="B4" s="271"/>
      <c r="C4" s="271"/>
      <c r="D4" s="271"/>
      <c r="E4" s="271"/>
      <c r="F4" s="271"/>
      <c r="G4" s="271"/>
      <c r="H4" s="271"/>
      <c r="I4" s="271"/>
    </row>
    <row r="5" spans="1:9" x14ac:dyDescent="0.25">
      <c r="A5" s="272" t="s">
        <v>1036</v>
      </c>
      <c r="B5" s="272" t="s">
        <v>1037</v>
      </c>
      <c r="C5" s="273" t="s">
        <v>1038</v>
      </c>
      <c r="D5" s="273"/>
      <c r="E5" s="273"/>
      <c r="F5" s="273"/>
      <c r="G5" s="273" t="s">
        <v>1039</v>
      </c>
      <c r="H5" s="273"/>
      <c r="I5" s="274" t="s">
        <v>1040</v>
      </c>
    </row>
    <row r="6" spans="1:9" ht="30" x14ac:dyDescent="0.25">
      <c r="A6" s="272"/>
      <c r="B6" s="272"/>
      <c r="C6" s="80" t="s">
        <v>1041</v>
      </c>
      <c r="D6" s="80" t="s">
        <v>1042</v>
      </c>
      <c r="E6" s="80" t="s">
        <v>1043</v>
      </c>
      <c r="F6" s="80" t="s">
        <v>1044</v>
      </c>
      <c r="G6" s="80" t="s">
        <v>1045</v>
      </c>
      <c r="H6" s="80" t="s">
        <v>1046</v>
      </c>
      <c r="I6" s="274"/>
    </row>
    <row r="7" spans="1:9" x14ac:dyDescent="0.25">
      <c r="A7" s="85" t="str">
        <f>BM_01!A18</f>
        <v xml:space="preserve"> 1 </v>
      </c>
      <c r="B7" s="264" t="str">
        <f>BM_01!B18</f>
        <v>SERVIÇOS PRELIMINARES</v>
      </c>
      <c r="C7" s="265"/>
      <c r="D7" s="265"/>
      <c r="E7" s="265"/>
      <c r="F7" s="265"/>
      <c r="G7" s="265"/>
      <c r="H7" s="265"/>
      <c r="I7" s="266"/>
    </row>
    <row r="8" spans="1:9" ht="27.75" customHeight="1" x14ac:dyDescent="0.25">
      <c r="A8" s="86" t="str">
        <f>Memorial!A12</f>
        <v xml:space="preserve"> 1.1 </v>
      </c>
      <c r="B8" s="286" t="str">
        <f>Memorial!B12</f>
        <v>PLACA DE OBRA (PARA CONSTRUCAO CIVIL) EM CHAPA GALVANIZADA *N. 22*, ADESIVADA, DE *2,4 X 1,2* M (SEM POSTES PARA FIXACAO)</v>
      </c>
      <c r="C8" s="268"/>
      <c r="D8" s="268"/>
      <c r="E8" s="268"/>
      <c r="F8" s="268"/>
      <c r="G8" s="268"/>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86" t="str">
        <f>BM_01!B20</f>
        <v>EXECUÇÃO DE ALMOXARIFADO EM CANTEIRO DE OBRA EM ALVENARIA, INCLUSO PRATELEIRAS. AF_02/2016</v>
      </c>
      <c r="C11" s="268"/>
      <c r="D11" s="268"/>
      <c r="E11" s="268"/>
      <c r="F11" s="268"/>
      <c r="G11" s="268"/>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86" t="str">
        <f>BM_01!B21</f>
        <v>EXECUÇÃO DE ESCRITÓRIO EM CANTEIRO DE OBRA EM ALVENARIA, NÃO INCLUSO MOBILIÁRIO E EQUIPAMENTOS. AF_02/2016</v>
      </c>
      <c r="C14" s="268"/>
      <c r="D14" s="268"/>
      <c r="E14" s="268"/>
      <c r="F14" s="268"/>
      <c r="G14" s="268"/>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86" t="str">
        <f>BM_01!B23</f>
        <v>LIMPEZA MECANIZADA DE CAMADA VEGETAL, VEGETAÇÃO E PEQUENAS ÁRVORES (DIÂMETRO DE TRONCO MENOR QUE 0,20 M), COM TRATOR DE ESTEIRAS.AF_05/2018</v>
      </c>
      <c r="C17" s="268"/>
      <c r="D17" s="268"/>
      <c r="E17" s="268"/>
      <c r="F17" s="268"/>
      <c r="G17" s="268"/>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4" t="str">
        <f>BM_01!B28</f>
        <v>MOVIMENTO DE TERRA</v>
      </c>
      <c r="C20" s="265"/>
      <c r="D20" s="265"/>
      <c r="E20" s="265"/>
      <c r="F20" s="265"/>
      <c r="G20" s="265"/>
      <c r="H20" s="265"/>
      <c r="I20" s="266"/>
    </row>
    <row r="21" spans="1:9" ht="51.75" customHeight="1" x14ac:dyDescent="0.25">
      <c r="A21" s="86" t="s">
        <v>1110</v>
      </c>
      <c r="B21" s="267"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68"/>
      <c r="D21" s="268"/>
      <c r="E21" s="268"/>
      <c r="F21" s="268"/>
      <c r="G21" s="268"/>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67" t="str">
        <f>BM_01!B35</f>
        <v>ATERRO C/COMPACTAÇÃO MECÂNICA E CONTROLE, MAT. DE AQUISIÇÃO</v>
      </c>
      <c r="C25" s="268"/>
      <c r="D25" s="268"/>
      <c r="E25" s="268"/>
      <c r="F25" s="268"/>
      <c r="G25" s="268"/>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67" t="str">
        <f>BM_01!B36</f>
        <v>Aterro de áreas sem aquisição de material, com espalhamento mecânico, sem compactação e sem transporte</v>
      </c>
      <c r="C29" s="268"/>
      <c r="D29" s="268"/>
      <c r="E29" s="268"/>
      <c r="F29" s="268"/>
      <c r="G29" s="268"/>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4" t="str">
        <f>'[3]Itens Novos'!D7</f>
        <v>PEDRA ARGAMASSADA COM CIMENTO E AREIA 1:3, 40% DE ARGAMASSA EM VOLUME - AREIA E PEDRA DE MÃO COMERCIAIS - FORNECIMENTO E ASSENTAMENTO. AF_08/2022</v>
      </c>
      <c r="C35" s="265"/>
      <c r="D35" s="265"/>
      <c r="E35" s="265"/>
      <c r="F35" s="265"/>
      <c r="G35" s="265"/>
      <c r="H35" s="265"/>
      <c r="I35" s="266"/>
    </row>
    <row r="36" spans="1:11" x14ac:dyDescent="0.25">
      <c r="A36" s="86"/>
      <c r="B36" s="267"/>
      <c r="C36" s="268"/>
      <c r="D36" s="268"/>
      <c r="E36" s="268"/>
      <c r="F36" s="268"/>
      <c r="G36" s="268"/>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4" t="str">
        <f>'[3]Itens Novos'!D8</f>
        <v>ESCAVAÇÃO MECANIZADA DE VALA COM PROFUNDIDADE ATÉ 1,5 M (MÉDIA MONTANTE E JUSANTE/UMA COMPOSIÇÃO POR TRECHO), RETROESCAV. (0,26 M3), LARGURA DE 0,8 M A 1,5 M, EM SOLO DE 1A CATEGORIA, LOCAIS COM BAIXO NÍVEL DE
INTERFERÊNCIA. AF_02/2021</v>
      </c>
      <c r="C48" s="265"/>
      <c r="D48" s="265"/>
      <c r="E48" s="265"/>
      <c r="F48" s="265"/>
      <c r="G48" s="265"/>
      <c r="H48" s="265"/>
      <c r="I48" s="266"/>
    </row>
    <row r="49" spans="1:11" x14ac:dyDescent="0.25">
      <c r="A49" s="86"/>
      <c r="B49" s="267"/>
      <c r="C49" s="268"/>
      <c r="D49" s="268"/>
      <c r="E49" s="268"/>
      <c r="F49" s="268"/>
      <c r="G49" s="268"/>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4" t="str">
        <f>'[3]Itens Novos'!D9</f>
        <v>REATERRO MANUAL DE VALAS COM COMPACTAÇÃO MECANIZADA. AF_04/2016</v>
      </c>
      <c r="C57" s="265"/>
      <c r="D57" s="265"/>
      <c r="E57" s="265"/>
      <c r="F57" s="265"/>
      <c r="G57" s="265"/>
      <c r="H57" s="265"/>
      <c r="I57" s="266"/>
    </row>
    <row r="58" spans="1:11" x14ac:dyDescent="0.25">
      <c r="A58" s="86"/>
      <c r="B58" s="267"/>
      <c r="C58" s="268"/>
      <c r="D58" s="268"/>
      <c r="E58" s="268"/>
      <c r="F58" s="268"/>
      <c r="G58" s="268"/>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4" t="str">
        <f>'[3]Itens Novos'!D10</f>
        <v>PREPARO DE FUNDO DE VALA COM LARGURA MENOR QUE 1,5 M (ACERTO DO SOLO NATURAL). AF_08/2020</v>
      </c>
      <c r="C65" s="265"/>
      <c r="D65" s="265"/>
      <c r="E65" s="265"/>
      <c r="F65" s="265"/>
      <c r="G65" s="265"/>
      <c r="H65" s="265"/>
      <c r="I65" s="266"/>
      <c r="K65" s="92"/>
    </row>
    <row r="66" spans="1:11" ht="14.45" customHeight="1" x14ac:dyDescent="0.25">
      <c r="A66" s="86"/>
      <c r="B66" s="267"/>
      <c r="C66" s="268"/>
      <c r="D66" s="268"/>
      <c r="E66" s="268"/>
      <c r="F66" s="268"/>
      <c r="G66" s="268"/>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4" t="str">
        <f>'[3]Itens Novos'!D11</f>
        <v>LASTRO DE CONCRETO MAGRO, APLICADO EM PISOS, LAJES SOBRE SOLO OU RADIERS, ESPESSURA DE 5 CM. AF_07/2016</v>
      </c>
      <c r="C73" s="265"/>
      <c r="D73" s="265"/>
      <c r="E73" s="265"/>
      <c r="F73" s="265"/>
      <c r="G73" s="265"/>
      <c r="H73" s="265"/>
      <c r="I73" s="266"/>
      <c r="K73" s="92"/>
    </row>
    <row r="74" spans="1:11" ht="14.45" customHeight="1" x14ac:dyDescent="0.25">
      <c r="A74" s="86"/>
      <c r="B74" s="267"/>
      <c r="C74" s="268"/>
      <c r="D74" s="268"/>
      <c r="E74" s="268"/>
      <c r="F74" s="268"/>
      <c r="G74" s="268"/>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4" t="str">
        <f>'[3]Itens Novos'!D12</f>
        <v>ALVENARIA DE TIJOLO CERÂMICO FURADO (9x19x19)cm C/ARGAMASSA MISTA DE CAL HIDRATADA ESP=20 cm</v>
      </c>
      <c r="C81" s="265"/>
      <c r="D81" s="265"/>
      <c r="E81" s="265"/>
      <c r="F81" s="265"/>
      <c r="G81" s="265"/>
      <c r="H81" s="265"/>
      <c r="I81" s="266"/>
      <c r="K81" s="92"/>
    </row>
    <row r="82" spans="1:11" x14ac:dyDescent="0.25">
      <c r="A82" s="86"/>
      <c r="B82" s="267"/>
      <c r="C82" s="268"/>
      <c r="D82" s="268"/>
      <c r="E82" s="268"/>
      <c r="F82" s="268"/>
      <c r="G82" s="268"/>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4" t="str">
        <f>'[3]Itens Novos'!D13</f>
        <v>ALVENARIA DE VEDAÇÃO DE BLOCOS CERÂMICOS FURADOS NA HORIZONTAL DE 9X19X19 CM (ESPESSURA 9 CM) E ARGAMASSA DE ASSENTAMENTO COM PREPARO EM BETONEIRA. AF_12/2021</v>
      </c>
      <c r="C87" s="265"/>
      <c r="D87" s="265"/>
      <c r="E87" s="265"/>
      <c r="F87" s="265"/>
      <c r="G87" s="265"/>
      <c r="H87" s="265"/>
      <c r="I87" s="266"/>
      <c r="K87" s="92"/>
    </row>
    <row r="88" spans="1:11" ht="14.45" customHeight="1" x14ac:dyDescent="0.25">
      <c r="A88" s="86"/>
      <c r="B88" s="267"/>
      <c r="C88" s="268"/>
      <c r="D88" s="268"/>
      <c r="E88" s="268"/>
      <c r="F88" s="268"/>
      <c r="G88" s="268"/>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4" t="str">
        <f>'[3]Itens Novos'!D14</f>
        <v>FABRICAÇÃO, MONTAGEM E DESMONTAGEM DE FÔRMA PARA SAPATA, EM CHAPA DE MADEIRA COMPENSADA RESINADA, E=17 MM, 4 UTILIZAÇÕES. AF_06/2017</v>
      </c>
      <c r="C97" s="265"/>
      <c r="D97" s="265"/>
      <c r="E97" s="265"/>
      <c r="F97" s="265"/>
      <c r="G97" s="265"/>
      <c r="H97" s="265"/>
      <c r="I97" s="266"/>
      <c r="K97" s="92"/>
    </row>
    <row r="98" spans="1:11" ht="14.45" customHeight="1" x14ac:dyDescent="0.25">
      <c r="A98" s="86"/>
      <c r="B98" s="267"/>
      <c r="C98" s="268"/>
      <c r="D98" s="268"/>
      <c r="E98" s="268"/>
      <c r="F98" s="268"/>
      <c r="G98" s="268"/>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4" t="str">
        <f>'[3]Itens Novos'!D15</f>
        <v>FABRICAÇÃO, MONTAGEM E DESMONTAGEM DE FÔRMA PARA VIGA BALDRAME, EM CHAPA DE MADEIRA COMPENSADA RESINADA, E=17 MM, 4 UTILIZAÇÕES. AF_06/2017</v>
      </c>
      <c r="C105" s="265"/>
      <c r="D105" s="265"/>
      <c r="E105" s="265"/>
      <c r="F105" s="265"/>
      <c r="G105" s="265"/>
      <c r="H105" s="265"/>
      <c r="I105" s="266"/>
      <c r="K105" s="92"/>
    </row>
    <row r="106" spans="1:11" x14ac:dyDescent="0.25">
      <c r="A106" s="86"/>
      <c r="B106" s="267"/>
      <c r="C106" s="268"/>
      <c r="D106" s="268"/>
      <c r="E106" s="268"/>
      <c r="F106" s="268"/>
      <c r="G106" s="268"/>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4" t="str">
        <f>'[3]Itens Novos'!D16</f>
        <v>MONTAGEM E DESMONTAGEM DE FÔRMA DE PILARES RETANGULARES E ESTRUTURAS SIMILARES, PÉ-DIREITO SIMPLES, EM CHAPA DE MADEIRA COMPENSADA RESINADA, 6 UTILIZAÇÕES. AF_09/2020</v>
      </c>
      <c r="C111" s="265"/>
      <c r="D111" s="265"/>
      <c r="E111" s="265"/>
      <c r="F111" s="265"/>
      <c r="G111" s="265"/>
      <c r="H111" s="265"/>
      <c r="I111" s="266"/>
      <c r="K111" s="92"/>
    </row>
    <row r="112" spans="1:11" ht="14.45" customHeight="1" x14ac:dyDescent="0.25">
      <c r="A112" s="86"/>
      <c r="B112" s="267"/>
      <c r="C112" s="268"/>
      <c r="D112" s="268"/>
      <c r="E112" s="268"/>
      <c r="F112" s="268"/>
      <c r="G112" s="268"/>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4" t="str">
        <f>'[3]Itens Novos'!D17</f>
        <v>MONTAGEM E DESMONTAGEM DE FÔRMA DE VIGA, ESCORAMENTO METÁLICO, PÉ-DIREITO SIMPLES, EM CHAPA DE MADEIRA RESINADA, 6 UTILIZAÇÕES. AF_09/2020</v>
      </c>
      <c r="C126" s="265"/>
      <c r="D126" s="265"/>
      <c r="E126" s="265"/>
      <c r="F126" s="265"/>
      <c r="G126" s="265"/>
      <c r="H126" s="265"/>
      <c r="I126" s="266"/>
      <c r="K126" s="92"/>
    </row>
    <row r="127" spans="1:11" x14ac:dyDescent="0.25">
      <c r="A127" s="86"/>
      <c r="B127" s="267"/>
      <c r="C127" s="268"/>
      <c r="D127" s="268"/>
      <c r="E127" s="268"/>
      <c r="F127" s="268"/>
      <c r="G127" s="268"/>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4" t="str">
        <f>'[3]Itens Novos'!D18</f>
        <v>ARMAÇÃO DE PILAR OU VIGA DE ESTRUTURA CONVENCIONAL DE CONCRETO ARMADO UTILIZANDO AÇO CA-60 DE 5,0 MM - MONTAGEM. AF_06/2022</v>
      </c>
      <c r="C134" s="265"/>
      <c r="D134" s="265"/>
      <c r="E134" s="265"/>
      <c r="F134" s="265"/>
      <c r="G134" s="265"/>
      <c r="H134" s="265"/>
      <c r="I134" s="266"/>
      <c r="K134" s="92"/>
    </row>
    <row r="135" spans="1:11" ht="14.45" customHeight="1" x14ac:dyDescent="0.25">
      <c r="A135" s="86"/>
      <c r="B135" s="267"/>
      <c r="C135" s="268"/>
      <c r="D135" s="268"/>
      <c r="E135" s="268"/>
      <c r="F135" s="268"/>
      <c r="G135" s="268"/>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4" t="str">
        <f>'[3]Itens Novos'!D19</f>
        <v>ARMAÇÃO DE PILAR OU VIGA DE ESTRUTURA CONVENCIONAL DE CONCRETO ARMADO UTILIZANDO AÇO CA-50 DE 8,0 MM - MONTAGEM. AF_06/2022</v>
      </c>
      <c r="C142" s="265"/>
      <c r="D142" s="265"/>
      <c r="E142" s="265"/>
      <c r="F142" s="265"/>
      <c r="G142" s="265"/>
      <c r="H142" s="265"/>
      <c r="I142" s="266"/>
      <c r="K142" s="92"/>
    </row>
    <row r="143" spans="1:11" ht="14.45" customHeight="1" x14ac:dyDescent="0.25">
      <c r="A143" s="86"/>
      <c r="B143" s="267"/>
      <c r="C143" s="268"/>
      <c r="D143" s="268"/>
      <c r="E143" s="268"/>
      <c r="F143" s="268"/>
      <c r="G143" s="268"/>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4" t="str">
        <f>'[3]Itens Novos'!D20</f>
        <v>ARMAÇÃO DE PILAR OU VIGA DE ESTRUTURA CONVENCIONAL DE CONCRETO ARMADO UTILIZANDO AÇO CA-50 DE 10,0 MM - MONTAGEM. AF_06/2022</v>
      </c>
      <c r="C148" s="265"/>
      <c r="D148" s="265"/>
      <c r="E148" s="265"/>
      <c r="F148" s="265"/>
      <c r="G148" s="265"/>
      <c r="H148" s="265"/>
      <c r="I148" s="266"/>
    </row>
    <row r="149" spans="1:11" x14ac:dyDescent="0.25">
      <c r="A149" s="86"/>
      <c r="B149" s="267"/>
      <c r="C149" s="268"/>
      <c r="D149" s="268"/>
      <c r="E149" s="268"/>
      <c r="F149" s="268"/>
      <c r="G149" s="268"/>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4" t="str">
        <f>'[3]Itens Novos'!D21</f>
        <v>CONCRETO FCK = 20MPA, TRAÇO 1:2,7:3 (EM MASSA SECA DE CIMENTO/ AREIA MÉDIA/ BRITA 1) - PREPARO MECÂNICO COM BETONEIRA 400 L. AF_05/2021</v>
      </c>
      <c r="C154" s="265"/>
      <c r="D154" s="265"/>
      <c r="E154" s="265"/>
      <c r="F154" s="265"/>
      <c r="G154" s="265"/>
      <c r="H154" s="265"/>
      <c r="I154" s="266"/>
    </row>
    <row r="155" spans="1:11" x14ac:dyDescent="0.25">
      <c r="A155" s="86"/>
      <c r="B155" s="267"/>
      <c r="C155" s="268"/>
      <c r="D155" s="268"/>
      <c r="E155" s="268"/>
      <c r="F155" s="268"/>
      <c r="G155" s="268"/>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4" t="str">
        <f>'[3]Itens Novos'!D22</f>
        <v>LANÇAMENTO COM USO DE BALDES, ADENSAMENTO E ACABAMENTO DE CONCRETO EM ESTRUTURAS. AF_02/2022</v>
      </c>
      <c r="C163" s="265"/>
      <c r="D163" s="265"/>
      <c r="E163" s="265"/>
      <c r="F163" s="265"/>
      <c r="G163" s="265"/>
      <c r="H163" s="265"/>
      <c r="I163" s="266"/>
    </row>
    <row r="164" spans="1:11" x14ac:dyDescent="0.25">
      <c r="A164" s="86"/>
      <c r="B164" s="267"/>
      <c r="C164" s="268"/>
      <c r="D164" s="268"/>
      <c r="E164" s="268"/>
      <c r="F164" s="268"/>
      <c r="G164" s="268"/>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4" t="str">
        <f>'[3]Itens Novos'!D23</f>
        <v>Grade em metalon</v>
      </c>
      <c r="C172" s="265"/>
      <c r="D172" s="265"/>
      <c r="E172" s="265"/>
      <c r="F172" s="265"/>
      <c r="G172" s="265"/>
      <c r="H172" s="265"/>
      <c r="I172" s="266"/>
    </row>
    <row r="173" spans="1:11" x14ac:dyDescent="0.25">
      <c r="A173" s="86"/>
      <c r="B173" s="267"/>
      <c r="C173" s="268"/>
      <c r="D173" s="268"/>
      <c r="E173" s="268"/>
      <c r="F173" s="268"/>
      <c r="G173" s="268"/>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4"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65"/>
      <c r="D178" s="265"/>
      <c r="E178" s="265"/>
      <c r="F178" s="265"/>
      <c r="G178" s="265"/>
      <c r="H178" s="265"/>
      <c r="I178" s="266"/>
    </row>
    <row r="179" spans="1:11" x14ac:dyDescent="0.25">
      <c r="A179" s="86"/>
      <c r="B179" s="267"/>
      <c r="C179" s="268"/>
      <c r="D179" s="268"/>
      <c r="E179" s="268"/>
      <c r="F179" s="268"/>
      <c r="G179" s="268"/>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4" t="str">
        <f>'[3]Itens Novos'!D26</f>
        <v>ATERRO C/COMPACTAÇÃO MECÂNICA E CONTROLE, MAT. DE AQUISIÇÃO</v>
      </c>
      <c r="C183" s="265"/>
      <c r="D183" s="265"/>
      <c r="E183" s="265"/>
      <c r="F183" s="265"/>
      <c r="G183" s="265"/>
      <c r="H183" s="265"/>
      <c r="I183" s="266"/>
    </row>
    <row r="184" spans="1:11" x14ac:dyDescent="0.25">
      <c r="A184" s="86"/>
      <c r="B184" s="267"/>
      <c r="C184" s="268"/>
      <c r="D184" s="268"/>
      <c r="E184" s="268"/>
      <c r="F184" s="268"/>
      <c r="G184" s="268"/>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4" t="str">
        <f>'[3]Itens Novos'!D27</f>
        <v>Aterro de áreas sem aquisição de material, com espalhamento mecânico, sem compactação e sem transporte</v>
      </c>
      <c r="C188" s="265"/>
      <c r="D188" s="265"/>
      <c r="E188" s="265"/>
      <c r="F188" s="265"/>
      <c r="G188" s="265"/>
      <c r="H188" s="265"/>
      <c r="I188" s="266"/>
    </row>
    <row r="189" spans="1:11" x14ac:dyDescent="0.25">
      <c r="A189" s="86"/>
      <c r="B189" s="267"/>
      <c r="C189" s="268"/>
      <c r="D189" s="268"/>
      <c r="E189" s="268"/>
      <c r="F189" s="268"/>
      <c r="G189" s="268"/>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66:G66"/>
    <mergeCell ref="B73:I73"/>
    <mergeCell ref="B74:G74"/>
    <mergeCell ref="B81:I81"/>
    <mergeCell ref="B82:G82"/>
    <mergeCell ref="B87:I87"/>
    <mergeCell ref="B88:G88"/>
    <mergeCell ref="B97:I97"/>
    <mergeCell ref="B98:G98"/>
    <mergeCell ref="B105:I105"/>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94" t="s">
        <v>1114</v>
      </c>
      <c r="D1" s="194"/>
      <c r="E1" s="194"/>
      <c r="F1" s="194"/>
      <c r="G1" s="194"/>
      <c r="H1" s="194"/>
      <c r="I1" s="194"/>
      <c r="J1" s="194"/>
      <c r="K1" s="194"/>
      <c r="L1" s="195"/>
      <c r="M1" s="27"/>
      <c r="N1" s="27"/>
      <c r="O1" s="27"/>
      <c r="P1" s="27"/>
      <c r="Q1" s="27"/>
    </row>
    <row r="2" spans="1:17" s="28" customFormat="1" ht="12.75" customHeight="1" x14ac:dyDescent="0.25">
      <c r="A2" s="25"/>
      <c r="B2" s="26"/>
      <c r="C2" s="194"/>
      <c r="D2" s="194"/>
      <c r="E2" s="194"/>
      <c r="F2" s="194"/>
      <c r="G2" s="194"/>
      <c r="H2" s="194"/>
      <c r="I2" s="194"/>
      <c r="J2" s="194"/>
      <c r="K2" s="194"/>
      <c r="L2" s="195"/>
      <c r="M2" s="27"/>
      <c r="N2" s="27"/>
      <c r="O2" s="27"/>
      <c r="P2" s="27"/>
      <c r="Q2" s="27"/>
    </row>
    <row r="3" spans="1:17" s="28" customFormat="1" ht="12.75" customHeight="1" x14ac:dyDescent="0.25">
      <c r="A3" s="25"/>
      <c r="C3" s="194"/>
      <c r="D3" s="194"/>
      <c r="E3" s="194"/>
      <c r="F3" s="194"/>
      <c r="G3" s="194"/>
      <c r="H3" s="194"/>
      <c r="I3" s="194"/>
      <c r="J3" s="194"/>
      <c r="K3" s="194"/>
      <c r="L3" s="195"/>
      <c r="M3" s="27"/>
      <c r="N3" s="27"/>
      <c r="O3" s="27"/>
      <c r="P3" s="27"/>
      <c r="Q3" s="27"/>
    </row>
    <row r="4" spans="1:17" s="28" customFormat="1" ht="12.75" customHeight="1" x14ac:dyDescent="0.25">
      <c r="A4" s="25"/>
      <c r="B4" s="29" t="s">
        <v>978</v>
      </c>
      <c r="C4" s="194"/>
      <c r="D4" s="194"/>
      <c r="E4" s="194"/>
      <c r="F4" s="194"/>
      <c r="G4" s="194"/>
      <c r="H4" s="194"/>
      <c r="I4" s="194"/>
      <c r="J4" s="194"/>
      <c r="K4" s="194"/>
      <c r="L4" s="195"/>
      <c r="M4" s="27"/>
      <c r="N4" s="27"/>
      <c r="O4" s="27"/>
      <c r="P4" s="27"/>
      <c r="Q4" s="27"/>
    </row>
    <row r="5" spans="1:17" s="28" customFormat="1" ht="12.75" customHeight="1" x14ac:dyDescent="0.25">
      <c r="A5" s="30"/>
      <c r="B5" s="29" t="s">
        <v>979</v>
      </c>
      <c r="C5" s="196"/>
      <c r="D5" s="196"/>
      <c r="E5" s="196"/>
      <c r="F5" s="196"/>
      <c r="G5" s="196"/>
      <c r="H5" s="196"/>
      <c r="I5" s="196"/>
      <c r="J5" s="196"/>
      <c r="K5" s="196"/>
      <c r="L5" s="197"/>
      <c r="M5" s="27"/>
      <c r="N5" s="27"/>
      <c r="O5" s="27"/>
      <c r="P5" s="27"/>
      <c r="Q5" s="27"/>
    </row>
    <row r="6" spans="1:17" s="28" customFormat="1" ht="24" customHeight="1" x14ac:dyDescent="0.25">
      <c r="A6" s="198" t="s">
        <v>980</v>
      </c>
      <c r="B6" s="199"/>
      <c r="C6" s="199"/>
      <c r="D6" s="199"/>
      <c r="E6" s="199"/>
      <c r="F6" s="200"/>
      <c r="G6" s="201" t="s">
        <v>981</v>
      </c>
      <c r="H6" s="202"/>
      <c r="I6" s="202"/>
      <c r="J6" s="203"/>
      <c r="K6" s="31" t="s">
        <v>982</v>
      </c>
      <c r="L6" s="31" t="s">
        <v>983</v>
      </c>
      <c r="M6" s="27"/>
      <c r="N6" s="27"/>
      <c r="O6" s="27"/>
      <c r="P6" s="27"/>
      <c r="Q6" s="27"/>
    </row>
    <row r="7" spans="1:17" s="28" customFormat="1" ht="12.75" customHeight="1" x14ac:dyDescent="0.25">
      <c r="A7" s="204" t="s">
        <v>64</v>
      </c>
      <c r="B7" s="205"/>
      <c r="C7" s="205"/>
      <c r="D7" s="205"/>
      <c r="E7" s="205"/>
      <c r="F7" s="206"/>
      <c r="G7" s="204" t="s">
        <v>979</v>
      </c>
      <c r="H7" s="205"/>
      <c r="I7" s="205"/>
      <c r="J7" s="206"/>
      <c r="K7" s="193"/>
      <c r="L7" s="210" t="s">
        <v>1115</v>
      </c>
      <c r="M7" s="27"/>
      <c r="N7" s="27"/>
      <c r="O7" s="27"/>
      <c r="P7" s="27"/>
      <c r="Q7" s="27"/>
    </row>
    <row r="8" spans="1:17" s="28" customFormat="1" ht="6" customHeight="1" x14ac:dyDescent="0.25">
      <c r="A8" s="207"/>
      <c r="B8" s="208"/>
      <c r="C8" s="208"/>
      <c r="D8" s="208"/>
      <c r="E8" s="208"/>
      <c r="F8" s="209"/>
      <c r="G8" s="207"/>
      <c r="H8" s="208"/>
      <c r="I8" s="208"/>
      <c r="J8" s="209"/>
      <c r="K8" s="193"/>
      <c r="L8" s="211"/>
      <c r="M8" s="27"/>
      <c r="N8" s="27"/>
      <c r="O8" s="27"/>
      <c r="P8" s="27"/>
      <c r="Q8" s="27"/>
    </row>
    <row r="9" spans="1:17" s="28" customFormat="1" ht="29.45" customHeight="1" x14ac:dyDescent="0.25">
      <c r="A9" s="198" t="s">
        <v>984</v>
      </c>
      <c r="B9" s="199"/>
      <c r="C9" s="199"/>
      <c r="D9" s="199"/>
      <c r="E9" s="199"/>
      <c r="F9" s="200"/>
      <c r="G9" s="184" t="s">
        <v>985</v>
      </c>
      <c r="H9" s="184"/>
      <c r="I9" s="184"/>
      <c r="J9" s="184"/>
      <c r="K9" s="32" t="s">
        <v>986</v>
      </c>
      <c r="L9" s="33" t="s">
        <v>987</v>
      </c>
      <c r="M9" s="27"/>
      <c r="N9" s="27"/>
      <c r="O9" s="27"/>
      <c r="P9" s="27"/>
      <c r="Q9" s="27"/>
    </row>
    <row r="10" spans="1:17" s="28" customFormat="1" ht="12.75" customHeight="1" x14ac:dyDescent="0.25">
      <c r="A10" s="204" t="s">
        <v>1005</v>
      </c>
      <c r="B10" s="205"/>
      <c r="C10" s="205"/>
      <c r="D10" s="205"/>
      <c r="E10" s="205"/>
      <c r="F10" s="206"/>
      <c r="G10" s="187" t="s">
        <v>1028</v>
      </c>
      <c r="H10" s="187"/>
      <c r="I10" s="187"/>
      <c r="J10" s="187"/>
      <c r="K10" s="193">
        <v>45035</v>
      </c>
      <c r="L10" s="193">
        <v>45492</v>
      </c>
      <c r="M10" s="27"/>
      <c r="N10" s="27"/>
      <c r="O10" s="27"/>
      <c r="P10" s="27"/>
      <c r="Q10" s="27"/>
    </row>
    <row r="11" spans="1:17" s="28" customFormat="1" ht="3.6" customHeight="1" x14ac:dyDescent="0.25">
      <c r="A11" s="207"/>
      <c r="B11" s="208"/>
      <c r="C11" s="208"/>
      <c r="D11" s="208"/>
      <c r="E11" s="208"/>
      <c r="F11" s="209"/>
      <c r="G11" s="187"/>
      <c r="H11" s="187"/>
      <c r="I11" s="187"/>
      <c r="J11" s="187"/>
      <c r="K11" s="193"/>
      <c r="L11" s="193"/>
      <c r="M11" s="27"/>
      <c r="N11" s="27"/>
      <c r="O11" s="27"/>
      <c r="P11" s="27"/>
      <c r="Q11" s="27"/>
    </row>
    <row r="12" spans="1:17" s="28" customFormat="1" ht="12.75" x14ac:dyDescent="0.25">
      <c r="A12" s="184" t="s">
        <v>988</v>
      </c>
      <c r="B12" s="184"/>
      <c r="C12" s="184" t="s">
        <v>989</v>
      </c>
      <c r="D12" s="184"/>
      <c r="E12" s="184"/>
      <c r="F12" s="184"/>
      <c r="G12" s="184" t="s">
        <v>990</v>
      </c>
      <c r="H12" s="184"/>
      <c r="I12" s="185" t="s">
        <v>991</v>
      </c>
      <c r="J12" s="185"/>
      <c r="K12" s="186" t="s">
        <v>992</v>
      </c>
      <c r="L12" s="186"/>
      <c r="M12" s="27"/>
      <c r="N12" s="27"/>
      <c r="O12" s="27"/>
      <c r="P12" s="27"/>
      <c r="Q12" s="27"/>
    </row>
    <row r="13" spans="1:17" s="28" customFormat="1" ht="12.75" x14ac:dyDescent="0.25">
      <c r="A13" s="187" t="s">
        <v>1029</v>
      </c>
      <c r="B13" s="187"/>
      <c r="C13" s="187" t="s">
        <v>1030</v>
      </c>
      <c r="D13" s="187"/>
      <c r="E13" s="187"/>
      <c r="F13" s="187"/>
      <c r="G13" s="188">
        <f>I373</f>
        <v>10383143.213076012</v>
      </c>
      <c r="H13" s="189"/>
      <c r="I13" s="192">
        <f>J373</f>
        <v>183782.79759343335</v>
      </c>
      <c r="J13" s="192"/>
      <c r="K13" s="187" t="s">
        <v>1116</v>
      </c>
      <c r="L13" s="187"/>
      <c r="M13" s="27"/>
      <c r="N13" s="27"/>
      <c r="O13" s="27"/>
      <c r="P13" s="27"/>
      <c r="Q13" s="27"/>
    </row>
    <row r="14" spans="1:17" s="28" customFormat="1" ht="15" customHeight="1" x14ac:dyDescent="0.25">
      <c r="A14" s="187"/>
      <c r="B14" s="187"/>
      <c r="C14" s="187"/>
      <c r="D14" s="187"/>
      <c r="E14" s="187"/>
      <c r="F14" s="187"/>
      <c r="G14" s="190"/>
      <c r="H14" s="191"/>
      <c r="I14" s="192"/>
      <c r="J14" s="192"/>
      <c r="K14" s="187"/>
      <c r="L14" s="187"/>
      <c r="M14" s="27"/>
      <c r="N14" s="27"/>
      <c r="O14" s="27"/>
      <c r="P14" s="27"/>
      <c r="Q14" s="27"/>
    </row>
    <row r="15" spans="1:17" s="28" customFormat="1" ht="12.75" x14ac:dyDescent="0.25">
      <c r="A15" s="179"/>
      <c r="B15" s="179"/>
      <c r="C15" s="179"/>
      <c r="D15" s="179"/>
      <c r="E15" s="179"/>
      <c r="F15" s="179"/>
      <c r="G15" s="179"/>
      <c r="H15" s="179"/>
      <c r="I15" s="179"/>
      <c r="J15" s="179"/>
      <c r="K15" s="179"/>
      <c r="L15" s="179"/>
      <c r="M15" s="27"/>
      <c r="N15" s="27"/>
      <c r="O15" s="27"/>
      <c r="P15" s="27"/>
      <c r="Q15" s="27"/>
    </row>
    <row r="16" spans="1:17" s="36" customFormat="1" ht="12.75" x14ac:dyDescent="0.2">
      <c r="A16" s="180" t="s">
        <v>993</v>
      </c>
      <c r="B16" s="181" t="s">
        <v>994</v>
      </c>
      <c r="C16" s="181" t="s">
        <v>995</v>
      </c>
      <c r="D16" s="181" t="s">
        <v>996</v>
      </c>
      <c r="E16" s="34"/>
      <c r="F16" s="180" t="s">
        <v>997</v>
      </c>
      <c r="G16" s="180"/>
      <c r="H16" s="180"/>
      <c r="I16" s="182" t="s">
        <v>998</v>
      </c>
      <c r="J16" s="182"/>
      <c r="K16" s="182"/>
      <c r="L16" s="183" t="s">
        <v>999</v>
      </c>
      <c r="M16" s="35"/>
      <c r="N16" s="35"/>
      <c r="O16" s="35"/>
      <c r="P16" s="35"/>
      <c r="Q16" s="35"/>
    </row>
    <row r="17" spans="1:17" s="36" customFormat="1" ht="39" customHeight="1" x14ac:dyDescent="0.2">
      <c r="A17" s="180"/>
      <c r="B17" s="181"/>
      <c r="C17" s="181"/>
      <c r="D17" s="181"/>
      <c r="E17" s="34" t="s">
        <v>996</v>
      </c>
      <c r="F17" s="34" t="s">
        <v>1000</v>
      </c>
      <c r="G17" s="34" t="s">
        <v>1001</v>
      </c>
      <c r="H17" s="37" t="s">
        <v>1002</v>
      </c>
      <c r="I17" s="37" t="s">
        <v>1000</v>
      </c>
      <c r="J17" s="37" t="s">
        <v>1001</v>
      </c>
      <c r="K17" s="37" t="s">
        <v>1002</v>
      </c>
      <c r="L17" s="183"/>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178"/>
      <c r="C376" s="178"/>
      <c r="D376" s="178"/>
      <c r="E376" s="178"/>
      <c r="F376" s="178"/>
      <c r="G376" s="178"/>
      <c r="H376" s="178"/>
      <c r="I376" s="178"/>
      <c r="J376" s="178"/>
      <c r="K376" s="178"/>
      <c r="L376" s="178"/>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71" t="s">
        <v>1035</v>
      </c>
      <c r="B1" s="271"/>
      <c r="C1" s="271"/>
      <c r="D1" s="271"/>
      <c r="E1" s="271"/>
      <c r="F1" s="271"/>
      <c r="G1" s="271"/>
      <c r="H1" s="271"/>
      <c r="I1" s="271"/>
    </row>
    <row r="2" spans="1:11" x14ac:dyDescent="0.25">
      <c r="A2" s="272" t="s">
        <v>1036</v>
      </c>
      <c r="B2" s="272" t="s">
        <v>1037</v>
      </c>
      <c r="C2" s="273" t="s">
        <v>1038</v>
      </c>
      <c r="D2" s="273"/>
      <c r="E2" s="273"/>
      <c r="F2" s="273"/>
      <c r="G2" s="273" t="s">
        <v>1039</v>
      </c>
      <c r="H2" s="273"/>
      <c r="I2" s="274" t="s">
        <v>1040</v>
      </c>
    </row>
    <row r="3" spans="1:11" x14ac:dyDescent="0.25">
      <c r="A3" s="272"/>
      <c r="B3" s="272"/>
      <c r="C3" s="80" t="s">
        <v>1041</v>
      </c>
      <c r="D3" s="80" t="s">
        <v>1042</v>
      </c>
      <c r="E3" s="80" t="s">
        <v>1043</v>
      </c>
      <c r="F3" s="80" t="s">
        <v>1044</v>
      </c>
      <c r="G3" s="80" t="s">
        <v>1045</v>
      </c>
      <c r="H3" s="80" t="s">
        <v>1046</v>
      </c>
      <c r="I3" s="274"/>
    </row>
    <row r="5" spans="1:11" x14ac:dyDescent="0.25">
      <c r="A5" s="85" t="s">
        <v>1117</v>
      </c>
      <c r="B5" s="264" t="str">
        <f>'[1]BM_02.'!B18</f>
        <v>SERVIÇOS PRELIMINARES</v>
      </c>
      <c r="C5" s="265"/>
      <c r="D5" s="265"/>
      <c r="E5" s="265"/>
      <c r="F5" s="265"/>
      <c r="G5" s="265"/>
      <c r="H5" s="265"/>
      <c r="I5" s="266"/>
    </row>
    <row r="6" spans="1:11" x14ac:dyDescent="0.25">
      <c r="A6" s="130"/>
      <c r="B6" s="131"/>
      <c r="C6" s="132"/>
      <c r="D6" s="132"/>
      <c r="E6" s="132"/>
      <c r="F6" s="132"/>
      <c r="G6" s="132"/>
      <c r="H6" s="132"/>
      <c r="I6" s="133"/>
    </row>
    <row r="7" spans="1:11" ht="23.25" customHeight="1" x14ac:dyDescent="0.25">
      <c r="A7" s="86" t="s">
        <v>1118</v>
      </c>
      <c r="B7" s="269" t="str">
        <f>'[1]BM_02.'!B22</f>
        <v>LOCACAO CONVENCIONAL DE OBRA, UTILIZANDO GABARITO DE TÁBUAS CORRIDAS PONTALETADAS A CADA 2,00M -  2 UTILIZAÇÕES. AF_10/2018</v>
      </c>
      <c r="C7" s="269"/>
      <c r="D7" s="269"/>
      <c r="E7" s="269"/>
      <c r="F7" s="269"/>
      <c r="G7" s="269"/>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4" t="str">
        <f>'[1]BM_02.'!B28</f>
        <v>MOVIMENTO DE TERRA</v>
      </c>
      <c r="C12" s="265"/>
      <c r="D12" s="265"/>
      <c r="E12" s="265"/>
      <c r="F12" s="265"/>
      <c r="G12" s="265"/>
      <c r="H12" s="265"/>
      <c r="I12" s="266"/>
    </row>
    <row r="14" spans="1:11" ht="26.25" customHeight="1" x14ac:dyDescent="0.25">
      <c r="A14" s="86" t="s">
        <v>1110</v>
      </c>
      <c r="B14" s="269"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9"/>
      <c r="D14" s="269"/>
      <c r="E14" s="269"/>
      <c r="F14" s="269"/>
      <c r="G14" s="269"/>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9" t="str">
        <f>'[1]BM_02.'!B35</f>
        <v>ATERRO C/COMPACTAÇÃO MECÂNICA E CONTROLE, MAT. DE AQUISIÇÃO</v>
      </c>
      <c r="C80" s="269"/>
      <c r="D80" s="269"/>
      <c r="E80" s="269"/>
      <c r="F80" s="269"/>
      <c r="G80" s="269"/>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9" t="str">
        <f>'[1]BM_02.'!B39</f>
        <v>LASTRO DE CONCRETO MAGRO, APLICADO EM BLOCOS DE COROAMENTO OU SAPATAS, ESPESSURA DE 5 CM. AF_08/2017</v>
      </c>
      <c r="C148" s="269"/>
      <c r="D148" s="269"/>
      <c r="E148" s="269"/>
      <c r="F148" s="269"/>
      <c r="G148" s="269"/>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9" t="str">
        <f>'[1]BM_02.'!B40</f>
        <v>CONCRETO USINADO BOMBEAVEL, CLASSE DE RESISTENCIA C40, COM BRITA 0 E 1, SLUMP = 100 +/- 20 MM, INCLUI SERVICO DE BOMBEAMENTO (NBR 8953)</v>
      </c>
      <c r="C200" s="269"/>
      <c r="D200" s="269"/>
      <c r="E200" s="269"/>
      <c r="F200" s="269"/>
      <c r="G200" s="269"/>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9" t="str">
        <f>'[1]BM_02.'!B41</f>
        <v>LANÇAMENTO COM USO DE BOMBA, ADENSAMENTO E ACABAMENTO DE CONCRETO EM ESTRUTURAS. AF_02/2022</v>
      </c>
      <c r="C259" s="269"/>
      <c r="D259" s="269"/>
      <c r="E259" s="269"/>
      <c r="F259" s="269"/>
      <c r="G259" s="269"/>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9" t="str">
        <f>'[1]BM_02.'!B42</f>
        <v>ARMAÇÃO DE BLOCO, VIGA BALDRAME E SAPATA UTILIZANDO AÇO CA-60 DE 5 MM - MONTAGEM. AF_06/2017</v>
      </c>
      <c r="C313" s="269"/>
      <c r="D313" s="269"/>
      <c r="E313" s="269"/>
      <c r="F313" s="269"/>
      <c r="G313" s="269"/>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9" t="str">
        <f>'[1]BM_02.'!B45</f>
        <v>ARMAÇÃO DE BLOCO, VIGA BALDRAME OU SAPATA UTILIZANDO AÇO CA-50 DE 10 MM - MONTAGEM. AF_06/2017</v>
      </c>
      <c r="C381" s="269"/>
      <c r="D381" s="269"/>
      <c r="E381" s="269"/>
      <c r="F381" s="269"/>
      <c r="G381" s="269"/>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9" t="str">
        <f>'[1]BM_02.'!B46</f>
        <v>ARMAÇÃO DE BLOCO, VIGA BALDRAME OU SAPATA UTILIZANDO AÇO CA-50 DE 12,5 MM - MONTAGEM. AF_06/2017</v>
      </c>
      <c r="C485" s="269"/>
      <c r="D485" s="269"/>
      <c r="E485" s="269"/>
      <c r="F485" s="269"/>
      <c r="G485" s="269"/>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9" t="str">
        <f>'[1]BM_02.'!B47</f>
        <v>ARMAÇÃO DE BLOCO, VIGA BALDRAME OU SAPATA UTILIZANDO AÇO CA-50 DE 16 MM - MONTAGEM. AF_06/2017</v>
      </c>
      <c r="C520" s="269"/>
      <c r="D520" s="269"/>
      <c r="E520" s="269"/>
      <c r="F520" s="269"/>
      <c r="G520" s="269"/>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9" t="str">
        <f>'[1]BM_02.'!B48</f>
        <v>ARMAÇÃO DE BLOCO, VIGA BALDRAME OU SAPATA UTILIZANDO AÇO CA-50 DE 20 MM - MONTAGEM. AF_06/2017</v>
      </c>
      <c r="C530" s="269"/>
      <c r="D530" s="269"/>
      <c r="E530" s="269"/>
      <c r="F530" s="269"/>
      <c r="G530" s="269"/>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67" t="str">
        <f>'[1]BM_02.'!B49</f>
        <v>FABRICAÇÃO, MONTAGEM E DESMONTAGEM DE FÔRMA PARA SAPATA, EM CHAPA DE MADEIRA COMPENSADA RESINADA, E=17 MM, 2 UTILIZAÇÕES. AF_06/2017</v>
      </c>
      <c r="C536" s="268"/>
      <c r="D536" s="268"/>
      <c r="E536" s="268"/>
      <c r="F536" s="268"/>
      <c r="G536" s="268"/>
      <c r="H536" s="270"/>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9" t="str">
        <f>'[1]BM_02.'!B54</f>
        <v>CONCRETO USINADO BOMBEAVEL, CLASSE DE RESISTENCIA C40, COM BRITA 0 E 1, SLUMP = 100 +/- 20 MM, INCLUI SERVICO DE BOMBEAMENTO (NBR 8953)</v>
      </c>
      <c r="C592" s="269"/>
      <c r="D592" s="269"/>
      <c r="E592" s="269"/>
      <c r="F592" s="269"/>
      <c r="G592" s="269"/>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9" t="str">
        <f>'[1]BM_02.'!B55</f>
        <v>LANÇAMENTO COM USO DE BOMBA, ADENSAMENTO E ACABAMENTO DE CONCRETO EM ESTRUTURAS. AF_02/2022</v>
      </c>
      <c r="C658" s="269"/>
      <c r="D658" s="269"/>
      <c r="E658" s="269"/>
      <c r="F658" s="269"/>
      <c r="G658" s="269"/>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67" t="str">
        <f>'[1]BM_02.'!B67</f>
        <v>MONTAGEM E DESMONTAGEM DE FÔRMA DE PILARES RETANGULARES E ESTRUTURAS SIMILARES, PÉ-DIREITO SIMPLES, EM CHAPA DE MADEIRA COMPENSADA RESINADA, 4 UTILIZAÇÕES. AF_09/2020</v>
      </c>
      <c r="C724" s="268"/>
      <c r="D724" s="268"/>
      <c r="E724" s="268"/>
      <c r="F724" s="268"/>
      <c r="G724" s="268"/>
      <c r="H724" s="270"/>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4" t="str">
        <f>'[1]BM_02.'!B355</f>
        <v>PEDRA ARGAMASSADA COM CIMENTO E AREIA 1:3, 40% DE ARGAMASSA EM VOLUME - AREIA E PEDRA DE MÃO COMERCIAIS - FORNECIMENTO E ASSENTAMENTO. AF_08/2022</v>
      </c>
      <c r="C793" s="265"/>
      <c r="D793" s="265"/>
      <c r="E793" s="265"/>
      <c r="F793" s="265"/>
      <c r="G793" s="265"/>
      <c r="H793" s="265"/>
      <c r="I793" s="266"/>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4" t="str">
        <f>'[1]BM_02.'!B357</f>
        <v>REATERRO MANUAL DE VALAS COM COMPACTAÇÃO MECANIZADA. AF_04/2016</v>
      </c>
      <c r="C808" s="265"/>
      <c r="D808" s="265"/>
      <c r="E808" s="265"/>
      <c r="F808" s="265"/>
      <c r="G808" s="265"/>
      <c r="H808" s="265"/>
      <c r="I808" s="266"/>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4" t="str">
        <f>'[1]BM_02.'!B360</f>
        <v>ALVENARIA DE TIJOLO CERÂMICO FURADO (9x19x19)cm C/ARGAMASSA MISTA DE CAL HIDRATADA ESP=20 cm</v>
      </c>
      <c r="C818" s="265"/>
      <c r="D818" s="265"/>
      <c r="E818" s="265"/>
      <c r="F818" s="265"/>
      <c r="G818" s="265"/>
      <c r="H818" s="265"/>
      <c r="I818" s="266"/>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4" t="str">
        <f>'[1]BM_02.'!B361</f>
        <v>ALVENARIA DE VEDAÇÃO DE BLOCOS CERÂMICOS FURADOS NA HORIZONTAL DE 9X19X19 CM (ESPESSURA 9 CM) E ARGAMASSA DE ASSENTAMENTO COM PREPARO EM BETONEIRA. AF_12/2021</v>
      </c>
      <c r="C826" s="265"/>
      <c r="D826" s="265"/>
      <c r="E826" s="265"/>
      <c r="F826" s="265"/>
      <c r="G826" s="265"/>
      <c r="H826" s="265"/>
      <c r="I826" s="266"/>
    </row>
    <row r="827" spans="1:9" x14ac:dyDescent="0.25">
      <c r="A827" s="86"/>
      <c r="B827" s="267"/>
      <c r="C827" s="268"/>
      <c r="D827" s="268"/>
      <c r="E827" s="268"/>
      <c r="F827" s="268"/>
      <c r="G827" s="270"/>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4" t="str">
        <f>'[1]BM_02.'!B363</f>
        <v>FABRICAÇÃO, MONTAGEM E DESMONTAGEM DE FÔRMA PARA VIGA BALDRAME, EM CHAPA DE MADEIRA COMPENSADA RESINADA, E=17 MM, 4 UTILIZAÇÕES. AF_06/2017</v>
      </c>
      <c r="C836" s="265"/>
      <c r="D836" s="265"/>
      <c r="E836" s="265"/>
      <c r="F836" s="265"/>
      <c r="G836" s="265"/>
      <c r="H836" s="265"/>
      <c r="I836" s="266"/>
    </row>
    <row r="837" spans="1:9" x14ac:dyDescent="0.25">
      <c r="A837" s="86"/>
      <c r="B837" s="267"/>
      <c r="C837" s="268"/>
      <c r="D837" s="268"/>
      <c r="E837" s="268"/>
      <c r="F837" s="268"/>
      <c r="G837" s="268"/>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4" t="str">
        <f>'[1]BM_02.'!B364</f>
        <v>MONTAGEM E DESMONTAGEM DE FÔRMA DE PILARES RETANGULARES E ESTRUTURAS SIMILARES, PÉ-DIREITO SIMPLES, EM CHAPA DE MADEIRA COMPENSADA RESINADA, 6 UTILIZAÇÕES. AF_09/2020</v>
      </c>
      <c r="C842" s="265"/>
      <c r="D842" s="265"/>
      <c r="E842" s="265"/>
      <c r="F842" s="265"/>
      <c r="G842" s="265"/>
      <c r="H842" s="265"/>
      <c r="I842" s="266"/>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4" t="str">
        <f>'[1]BM_02.'!B365</f>
        <v>MONTAGEM E DESMONTAGEM DE FÔRMA DE VIGA, ESCORAMENTO METÁLICO, PÉ-DIREITO SIMPLES, EM CHAPA DE MADEIRA RESINADA, 6 UTILIZAÇÕES. AF_09/2020</v>
      </c>
      <c r="C859" s="265"/>
      <c r="D859" s="265"/>
      <c r="E859" s="265"/>
      <c r="F859" s="265"/>
      <c r="G859" s="265"/>
      <c r="H859" s="265"/>
      <c r="I859" s="266"/>
    </row>
    <row r="860" spans="1:9" x14ac:dyDescent="0.25">
      <c r="A860" s="86"/>
      <c r="B860" s="267"/>
      <c r="C860" s="268"/>
      <c r="D860" s="268"/>
      <c r="E860" s="268"/>
      <c r="F860" s="268"/>
      <c r="G860" s="268"/>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4" t="str">
        <f>'[1]BM_02.'!B366</f>
        <v>ARMAÇÃO DE PILAR OU VIGA DE ESTRUTURA CONVENCIONAL DE CONCRETO ARMADO UTILIZANDO AÇO CA-60 DE 5,0 MM - MONTAGEM. AF_06/2022</v>
      </c>
      <c r="C867" s="265"/>
      <c r="D867" s="265"/>
      <c r="E867" s="265"/>
      <c r="F867" s="265"/>
      <c r="G867" s="265"/>
      <c r="H867" s="265"/>
      <c r="I867" s="266"/>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4" t="str">
        <f>'[1]BM_02.'!B368</f>
        <v>ARMAÇÃO DE PILAR OU VIGA DE ESTRUTURA CONVENCIONAL DE CONCRETO ARMADO UTILIZANDO AÇO CA-50 DE 10,0 MM - MONTAGEM. AF_06/2022</v>
      </c>
      <c r="C878" s="265"/>
      <c r="D878" s="265"/>
      <c r="E878" s="265"/>
      <c r="F878" s="265"/>
      <c r="G878" s="265"/>
      <c r="H878" s="265"/>
      <c r="I878" s="266"/>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4" t="str">
        <f>'[1]BM_02.'!B369</f>
        <v>CONCRETO FCK = 20MPA, TRAÇO 1:2,7:3 (EM MASSA SECA DE CIMENTO/ AREIA MÉDIA/ BRITA 1) - PREPARO MECÂNICO COM BETONEIRA 400 L. AF_05/2021</v>
      </c>
      <c r="C886" s="265"/>
      <c r="D886" s="265"/>
      <c r="E886" s="265"/>
      <c r="F886" s="265"/>
      <c r="G886" s="265"/>
      <c r="H886" s="265"/>
      <c r="I886" s="266"/>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4" t="str">
        <f>'[1]BM_02.'!B370</f>
        <v>LANÇAMENTO COM USO DE BALDES, ADENSAMENTO E ACABAMENTO DE CONCRETO EM ESTRUTURAS. AF_02/2022</v>
      </c>
      <c r="C897" s="265"/>
      <c r="D897" s="265"/>
      <c r="E897" s="265"/>
      <c r="F897" s="265"/>
      <c r="G897" s="265"/>
      <c r="H897" s="265"/>
      <c r="I897" s="266"/>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4" t="str">
        <f>'[1]BM_02.'!B371</f>
        <v>Grade em metalon</v>
      </c>
      <c r="C908" s="265"/>
      <c r="D908" s="265"/>
      <c r="E908" s="265"/>
      <c r="F908" s="265"/>
      <c r="G908" s="265"/>
      <c r="H908" s="265"/>
      <c r="I908" s="266"/>
    </row>
    <row r="909" spans="1:9" x14ac:dyDescent="0.25">
      <c r="A909" s="86"/>
      <c r="B909" s="267"/>
      <c r="C909" s="268"/>
      <c r="D909" s="268"/>
      <c r="E909" s="268"/>
      <c r="F909" s="268"/>
      <c r="G909" s="268"/>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A1:I1"/>
    <mergeCell ref="A2:A3"/>
    <mergeCell ref="B2:B3"/>
    <mergeCell ref="C2:F2"/>
    <mergeCell ref="G2:H2"/>
    <mergeCell ref="I2:I3"/>
    <mergeCell ref="B520:G520"/>
    <mergeCell ref="B5:I5"/>
    <mergeCell ref="B7:G7"/>
    <mergeCell ref="B12:I12"/>
    <mergeCell ref="B14:G14"/>
    <mergeCell ref="B80:G80"/>
    <mergeCell ref="B148:G148"/>
    <mergeCell ref="B200:G200"/>
    <mergeCell ref="B259:G259"/>
    <mergeCell ref="B313:G313"/>
    <mergeCell ref="B381:G381"/>
    <mergeCell ref="B485:G485"/>
    <mergeCell ref="B837:G837"/>
    <mergeCell ref="B530:G530"/>
    <mergeCell ref="B536:H536"/>
    <mergeCell ref="B592:G592"/>
    <mergeCell ref="B658:G658"/>
    <mergeCell ref="B724:H724"/>
    <mergeCell ref="B793:I793"/>
    <mergeCell ref="B808:I808"/>
    <mergeCell ref="B818:I818"/>
    <mergeCell ref="B826:I826"/>
    <mergeCell ref="B827:G827"/>
    <mergeCell ref="B836:I836"/>
    <mergeCell ref="B897:I897"/>
    <mergeCell ref="B908:I908"/>
    <mergeCell ref="B909:G909"/>
    <mergeCell ref="B842:I842"/>
    <mergeCell ref="B859:I859"/>
    <mergeCell ref="B860:G860"/>
    <mergeCell ref="B867:I867"/>
    <mergeCell ref="B878:I878"/>
    <mergeCell ref="B886:I886"/>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1210</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45222</v>
      </c>
      <c r="K7" s="125" t="s">
        <v>1212</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147601.79999999999</v>
      </c>
      <c r="I11" s="192"/>
      <c r="J11" s="187" t="s">
        <v>1213</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1215</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1235</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45267</v>
      </c>
      <c r="K7" s="125" t="s">
        <v>1236</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82148.47</v>
      </c>
      <c r="I11" s="192"/>
      <c r="J11" s="187" t="s">
        <v>1237</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1238</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178"/>
      <c r="C362" s="178"/>
      <c r="D362" s="178"/>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32</vt:i4>
      </vt:variant>
      <vt:variant>
        <vt:lpstr>Intervalos Nomeados</vt:lpstr>
      </vt:variant>
      <vt:variant>
        <vt:i4>26</vt:i4>
      </vt:variant>
    </vt:vector>
  </HeadingPairs>
  <TitlesOfParts>
    <vt:vector size="58" baseType="lpstr">
      <vt:lpstr>Orçamento</vt:lpstr>
      <vt:lpstr>BM_01</vt:lpstr>
      <vt:lpstr>Memorial</vt:lpstr>
      <vt:lpstr>BM_02.</vt:lpstr>
      <vt:lpstr>MEM</vt:lpstr>
      <vt:lpstr>BM_03</vt:lpstr>
      <vt:lpstr>MEMÓRIA03</vt:lpstr>
      <vt:lpstr>BM_04</vt:lpstr>
      <vt:lpstr>MEMÓRIA04</vt:lpstr>
      <vt:lpstr>BM_05</vt:lpstr>
      <vt:lpstr>MEMÓRIA05</vt:lpstr>
      <vt:lpstr>BM_06</vt:lpstr>
      <vt:lpstr>MEMÓRIA06</vt:lpstr>
      <vt:lpstr>BM_07</vt:lpstr>
      <vt:lpstr>MEMÓRIA07</vt:lpstr>
      <vt:lpstr>BM_08</vt:lpstr>
      <vt:lpstr>MEMÓRIA08</vt:lpstr>
      <vt:lpstr>BM_09</vt:lpstr>
      <vt:lpstr>MEMÓRIA09</vt:lpstr>
      <vt:lpstr>BM_10</vt:lpstr>
      <vt:lpstr>MEMÓRIA10</vt:lpstr>
      <vt:lpstr>BM_11</vt:lpstr>
      <vt:lpstr>MEMÓRIA11</vt:lpstr>
      <vt:lpstr>BM_12</vt:lpstr>
      <vt:lpstr>MEMÓRIA12</vt:lpstr>
      <vt:lpstr>BM_13</vt:lpstr>
      <vt:lpstr>MEMÓRIA13</vt:lpstr>
      <vt:lpstr>BM_14</vt:lpstr>
      <vt:lpstr>MEMÓRIA14</vt:lpstr>
      <vt:lpstr>BM_15</vt:lpstr>
      <vt:lpstr>MEMÓRIA15</vt:lpstr>
      <vt:lpstr>Plan1</vt:lpstr>
      <vt:lpstr>BM_03!Area_de_impressao</vt:lpstr>
      <vt:lpstr>BM_04!Area_de_impressao</vt:lpstr>
      <vt:lpstr>BM_05!Area_de_impressao</vt:lpstr>
      <vt:lpstr>BM_06!Area_de_impressao</vt:lpstr>
      <vt:lpstr>BM_07!Area_de_impressao</vt:lpstr>
      <vt:lpstr>BM_08!Area_de_impressao</vt:lpstr>
      <vt:lpstr>BM_09!Area_de_impressao</vt:lpstr>
      <vt:lpstr>BM_10!Area_de_impressao</vt:lpstr>
      <vt:lpstr>BM_11!Area_de_impressao</vt:lpstr>
      <vt:lpstr>BM_12!Area_de_impressao</vt:lpstr>
      <vt:lpstr>BM_13!Area_de_impressao</vt:lpstr>
      <vt:lpstr>BM_14!Area_de_impressao</vt:lpstr>
      <vt:lpstr>BM_15!Area_de_impressao</vt:lpstr>
      <vt:lpstr>MEMÓRIA03!Area_de_impressao</vt:lpstr>
      <vt:lpstr>MEMÓRIA04!Area_de_impressao</vt:lpstr>
      <vt:lpstr>MEMÓRIA05!Area_de_impressao</vt:lpstr>
      <vt:lpstr>MEMÓRIA06!Area_de_impressao</vt:lpstr>
      <vt:lpstr>MEMÓRIA07!Area_de_impressao</vt:lpstr>
      <vt:lpstr>MEMÓRIA08!Area_de_impressao</vt:lpstr>
      <vt:lpstr>MEMÓRIA09!Area_de_impressao</vt:lpstr>
      <vt:lpstr>MEMÓRIA10!Area_de_impressao</vt:lpstr>
      <vt:lpstr>MEMÓRIA11!Area_de_impressao</vt:lpstr>
      <vt:lpstr>MEMÓRIA12!Area_de_impressao</vt:lpstr>
      <vt:lpstr>MEMÓRIA13!Area_de_impressao</vt:lpstr>
      <vt:lpstr>MEMÓRIA14!Area_de_impressao</vt:lpstr>
      <vt:lpstr>MEMÓRIA15!Area_de_impressao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2025-02-19T13:55:36Z</dcterms:modified>
</cp:coreProperties>
</file>