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ra\OneDrive\Área de Trabalho\"/>
    </mc:Choice>
  </mc:AlternateContent>
  <xr:revisionPtr revIDLastSave="0" documentId="13_ncr:1_{018CB189-354C-457F-AA14-AD06D9640548}" xr6:coauthVersionLast="47" xr6:coauthVersionMax="47" xr10:uidLastSave="{00000000-0000-0000-0000-000000000000}"/>
  <bookViews>
    <workbookView xWindow="-110" yWindow="-110" windowWidth="25820" windowHeight="13900" tabRatio="944" xr2:uid="{00000000-000D-0000-FFFF-FFFF00000000}"/>
  </bookViews>
  <sheets>
    <sheet name="BM 01" sheetId="2" r:id="rId1"/>
    <sheet name="Memória" sheetId="20" r:id="rId2"/>
    <sheet name="Relatório Fotográfico" sheetId="2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>[0]!aaa</definedName>
    <definedName name="Ac">#REF!</definedName>
    <definedName name="AdPeri">#REF!</definedName>
    <definedName name="ALTA">'[4]PRO-08'!#REF!</definedName>
    <definedName name="Alvenaria_vedação">#REF!</definedName>
    <definedName name="amarela">#REF!</definedName>
    <definedName name="AMORLDMLENFK">[5]COMPOSIÇÃO!#REF!</definedName>
    <definedName name="ANA">'[6]Refor Out. 2001 - BDI=20% Ajust'!#REF!</definedName>
    <definedName name="ANTIGA">#REF!</definedName>
    <definedName name="area_base">[2]Base!$U$40</definedName>
    <definedName name="_xlnm.Print_Area" localSheetId="0">'BM 01'!$A$1:$H$63</definedName>
    <definedName name="_xlnm.Print_Area" localSheetId="1">Memória!$A$1:$N$63</definedName>
    <definedName name="_xlnm.Print_Area" localSheetId="2">'Relatório Fotográfico'!$A$1:$N$31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[7]PROJETO!#REF!</definedName>
    <definedName name="Aut_resumo">[8]RESUMO_AUT1!#REF!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>[0]!BBBB</definedName>
    <definedName name="BDI">[9]Dados!$B$15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'[10]UTR 2'!#REF!</definedName>
    <definedName name="CANETA">#REF!</definedName>
    <definedName name="CANTEIRO_DE_OBRAS">[11]CANT_OBRAS!$H$8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'[11]AQU TERRENO-'!$H$9</definedName>
    <definedName name="DESCRIÇÃO_DO_ITEM">#REF!</definedName>
    <definedName name="Df">#REF!</definedName>
    <definedName name="DGA">'[4]PRO-08'!#REF!</definedName>
    <definedName name="Dissídio">#REF!</definedName>
    <definedName name="DJ">#REF!</definedName>
    <definedName name="DMT">'[12]C.U'!$D$1651,'[12]C.U'!$D$1155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'[13]ENTRADA DE DADOS'!$F$5</definedName>
    <definedName name="dxi">'[13]ENTRADA DE DADOS'!$I$5</definedName>
    <definedName name="DY">'[14]ENTRADA DE DADOS'!$F$5</definedName>
    <definedName name="E">#REF!</definedName>
    <definedName name="ECJ">#REF!</definedName>
    <definedName name="ee">[1]Reforma!#REF!</definedName>
    <definedName name="EE1_MAT">'[15]B - Captação_Elevação 1a Etapa '!#REF!</definedName>
    <definedName name="EE1_MATERIAIS">'[11]ESTA ELEVATÓRIA_'!$H$106</definedName>
    <definedName name="EE1_SERV">'[15]B - Captação_Elevação 1a Etapa '!#REF!</definedName>
    <definedName name="EE1_SERVIÇOS">'[11]ESTA ELEVATÓRIA_'!$H$9</definedName>
    <definedName name="EE2_MAT">'[15]B - Captação_Elevação 1a Etapa '!#REF!</definedName>
    <definedName name="EE2_MATERIAIS">'[11]ESTA ELEVATÓRIA_'!$H$244</definedName>
    <definedName name="EE2_SERV">'[15]B - Captação_Elevação 1a Etapa '!#REF!</definedName>
    <definedName name="EE2_SERVIÇOS">'[11]ESTA ELEVATÓRIA_'!$H$143</definedName>
    <definedName name="EE3_MAT">'[15]B - Captação_Elevação 1a Etapa '!#REF!</definedName>
    <definedName name="EE3_SERV">'[15]B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[11]EMISSÁRIO_!$H$39</definedName>
    <definedName name="EMISSÁRIO1_SERVIÇOS">[11]EMISSÁRIO_!$H$9</definedName>
    <definedName name="EMISSÁRIO2_MATERIAIS">[11]EMISSÁRIO_!$H$80</definedName>
    <definedName name="EMISSÁRIO2_SERVIÇOS">[11]EMISSÁRIO_!$H$50</definedName>
    <definedName name="Empolamento">#REF!</definedName>
    <definedName name="EPVT">#REF!</definedName>
    <definedName name="EQPTO">#REF!</definedName>
    <definedName name="ER">[1]Reforma!#REF!</definedName>
    <definedName name="err">[0]!err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'[4]PRO-08'!#REF!</definedName>
    <definedName name="Estrutura">'[16]Lote 02 FoFo'!#REF!</definedName>
    <definedName name="eu">{#N/A,#N/A,FALSE,"MO (2)"}</definedName>
    <definedName name="EXA">'[4]PRO-08'!#REF!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>[0]!Extenso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'[17]TrafContExpan-NoPrint'!$O$5</definedName>
    <definedName name="FatSextaOut">'[17]TrafContExpan-NoPrint'!$O$4</definedName>
    <definedName name="fc1a">'[4]PRO-08'!#REF!</definedName>
    <definedName name="FC2A">'[4]PRO-08'!#REF!</definedName>
    <definedName name="FC3A">'[4]PRO-08'!#REF!</definedName>
    <definedName name="Fd">#REF!</definedName>
    <definedName name="fernanda">#REF!</definedName>
    <definedName name="Ferro_CA60">#REF!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[18]C!$B$112,[18]C!$B$50,[18]C!$B$174:$B$177,[18]C!$B$236:$B$239,[18]C!$B$298:$B$301,[18]C!$B$360:$B$362,[18]C!$B$422:$B$424,[18]C!$B$484:$B$486,[18]C!$B$546:$B$547,[18]C!$B$608:$B$609,[18]C!$B$671:$B$672,[18]C!$B$733:$B$734,[18]C!$B$795:$B$796,[18]C!$B$857:$B$858,[18]C!$B$980,[18]C!$B$1042,[18]C!$B$1104,[18]C!$B$1166:$B$1168,[18]C!$B$1228:$B$1230,[18]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'[19]Adm Local '!$K$310</definedName>
    <definedName name="GER">#REF!</definedName>
    <definedName name="geral">#REF!</definedName>
    <definedName name="gg">#REF!</definedName>
    <definedName name="_xlnm.Recorder">#REF!</definedName>
    <definedName name="grf">[20]LISTA!$E$1:$E$6</definedName>
    <definedName name="grt">#REF!</definedName>
    <definedName name="hf">[21]LISTA!$E$1:$E$6</definedName>
    <definedName name="hi">#REF!</definedName>
    <definedName name="HTML_CodePage">1252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'[22]Orçamento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[23]Plan1!$J$13</definedName>
    <definedName name="item1.1">[24]Composição!$E$19</definedName>
    <definedName name="item1.2">[24]Composição!$E$27</definedName>
    <definedName name="item1.3">[24]Composição!$E$35</definedName>
    <definedName name="item1.4">[24]Composição!$E$60</definedName>
    <definedName name="item1.5">[24]Composição!$E$76</definedName>
    <definedName name="item1.6">[24]Composição!$E$98</definedName>
    <definedName name="item1_1">[24]Composição!$E$19</definedName>
    <definedName name="item1_2">[24]Composição!$E$27</definedName>
    <definedName name="item1_3">[24]Composição!$E$35</definedName>
    <definedName name="item1_4">[24]Composição!$E$60</definedName>
    <definedName name="item1_5">[24]Composição!$E$76</definedName>
    <definedName name="item1_6">[24]Composição!$E$98</definedName>
    <definedName name="item10.1">[24]Composição!$E$1692</definedName>
    <definedName name="item10.10">[24]Composição!$E$1843</definedName>
    <definedName name="item10.11">[24]Composição!$E$1863</definedName>
    <definedName name="item10.12">[24]Composição!$E$1887</definedName>
    <definedName name="item10.13">[24]Composição!$E$1907</definedName>
    <definedName name="item10.14">[24]Composição!$E$1927</definedName>
    <definedName name="item10.15">[24]Composição!$E$1941</definedName>
    <definedName name="item10.16">[24]Composição!#REF!</definedName>
    <definedName name="item10.17">[24]Composição!$E$1954</definedName>
    <definedName name="item10.18">[24]Composição!$E$1966</definedName>
    <definedName name="item10.19">#REF!</definedName>
    <definedName name="item10.2">[24]Composição!$E$1718</definedName>
    <definedName name="item10.3">#REF!</definedName>
    <definedName name="item10.4">[24]Composição!$E$1752</definedName>
    <definedName name="item10.5">[24]Composição!$E$1766</definedName>
    <definedName name="item10.6">[24]Composição!$E$1780</definedName>
    <definedName name="item10.7">[24]Composição!$E$1799</definedName>
    <definedName name="item10.8">[24]Composição!$E$1817</definedName>
    <definedName name="item10.9">[24]Composição!$E$1830</definedName>
    <definedName name="item10_1">[24]Composição!$E$1692</definedName>
    <definedName name="item10_10">[24]Composição!$E$1843</definedName>
    <definedName name="item10_11">[24]Composição!$E$1863</definedName>
    <definedName name="item10_12">[24]Composição!$E$1887</definedName>
    <definedName name="item10_13">[24]Composição!$E$1907</definedName>
    <definedName name="item10_14">[24]Composição!$E$1927</definedName>
    <definedName name="item10_15">[24]Composição!$E$1941</definedName>
    <definedName name="item10_16">[24]Composição!#REF!</definedName>
    <definedName name="item10_17">[24]Composição!$E$1954</definedName>
    <definedName name="item10_18">[24]Composição!$E$1966</definedName>
    <definedName name="item10_19">#REF!</definedName>
    <definedName name="item10_2">[24]Composição!$E$1718</definedName>
    <definedName name="item10_3">#REF!</definedName>
    <definedName name="item10_4">[24]Composição!$E$1752</definedName>
    <definedName name="item10_5">[24]Composição!$E$1766</definedName>
    <definedName name="item10_6">[24]Composição!$E$1780</definedName>
    <definedName name="item10_7">[24]Composição!$E$1799</definedName>
    <definedName name="item10_8">[24]Composição!$E$1817</definedName>
    <definedName name="item10_9">[24]Composição!$E$1830</definedName>
    <definedName name="item11.1">[24]Composição!$E$2078</definedName>
    <definedName name="item11.10">[24]Composição!$E$2391</definedName>
    <definedName name="item11.11">[24]Composição!$E$2424</definedName>
    <definedName name="item11.12">[24]Composição!$E$2435</definedName>
    <definedName name="item11.13">[24]Composição!$E$2447</definedName>
    <definedName name="item11.14">[24]Composição!$E$2458</definedName>
    <definedName name="item11.15">[24]Composição!$E$2507</definedName>
    <definedName name="item11.16">[24]Composição!$E$2518</definedName>
    <definedName name="item11.17">[24]Composição!$E$2529</definedName>
    <definedName name="item11.18">[24]Composição!$E$2547</definedName>
    <definedName name="item11.19">[24]Composição!$E$2558</definedName>
    <definedName name="item11.2">[24]Composição!$E$2095</definedName>
    <definedName name="item11.20">[24]Composição!$E$2569</definedName>
    <definedName name="item11.21">[24]Composição!$E$2583</definedName>
    <definedName name="item11.22">[24]Composição!$E$2626</definedName>
    <definedName name="item11.23">[24]Composição!$E$2642</definedName>
    <definedName name="item11.24">[24]Composição!$E$2655</definedName>
    <definedName name="item11.25">[24]Composição!$E$2686</definedName>
    <definedName name="item11.26">[24]Composição!$E$2699</definedName>
    <definedName name="item11.27">[24]Composição!$E$2711</definedName>
    <definedName name="item11.28">[24]Composição!$E$2725</definedName>
    <definedName name="item11.3">[24]Composição!$E$2112</definedName>
    <definedName name="item11.4">[24]Composição!$E$2146</definedName>
    <definedName name="item11.5">#REF!</definedName>
    <definedName name="item11.6">#REF!</definedName>
    <definedName name="item11.7">[24]Composição!$E$2330</definedName>
    <definedName name="item11.8">[24]Composição!$E$2351</definedName>
    <definedName name="item11.9">[24]Composição!$E$2375</definedName>
    <definedName name="item11_1">[24]Composição!$E$2078</definedName>
    <definedName name="item11_10">[24]Composição!$E$2391</definedName>
    <definedName name="item11_11">[24]Composição!$E$2424</definedName>
    <definedName name="item11_12">[24]Composição!$E$2435</definedName>
    <definedName name="item11_13">[24]Composição!$E$2447</definedName>
    <definedName name="item11_14">[24]Composição!$E$2458</definedName>
    <definedName name="item11_15">[24]Composição!$E$2507</definedName>
    <definedName name="item11_16">[24]Composição!$E$2518</definedName>
    <definedName name="item11_17">[24]Composição!$E$2529</definedName>
    <definedName name="item11_18">[24]Composição!$E$2547</definedName>
    <definedName name="item11_19">[24]Composição!$E$2558</definedName>
    <definedName name="item11_2">[24]Composição!$E$2095</definedName>
    <definedName name="item11_20">[24]Composição!$E$2569</definedName>
    <definedName name="item11_21">[24]Composição!$E$2583</definedName>
    <definedName name="item11_22">[24]Composição!$E$2626</definedName>
    <definedName name="item11_23">[24]Composição!$E$2642</definedName>
    <definedName name="item11_24">[24]Composição!$E$2655</definedName>
    <definedName name="item11_25">[24]Composição!$E$2686</definedName>
    <definedName name="item11_26">[24]Composição!$E$2699</definedName>
    <definedName name="item11_27">[24]Composição!$E$2711</definedName>
    <definedName name="item11_28">[24]Composição!$E$2725</definedName>
    <definedName name="item11_3">[24]Composição!$E$2112</definedName>
    <definedName name="item11_4">[24]Composição!$E$2146</definedName>
    <definedName name="item11_5">#REF!</definedName>
    <definedName name="item11_6">#REF!</definedName>
    <definedName name="item11_7">[24]Composição!$E$2330</definedName>
    <definedName name="item11_8">[24]Composição!$E$2351</definedName>
    <definedName name="item11_9">[24]Composição!$E$2375</definedName>
    <definedName name="item12.0">#REF!</definedName>
    <definedName name="item12.1">[24]Composição!$E$2747</definedName>
    <definedName name="item12.10">[24]Composição!$E$2931</definedName>
    <definedName name="item12.11">[24]Composição!$E$2945</definedName>
    <definedName name="item12.12">[24]Composição!$E$2957</definedName>
    <definedName name="item12.13">[24]Composição!$E$2978</definedName>
    <definedName name="item12.14">[24]Composição!$E$2992</definedName>
    <definedName name="item12.15">[24]Composição!$E$3005</definedName>
    <definedName name="item12.16">[24]Composição!$E$3018</definedName>
    <definedName name="item12.17">[24]Composição!$E$3043</definedName>
    <definedName name="item12.18">[24]Composição!$E$3061</definedName>
    <definedName name="item12.19">[24]Composição!$E$3079</definedName>
    <definedName name="item12.2">[24]Composição!$E$2766</definedName>
    <definedName name="item12.20">[24]Composição!$E$3106</definedName>
    <definedName name="item12.21">[24]Composição!$E$3124</definedName>
    <definedName name="item12.22">[24]Composição!$E$3135</definedName>
    <definedName name="item12.23">[24]Composição!$E$3146</definedName>
    <definedName name="item12.24">[24]Composição!$E$3162</definedName>
    <definedName name="item12.25">[24]Composição!$E$3172</definedName>
    <definedName name="item12.26">[24]Composição!$E$3192</definedName>
    <definedName name="item12.27">[24]Composição!$E$3205</definedName>
    <definedName name="item12.3">[24]Composição!$E$2792</definedName>
    <definedName name="item12.4">[24]Composição!$E$2813</definedName>
    <definedName name="item12.5">[24]Composição!$E$2831</definedName>
    <definedName name="item12.6">[24]Composição!$E$2857</definedName>
    <definedName name="item12.7">[24]Composição!$E$2876</definedName>
    <definedName name="item12.8">[24]Composição!$E$2894</definedName>
    <definedName name="item12.9">[24]Composição!$E$2915</definedName>
    <definedName name="item12_0">#REF!</definedName>
    <definedName name="item12_1">[24]Composição!$E$2747</definedName>
    <definedName name="item12_10">[24]Composição!$E$2931</definedName>
    <definedName name="item12_11">[24]Composição!$E$2945</definedName>
    <definedName name="item12_12">[24]Composição!$E$2957</definedName>
    <definedName name="item12_13">[24]Composição!$E$2978</definedName>
    <definedName name="item12_14">[24]Composição!$E$2992</definedName>
    <definedName name="item12_15">[24]Composição!$E$3005</definedName>
    <definedName name="item12_16">[24]Composição!$E$3018</definedName>
    <definedName name="item12_17">[24]Composição!$E$3043</definedName>
    <definedName name="item12_18">[24]Composição!$E$3061</definedName>
    <definedName name="item12_19">[24]Composição!$E$3079</definedName>
    <definedName name="item12_2">[24]Composição!$E$2766</definedName>
    <definedName name="item12_20">[24]Composição!$E$3106</definedName>
    <definedName name="item12_21">[24]Composição!$E$3124</definedName>
    <definedName name="item12_22">[24]Composição!$E$3135</definedName>
    <definedName name="item12_23">[24]Composição!$E$3146</definedName>
    <definedName name="item12_24">[24]Composição!$E$3162</definedName>
    <definedName name="item12_25">[24]Composição!$E$3172</definedName>
    <definedName name="item12_26">[24]Composição!$E$3192</definedName>
    <definedName name="item12_27">[24]Composição!$E$3205</definedName>
    <definedName name="item12_3">[24]Composição!$E$2792</definedName>
    <definedName name="item12_4">[24]Composição!$E$2813</definedName>
    <definedName name="item12_5">[24]Composição!$E$2831</definedName>
    <definedName name="item12_6">[24]Composição!$E$2857</definedName>
    <definedName name="item12_7">[24]Composição!$E$2876</definedName>
    <definedName name="item12_8">[24]Composição!$E$2894</definedName>
    <definedName name="item12_9">[24]Composição!$E$2915</definedName>
    <definedName name="item13.1">[24]Composição!$E$3248</definedName>
    <definedName name="item13.10">[24]Composição!$E$3361</definedName>
    <definedName name="item13.11">[24]Composição!$E$3374</definedName>
    <definedName name="item13.12">[24]Composição!$E$3385</definedName>
    <definedName name="item13.13">[24]Composição!$E$3399</definedName>
    <definedName name="item13.2">[24]Composição!$E$3260</definedName>
    <definedName name="item13.3">[24]Composição!$E$3272</definedName>
    <definedName name="item13.4">[24]Composição!$E$3284</definedName>
    <definedName name="item13.5">[24]Composição!$E$3298</definedName>
    <definedName name="item13.6">[24]Composição!$E$3311</definedName>
    <definedName name="item13.7">[24]Composição!$E$3324</definedName>
    <definedName name="item13.8">[24]Composição!$E$3336</definedName>
    <definedName name="item13.9">[24]Composição!$E$3350</definedName>
    <definedName name="item13_1">[24]Composição!$E$3248</definedName>
    <definedName name="item13_10">[24]Composição!$E$3361</definedName>
    <definedName name="item13_11">[24]Composição!$E$3374</definedName>
    <definedName name="item13_12">[24]Composição!$E$3385</definedName>
    <definedName name="item13_13">[24]Composição!$E$3399</definedName>
    <definedName name="item13_2">[24]Composição!$E$3260</definedName>
    <definedName name="item13_3">[24]Composição!$E$3272</definedName>
    <definedName name="item13_4">[24]Composição!$E$3284</definedName>
    <definedName name="item13_5">[24]Composição!$E$3298</definedName>
    <definedName name="item13_6">[24]Composição!$E$3311</definedName>
    <definedName name="item13_7">[24]Composição!$E$3324</definedName>
    <definedName name="item13_8">[24]Composição!$E$3336</definedName>
    <definedName name="item13_9">[24]Composição!$E$3350</definedName>
    <definedName name="item14.1">[24]Composição!$E$3426</definedName>
    <definedName name="item14.2">[24]Composição!$E$3437</definedName>
    <definedName name="item14.3">[24]Composição!$E$3449</definedName>
    <definedName name="item14.4">[24]Composição!$E$3460</definedName>
    <definedName name="item14.5">[24]Composição!$E$3470</definedName>
    <definedName name="item14.6">[24]Composição!$E$3480</definedName>
    <definedName name="item14_1">[24]Composição!$E$3426</definedName>
    <definedName name="item14_2">[24]Composição!$E$3437</definedName>
    <definedName name="item14_3">[24]Composição!$E$3449</definedName>
    <definedName name="item14_4">[24]Composição!$E$3460</definedName>
    <definedName name="item14_5">[24]Composição!$E$3470</definedName>
    <definedName name="item14_6">[24]Composição!$E$3480</definedName>
    <definedName name="item15.1">[24]Composição!$E$3493</definedName>
    <definedName name="item15.10">[24]Composição!$E$3640</definedName>
    <definedName name="item15.11">[24]Composição!$E$3653</definedName>
    <definedName name="item15.12">[25]COMPOSIÇÃO!#REF!</definedName>
    <definedName name="item15.13">[25]COMPOSIÇÃO!#REF!</definedName>
    <definedName name="item15.2">[24]Composição!$E$3500</definedName>
    <definedName name="item15.3">[24]Composição!$E$3516</definedName>
    <definedName name="item15.4">[24]Composição!$E$3532</definedName>
    <definedName name="item15.5">[24]Composição!$E$3548</definedName>
    <definedName name="item15.6">[24]Composição!$E$3563</definedName>
    <definedName name="item15.7">[24]Composição!$E$3586</definedName>
    <definedName name="item15.8">[24]Composição!$E$3611</definedName>
    <definedName name="item15.9">[24]Composição!$E$3624</definedName>
    <definedName name="item15_1">[24]Composição!$E$3493</definedName>
    <definedName name="item15_10">[24]Composição!$E$3640</definedName>
    <definedName name="item15_11">[24]Composição!$E$3653</definedName>
    <definedName name="item15_12">[25]COMPOSIÇÃO!#REF!</definedName>
    <definedName name="item15_13">[25]COMPOSIÇÃO!#REF!</definedName>
    <definedName name="item15_2">[24]Composição!$E$3500</definedName>
    <definedName name="item15_3">[24]Composição!$E$3516</definedName>
    <definedName name="item15_4">[24]Composição!$E$3532</definedName>
    <definedName name="item15_5">[24]Composição!$E$3548</definedName>
    <definedName name="item15_6">[24]Composição!$E$3563</definedName>
    <definedName name="item15_7">[24]Composição!$E$3586</definedName>
    <definedName name="item15_8">[24]Composição!$E$3611</definedName>
    <definedName name="item15_9">[24]Composição!$E$3624</definedName>
    <definedName name="item2.1">[24]Composição!$E$108</definedName>
    <definedName name="item2.10">[24]Composição!$E$188</definedName>
    <definedName name="item2.11">[24]Composição!$E$197</definedName>
    <definedName name="item2.12">[24]Composição!$E$206</definedName>
    <definedName name="item2.13">[24]Composição!$E$230</definedName>
    <definedName name="item2.14">[24]Composição!$E$239</definedName>
    <definedName name="item2.15">[24]Composição!$E$248</definedName>
    <definedName name="item2.16">[24]Composição!$E$260</definedName>
    <definedName name="item2.17">[24]Composição!$E$269</definedName>
    <definedName name="item2.18">[24]Composição!$E$278</definedName>
    <definedName name="item2.19">[24]Composição!$E$287</definedName>
    <definedName name="item2.2">[24]Composição!$E$117</definedName>
    <definedName name="item2.20">#REF!</definedName>
    <definedName name="item2.21">[24]Composição!$E$305</definedName>
    <definedName name="item2.22">[24]Composição!$E$312</definedName>
    <definedName name="item2.23">[24]Composição!$E$323</definedName>
    <definedName name="item2.24">[24]Composição!$E$332</definedName>
    <definedName name="item2.25">[24]Composição!$E$341</definedName>
    <definedName name="item2.26">[24]Composição!$E$350</definedName>
    <definedName name="item2.27">[24]Composição!$E$360</definedName>
    <definedName name="item2.3">[24]Composição!$E$126</definedName>
    <definedName name="item2.4">[24]Composição!$E$135</definedName>
    <definedName name="item2.5">[24]Composição!$E$144</definedName>
    <definedName name="item2.6">[24]Composição!$E$153</definedName>
    <definedName name="item2.7">[24]Composição!$E$162</definedName>
    <definedName name="item2.8">[24]Composição!$E$171</definedName>
    <definedName name="item2.9">[24]Composição!$E$180</definedName>
    <definedName name="item2_1">[24]Composição!$E$108</definedName>
    <definedName name="item2_10">[24]Composição!$E$188</definedName>
    <definedName name="item2_11">[24]Composição!$E$197</definedName>
    <definedName name="item2_12">[24]Composição!$E$206</definedName>
    <definedName name="item2_13">[24]Composição!$E$230</definedName>
    <definedName name="item2_14">[24]Composição!$E$239</definedName>
    <definedName name="item2_15">[24]Composição!$E$248</definedName>
    <definedName name="item2_16">[24]Composição!$E$260</definedName>
    <definedName name="item2_17">[24]Composição!$E$269</definedName>
    <definedName name="item2_18">[24]Composição!$E$278</definedName>
    <definedName name="item2_19">[24]Composição!$E$287</definedName>
    <definedName name="item2_2">[24]Composição!$E$117</definedName>
    <definedName name="item2_20">#REF!</definedName>
    <definedName name="item2_21">[24]Composição!$E$305</definedName>
    <definedName name="item2_22">[24]Composição!$E$312</definedName>
    <definedName name="item2_23">[24]Composição!$E$323</definedName>
    <definedName name="item2_24">[24]Composição!$E$332</definedName>
    <definedName name="item2_25">[24]Composição!$E$341</definedName>
    <definedName name="item2_26">[24]Composição!$E$350</definedName>
    <definedName name="item2_27">[24]Composição!$E$360</definedName>
    <definedName name="item2_3">[24]Composição!$E$126</definedName>
    <definedName name="item2_4">[24]Composição!$E$135</definedName>
    <definedName name="item2_5">[24]Composição!$E$144</definedName>
    <definedName name="item2_6">[24]Composição!$E$153</definedName>
    <definedName name="item2_7">[24]Composição!$E$162</definedName>
    <definedName name="item2_8">[24]Composição!$E$171</definedName>
    <definedName name="item2_9">[24]Composição!$E$180</definedName>
    <definedName name="item3">[23]Plan1!$J$30</definedName>
    <definedName name="item3.1">[24]Composição!$E$433</definedName>
    <definedName name="item3.2">[24]Composição!$E$442</definedName>
    <definedName name="item3.3">[24]Composição!$E$452</definedName>
    <definedName name="item3_1">[24]Composição!$E$433</definedName>
    <definedName name="item3_2">[24]Composição!$E$442</definedName>
    <definedName name="item3_3">[24]Composição!$E$452</definedName>
    <definedName name="item4">[23]Plan1!$J$39</definedName>
    <definedName name="item4.1">[24]Composição!$E$477</definedName>
    <definedName name="item4.2">[24]Composição!$E$502</definedName>
    <definedName name="item4.3">[24]Composição!$E$516</definedName>
    <definedName name="item4.4">[24]Composição!$E$532</definedName>
    <definedName name="item4.5">[24]Composição!$E$564</definedName>
    <definedName name="item4.6">[24]Composição!$E$608</definedName>
    <definedName name="item4.7">[24]Composição!$E$633</definedName>
    <definedName name="item4_1">[24]Composição!$E$477</definedName>
    <definedName name="item4_2">[24]Composição!$E$502</definedName>
    <definedName name="item4_3">[24]Composição!$E$516</definedName>
    <definedName name="item4_4">[24]Composição!$E$532</definedName>
    <definedName name="item4_5">[24]Composição!$E$564</definedName>
    <definedName name="item4_6">[24]Composição!$E$608</definedName>
    <definedName name="item4_7">[24]Composição!$E$633</definedName>
    <definedName name="item5.1">[24]Composição!$E$659</definedName>
    <definedName name="item5.2">[24]Composição!$E$679</definedName>
    <definedName name="item5.3">[24]Composição!$E$707</definedName>
    <definedName name="item5.4">[24]Composição!$E$733</definedName>
    <definedName name="item5.5">[24]Composição!$E$750</definedName>
    <definedName name="item5.6">[24]Composição!$E$769</definedName>
    <definedName name="item5.7">[24]Composição!$E$788</definedName>
    <definedName name="item5_1">[24]Composição!$E$659</definedName>
    <definedName name="item5_2">[24]Composição!$E$679</definedName>
    <definedName name="item5_3">[24]Composição!$E$707</definedName>
    <definedName name="item5_4">[24]Composição!$E$733</definedName>
    <definedName name="item5_5">[24]Composição!$E$750</definedName>
    <definedName name="item5_6">[24]Composição!$E$769</definedName>
    <definedName name="item5_7">[24]Composição!$E$788</definedName>
    <definedName name="item6.1">[24]Composição!$E$969</definedName>
    <definedName name="item6.2">[24]Composição!$E$983</definedName>
    <definedName name="item6.3">[24]Composição!$E$996</definedName>
    <definedName name="item6.4">[24]Composição!$E$1011</definedName>
    <definedName name="item6.5">[24]Composição!$E$1024</definedName>
    <definedName name="item6_1">[24]Composição!$E$969</definedName>
    <definedName name="item6_2">[24]Composição!$E$983</definedName>
    <definedName name="item6_3">[24]Composição!$E$996</definedName>
    <definedName name="item6_4">[24]Composição!$E$1011</definedName>
    <definedName name="item6_5">[24]Composição!$E$1024</definedName>
    <definedName name="item7.1">[24]Composição!$E$1050</definedName>
    <definedName name="item7.10">[24]Composição!$E$1174</definedName>
    <definedName name="item7.11">[24]Composição!$E$1185</definedName>
    <definedName name="item7.12">[24]Composição!$E$1199</definedName>
    <definedName name="item7.13">[24]Composição!$E$1212</definedName>
    <definedName name="item7.14">[24]Composição!$E$1223</definedName>
    <definedName name="item7.15">[24]Composição!$E$1234</definedName>
    <definedName name="item7.16">[24]Composição!$E$1245</definedName>
    <definedName name="item7.17">[24]Composição!$E$1281</definedName>
    <definedName name="item7.18">[24]Composição!$E$1295</definedName>
    <definedName name="item7.19">[24]Composição!$E$1309</definedName>
    <definedName name="item7.2">[24]Composição!$E$1061</definedName>
    <definedName name="item7.3">[24]Composição!$E$1074</definedName>
    <definedName name="item7.4">[24]Composição!$E$1088</definedName>
    <definedName name="item7.5">[24]Composição!$E$1102</definedName>
    <definedName name="item7.6">[24]Composição!$E$1119</definedName>
    <definedName name="item7.7">[24]Composição!$E$1134</definedName>
    <definedName name="item7.8">[24]Composição!$E$1152</definedName>
    <definedName name="item7.9">[24]Composição!$E$1163</definedName>
    <definedName name="item7_1">[24]Composição!$E$1050</definedName>
    <definedName name="item7_10">[24]Composição!$E$1174</definedName>
    <definedName name="item7_11">[24]Composição!$E$1185</definedName>
    <definedName name="item7_12">[24]Composição!$E$1199</definedName>
    <definedName name="item7_13">[24]Composição!$E$1212</definedName>
    <definedName name="item7_14">[24]Composição!$E$1223</definedName>
    <definedName name="item7_15">[24]Composição!$E$1234</definedName>
    <definedName name="item7_16">[24]Composição!$E$1245</definedName>
    <definedName name="item7_17">[24]Composição!$E$1281</definedName>
    <definedName name="item7_18">[24]Composição!$E$1295</definedName>
    <definedName name="item7_19">[24]Composição!$E$1309</definedName>
    <definedName name="item7_2">[24]Composição!$E$1061</definedName>
    <definedName name="item7_3">[24]Composição!$E$1074</definedName>
    <definedName name="item7_4">[24]Composição!$E$1088</definedName>
    <definedName name="item7_5">[24]Composição!$E$1102</definedName>
    <definedName name="item7_6">[24]Composição!$E$1119</definedName>
    <definedName name="item7_7">[24]Composição!$E$1134</definedName>
    <definedName name="item7_8">[24]Composição!$E$1152</definedName>
    <definedName name="item7_9">[24]Composição!$E$1163</definedName>
    <definedName name="item8.1">[24]Composição!$E$1323</definedName>
    <definedName name="item8.2">[24]Composição!$E$1339</definedName>
    <definedName name="item8.3">[24]Composição!$E$1352</definedName>
    <definedName name="item8.4">[24]Composição!$E$1365</definedName>
    <definedName name="item8.5">[24]Composição!$E$1378</definedName>
    <definedName name="item8.6">[24]Composição!$E$1391</definedName>
    <definedName name="item8_1">[24]Composição!$E$1323</definedName>
    <definedName name="item8_2">[24]Composição!$E$1339</definedName>
    <definedName name="item8_3">[24]Composição!$E$1352</definedName>
    <definedName name="item8_4">[24]Composição!$E$1365</definedName>
    <definedName name="item8_5">[24]Composição!$E$1378</definedName>
    <definedName name="item8_6">[24]Composição!$E$1391</definedName>
    <definedName name="item9.1">[24]Composição!$E$1430</definedName>
    <definedName name="item9.2">[24]Composição!$E$1443</definedName>
    <definedName name="item9.3">[24]Composição!$E$1455</definedName>
    <definedName name="item9.4">[24]Composição!$E$1467</definedName>
    <definedName name="item9.5">[24]Composição!$E$1480</definedName>
    <definedName name="item9.6">[24]Composição!$E$1508</definedName>
    <definedName name="item9.7">[24]Composição!$E$1523</definedName>
    <definedName name="item9.8">[24]Composição!$E$1537</definedName>
    <definedName name="item9.9">[24]Composição!$E$1550</definedName>
    <definedName name="item9_1">[24]Composição!$E$1430</definedName>
    <definedName name="item9_2">[24]Composição!$E$1443</definedName>
    <definedName name="item9_3">[24]Composição!$E$1455</definedName>
    <definedName name="item9_4">[24]Composição!$E$1467</definedName>
    <definedName name="item9_5">[24]Composição!$E$1480</definedName>
    <definedName name="item9_6">[24]Composição!$E$1508</definedName>
    <definedName name="item9_7">[24]Composição!$E$1523</definedName>
    <definedName name="item9_8">[24]Composição!$E$1537</definedName>
    <definedName name="item9_9">[24]Composição!$E$1550</definedName>
    <definedName name="itm10.2">#REF!</definedName>
    <definedName name="itm10_2">#REF!</definedName>
    <definedName name="Jd">#REF!</definedName>
    <definedName name="JESUS">'[6]Refor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'[11]ligação predial'!$H$19</definedName>
    <definedName name="LIGAÇÃO_PREDIAL_SERVIÇOS">'[11]ligação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>[0]!MEMÓRIACAMPO2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'[26]ENTRADA DE DADOS'!$D$5</definedName>
    <definedName name="neuza">[27]COMPOSIÇÃO!#REF!</definedName>
    <definedName name="NI">'[26]ENTRADA DE DADOS'!$E$5</definedName>
    <definedName name="NN">'[26]ENTRADA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'[4]PRO-08'!#REF!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'[4]PRO-08'!#REF!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>[28]!PassaExtenso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[29]QuQuant!#REF!</definedName>
    <definedName name="PRINT_AREA_MI">#REF!</definedName>
    <definedName name="Print_Titles_0" localSheetId="0">'[30]repeated header'!$4:$4</definedName>
    <definedName name="PRINT_TITLES_MI">#REF!</definedName>
    <definedName name="Q">#REF!</definedName>
    <definedName name="QQ">[0]!QQ</definedName>
    <definedName name="QQ_2">[0]!QQ_2</definedName>
    <definedName name="qqe">[0]!qqe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>{#N/A,#N/A,FALSE,"MO (2)"}</definedName>
    <definedName name="Radier">#REF!</definedName>
    <definedName name="RBV">[31]Teor!$C$3:$C$7</definedName>
    <definedName name="rd">#REF!</definedName>
    <definedName name="rea">#REF!</definedName>
    <definedName name="Reaterro">#REF!</definedName>
    <definedName name="Reboco">#REF!</definedName>
    <definedName name="REC">OFFSET([9]Insumos!$A$1,1,,COUNTA([9]Insumos!$A$1:$A$65536),COUNTA([9]Insumos!$A$1:$IV$1))</definedName>
    <definedName name="recife">#REF!</definedName>
    <definedName name="REDE_COLETORA_MAT">#REF!</definedName>
    <definedName name="REDE_COLETORA_MATERIAL">'[11]REDE COLETORA'!$H$67</definedName>
    <definedName name="REDE_COLETORA_SERV">#REF!</definedName>
    <definedName name="REDE_COLETORA_SERVIÇOS">'[11]REDE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>[0]!RES</definedName>
    <definedName name="resumo">#REF!</definedName>
    <definedName name="RESUMO.">#N/A</definedName>
    <definedName name="RESUMO_">NA()</definedName>
    <definedName name="RESUMO1">[0]!RESUMO1</definedName>
    <definedName name="RMA">'[4]PRO-08'!#REF!</definedName>
    <definedName name="RS">#REF!</definedName>
    <definedName name="S">{#N/A,#N/A,FALSE,"MO (2)"}</definedName>
    <definedName name="sa">[32]COMPOS1!#REF!</definedName>
    <definedName name="Sal">[33]Sal!$B$4:$G$80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OFFSET([9]Serviços!$A$1,1,,COUNTA([9]Serviços!$A$1:$A$65536),COUNTA([9]Serviços!$A$1:$IV$1))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[31]Teor!$A$3:$A$7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01'!$1:$13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'[17]TodasTraf-2000-NoPrint'!$C$7:$L$17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[31]Equipamentos!#REF!</definedName>
    <definedName name="Vazios">[31]Teor!$B$3:$B$7</definedName>
    <definedName name="Veic">'[19]Adm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>[0]!vv</definedName>
    <definedName name="WEWRWR">[0]!WEWRWR</definedName>
    <definedName name="WEWRWRE">[0]!WEWRWRE</definedName>
    <definedName name="wrn.mo2.">{#N/A,#N/A,FALSE,"MO (2)"}</definedName>
    <definedName name="wrn.Orçamento.">{#N/A,#N/A,FALSE,"Planilha";#N/A,#N/A,FALSE,"Resumo";#N/A,#N/A,FALSE,"Fisico";#N/A,#N/A,FALSE,"Financeiro";#N/A,#N/A,FALSE,"Financeiro"}</definedName>
    <definedName name="wrn_mo2_">{#N/A,#N/A,FALSE,"MO (2)"}</definedName>
    <definedName name="wrn_Orçamento_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>[0]!XXX</definedName>
    <definedName name="XXXX">[0]!XXXX</definedName>
    <definedName name="Y">#REF!</definedName>
    <definedName name="Z">#REF!</definedName>
    <definedName name="ZCERTOP">#REF!</definedName>
  </definedNames>
  <calcPr calcId="191029"/>
</workbook>
</file>

<file path=xl/calcChain.xml><?xml version="1.0" encoding="utf-8"?>
<calcChain xmlns="http://schemas.openxmlformats.org/spreadsheetml/2006/main">
  <c r="M41" i="20" l="1"/>
  <c r="K31" i="20"/>
  <c r="L31" i="20" s="1"/>
  <c r="E42" i="20"/>
  <c r="K42" i="20" s="1"/>
  <c r="K46" i="20"/>
  <c r="L46" i="20" s="1"/>
  <c r="E36" i="20"/>
  <c r="K36" i="20"/>
  <c r="L36" i="20" s="1"/>
  <c r="K14" i="20"/>
  <c r="H16" i="2" l="1"/>
  <c r="H17" i="2"/>
  <c r="H18" i="2"/>
  <c r="H19" i="2"/>
  <c r="H20" i="2"/>
  <c r="H21" i="2"/>
  <c r="H23" i="2"/>
  <c r="H24" i="2"/>
  <c r="H25" i="2"/>
  <c r="H26" i="2"/>
  <c r="H27" i="2"/>
  <c r="H28" i="2"/>
  <c r="H29" i="2"/>
  <c r="H30" i="2"/>
  <c r="H31" i="2"/>
  <c r="H32" i="2"/>
  <c r="H33" i="2"/>
  <c r="H34" i="2"/>
  <c r="H36" i="2"/>
  <c r="H37" i="2"/>
  <c r="H38" i="2"/>
  <c r="H39" i="2"/>
  <c r="H41" i="2"/>
  <c r="H42" i="2"/>
  <c r="H43" i="2"/>
  <c r="H44" i="2"/>
  <c r="H45" i="2"/>
  <c r="H47" i="2"/>
  <c r="H48" i="2"/>
  <c r="H49" i="2"/>
  <c r="H50" i="2"/>
  <c r="H51" i="2"/>
  <c r="H52" i="2"/>
  <c r="H53" i="2"/>
  <c r="H54" i="2"/>
  <c r="H55" i="2"/>
  <c r="H56" i="2"/>
  <c r="H57" i="2"/>
  <c r="H58" i="2"/>
  <c r="K63" i="20"/>
  <c r="L63" i="20" s="1"/>
  <c r="M63" i="20" s="1"/>
  <c r="K62" i="20"/>
  <c r="L62" i="20" s="1"/>
  <c r="M62" i="20" s="1"/>
  <c r="K60" i="20"/>
  <c r="L60" i="20" s="1"/>
  <c r="K59" i="20"/>
  <c r="L59" i="20" s="1"/>
  <c r="K57" i="20"/>
  <c r="L57" i="20" s="1"/>
  <c r="K56" i="20"/>
  <c r="L56" i="20" s="1"/>
  <c r="M55" i="20" s="1"/>
  <c r="K54" i="20"/>
  <c r="L54" i="20" s="1"/>
  <c r="K53" i="20"/>
  <c r="L53" i="20" s="1"/>
  <c r="M52" i="20" s="1"/>
  <c r="K51" i="20"/>
  <c r="L51" i="20" s="1"/>
  <c r="K50" i="20"/>
  <c r="L50" i="20" s="1"/>
  <c r="K47" i="20"/>
  <c r="L47" i="20" s="1"/>
  <c r="K44" i="20"/>
  <c r="L44" i="20" s="1"/>
  <c r="M44" i="20" s="1"/>
  <c r="K43" i="20"/>
  <c r="L43" i="20" s="1"/>
  <c r="M43" i="20" s="1"/>
  <c r="L42" i="20"/>
  <c r="K40" i="20"/>
  <c r="L40" i="20" s="1"/>
  <c r="M39" i="20" s="1"/>
  <c r="K38" i="20"/>
  <c r="L38" i="20" s="1"/>
  <c r="M38" i="20" s="1"/>
  <c r="K37" i="20"/>
  <c r="L37" i="20" s="1"/>
  <c r="M37" i="20" s="1"/>
  <c r="M36" i="20"/>
  <c r="K35" i="20"/>
  <c r="L35" i="20" s="1"/>
  <c r="M34" i="20" s="1"/>
  <c r="K33" i="20"/>
  <c r="L33" i="20" s="1"/>
  <c r="K32" i="20"/>
  <c r="L32" i="20" s="1"/>
  <c r="M30" i="20" s="1"/>
  <c r="K28" i="20"/>
  <c r="L28" i="20" s="1"/>
  <c r="K29" i="20"/>
  <c r="L29" i="20" s="1"/>
  <c r="K27" i="20"/>
  <c r="L27" i="20" s="1"/>
  <c r="M26" i="20" s="1"/>
  <c r="K24" i="20"/>
  <c r="L24" i="20" s="1"/>
  <c r="M24" i="20" s="1"/>
  <c r="K23" i="20"/>
  <c r="L23" i="20" s="1"/>
  <c r="M23" i="20" s="1"/>
  <c r="K22" i="20"/>
  <c r="L22" i="20" s="1"/>
  <c r="M22" i="20" s="1"/>
  <c r="K18" i="20"/>
  <c r="L18" i="20" s="1"/>
  <c r="K19" i="20"/>
  <c r="L19" i="20" s="1"/>
  <c r="K20" i="20"/>
  <c r="L20" i="20" s="1"/>
  <c r="K21" i="20"/>
  <c r="L21" i="20" s="1"/>
  <c r="K17" i="20"/>
  <c r="L17" i="20" s="1"/>
  <c r="K15" i="20"/>
  <c r="L15" i="20" s="1"/>
  <c r="M15" i="20" s="1"/>
  <c r="L14" i="20"/>
  <c r="M14" i="20" s="1"/>
  <c r="H59" i="2" l="1"/>
  <c r="M58" i="20"/>
  <c r="M49" i="20"/>
  <c r="M45" i="20"/>
</calcChain>
</file>

<file path=xl/sharedStrings.xml><?xml version="1.0" encoding="utf-8"?>
<sst xmlns="http://schemas.openxmlformats.org/spreadsheetml/2006/main" count="455" uniqueCount="225">
  <si>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</si>
  <si>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</si>
  <si>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</si>
  <si>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</si>
  <si>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</si>
  <si>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</si>
  <si>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</si>
  <si>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</si>
  <si>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</si>
  <si>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</si>
  <si>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</si>
  <si>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</si>
  <si>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</si>
  <si>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</si>
  <si>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ITEM</t>
  </si>
  <si>
    <t>DESCRIÇÃO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</si>
  <si>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</si>
  <si>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</si>
  <si>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</si>
  <si>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</si>
  <si>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</si>
  <si>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</si>
  <si>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</si>
  <si>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1.1.3 </t>
  </si>
  <si>
    <t xml:space="preserve"> 1.1.4 </t>
  </si>
  <si>
    <t xml:space="preserve"> 1.1.5 </t>
  </si>
  <si>
    <t xml:space="preserve"> 1.1.6 </t>
  </si>
  <si>
    <t xml:space="preserve"> 1.2.1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</si>
  <si>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</si>
  <si>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</si>
  <si>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</si>
  <si>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</si>
  <si>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</si>
  <si>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1.2.5 </t>
  </si>
  <si>
    <t xml:space="preserve"> 1.2.6 </t>
  </si>
  <si>
    <t xml:space="preserve"> 1.2.7 </t>
  </si>
  <si>
    <t xml:space="preserve"> 1.2.8 </t>
  </si>
  <si>
    <t xml:space="preserve"> 1.2.9 </t>
  </si>
  <si>
    <t xml:space="preserve"> 1.2.10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</si>
  <si>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</si>
  <si>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</si>
  <si>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</si>
  <si>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</si>
  <si>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</si>
  <si>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</si>
  <si>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</si>
  <si>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1.4.4 </t>
  </si>
  <si>
    <t xml:space="preserve"> 1.4.5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</si>
  <si>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</si>
  <si>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</si>
  <si>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</si>
  <si>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</si>
  <si>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</si>
  <si>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 xml:space="preserve"> 1.5.6 </t>
  </si>
  <si>
    <t xml:space="preserve"> 1.5.7 </t>
  </si>
  <si>
    <t xml:space="preserve"> 1.5.8 </t>
  </si>
  <si>
    <t xml:space="preserve"> 1.5.9 </t>
  </si>
  <si>
    <t xml:space="preserve"> 1.5.10 </t>
  </si>
  <si>
    <t xml:space="preserve"> 1.5.11 </t>
  </si>
  <si>
    <t>Bancos</t>
  </si>
  <si>
    <t>B.D.I.</t>
  </si>
  <si>
    <t>Encargos Sociais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</si>
  <si>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</si>
  <si>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</si>
  <si>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</si>
  <si>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</si>
  <si>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</si>
  <si>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</si>
  <si>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</si>
  <si>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</si>
  <si>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</si>
  <si>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>SINAPI - 07/2023 - PB</t>
  </si>
  <si>
    <t>Horista: 113,42%</t>
  </si>
  <si>
    <t>Mensalista: 69,75%</t>
  </si>
  <si>
    <t>Não Desonerado:</t>
  </si>
  <si>
    <t>OBRA: Construção da coberta da escola Dégma Lúcia, no município de Sousa – PB.</t>
  </si>
  <si>
    <t>COBERTURA DA ESCOLA DEGMA LÚCIA, NO MUNICÍPIO DE SOUSA-PB</t>
  </si>
  <si>
    <t xml:space="preserve"> 103689 </t>
  </si>
  <si>
    <t>FORNECIMENTO E INSTALAÇÃO DE PLACA DE OBRA COM CHAPA GALVANIZADA E ESTRUTURA DE MADEIRA. AF_03/2022_PS</t>
  </si>
  <si>
    <t xml:space="preserve"> 99059 </t>
  </si>
  <si>
    <t>LOCACAO CONVENCIONAL DE OBRA, UTILIZANDO GABARITO DE TÁBUAS CORRIDAS PONTALETADAS A CADA 2,00M -  2 UTILIZAÇÕES. AF_10/2018</t>
  </si>
  <si>
    <t xml:space="preserve"> 97633 </t>
  </si>
  <si>
    <t>DEMOLIÇÃO DE REVESTIMENTO CERÂMICO, DE FORMA MANUAL, SEM REAPROVEITAMENTO. AF_12/2017</t>
  </si>
  <si>
    <t xml:space="preserve"> SS </t>
  </si>
  <si>
    <t>COLETA E CARGA MANUAIS DE ENTULHO - {ADAPTADO DE ORSE 26}</t>
  </si>
  <si>
    <t xml:space="preserve"> 100982 </t>
  </si>
  <si>
    <t>CARGA, MANOBRA E DESCARGA DE ENTULHO EM CAMINHÃO BASCULANTE 10 M³ - CARGA COM ESCAVADEIRA HIDRÁULICA  (CAÇAMBA DE 0,80 M³ / 111 HP) E DESCARGA LIVRE (UNIDADE: M3). AF_07/2020</t>
  </si>
  <si>
    <t xml:space="preserve"> 95875 </t>
  </si>
  <si>
    <t>TRANSPORTE COM CAMINHÃO BASCULANTE DE 10 M³, EM VIA URBANA PAVIMENTADA, DMT ATÉ 30 KM (UNIDADE: M3XKM). AF_07/2020</t>
  </si>
  <si>
    <t>M3XKM</t>
  </si>
  <si>
    <t>FUNDAÇÃO</t>
  </si>
  <si>
    <t xml:space="preserve"> 101616 </t>
  </si>
  <si>
    <t>PREPARO DE FUNDO DE VALA COM LARGURA MENOR QUE 1,5 M (ACERTO DO SOLO NATURAL). AF_08/2020</t>
  </si>
  <si>
    <t xml:space="preserve"> 95241 </t>
  </si>
  <si>
    <t>LASTRO DE CONCRETO MAGRO, APLICADO EM PISOS, LAJES SOBRE SOLO OU RADIERS, ESPESSURA DE 5 CM. AF_07/2016</t>
  </si>
  <si>
    <t xml:space="preserve"> 96534 </t>
  </si>
  <si>
    <t>FABRICAÇÃO, MONTAGEM E DESMONTAGEM DE FÔRMA PARA BLOCO DE COROAMENTO, EM MADEIRA SERRADA, E=25 MM, 4 UTILIZAÇÕES. AF_06/2017</t>
  </si>
  <si>
    <t xml:space="preserve"> 96536 </t>
  </si>
  <si>
    <t>FABRICAÇÃO, MONTAGEM E DESMONTAGEM DE FÔRMA PARA VIGA BALDRAME, EM MADEIRA SERRADA, E=25 MM, 4 UTILIZAÇÕES. AF_06/2017</t>
  </si>
  <si>
    <t>ARMAÇÃO DE BLOCO, VIGA BALDRAME E SAPATA UTILIZANDO AÇO CA-60 DE 5 MM - MONTAGEM. AF_06/2017</t>
  </si>
  <si>
    <t>ARMAÇÃO DE BLOCO, VIGA BALDRAME OU SAPATA UTILIZANDO AÇO CA-50 DE 6,3 MM - MONTAGEM. AF_06/2017</t>
  </si>
  <si>
    <t xml:space="preserve"> 96545 </t>
  </si>
  <si>
    <t>ARMAÇÃO DE BLOCO, VIGA BALDRAME OU SAPATA UTILIZANDO AÇO CA-50 DE 8 MM - MONTAGEM. AF_06/2017</t>
  </si>
  <si>
    <t>ARMAÇÃO DE BLOCO, VIGA BALDRAME OU SAPATA UTILIZANDO AÇO CA-50 DE 10 MM - MONTAGEM. AF_06/2017</t>
  </si>
  <si>
    <t xml:space="preserve"> 96547 </t>
  </si>
  <si>
    <t>ARMAÇÃO DE BLOCO, VIGA BALDRAME OU SAPATA UTILIZANDO AÇO CA-50 DE 12,5 MM - MONTAGEM. AF_06/2017</t>
  </si>
  <si>
    <t xml:space="preserve"> 1.2.11 </t>
  </si>
  <si>
    <t xml:space="preserve"> 96555 </t>
  </si>
  <si>
    <t>CONCRETAGEM DE BLOCOS DE COROAMENTO E VIGAS BALDRAME, FCK 30 MPA, COM USO DE JERICA  LANÇAMENTO, ADENSAMENTO E ACABAMENTO. AF_06/2017</t>
  </si>
  <si>
    <t xml:space="preserve"> 1.2.12 </t>
  </si>
  <si>
    <t xml:space="preserve"> 98555 </t>
  </si>
  <si>
    <t>IMPERMEABILIZAÇÃO DE SUPERFÍCIE COM ARGAMASSA POLIMÉRICA / MEMBRANA ACRÍLICA, 3 DEMÃOS. AF_06/2018</t>
  </si>
  <si>
    <t>ESTRUTURA</t>
  </si>
  <si>
    <t xml:space="preserve"> 103675 </t>
  </si>
  <si>
    <t>CONCRETAGEM DE VIGAS E LAJES, FCK=25 MPA, PARA LAJES MACIÇAS OU NERVURADAS COM USO DE BOMBA - LANÇAMENTO, ADENSAMENTO E ACABAMENTO. AF_02/2022_PS</t>
  </si>
  <si>
    <t>COBERTA</t>
  </si>
  <si>
    <t xml:space="preserve"> 100775 </t>
  </si>
  <si>
    <t>ESTRUTURA TRELIÇADA DE COBERTURA, TIPO FINK, COM LIGAÇÕES SOLDADAS, INCLUSOS PERFIS METÁLICOS, CHAPAS METÁLICAS, MÃO DE OBRA E TRANSPORTE COM GUINDASTE - FORNECIMENTO E INSTALAÇÃO. AF_01/2020_PSA</t>
  </si>
  <si>
    <t xml:space="preserve"> 100719 </t>
  </si>
  <si>
    <t>PINTURA COM TINTA ALQUÍDICA DE FUNDO (TIPO ZARCÃO) PULVERIZADA SOBRE PERFIL METÁLICO EXECUTADO EM FÁBRICA (POR DEMÃO). AF_01/2020_PE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</si>
  <si>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</si>
  <si>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</si>
  <si>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94231 </t>
  </si>
  <si>
    <t>RUFO EM CHAPA DE AÇO GALVANIZADO NÚMERO 24, CORTE DE 25 CM, INCLUSO TRANSPORTE VERTICAL. AF_07/2019</t>
  </si>
  <si>
    <t xml:space="preserve"> 94216 </t>
  </si>
  <si>
    <t>TELHAMENTO COM TELHA METÁLICA TERMOACÚSTICA E = 30 MM, COM ATÉ 2 ÁGUAS, INCLUSO IÇAMENTO.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</si>
  <si>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</si>
  <si>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</si>
  <si>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</si>
  <si>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</si>
  <si>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</si>
  <si>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</si>
  <si>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</si>
  <si>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</si>
  <si>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</si>
  <si>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91967 </t>
  </si>
  <si>
    <t>INTERRUPTOR SIMPLES (3 MÓDULOS), 10A/250V, INCLUINDO SUPORTE E PLACA - FORNECIMENTO E INSTALAÇÃO. AF_03/2023</t>
  </si>
  <si>
    <t xml:space="preserve"> 92001 </t>
  </si>
  <si>
    <t>TOMADA BAIXA DE EMBUTIR (1 MÓDULO), 2P+T 20 A, INCLUINDO SUPORTE E PLACA - FORNECIMENTO E INSTALAÇÃO. AF_03/2023</t>
  </si>
  <si>
    <t xml:space="preserve"> 93653 </t>
  </si>
  <si>
    <t>DISJUNTOR MONOPOLAR TIPO DIN, CORRENTE NOMINAL DE 10A - FORNECIMENTO E INSTALAÇÃO. AF_10/2020</t>
  </si>
  <si>
    <t xml:space="preserve"> 00039445 </t>
  </si>
  <si>
    <t>DISPOSITIVO DR, 2 POLOS, SENSIBILIDADE DE 30 MA, CORRENTE DE 25 A, TIPO AC</t>
  </si>
  <si>
    <t xml:space="preserve"> 91846 </t>
  </si>
  <si>
    <t>ELETRODUTO FLEXÍVEL CORRUGADO, PVC, DN 32 MM (1"), PARA CIRCUITOS TERMINAIS, INSTALADO EM LAJE - FORNECIMENTO E INSTALAÇÃO. AF_03/2023</t>
  </si>
  <si>
    <t xml:space="preserve"> 91844 </t>
  </si>
  <si>
    <t>ELETRODUTO FLEXÍVEL CORRUGADO, PVC, DN 25 MM (3/4"), PARA CIRCUITOS TERMINAIS, INSTALADO EM LAJE - FORNECIMENTO E INSTALAÇÃO. AF_03/2023</t>
  </si>
  <si>
    <t xml:space="preserve"> 101876 </t>
  </si>
  <si>
    <t>QUADRO DE DISTRIBUIÇÃO DE ENERGIA EM PVC, DE EMBUTIR, SEM BARRAMENTO, PARA 6 DISJUNTORES - FORNECIMENTO E INSTALAÇÃO. AF_10/2020</t>
  </si>
  <si>
    <t xml:space="preserve"> 1.5.12 </t>
  </si>
  <si>
    <t xml:space="preserve"> 100903 </t>
  </si>
  <si>
    <t>LÂMPADA TUBULAR LED DE 18/20 W, BASE G13 - FORNECIMENTO E INSTALAÇÃO. AF_02/2020_PS</t>
  </si>
  <si>
    <t>SERVIÇO</t>
  </si>
  <si>
    <t>DADOS</t>
  </si>
  <si>
    <t>RESULTADO</t>
  </si>
  <si>
    <t>UND</t>
  </si>
  <si>
    <t>X1</t>
  </si>
  <si>
    <t>X2</t>
  </si>
  <si>
    <t>Y1</t>
  </si>
  <si>
    <t>Y2</t>
  </si>
  <si>
    <t>Z1</t>
  </si>
  <si>
    <t>Z2</t>
  </si>
  <si>
    <t>PARCIAL</t>
  </si>
  <si>
    <t>Tipo Obra: CONSTRUÇÃO</t>
  </si>
  <si>
    <t>Descrição: ENCARGOS SOCIAIS INSERIDOS NO SERVICO.</t>
  </si>
  <si>
    <t>Data Base: SINAPI - 07/2023 - PB</t>
  </si>
  <si>
    <t>Localidade: São Gonçalo - Sousa - PB</t>
  </si>
  <si>
    <t>Órgão: PREFEITURA MUNICIPAL DE SOUSA-PB</t>
  </si>
  <si>
    <t>BDI (%): 25,22</t>
  </si>
  <si>
    <t>Encargos Sociais	
Não Desonerado:
Horista: 113,42%
Mensalista: 69,75%</t>
  </si>
  <si>
    <t>MEMÓRIA DE CÁLCULO - MEDIÇÃO 01</t>
  </si>
  <si>
    <t>A placa terá 2 m de largura por 4 m de comprimento, conforme modelo de placas de obras da Secretaria de Comunicação</t>
  </si>
  <si>
    <t>Perímetro, considerando 0,5 m de afastamento da edificação</t>
  </si>
  <si>
    <t>local das sapatas e baldrames</t>
  </si>
  <si>
    <t>VEZ</t>
  </si>
  <si>
    <t>GERAL</t>
  </si>
  <si>
    <t>M2</t>
  </si>
  <si>
    <t>M3</t>
  </si>
  <si>
    <t>1.1.3.1</t>
  </si>
  <si>
    <t>1.1.3.2</t>
  </si>
  <si>
    <t>1.1.3.3</t>
  </si>
  <si>
    <t>1.1.3.4</t>
  </si>
  <si>
    <t>S3=S4</t>
  </si>
  <si>
    <t>S5=S6</t>
  </si>
  <si>
    <t>S1=S2</t>
  </si>
  <si>
    <t>V1=V2</t>
  </si>
  <si>
    <t>1.1.3.5</t>
  </si>
  <si>
    <t>V3=V4</t>
  </si>
  <si>
    <t>local das sapatas e baldrames (referente ao item 1.1.3)</t>
  </si>
  <si>
    <t>1.2.1.1</t>
  </si>
  <si>
    <t>1.2.1.4</t>
  </si>
  <si>
    <t>1.2.1.5</t>
  </si>
  <si>
    <t>vide projeto estrutural</t>
  </si>
  <si>
    <t>1.2.2.1</t>
  </si>
  <si>
    <t>1.2.2.4</t>
  </si>
  <si>
    <t>1.2.2.5</t>
  </si>
  <si>
    <t>1.2.3.1</t>
  </si>
  <si>
    <t>Pilares nível 0,00</t>
  </si>
  <si>
    <t>Pilares do térreo</t>
  </si>
  <si>
    <t>Projeto de estrutura metálica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</si>
  <si>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</si>
  <si>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</si>
  <si>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</si>
  <si>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</si>
  <si>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</si>
  <si>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</si>
  <si>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</si>
  <si>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</si>
  <si>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MEDIÇÃO 01</t>
  </si>
  <si>
    <t>JOSÉ JEFERSON JERÔNIMO VIEIRA</t>
  </si>
  <si>
    <t>CREA: 1618253964</t>
  </si>
  <si>
    <t>TRUST CONSTRUTORA LTDA</t>
  </si>
  <si>
    <t>CNPJ: 09.027.846/0001-90</t>
  </si>
  <si>
    <t>ÓRGÃO</t>
  </si>
  <si>
    <t>EMPRESA</t>
  </si>
  <si>
    <t>CREA: 1614588783</t>
  </si>
  <si>
    <t>NOME: STON FERREIRA DE ALCÂNTARA FILHO</t>
  </si>
  <si>
    <t xml:space="preserve"> 1.4.2</t>
  </si>
  <si>
    <t>Sousa, 19 de dezembro de 2024</t>
  </si>
  <si>
    <t>S3=S4=S5=S6=S1=S2</t>
  </si>
  <si>
    <t>Vigas baldrames</t>
  </si>
  <si>
    <t xml:space="preserve">Sapatas </t>
  </si>
  <si>
    <t>Sapatas</t>
  </si>
  <si>
    <t>Vigas baldrame</t>
  </si>
  <si>
    <t>S5=S6=S1=S2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</si>
</sst>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8" formatCode="0.000"/>
  </numFmts>
  <fonts count="27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ansSerif"/>
      <charset val="2"/>
    </font>
    <font>
      <b/>
      <sz val="12"/>
      <color theme="0"/>
      <name val="Arial"/>
      <family val="2"/>
    </font>
    <font>
      <sz val="8"/>
      <name val="Arial"/>
      <family val="2"/>
      <charset val="1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</borders>
  <cellStyleXfs count="21">
    <xf numFmtId="0" fontId="0" fillId="0" borderId="0"/>
    <xf numFmtId="166" fontId="4" fillId="0" borderId="0" applyBorder="0" applyProtection="0"/>
    <xf numFmtId="0" fontId="4" fillId="0" borderId="0"/>
    <xf numFmtId="0" fontId="7" fillId="0" borderId="0"/>
    <xf numFmtId="0" fontId="5" fillId="0" borderId="0" applyBorder="0" applyProtection="0"/>
    <xf numFmtId="0" fontId="7" fillId="0" borderId="0"/>
    <xf numFmtId="0" fontId="7" fillId="0" borderId="0"/>
    <xf numFmtId="0" fontId="7" fillId="0" borderId="0"/>
    <xf numFmtId="0" fontId="6" fillId="0" borderId="0"/>
    <xf numFmtId="164" fontId="4" fillId="0" borderId="0" applyBorder="0" applyProtection="0"/>
    <xf numFmtId="165" fontId="4" fillId="0" borderId="0" applyBorder="0" applyProtection="0"/>
    <xf numFmtId="0" fontId="3" fillId="0" borderId="0"/>
    <xf numFmtId="0" fontId="9" fillId="0" borderId="0"/>
    <xf numFmtId="9" fontId="3" fillId="0" borderId="0" applyFont="0" applyFill="0" applyBorder="0" applyAlignment="0" applyProtection="0"/>
    <xf numFmtId="0" fontId="9" fillId="0" borderId="0"/>
    <xf numFmtId="0" fontId="12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44" fontId="19" fillId="0" borderId="0" applyFont="0" applyFill="0" applyBorder="0" applyAlignment="0" applyProtection="0"/>
    <xf numFmtId="0" fontId="2" fillId="0" borderId="0"/>
  </cellStyleXfs>
  <cellXfs count="148">
    <xf numFmtId="0" fontId="0" fillId="0" borderId="0" xfId="0"/>
    <xf numFmtId="0" fontId="9" fillId="0" borderId="0" xfId="0" applyFont="1"/>
    <xf numFmtId="4" fontId="9" fillId="0" borderId="0" xfId="0" applyNumberFormat="1" applyFont="1"/>
    <xf numFmtId="0" fontId="20" fillId="3" borderId="12" xfId="0" applyFont="1" applyFill="1" applyBorder="1" applyAlignment="1">
      <alignment horizontal="left" vertical="top" wrapText="1"/>
    </xf>
    <xf numFmtId="0" fontId="20" fillId="3" borderId="12" xfId="0" applyFont="1" applyFill="1" applyBorder="1" applyAlignment="1">
      <alignment horizontal="right" vertical="top" wrapText="1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left" vertical="center" wrapText="1"/>
    </xf>
    <xf numFmtId="4" fontId="20" fillId="3" borderId="12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1" fillId="6" borderId="0" xfId="0" applyFont="1" applyFill="1" applyAlignment="1">
      <alignment horizontal="center" vertical="center"/>
    </xf>
    <xf numFmtId="0" fontId="21" fillId="6" borderId="34" xfId="0" applyFont="1" applyFill="1" applyBorder="1" applyAlignment="1">
      <alignment horizontal="center" vertical="center"/>
    </xf>
    <xf numFmtId="0" fontId="21" fillId="6" borderId="35" xfId="0" applyFont="1" applyFill="1" applyBorder="1" applyAlignment="1">
      <alignment horizontal="center" vertical="center"/>
    </xf>
    <xf numFmtId="0" fontId="21" fillId="6" borderId="36" xfId="0" applyFont="1" applyFill="1" applyBorder="1" applyAlignment="1">
      <alignment horizontal="center" vertical="center"/>
    </xf>
    <xf numFmtId="0" fontId="21" fillId="6" borderId="35" xfId="0" applyFont="1" applyFill="1" applyBorder="1" applyAlignment="1">
      <alignment horizontal="center" vertical="center" wrapText="1"/>
    </xf>
    <xf numFmtId="0" fontId="21" fillId="7" borderId="38" xfId="0" applyFont="1" applyFill="1" applyBorder="1" applyAlignment="1">
      <alignment horizontal="left" vertical="center"/>
    </xf>
    <xf numFmtId="0" fontId="21" fillId="7" borderId="38" xfId="0" applyFont="1" applyFill="1" applyBorder="1" applyAlignment="1">
      <alignment horizontal="left" vertical="center" wrapText="1"/>
    </xf>
    <xf numFmtId="0" fontId="21" fillId="7" borderId="39" xfId="0" applyFont="1" applyFill="1" applyBorder="1" applyAlignment="1">
      <alignment horizontal="left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21" fillId="7" borderId="41" xfId="0" applyFont="1" applyFill="1" applyBorder="1" applyAlignment="1">
      <alignment horizontal="left" vertical="center"/>
    </xf>
    <xf numFmtId="0" fontId="21" fillId="7" borderId="41" xfId="0" applyFont="1" applyFill="1" applyBorder="1" applyAlignment="1">
      <alignment horizontal="left" vertical="center" wrapText="1"/>
    </xf>
    <xf numFmtId="0" fontId="21" fillId="7" borderId="42" xfId="0" applyFont="1" applyFill="1" applyBorder="1" applyAlignment="1">
      <alignment horizontal="left" vertical="center"/>
    </xf>
    <xf numFmtId="0" fontId="21" fillId="7" borderId="41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0" fillId="0" borderId="5" xfId="0" applyBorder="1"/>
    <xf numFmtId="0" fontId="23" fillId="0" borderId="13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top" wrapText="1"/>
    </xf>
    <xf numFmtId="0" fontId="21" fillId="7" borderId="4" xfId="0" applyFont="1" applyFill="1" applyBorder="1" applyAlignment="1">
      <alignment horizontal="left" vertical="center"/>
    </xf>
    <xf numFmtId="0" fontId="21" fillId="7" borderId="4" xfId="0" applyFont="1" applyFill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21" fillId="7" borderId="4" xfId="0" applyNumberFormat="1" applyFont="1" applyFill="1" applyBorder="1" applyAlignment="1">
      <alignment horizontal="center" vertical="center"/>
    </xf>
    <xf numFmtId="2" fontId="18" fillId="7" borderId="4" xfId="0" applyNumberFormat="1" applyFont="1" applyFill="1" applyBorder="1" applyAlignment="1">
      <alignment horizontal="center" vertical="center" wrapText="1"/>
    </xf>
    <xf numFmtId="166" fontId="8" fillId="4" borderId="4" xfId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9" fillId="0" borderId="13" xfId="0" applyFont="1" applyBorder="1"/>
    <xf numFmtId="0" fontId="9" fillId="0" borderId="14" xfId="0" applyFont="1" applyBorder="1"/>
    <xf numFmtId="0" fontId="9" fillId="0" borderId="5" xfId="0" applyFont="1" applyBorder="1"/>
    <xf numFmtId="0" fontId="8" fillId="4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left" vertical="top" wrapText="1"/>
    </xf>
    <xf numFmtId="0" fontId="20" fillId="3" borderId="16" xfId="0" applyFont="1" applyFill="1" applyBorder="1" applyAlignment="1">
      <alignment horizontal="right" vertical="top" wrapText="1"/>
    </xf>
    <xf numFmtId="10" fontId="15" fillId="0" borderId="3" xfId="0" applyNumberFormat="1" applyFont="1" applyBorder="1" applyAlignment="1">
      <alignment vertical="top" wrapText="1"/>
    </xf>
    <xf numFmtId="10" fontId="15" fillId="0" borderId="5" xfId="0" applyNumberFormat="1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10" fontId="15" fillId="0" borderId="6" xfId="0" applyNumberFormat="1" applyFont="1" applyBorder="1" applyAlignment="1">
      <alignment vertical="top" wrapText="1"/>
    </xf>
    <xf numFmtId="10" fontId="15" fillId="0" borderId="7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2" fillId="0" borderId="0" xfId="20"/>
    <xf numFmtId="166" fontId="13" fillId="0" borderId="4" xfId="1" applyFont="1" applyBorder="1"/>
    <xf numFmtId="0" fontId="20" fillId="3" borderId="17" xfId="0" applyFont="1" applyFill="1" applyBorder="1" applyAlignment="1">
      <alignment horizontal="left" vertical="top" wrapText="1"/>
    </xf>
    <xf numFmtId="0" fontId="20" fillId="3" borderId="45" xfId="0" applyFont="1" applyFill="1" applyBorder="1" applyAlignment="1">
      <alignment horizontal="left" vertical="top" wrapText="1"/>
    </xf>
    <xf numFmtId="0" fontId="2" fillId="0" borderId="0" xfId="20" applyAlignment="1">
      <alignment horizontal="left" vertical="top"/>
    </xf>
    <xf numFmtId="0" fontId="18" fillId="8" borderId="4" xfId="0" applyFont="1" applyFill="1" applyBorder="1" applyAlignment="1">
      <alignment horizontal="left" vertical="top" wrapText="1"/>
    </xf>
    <xf numFmtId="2" fontId="18" fillId="8" borderId="4" xfId="0" applyNumberFormat="1" applyFont="1" applyFill="1" applyBorder="1" applyAlignment="1">
      <alignment horizontal="center" vertical="center" wrapText="1"/>
    </xf>
    <xf numFmtId="2" fontId="0" fillId="8" borderId="4" xfId="0" applyNumberFormat="1" applyFill="1" applyBorder="1" applyAlignment="1">
      <alignment horizontal="center" vertical="center"/>
    </xf>
    <xf numFmtId="2" fontId="8" fillId="8" borderId="4" xfId="0" applyNumberFormat="1" applyFont="1" applyFill="1" applyBorder="1" applyAlignment="1">
      <alignment horizontal="center" vertical="center"/>
    </xf>
    <xf numFmtId="0" fontId="26" fillId="8" borderId="4" xfId="0" applyFont="1" applyFill="1" applyBorder="1" applyAlignment="1">
      <alignment horizontal="left" vertical="top" wrapText="1"/>
    </xf>
    <xf numFmtId="168" fontId="18" fillId="8" borderId="4" xfId="0" applyNumberFormat="1" applyFont="1" applyFill="1" applyBorder="1" applyAlignment="1">
      <alignment horizontal="center" vertical="center" wrapText="1"/>
    </xf>
    <xf numFmtId="10" fontId="15" fillId="0" borderId="3" xfId="0" applyNumberFormat="1" applyFont="1" applyBorder="1" applyAlignment="1">
      <alignment horizontal="left" vertical="top" wrapText="1"/>
    </xf>
    <xf numFmtId="166" fontId="8" fillId="4" borderId="8" xfId="1" applyFont="1" applyFill="1" applyBorder="1" applyAlignment="1">
      <alignment horizontal="center" vertical="center" wrapText="1"/>
    </xf>
    <xf numFmtId="0" fontId="18" fillId="9" borderId="45" xfId="0" applyFont="1" applyFill="1" applyBorder="1" applyAlignment="1">
      <alignment horizontal="left" vertical="top" wrapText="1"/>
    </xf>
    <xf numFmtId="0" fontId="18" fillId="9" borderId="12" xfId="0" applyFont="1" applyFill="1" applyBorder="1" applyAlignment="1">
      <alignment horizontal="right" vertical="top" wrapText="1"/>
    </xf>
    <xf numFmtId="0" fontId="18" fillId="9" borderId="12" xfId="0" applyFont="1" applyFill="1" applyBorder="1" applyAlignment="1">
      <alignment horizontal="left" vertical="top" wrapText="1"/>
    </xf>
    <xf numFmtId="0" fontId="18" fillId="9" borderId="12" xfId="0" applyFont="1" applyFill="1" applyBorder="1" applyAlignment="1">
      <alignment horizontal="center" vertical="top" wrapText="1"/>
    </xf>
    <xf numFmtId="4" fontId="18" fillId="9" borderId="12" xfId="0" applyNumberFormat="1" applyFont="1" applyFill="1" applyBorder="1" applyAlignment="1">
      <alignment horizontal="right" vertical="top" wrapText="1"/>
    </xf>
    <xf numFmtId="0" fontId="18" fillId="9" borderId="46" xfId="0" applyFont="1" applyFill="1" applyBorder="1" applyAlignment="1">
      <alignment horizontal="left" vertical="top" wrapText="1"/>
    </xf>
    <xf numFmtId="0" fontId="18" fillId="9" borderId="47" xfId="0" applyFont="1" applyFill="1" applyBorder="1" applyAlignment="1">
      <alignment horizontal="right" vertical="top" wrapText="1"/>
    </xf>
    <xf numFmtId="0" fontId="18" fillId="9" borderId="47" xfId="0" applyFont="1" applyFill="1" applyBorder="1" applyAlignment="1">
      <alignment horizontal="left" vertical="top" wrapText="1"/>
    </xf>
    <xf numFmtId="0" fontId="18" fillId="9" borderId="47" xfId="0" applyFont="1" applyFill="1" applyBorder="1" applyAlignment="1">
      <alignment horizontal="center" vertical="top" wrapText="1"/>
    </xf>
    <xf numFmtId="4" fontId="18" fillId="9" borderId="47" xfId="0" applyNumberFormat="1" applyFont="1" applyFill="1" applyBorder="1" applyAlignment="1">
      <alignment horizontal="right" vertical="top" wrapText="1"/>
    </xf>
    <xf numFmtId="166" fontId="8" fillId="4" borderId="8" xfId="1" applyFont="1" applyFill="1" applyBorder="1" applyAlignment="1">
      <alignment horizontal="center" vertical="center" wrapText="1"/>
    </xf>
    <xf numFmtId="166" fontId="8" fillId="4" borderId="9" xfId="1" applyFont="1" applyFill="1" applyBorder="1" applyAlignment="1">
      <alignment horizontal="center" vertical="center" wrapText="1"/>
    </xf>
    <xf numFmtId="166" fontId="8" fillId="4" borderId="10" xfId="1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10" fontId="15" fillId="0" borderId="3" xfId="0" applyNumberFormat="1" applyFont="1" applyBorder="1" applyAlignment="1">
      <alignment horizontal="left" vertical="top" wrapText="1"/>
    </xf>
    <xf numFmtId="10" fontId="15" fillId="0" borderId="5" xfId="0" applyNumberFormat="1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3" fillId="2" borderId="8" xfId="2" applyFont="1" applyFill="1" applyBorder="1" applyAlignment="1">
      <alignment horizontal="center" wrapText="1"/>
    </xf>
    <xf numFmtId="0" fontId="13" fillId="2" borderId="9" xfId="2" applyFont="1" applyFill="1" applyBorder="1" applyAlignment="1">
      <alignment horizont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44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21" fillId="6" borderId="32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21" fillId="6" borderId="33" xfId="0" applyFont="1" applyFill="1" applyBorder="1" applyAlignment="1">
      <alignment horizontal="center" vertical="center"/>
    </xf>
    <xf numFmtId="0" fontId="21" fillId="6" borderId="20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6" borderId="22" xfId="0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6" borderId="25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1" fillId="6" borderId="26" xfId="0" applyFont="1" applyFill="1" applyBorder="1" applyAlignment="1">
      <alignment horizontal="center" vertical="center"/>
    </xf>
    <xf numFmtId="0" fontId="21" fillId="6" borderId="31" xfId="0" applyFont="1" applyFill="1" applyBorder="1" applyAlignment="1">
      <alignment horizontal="center" vertical="center"/>
    </xf>
    <xf numFmtId="0" fontId="21" fillId="6" borderId="37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" fillId="0" borderId="0" xfId="20" applyFont="1" applyAlignment="1">
      <alignment horizontal="center" vertical="center"/>
    </xf>
    <xf numFmtId="0" fontId="2" fillId="0" borderId="0" xfId="20" applyAlignment="1">
      <alignment horizontal="center" vertical="center"/>
    </xf>
  </cellXfs>
  <cellStyles count="21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1.jpg"/><Relationship Id="rId2" Type="http://schemas.openxmlformats.org/officeDocument/2006/relationships/image" Target="../media/image6.jpe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1475834</xdr:colOff>
      <xdr:row>3</xdr:row>
      <xdr:rowOff>60960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6AE664-8B1B-4478-BE1C-9DDC70F1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034" cy="1402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6919452</xdr:colOff>
      <xdr:row>0</xdr:row>
      <xdr:rowOff>0</xdr:rowOff>
    </xdr:from>
    <xdr:to>
      <xdr:col>2</xdr:col>
      <xdr:colOff>2524401</xdr:colOff>
      <xdr:row>6</xdr:row>
      <xdr:rowOff>67338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C8B3B2-609B-4574-8D1F-E9E054B72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8484" y="0"/>
          <a:ext cx="3433885" cy="1382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0</xdr:row>
      <xdr:rowOff>0</xdr:rowOff>
    </xdr:from>
    <xdr:to>
      <xdr:col>6</xdr:col>
      <xdr:colOff>980534</xdr:colOff>
      <xdr:row>7</xdr:row>
      <xdr:rowOff>45720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75E64E-D76C-4B76-9660-A887ED8A0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3560" y="0"/>
          <a:ext cx="3449414" cy="14325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</xdr:row>
      <xdr:rowOff>270510</xdr:rowOff>
    </xdr:from>
    <xdr:to>
      <xdr:col>6</xdr:col>
      <xdr:colOff>365760</xdr:colOff>
      <xdr:row>12</xdr:row>
      <xdr:rowOff>4479608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4F8F014-5037-47B8-35BD-37C69B61F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2922270"/>
          <a:ext cx="7482840" cy="420909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13</xdr:row>
      <xdr:rowOff>396240</xdr:rowOff>
    </xdr:from>
    <xdr:to>
      <xdr:col>4</xdr:col>
      <xdr:colOff>1097280</xdr:colOff>
      <xdr:row>13</xdr:row>
      <xdr:rowOff>4480560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961DB6E-883B-C4D8-D0D8-086BB2BE7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30754320"/>
          <a:ext cx="5242560" cy="4084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14</xdr:row>
      <xdr:rowOff>304800</xdr:rowOff>
    </xdr:from>
    <xdr:to>
      <xdr:col>4</xdr:col>
      <xdr:colOff>579120</xdr:colOff>
      <xdr:row>14</xdr:row>
      <xdr:rowOff>4556760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B95AA9EE-29FB-01F1-8AF0-5E6F9720A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" y="44516040"/>
          <a:ext cx="4800600" cy="4251960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16</xdr:row>
      <xdr:rowOff>243840</xdr:rowOff>
    </xdr:from>
    <xdr:to>
      <xdr:col>6</xdr:col>
      <xdr:colOff>45720</xdr:colOff>
      <xdr:row>16</xdr:row>
      <xdr:rowOff>4465320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2D4486DD-F956-282B-A290-DEC35947D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" r="5455" b="58030"/>
        <a:stretch/>
      </xdr:blipFill>
      <xdr:spPr>
        <a:xfrm>
          <a:off x="1143000" y="95250000"/>
          <a:ext cx="6995160" cy="422148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15</xdr:row>
      <xdr:rowOff>304800</xdr:rowOff>
    </xdr:from>
    <xdr:to>
      <xdr:col>4</xdr:col>
      <xdr:colOff>594360</xdr:colOff>
      <xdr:row>15</xdr:row>
      <xdr:rowOff>4556760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498065A-065E-4480-AAF2-07A7FA39D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62986920"/>
          <a:ext cx="4800600" cy="42519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365760</xdr:rowOff>
    </xdr:from>
    <xdr:to>
      <xdr:col>6</xdr:col>
      <xdr:colOff>1280160</xdr:colOff>
      <xdr:row>17</xdr:row>
      <xdr:rowOff>4587240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41B155F-C366-75ED-01AE-A6D856B1F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" y="26106120"/>
          <a:ext cx="8473440" cy="42214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259080</xdr:rowOff>
    </xdr:from>
    <xdr:to>
      <xdr:col>6</xdr:col>
      <xdr:colOff>411480</xdr:colOff>
      <xdr:row>18</xdr:row>
      <xdr:rowOff>4541520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4619E867-3FE0-BE84-5E1E-924A5E6D3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" y="30617160"/>
          <a:ext cx="7604760" cy="4282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3"/>
  <sheetViews>
    <sheetView tabSelected="1" showOutlineSymbols="0" view="pageBreakPreview" zoomScaleNormal="75" zoomScaleSheetLayoutView="100" zoomScalePageLayoutView="85" workbookViewId="0">
      <selection activeCell="D62" sqref="D62"/>
    </sheetView>
  </sheetViews>
  <sheetFormatPr defaultColWidth="9.453125" defaultRowHeight="12.5" x14ac:dyDescent="0.25"/>
  <cols>
    <col min="1" max="1" width="8.36328125" style="1" bestFit="1" customWidth="1"/>
    <col min="2" max="2" width="11" style="1" bestFit="1" customWidth="1"/>
    <col min="3" max="3" width="9.1796875" style="1" bestFit="1" customWidth="1"/>
    <col min="4" max="4" width="64" style="1" customWidth="1"/>
    <col min="5" max="5" width="13.453125" style="1" customWidth="1"/>
    <col min="6" max="6" width="13.1796875" style="2" customWidth="1"/>
    <col min="7" max="7" width="14" style="1" customWidth="1"/>
    <col min="8" max="8" width="18.36328125" style="1" bestFit="1" customWidth="1"/>
    <col min="9" max="1005" width="9.453125" style="1"/>
    <col min="1006" max="1006" width="11.54296875" style="1" customWidth="1"/>
    <col min="1007" max="16384" width="9.453125" style="1"/>
  </cols>
  <sheetData>
    <row r="1" spans="1:8" ht="40.25" customHeight="1" x14ac:dyDescent="0.25">
      <c r="A1" s="5"/>
      <c r="B1" s="8"/>
      <c r="C1" s="8"/>
      <c r="D1" s="7"/>
      <c r="E1" s="9"/>
      <c r="F1" s="9"/>
      <c r="G1" s="9"/>
      <c r="H1" s="48"/>
    </row>
    <row r="2" spans="1:8" ht="31.75" customHeight="1" x14ac:dyDescent="0.25">
      <c r="A2" s="6"/>
      <c r="B2" s="11"/>
      <c r="C2" s="11"/>
      <c r="D2" s="12"/>
      <c r="E2" s="13"/>
      <c r="F2" s="13"/>
      <c r="G2" s="13"/>
    </row>
    <row r="3" spans="1:8" ht="31.75" customHeight="1" x14ac:dyDescent="0.25">
      <c r="A3" s="6"/>
      <c r="B3" s="11"/>
      <c r="C3" s="11"/>
      <c r="D3" s="12"/>
      <c r="E3" s="13"/>
      <c r="F3" s="13"/>
      <c r="G3" s="13"/>
    </row>
    <row r="4" spans="1:8" ht="18" customHeight="1" x14ac:dyDescent="0.25">
      <c r="A4" s="6"/>
      <c r="B4" s="11"/>
      <c r="C4" s="11"/>
      <c r="D4" s="12"/>
      <c r="E4" s="13"/>
      <c r="F4" s="13"/>
      <c r="G4" s="13"/>
      <c r="H4" s="46" t="s">
        <v>60</v>
      </c>
    </row>
    <row r="5" spans="1:8" ht="18" customHeight="1" x14ac:dyDescent="0.25">
      <c r="A5" s="95" t="s">
        <v>75</v>
      </c>
      <c r="B5" s="96"/>
      <c r="C5" s="96"/>
      <c r="D5" s="96"/>
      <c r="E5" s="13"/>
      <c r="F5" s="13"/>
      <c r="G5" s="13"/>
      <c r="H5" s="77">
        <v>0.25219999999999998</v>
      </c>
    </row>
    <row r="6" spans="1:8" ht="18" customHeight="1" x14ac:dyDescent="0.25">
      <c r="A6" s="95"/>
      <c r="B6" s="96"/>
      <c r="C6" s="96"/>
      <c r="D6" s="96"/>
      <c r="E6" s="13"/>
      <c r="F6" s="13"/>
      <c r="G6" s="13"/>
      <c r="H6" s="55"/>
    </row>
    <row r="7" spans="1:8" ht="18" customHeight="1" x14ac:dyDescent="0.25">
      <c r="A7" s="6"/>
      <c r="B7" s="11"/>
      <c r="C7" s="11"/>
      <c r="D7" s="12"/>
      <c r="E7" s="13"/>
      <c r="F7" s="13"/>
      <c r="G7" s="13"/>
      <c r="H7" s="61"/>
    </row>
    <row r="8" spans="1:8" ht="7.5" customHeight="1" x14ac:dyDescent="0.25">
      <c r="A8" s="101"/>
      <c r="B8" s="101"/>
      <c r="C8" s="101"/>
      <c r="D8" s="101"/>
      <c r="E8" s="101"/>
      <c r="F8" s="101"/>
      <c r="G8" s="101"/>
      <c r="H8" s="101"/>
    </row>
    <row r="9" spans="1:8" ht="9" customHeight="1" x14ac:dyDescent="0.25">
      <c r="A9" s="102"/>
      <c r="B9" s="102"/>
      <c r="C9" s="102"/>
      <c r="D9" s="102"/>
      <c r="E9" s="102"/>
      <c r="F9" s="102"/>
      <c r="G9" s="102"/>
      <c r="H9" s="102"/>
    </row>
    <row r="10" spans="1:8" ht="18" x14ac:dyDescent="0.25">
      <c r="A10" s="92"/>
      <c r="B10" s="93"/>
      <c r="C10" s="93"/>
      <c r="D10" s="93"/>
      <c r="E10" s="93"/>
      <c r="F10" s="93"/>
      <c r="G10" s="93"/>
      <c r="H10" s="93"/>
    </row>
    <row r="11" spans="1:8" ht="13" x14ac:dyDescent="0.25">
      <c r="A11" s="103" t="s">
        <v>0</v>
      </c>
      <c r="B11" s="103" t="s">
        <v>4</v>
      </c>
      <c r="C11" s="103" t="s">
        <v>5</v>
      </c>
      <c r="D11" s="103" t="s">
        <v>1</v>
      </c>
      <c r="E11" s="99" t="s">
        <v>200</v>
      </c>
      <c r="F11" s="99" t="s">
        <v>201</v>
      </c>
      <c r="G11" s="78" t="s">
        <v>202</v>
      </c>
      <c r="H11" s="78" t="s">
        <v>203</v>
      </c>
    </row>
    <row r="12" spans="1:8" ht="13" x14ac:dyDescent="0.25">
      <c r="A12" s="104"/>
      <c r="B12" s="104"/>
      <c r="C12" s="104"/>
      <c r="D12" s="104"/>
      <c r="E12" s="100"/>
      <c r="F12" s="100"/>
      <c r="G12" s="51" t="s">
        <v>204</v>
      </c>
      <c r="H12" s="45" t="s">
        <v>204</v>
      </c>
    </row>
    <row r="13" spans="1:8" ht="9" customHeight="1" x14ac:dyDescent="0.3">
      <c r="A13" s="113"/>
      <c r="B13" s="114"/>
      <c r="C13" s="114"/>
      <c r="D13" s="114"/>
      <c r="E13" s="114"/>
      <c r="F13" s="114"/>
      <c r="G13" s="114"/>
      <c r="H13" s="114"/>
    </row>
    <row r="14" spans="1:8" ht="13" x14ac:dyDescent="0.25">
      <c r="A14" s="68" t="s">
        <v>2</v>
      </c>
      <c r="B14" s="53"/>
      <c r="C14" s="53"/>
      <c r="D14" s="53" t="s">
        <v>76</v>
      </c>
      <c r="E14" s="53"/>
      <c r="F14" s="54"/>
      <c r="G14" s="53"/>
      <c r="H14" s="53"/>
    </row>
    <row r="15" spans="1:8" ht="13" x14ac:dyDescent="0.25">
      <c r="A15" s="69" t="s">
        <v>6</v>
      </c>
      <c r="B15" s="3"/>
      <c r="C15" s="3"/>
      <c r="D15" s="3" t="s">
        <v>3</v>
      </c>
      <c r="E15" s="3"/>
      <c r="F15" s="4"/>
      <c r="G15" s="3"/>
      <c r="H15" s="3"/>
    </row>
    <row r="16" spans="1:8" ht="25" x14ac:dyDescent="0.25">
      <c r="A16" s="79" t="s">
        <v>21</v>
      </c>
      <c r="B16" s="80" t="s">
        <v>77</v>
      </c>
      <c r="C16" s="81" t="s">
        <v>19</v>
      </c>
      <c r="D16" s="81" t="s">
        <v>78</v>
      </c>
      <c r="E16" s="82" t="s">
        <v>18</v>
      </c>
      <c r="F16" s="83">
        <v>192.41</v>
      </c>
      <c r="G16" s="83">
        <v>8</v>
      </c>
      <c r="H16" s="83">
        <f>G16*F16</f>
        <v>1539.28</v>
      </c>
    </row>
    <row r="17" spans="1:8" ht="37.5" x14ac:dyDescent="0.25">
      <c r="A17" s="79" t="s">
        <v>22</v>
      </c>
      <c r="B17" s="80" t="s">
        <v>79</v>
      </c>
      <c r="C17" s="81" t="s">
        <v>19</v>
      </c>
      <c r="D17" s="81" t="s">
        <v>80</v>
      </c>
      <c r="E17" s="82" t="s">
        <v>11</v>
      </c>
      <c r="F17" s="83">
        <v>57.88</v>
      </c>
      <c r="G17" s="83">
        <v>50.8</v>
      </c>
      <c r="H17" s="83">
        <f>G17*F17</f>
        <v>2940.3040000000001</v>
      </c>
    </row>
    <row r="18" spans="1:8" ht="25" x14ac:dyDescent="0.25">
      <c r="A18" s="79" t="s">
        <v>23</v>
      </c>
      <c r="B18" s="80" t="s">
        <v>81</v>
      </c>
      <c r="C18" s="81" t="s">
        <v>19</v>
      </c>
      <c r="D18" s="81" t="s">
        <v>82</v>
      </c>
      <c r="E18" s="82" t="s">
        <v>18</v>
      </c>
      <c r="F18" s="83">
        <v>22.75</v>
      </c>
      <c r="G18" s="83">
        <v>20.82</v>
      </c>
      <c r="H18" s="83">
        <f>G18*F18</f>
        <v>473.65500000000003</v>
      </c>
    </row>
    <row r="19" spans="1:8" x14ac:dyDescent="0.25">
      <c r="A19" s="79" t="s">
        <v>24</v>
      </c>
      <c r="B19" s="80" t="s">
        <v>83</v>
      </c>
      <c r="C19" s="81" t="s">
        <v>16</v>
      </c>
      <c r="D19" s="81" t="s">
        <v>84</v>
      </c>
      <c r="E19" s="82" t="s">
        <v>17</v>
      </c>
      <c r="F19" s="83">
        <v>21.73</v>
      </c>
      <c r="G19" s="83">
        <v>1.56</v>
      </c>
      <c r="H19" s="83">
        <f>G19*F19</f>
        <v>33.898800000000001</v>
      </c>
    </row>
    <row r="20" spans="1:8" ht="50" x14ac:dyDescent="0.25">
      <c r="A20" s="79" t="s">
        <v>25</v>
      </c>
      <c r="B20" s="80" t="s">
        <v>85</v>
      </c>
      <c r="C20" s="81" t="s">
        <v>19</v>
      </c>
      <c r="D20" s="81" t="s">
        <v>86</v>
      </c>
      <c r="E20" s="82" t="s">
        <v>17</v>
      </c>
      <c r="F20" s="83">
        <v>7.91</v>
      </c>
      <c r="G20" s="83">
        <v>1.56</v>
      </c>
      <c r="H20" s="83">
        <f>G20*F20</f>
        <v>12.339600000000001</v>
      </c>
    </row>
    <row r="21" spans="1:8" ht="37.5" x14ac:dyDescent="0.25">
      <c r="A21" s="79" t="s">
        <v>26</v>
      </c>
      <c r="B21" s="80" t="s">
        <v>87</v>
      </c>
      <c r="C21" s="81" t="s">
        <v>19</v>
      </c>
      <c r="D21" s="81" t="s">
        <v>88</v>
      </c>
      <c r="E21" s="82" t="s">
        <v>89</v>
      </c>
      <c r="F21" s="83">
        <v>2.16</v>
      </c>
      <c r="G21" s="83">
        <v>1.56</v>
      </c>
      <c r="H21" s="83">
        <f>G21*F21</f>
        <v>3.3696000000000002</v>
      </c>
    </row>
    <row r="22" spans="1:8" ht="13" x14ac:dyDescent="0.25">
      <c r="A22" s="69" t="s">
        <v>8</v>
      </c>
      <c r="B22" s="3"/>
      <c r="C22" s="3"/>
      <c r="D22" s="3" t="s">
        <v>90</v>
      </c>
      <c r="E22" s="3"/>
      <c r="F22" s="10"/>
      <c r="G22" s="10"/>
      <c r="H22" s="10"/>
    </row>
    <row r="23" spans="1:8" ht="25" x14ac:dyDescent="0.25">
      <c r="A23" s="79" t="s">
        <v>27</v>
      </c>
      <c r="B23" s="80" t="s">
        <v>29</v>
      </c>
      <c r="C23" s="81" t="s">
        <v>19</v>
      </c>
      <c r="D23" s="81" t="s">
        <v>30</v>
      </c>
      <c r="E23" s="82" t="s">
        <v>17</v>
      </c>
      <c r="F23" s="83">
        <v>85.98</v>
      </c>
      <c r="G23" s="83">
        <v>16.829999999999998</v>
      </c>
      <c r="H23" s="83">
        <f>G23*F23</f>
        <v>1447.0434</v>
      </c>
    </row>
    <row r="24" spans="1:8" ht="25" x14ac:dyDescent="0.25">
      <c r="A24" s="79" t="s">
        <v>28</v>
      </c>
      <c r="B24" s="80" t="s">
        <v>91</v>
      </c>
      <c r="C24" s="81" t="s">
        <v>19</v>
      </c>
      <c r="D24" s="81" t="s">
        <v>92</v>
      </c>
      <c r="E24" s="82" t="s">
        <v>18</v>
      </c>
      <c r="F24" s="83">
        <v>6.37</v>
      </c>
      <c r="G24" s="83">
        <v>20.82</v>
      </c>
      <c r="H24" s="83">
        <f>G24*F24</f>
        <v>132.6234</v>
      </c>
    </row>
    <row r="25" spans="1:8" ht="25" x14ac:dyDescent="0.25">
      <c r="A25" s="79" t="s">
        <v>31</v>
      </c>
      <c r="B25" s="80" t="s">
        <v>93</v>
      </c>
      <c r="C25" s="81" t="s">
        <v>19</v>
      </c>
      <c r="D25" s="81" t="s">
        <v>94</v>
      </c>
      <c r="E25" s="82" t="s">
        <v>18</v>
      </c>
      <c r="F25" s="83">
        <v>30.89</v>
      </c>
      <c r="G25" s="83">
        <v>14.47</v>
      </c>
      <c r="H25" s="83">
        <f>G25*F25</f>
        <v>446.97830000000005</v>
      </c>
    </row>
    <row r="26" spans="1:8" ht="37.5" x14ac:dyDescent="0.25">
      <c r="A26" s="79" t="s">
        <v>32</v>
      </c>
      <c r="B26" s="80" t="s">
        <v>95</v>
      </c>
      <c r="C26" s="81" t="s">
        <v>19</v>
      </c>
      <c r="D26" s="81" t="s">
        <v>96</v>
      </c>
      <c r="E26" s="82" t="s">
        <v>18</v>
      </c>
      <c r="F26" s="83">
        <v>90.05</v>
      </c>
      <c r="G26" s="83">
        <v>7.7</v>
      </c>
      <c r="H26" s="83">
        <f>G26*F26</f>
        <v>693.38499999999999</v>
      </c>
    </row>
    <row r="27" spans="1:8" ht="37.5" x14ac:dyDescent="0.25">
      <c r="A27" s="79" t="s">
        <v>33</v>
      </c>
      <c r="B27" s="80" t="s">
        <v>97</v>
      </c>
      <c r="C27" s="81" t="s">
        <v>19</v>
      </c>
      <c r="D27" s="81" t="s">
        <v>98</v>
      </c>
      <c r="E27" s="82" t="s">
        <v>18</v>
      </c>
      <c r="F27" s="83">
        <v>77.02</v>
      </c>
      <c r="G27" s="83">
        <v>42.37</v>
      </c>
      <c r="H27" s="83">
        <f>G27*F27</f>
        <v>3263.3373999999994</v>
      </c>
    </row>
    <row r="28" spans="1:8" ht="25" x14ac:dyDescent="0.25">
      <c r="A28" s="79" t="s">
        <v>34</v>
      </c>
      <c r="B28" s="80" t="s">
        <v>68</v>
      </c>
      <c r="C28" s="81" t="s">
        <v>19</v>
      </c>
      <c r="D28" s="81" t="s">
        <v>99</v>
      </c>
      <c r="E28" s="82" t="s">
        <v>12</v>
      </c>
      <c r="F28" s="83">
        <v>18.39</v>
      </c>
      <c r="G28" s="83">
        <v>37.299999999999997</v>
      </c>
      <c r="H28" s="83">
        <f>G28*F28</f>
        <v>685.947</v>
      </c>
    </row>
    <row r="29" spans="1:8" ht="25" x14ac:dyDescent="0.25">
      <c r="A29" s="79" t="s">
        <v>35</v>
      </c>
      <c r="B29" s="80" t="s">
        <v>69</v>
      </c>
      <c r="C29" s="81" t="s">
        <v>19</v>
      </c>
      <c r="D29" s="81" t="s">
        <v>100</v>
      </c>
      <c r="E29" s="82" t="s">
        <v>12</v>
      </c>
      <c r="F29" s="83">
        <v>16.809999999999999</v>
      </c>
      <c r="G29" s="83">
        <v>15.7</v>
      </c>
      <c r="H29" s="83">
        <f>G29*F29</f>
        <v>263.91699999999997</v>
      </c>
    </row>
    <row r="30" spans="1:8" ht="25" x14ac:dyDescent="0.25">
      <c r="A30" s="79" t="s">
        <v>36</v>
      </c>
      <c r="B30" s="80" t="s">
        <v>101</v>
      </c>
      <c r="C30" s="81" t="s">
        <v>19</v>
      </c>
      <c r="D30" s="81" t="s">
        <v>102</v>
      </c>
      <c r="E30" s="82" t="s">
        <v>12</v>
      </c>
      <c r="F30" s="83">
        <v>15.43</v>
      </c>
      <c r="G30" s="83">
        <v>111.4</v>
      </c>
      <c r="H30" s="83">
        <f>G30*F30</f>
        <v>1718.902</v>
      </c>
    </row>
    <row r="31" spans="1:8" ht="25" x14ac:dyDescent="0.25">
      <c r="A31" s="79" t="s">
        <v>37</v>
      </c>
      <c r="B31" s="80" t="s">
        <v>70</v>
      </c>
      <c r="C31" s="81" t="s">
        <v>19</v>
      </c>
      <c r="D31" s="81" t="s">
        <v>103</v>
      </c>
      <c r="E31" s="82" t="s">
        <v>12</v>
      </c>
      <c r="F31" s="83">
        <v>13.64</v>
      </c>
      <c r="G31" s="83">
        <v>116.4</v>
      </c>
      <c r="H31" s="83">
        <f>G31*F31</f>
        <v>1587.6960000000001</v>
      </c>
    </row>
    <row r="32" spans="1:8" ht="25" x14ac:dyDescent="0.25">
      <c r="A32" s="79" t="s">
        <v>38</v>
      </c>
      <c r="B32" s="80" t="s">
        <v>104</v>
      </c>
      <c r="C32" s="81" t="s">
        <v>19</v>
      </c>
      <c r="D32" s="81" t="s">
        <v>105</v>
      </c>
      <c r="E32" s="82" t="s">
        <v>12</v>
      </c>
      <c r="F32" s="83">
        <v>11.49</v>
      </c>
      <c r="G32" s="83">
        <v>63.3</v>
      </c>
      <c r="H32" s="83">
        <f>G32*F32</f>
        <v>727.31700000000001</v>
      </c>
    </row>
    <row r="33" spans="1:8" ht="37.5" x14ac:dyDescent="0.25">
      <c r="A33" s="79" t="s">
        <v>106</v>
      </c>
      <c r="B33" s="80" t="s">
        <v>107</v>
      </c>
      <c r="C33" s="81" t="s">
        <v>19</v>
      </c>
      <c r="D33" s="81" t="s">
        <v>108</v>
      </c>
      <c r="E33" s="82" t="s">
        <v>17</v>
      </c>
      <c r="F33" s="83">
        <v>682.37</v>
      </c>
      <c r="G33" s="83">
        <v>6.96</v>
      </c>
      <c r="H33" s="83">
        <f>G33*F33</f>
        <v>4749.2951999999996</v>
      </c>
    </row>
    <row r="34" spans="1:8" ht="25" x14ac:dyDescent="0.25">
      <c r="A34" s="79" t="s">
        <v>109</v>
      </c>
      <c r="B34" s="80" t="s">
        <v>110</v>
      </c>
      <c r="C34" s="81" t="s">
        <v>19</v>
      </c>
      <c r="D34" s="81" t="s">
        <v>111</v>
      </c>
      <c r="E34" s="82" t="s">
        <v>18</v>
      </c>
      <c r="F34" s="83">
        <v>31.73</v>
      </c>
      <c r="G34" s="83">
        <v>24.97</v>
      </c>
      <c r="H34" s="83">
        <f>G34*F34</f>
        <v>792.29809999999998</v>
      </c>
    </row>
    <row r="35" spans="1:8" ht="13" x14ac:dyDescent="0.25">
      <c r="A35" s="69" t="s">
        <v>9</v>
      </c>
      <c r="B35" s="3"/>
      <c r="C35" s="3"/>
      <c r="D35" s="3" t="s">
        <v>112</v>
      </c>
      <c r="E35" s="3"/>
      <c r="F35" s="10"/>
      <c r="G35" s="10"/>
      <c r="H35" s="10"/>
    </row>
    <row r="36" spans="1:8" ht="50" x14ac:dyDescent="0.25">
      <c r="A36" s="79" t="s">
        <v>39</v>
      </c>
      <c r="B36" s="80" t="s">
        <v>62</v>
      </c>
      <c r="C36" s="81" t="s">
        <v>19</v>
      </c>
      <c r="D36" s="81" t="s">
        <v>63</v>
      </c>
      <c r="E36" s="82" t="s">
        <v>18</v>
      </c>
      <c r="F36" s="83">
        <v>60.8</v>
      </c>
      <c r="G36" s="83">
        <v>38.880000000000003</v>
      </c>
      <c r="H36" s="83">
        <f>G36*F36</f>
        <v>2363.904</v>
      </c>
    </row>
    <row r="37" spans="1:8" ht="37.5" x14ac:dyDescent="0.25">
      <c r="A37" s="79" t="s">
        <v>40</v>
      </c>
      <c r="B37" s="80" t="s">
        <v>66</v>
      </c>
      <c r="C37" s="81" t="s">
        <v>19</v>
      </c>
      <c r="D37" s="81" t="s">
        <v>67</v>
      </c>
      <c r="E37" s="82" t="s">
        <v>12</v>
      </c>
      <c r="F37" s="83">
        <v>14.26</v>
      </c>
      <c r="G37" s="83">
        <v>51.8</v>
      </c>
      <c r="H37" s="83">
        <f>G37*F37</f>
        <v>738.66799999999989</v>
      </c>
    </row>
    <row r="38" spans="1:8" ht="37.5" x14ac:dyDescent="0.25">
      <c r="A38" s="79" t="s">
        <v>41</v>
      </c>
      <c r="B38" s="80" t="s">
        <v>64</v>
      </c>
      <c r="C38" s="81" t="s">
        <v>19</v>
      </c>
      <c r="D38" s="81" t="s">
        <v>65</v>
      </c>
      <c r="E38" s="82" t="s">
        <v>12</v>
      </c>
      <c r="F38" s="83">
        <v>11.79</v>
      </c>
      <c r="G38" s="83">
        <v>185.6</v>
      </c>
      <c r="H38" s="83">
        <f>G38*F38</f>
        <v>2188.2239999999997</v>
      </c>
    </row>
    <row r="39" spans="1:8" ht="37.5" x14ac:dyDescent="0.25">
      <c r="A39" s="79" t="s">
        <v>42</v>
      </c>
      <c r="B39" s="80" t="s">
        <v>113</v>
      </c>
      <c r="C39" s="81" t="s">
        <v>19</v>
      </c>
      <c r="D39" s="81" t="s">
        <v>114</v>
      </c>
      <c r="E39" s="82" t="s">
        <v>17</v>
      </c>
      <c r="F39" s="83">
        <v>724.63</v>
      </c>
      <c r="G39" s="83">
        <v>2.92</v>
      </c>
      <c r="H39" s="83">
        <f>G39*F39</f>
        <v>2115.9195999999997</v>
      </c>
    </row>
    <row r="40" spans="1:8" ht="13" x14ac:dyDescent="0.25">
      <c r="A40" s="69" t="s">
        <v>20</v>
      </c>
      <c r="B40" s="3"/>
      <c r="C40" s="3"/>
      <c r="D40" s="3" t="s">
        <v>115</v>
      </c>
      <c r="E40" s="3"/>
      <c r="F40" s="10"/>
      <c r="G40" s="10"/>
      <c r="H40" s="10"/>
    </row>
    <row r="41" spans="1:8" ht="50" x14ac:dyDescent="0.25">
      <c r="A41" s="79" t="s">
        <v>43</v>
      </c>
      <c r="B41" s="80" t="s">
        <v>116</v>
      </c>
      <c r="C41" s="81" t="s">
        <v>19</v>
      </c>
      <c r="D41" s="81" t="s">
        <v>117</v>
      </c>
      <c r="E41" s="82" t="s">
        <v>12</v>
      </c>
      <c r="F41" s="83">
        <v>15.77</v>
      </c>
      <c r="G41" s="83">
        <v>1872.96</v>
      </c>
      <c r="H41" s="83">
        <f>G41*F41</f>
        <v>29536.5792</v>
      </c>
    </row>
    <row r="42" spans="1:8" ht="37.5" x14ac:dyDescent="0.25">
      <c r="A42" s="79" t="s">
        <v>44</v>
      </c>
      <c r="B42" s="80" t="s">
        <v>118</v>
      </c>
      <c r="C42" s="81" t="s">
        <v>19</v>
      </c>
      <c r="D42" s="81" t="s">
        <v>119</v>
      </c>
      <c r="E42" s="82" t="s">
        <v>18</v>
      </c>
      <c r="F42" s="83">
        <v>9.5</v>
      </c>
      <c r="G42" s="83">
        <v>131.63999999999999</v>
      </c>
      <c r="H42" s="83">
        <f>G42*F42</f>
        <v>1250.58</v>
      </c>
    </row>
    <row r="43" spans="1:8" ht="50" x14ac:dyDescent="0.25">
      <c r="A43" s="79" t="s">
        <v>45</v>
      </c>
      <c r="B43" s="80" t="s">
        <v>120</v>
      </c>
      <c r="C43" s="81" t="s">
        <v>19</v>
      </c>
      <c r="D43" s="81" t="s">
        <v>121</v>
      </c>
      <c r="E43" s="82" t="s">
        <v>11</v>
      </c>
      <c r="F43" s="83">
        <v>165.2</v>
      </c>
      <c r="G43" s="83">
        <v>17</v>
      </c>
      <c r="H43" s="83">
        <f>G43*F43</f>
        <v>2808.3999999999996</v>
      </c>
    </row>
    <row r="44" spans="1:8" ht="25" x14ac:dyDescent="0.25">
      <c r="A44" s="79" t="s">
        <v>46</v>
      </c>
      <c r="B44" s="80" t="s">
        <v>122</v>
      </c>
      <c r="C44" s="81" t="s">
        <v>19</v>
      </c>
      <c r="D44" s="81" t="s">
        <v>123</v>
      </c>
      <c r="E44" s="82" t="s">
        <v>11</v>
      </c>
      <c r="F44" s="83">
        <v>51.49</v>
      </c>
      <c r="G44" s="83">
        <v>55.42</v>
      </c>
      <c r="H44" s="83">
        <f>G44*F44</f>
        <v>2853.5758000000001</v>
      </c>
    </row>
    <row r="45" spans="1:8" ht="25" x14ac:dyDescent="0.25">
      <c r="A45" s="79" t="s">
        <v>47</v>
      </c>
      <c r="B45" s="80" t="s">
        <v>124</v>
      </c>
      <c r="C45" s="81" t="s">
        <v>19</v>
      </c>
      <c r="D45" s="81" t="s">
        <v>125</v>
      </c>
      <c r="E45" s="82" t="s">
        <v>18</v>
      </c>
      <c r="F45" s="83">
        <v>219.07</v>
      </c>
      <c r="G45" s="83">
        <v>165.04</v>
      </c>
      <c r="H45" s="83">
        <f>G45*F45</f>
        <v>36155.3128</v>
      </c>
    </row>
    <row r="46" spans="1:8" ht="13" x14ac:dyDescent="0.25">
      <c r="A46" s="69" t="s">
        <v>10</v>
      </c>
      <c r="B46" s="3"/>
      <c r="C46" s="3"/>
      <c r="D46" s="3" t="s">
        <v>126</v>
      </c>
      <c r="E46" s="3"/>
      <c r="F46" s="10"/>
      <c r="G46" s="10"/>
      <c r="H46" s="10"/>
    </row>
    <row r="47" spans="1:8" ht="25" x14ac:dyDescent="0.25">
      <c r="A47" s="79" t="s">
        <v>48</v>
      </c>
      <c r="B47" s="80" t="s">
        <v>127</v>
      </c>
      <c r="C47" s="81" t="s">
        <v>19</v>
      </c>
      <c r="D47" s="81" t="s">
        <v>128</v>
      </c>
      <c r="E47" s="82" t="s">
        <v>7</v>
      </c>
      <c r="F47" s="83">
        <v>16.510000000000002</v>
      </c>
      <c r="G47" s="83">
        <v>10</v>
      </c>
      <c r="H47" s="83">
        <f>G47*F47</f>
        <v>165.10000000000002</v>
      </c>
    </row>
    <row r="48" spans="1:8" ht="25" x14ac:dyDescent="0.25">
      <c r="A48" s="79" t="s">
        <v>49</v>
      </c>
      <c r="B48" s="80" t="s">
        <v>129</v>
      </c>
      <c r="C48" s="81" t="s">
        <v>19</v>
      </c>
      <c r="D48" s="81" t="s">
        <v>130</v>
      </c>
      <c r="E48" s="82" t="s">
        <v>7</v>
      </c>
      <c r="F48" s="83">
        <v>13.42</v>
      </c>
      <c r="G48" s="83">
        <v>8</v>
      </c>
      <c r="H48" s="83">
        <f>G48*F48</f>
        <v>107.36</v>
      </c>
    </row>
    <row r="49" spans="1:10" ht="37.5" x14ac:dyDescent="0.25">
      <c r="A49" s="79" t="s">
        <v>50</v>
      </c>
      <c r="B49" s="80" t="s">
        <v>131</v>
      </c>
      <c r="C49" s="81" t="s">
        <v>19</v>
      </c>
      <c r="D49" s="81" t="s">
        <v>132</v>
      </c>
      <c r="E49" s="82" t="s">
        <v>11</v>
      </c>
      <c r="F49" s="83">
        <v>3.48</v>
      </c>
      <c r="G49" s="83">
        <v>129.80000000000001</v>
      </c>
      <c r="H49" s="83">
        <f>G49*F49</f>
        <v>451.70400000000006</v>
      </c>
    </row>
    <row r="50" spans="1:10" ht="37.5" x14ac:dyDescent="0.25">
      <c r="A50" s="79" t="s">
        <v>51</v>
      </c>
      <c r="B50" s="80" t="s">
        <v>133</v>
      </c>
      <c r="C50" s="81" t="s">
        <v>19</v>
      </c>
      <c r="D50" s="81" t="s">
        <v>134</v>
      </c>
      <c r="E50" s="82" t="s">
        <v>11</v>
      </c>
      <c r="F50" s="83">
        <v>4.6900000000000004</v>
      </c>
      <c r="G50" s="83">
        <v>260.2</v>
      </c>
      <c r="H50" s="83">
        <f>G50*F50</f>
        <v>1220.338</v>
      </c>
    </row>
    <row r="51" spans="1:10" ht="25" x14ac:dyDescent="0.25">
      <c r="A51" s="79" t="s">
        <v>52</v>
      </c>
      <c r="B51" s="80" t="s">
        <v>135</v>
      </c>
      <c r="C51" s="81" t="s">
        <v>19</v>
      </c>
      <c r="D51" s="81" t="s">
        <v>136</v>
      </c>
      <c r="E51" s="82" t="s">
        <v>7</v>
      </c>
      <c r="F51" s="83">
        <v>58.18</v>
      </c>
      <c r="G51" s="83">
        <v>1</v>
      </c>
      <c r="H51" s="83">
        <f>G51*F51</f>
        <v>58.18</v>
      </c>
    </row>
    <row r="52" spans="1:10" ht="25" x14ac:dyDescent="0.25">
      <c r="A52" s="79" t="s">
        <v>53</v>
      </c>
      <c r="B52" s="80" t="s">
        <v>137</v>
      </c>
      <c r="C52" s="81" t="s">
        <v>19</v>
      </c>
      <c r="D52" s="81" t="s">
        <v>138</v>
      </c>
      <c r="E52" s="82" t="s">
        <v>7</v>
      </c>
      <c r="F52" s="83">
        <v>31.78</v>
      </c>
      <c r="G52" s="83">
        <v>9</v>
      </c>
      <c r="H52" s="83">
        <f>G52*F52</f>
        <v>286.02</v>
      </c>
    </row>
    <row r="53" spans="1:10" ht="25" x14ac:dyDescent="0.25">
      <c r="A53" s="79" t="s">
        <v>54</v>
      </c>
      <c r="B53" s="80" t="s">
        <v>139</v>
      </c>
      <c r="C53" s="81" t="s">
        <v>19</v>
      </c>
      <c r="D53" s="81" t="s">
        <v>140</v>
      </c>
      <c r="E53" s="82" t="s">
        <v>7</v>
      </c>
      <c r="F53" s="83">
        <v>11.09</v>
      </c>
      <c r="G53" s="83">
        <v>3</v>
      </c>
      <c r="H53" s="83">
        <f>G53*F53</f>
        <v>33.269999999999996</v>
      </c>
    </row>
    <row r="54" spans="1:10" ht="25" x14ac:dyDescent="0.25">
      <c r="A54" s="81" t="s">
        <v>55</v>
      </c>
      <c r="B54" s="81" t="s">
        <v>141</v>
      </c>
      <c r="C54" s="81" t="s">
        <v>19</v>
      </c>
      <c r="D54" s="81" t="s">
        <v>142</v>
      </c>
      <c r="E54" s="82" t="s">
        <v>7</v>
      </c>
      <c r="F54" s="83">
        <v>127.87</v>
      </c>
      <c r="G54" s="83">
        <v>1</v>
      </c>
      <c r="H54" s="83">
        <f>G54*F54</f>
        <v>127.87</v>
      </c>
    </row>
    <row r="55" spans="1:10" ht="37.5" x14ac:dyDescent="0.25">
      <c r="A55" s="79" t="s">
        <v>56</v>
      </c>
      <c r="B55" s="80" t="s">
        <v>143</v>
      </c>
      <c r="C55" s="81" t="s">
        <v>19</v>
      </c>
      <c r="D55" s="81" t="s">
        <v>144</v>
      </c>
      <c r="E55" s="82" t="s">
        <v>11</v>
      </c>
      <c r="F55" s="83">
        <v>9.15</v>
      </c>
      <c r="G55" s="83">
        <v>12.3</v>
      </c>
      <c r="H55" s="83">
        <f>G55*F55</f>
        <v>112.54500000000002</v>
      </c>
    </row>
    <row r="56" spans="1:10" ht="37.5" x14ac:dyDescent="0.25">
      <c r="A56" s="79" t="s">
        <v>57</v>
      </c>
      <c r="B56" s="80" t="s">
        <v>145</v>
      </c>
      <c r="C56" s="81" t="s">
        <v>19</v>
      </c>
      <c r="D56" s="81" t="s">
        <v>146</v>
      </c>
      <c r="E56" s="82" t="s">
        <v>11</v>
      </c>
      <c r="F56" s="83">
        <v>6.39</v>
      </c>
      <c r="G56" s="83">
        <v>91.9</v>
      </c>
      <c r="H56" s="83">
        <f>G56*F56</f>
        <v>587.24099999999999</v>
      </c>
    </row>
    <row r="57" spans="1:10" ht="37.5" x14ac:dyDescent="0.25">
      <c r="A57" s="79" t="s">
        <v>58</v>
      </c>
      <c r="B57" s="80" t="s">
        <v>147</v>
      </c>
      <c r="C57" s="81" t="s">
        <v>19</v>
      </c>
      <c r="D57" s="81" t="s">
        <v>148</v>
      </c>
      <c r="E57" s="82" t="s">
        <v>7</v>
      </c>
      <c r="F57" s="83">
        <v>97.95</v>
      </c>
      <c r="G57" s="83">
        <v>1</v>
      </c>
      <c r="H57" s="83">
        <f>G57*F57</f>
        <v>97.95</v>
      </c>
    </row>
    <row r="58" spans="1:10" ht="25" x14ac:dyDescent="0.25">
      <c r="A58" s="84" t="s">
        <v>149</v>
      </c>
      <c r="B58" s="85" t="s">
        <v>150</v>
      </c>
      <c r="C58" s="86" t="s">
        <v>19</v>
      </c>
      <c r="D58" s="86" t="s">
        <v>151</v>
      </c>
      <c r="E58" s="87" t="s">
        <v>7</v>
      </c>
      <c r="F58" s="88">
        <v>28.73</v>
      </c>
      <c r="G58" s="88">
        <v>8</v>
      </c>
      <c r="H58" s="88">
        <f>G58*F58</f>
        <v>229.84</v>
      </c>
    </row>
    <row r="59" spans="1:10" ht="14" x14ac:dyDescent="0.3">
      <c r="A59" s="111" t="s">
        <v>13</v>
      </c>
      <c r="B59" s="112"/>
      <c r="C59" s="112"/>
      <c r="D59" s="112"/>
      <c r="E59" s="112"/>
      <c r="F59" s="112"/>
      <c r="G59" s="112"/>
      <c r="H59" s="67">
        <f>SUM(H16:H58)</f>
        <v>105000.1682</v>
      </c>
    </row>
    <row r="60" spans="1:10" ht="13.75" customHeight="1" x14ac:dyDescent="0.25">
      <c r="A60" s="63"/>
      <c r="B60" s="63"/>
      <c r="C60" s="63"/>
      <c r="D60" s="64"/>
      <c r="E60" s="63"/>
      <c r="F60" s="63"/>
      <c r="G60" s="63"/>
      <c r="H60" s="63"/>
      <c r="I60" s="65"/>
      <c r="J60" s="63"/>
    </row>
    <row r="61" spans="1:10" ht="5.4" customHeight="1" x14ac:dyDescent="0.25">
      <c r="A61" s="63"/>
      <c r="B61" s="63"/>
      <c r="C61" s="63"/>
      <c r="D61" s="64"/>
      <c r="E61" s="63"/>
      <c r="F61" s="63"/>
      <c r="G61" s="63"/>
      <c r="H61" s="63"/>
      <c r="I61" s="65"/>
      <c r="J61" s="63"/>
    </row>
    <row r="62" spans="1:10" x14ac:dyDescent="0.25">
      <c r="A62" s="63"/>
      <c r="B62" s="63"/>
      <c r="C62" s="63"/>
      <c r="D62" s="64"/>
      <c r="E62" s="63"/>
      <c r="F62" s="63"/>
      <c r="G62" s="63"/>
      <c r="H62" s="63"/>
      <c r="I62" s="65"/>
      <c r="J62" s="63"/>
    </row>
    <row r="63" spans="1:10" x14ac:dyDescent="0.25">
      <c r="A63" s="63"/>
      <c r="B63" s="63"/>
      <c r="C63" s="63"/>
      <c r="D63" s="64"/>
      <c r="E63" s="63"/>
      <c r="F63" s="63"/>
      <c r="G63" s="63"/>
      <c r="H63" s="63"/>
      <c r="I63" s="65"/>
      <c r="J63" s="63"/>
    </row>
  </sheetData>
  <mergeCells count="12">
    <mergeCell ref="A59:G59"/>
    <mergeCell ref="A13:H13"/>
    <mergeCell ref="A10:H10"/>
    <mergeCell ref="A5:D6"/>
    <mergeCell ref="E11:E12"/>
    <mergeCell ref="F11:F12"/>
    <mergeCell ref="A8:H8"/>
    <mergeCell ref="A9:H9"/>
    <mergeCell ref="D11:D12"/>
    <mergeCell ref="C11:C12"/>
    <mergeCell ref="B11:B12"/>
    <mergeCell ref="A11:A12"/>
  </mergeCells>
  <printOptions horizontalCentered="1"/>
  <pageMargins left="0.59055118110236227" right="0.39370078740157483" top="1.1811023622047245" bottom="0.78740157480314965" header="0.39370078740157483" footer="0.31496062992125984"/>
  <pageSetup paperSize="9" scale="61" firstPageNumber="0" fitToHeight="0" orientation="portrait" r:id="rId1"/>
  <headerFooter>
    <oddHeader>&amp;L&amp;G</oddHeader>
    <oddFooter xml:space="preserve">&amp;C&amp;G&amp;RPágina &amp;P de &amp;N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AFCD-D48E-47F3-8F65-AE2AA90B328B}">
  <sheetPr>
    <pageSetUpPr fitToPage="1"/>
  </sheetPr>
  <dimension ref="A1:N79"/>
  <sheetViews>
    <sheetView view="pageBreakPreview" topLeftCell="A43" zoomScaleNormal="62" zoomScaleSheetLayoutView="100" workbookViewId="0">
      <selection activeCell="M62" sqref="M62"/>
    </sheetView>
  </sheetViews>
  <sheetFormatPr defaultRowHeight="12.5" x14ac:dyDescent="0.25"/>
  <cols>
    <col min="2" max="2" width="114.1796875" customWidth="1"/>
    <col min="3" max="3" width="44.90625" customWidth="1"/>
    <col min="13" max="13" width="17.90625" style="29" customWidth="1"/>
  </cols>
  <sheetData>
    <row r="1" spans="1:14" ht="15.65" customHeight="1" x14ac:dyDescent="0.25">
      <c r="A1" s="142" t="s">
        <v>163</v>
      </c>
      <c r="B1" s="143"/>
      <c r="C1" s="37"/>
      <c r="D1" s="37"/>
      <c r="E1" s="37"/>
      <c r="F1" s="37"/>
      <c r="G1" s="37"/>
      <c r="H1" s="30"/>
      <c r="I1" s="30"/>
      <c r="J1" s="30"/>
      <c r="K1" s="30"/>
      <c r="L1" s="30"/>
      <c r="M1" s="31"/>
      <c r="N1" s="32"/>
    </row>
    <row r="2" spans="1:14" ht="15.65" customHeight="1" x14ac:dyDescent="0.25">
      <c r="A2" s="144" t="s">
        <v>75</v>
      </c>
      <c r="B2" s="138"/>
      <c r="C2" s="35"/>
      <c r="D2" s="35"/>
      <c r="E2" s="35"/>
      <c r="F2" s="35"/>
      <c r="G2" s="35"/>
      <c r="H2" s="33"/>
      <c r="I2" s="33"/>
      <c r="J2" s="33"/>
      <c r="K2" s="33"/>
      <c r="L2" s="33"/>
      <c r="M2"/>
      <c r="N2" s="36"/>
    </row>
    <row r="3" spans="1:14" ht="15.65" customHeight="1" x14ac:dyDescent="0.25">
      <c r="A3" s="144" t="s">
        <v>164</v>
      </c>
      <c r="B3" s="138"/>
      <c r="C3" s="35"/>
      <c r="D3" s="35"/>
      <c r="E3" s="35"/>
      <c r="F3" s="35"/>
      <c r="G3" s="35"/>
      <c r="H3" s="33"/>
      <c r="I3" s="33"/>
      <c r="J3" s="33"/>
      <c r="K3" s="33"/>
      <c r="L3" s="33"/>
      <c r="M3" s="138" t="s">
        <v>168</v>
      </c>
      <c r="N3" s="139"/>
    </row>
    <row r="4" spans="1:14" ht="15.65" customHeight="1" x14ac:dyDescent="0.25">
      <c r="A4" s="144" t="s">
        <v>165</v>
      </c>
      <c r="B4" s="138"/>
      <c r="C4" s="35"/>
      <c r="D4" s="35"/>
      <c r="E4" s="35"/>
      <c r="F4" s="35"/>
      <c r="G4" s="35"/>
      <c r="H4" s="33"/>
      <c r="I4" s="33"/>
      <c r="J4" s="33"/>
      <c r="K4" s="33"/>
      <c r="L4" s="33"/>
      <c r="M4" s="138" t="s">
        <v>169</v>
      </c>
      <c r="N4" s="139"/>
    </row>
    <row r="5" spans="1:14" ht="17.399999999999999" customHeight="1" x14ac:dyDescent="0.25">
      <c r="A5" s="144" t="s">
        <v>166</v>
      </c>
      <c r="B5" s="138"/>
      <c r="C5" s="35"/>
      <c r="D5" s="35"/>
      <c r="E5" s="35"/>
      <c r="F5" s="35"/>
      <c r="G5" s="35"/>
      <c r="H5" s="33"/>
      <c r="I5" s="33"/>
      <c r="J5" s="33"/>
      <c r="K5" s="33"/>
      <c r="L5" s="33"/>
      <c r="M5" s="138"/>
      <c r="N5" s="139"/>
    </row>
    <row r="6" spans="1:14" ht="24.65" customHeight="1" x14ac:dyDescent="0.25">
      <c r="A6" s="144" t="s">
        <v>167</v>
      </c>
      <c r="B6" s="138"/>
      <c r="C6" s="35"/>
      <c r="D6" s="35"/>
      <c r="E6" s="35"/>
      <c r="F6" s="35"/>
      <c r="G6" s="35"/>
      <c r="H6" s="33"/>
      <c r="I6" s="33"/>
      <c r="J6" s="33"/>
      <c r="K6" s="33"/>
      <c r="L6" s="33"/>
      <c r="M6" s="138"/>
      <c r="N6" s="139"/>
    </row>
    <row r="7" spans="1:14" ht="15.65" customHeight="1" x14ac:dyDescent="0.25">
      <c r="A7" s="145"/>
      <c r="B7" s="140"/>
      <c r="C7" s="140"/>
      <c r="D7" s="140"/>
      <c r="E7" s="140"/>
      <c r="F7" s="140"/>
      <c r="G7" s="140"/>
      <c r="H7" s="34"/>
      <c r="I7" s="34"/>
      <c r="J7" s="34"/>
      <c r="K7" s="34"/>
      <c r="L7" s="34"/>
      <c r="M7" s="140"/>
      <c r="N7" s="141"/>
    </row>
    <row r="8" spans="1:14" ht="18.649999999999999" customHeight="1" x14ac:dyDescent="0.25">
      <c r="A8" s="115" t="s">
        <v>170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6"/>
    </row>
    <row r="9" spans="1:14" ht="15.5" x14ac:dyDescent="0.25">
      <c r="A9" s="117" t="s">
        <v>14</v>
      </c>
      <c r="B9" s="120" t="s">
        <v>152</v>
      </c>
      <c r="C9" s="123" t="s">
        <v>15</v>
      </c>
      <c r="D9" s="117" t="s">
        <v>174</v>
      </c>
      <c r="E9" s="126" t="s">
        <v>153</v>
      </c>
      <c r="F9" s="127"/>
      <c r="G9" s="127"/>
      <c r="H9" s="127"/>
      <c r="I9" s="127"/>
      <c r="J9" s="128"/>
      <c r="K9" s="129" t="s">
        <v>154</v>
      </c>
      <c r="L9" s="130"/>
      <c r="M9" s="131"/>
      <c r="N9" s="135" t="s">
        <v>155</v>
      </c>
    </row>
    <row r="10" spans="1:14" ht="15.5" x14ac:dyDescent="0.25">
      <c r="A10" s="118"/>
      <c r="B10" s="121"/>
      <c r="C10" s="124"/>
      <c r="D10" s="118"/>
      <c r="E10" s="14"/>
      <c r="F10" s="14"/>
      <c r="G10" s="14"/>
      <c r="H10" s="14"/>
      <c r="I10" s="14"/>
      <c r="J10" s="14"/>
      <c r="K10" s="132"/>
      <c r="L10" s="133"/>
      <c r="M10" s="134"/>
      <c r="N10" s="136"/>
    </row>
    <row r="11" spans="1:14" ht="15.5" x14ac:dyDescent="0.25">
      <c r="A11" s="119"/>
      <c r="B11" s="122"/>
      <c r="C11" s="125"/>
      <c r="D11" s="119"/>
      <c r="E11" s="15" t="s">
        <v>156</v>
      </c>
      <c r="F11" s="16" t="s">
        <v>157</v>
      </c>
      <c r="G11" s="16" t="s">
        <v>158</v>
      </c>
      <c r="H11" s="16" t="s">
        <v>159</v>
      </c>
      <c r="I11" s="17" t="s">
        <v>160</v>
      </c>
      <c r="J11" s="16" t="s">
        <v>161</v>
      </c>
      <c r="K11" s="16" t="s">
        <v>162</v>
      </c>
      <c r="L11" s="15" t="s">
        <v>13</v>
      </c>
      <c r="M11" s="18" t="s">
        <v>175</v>
      </c>
      <c r="N11" s="137"/>
    </row>
    <row r="12" spans="1:14" ht="15.5" x14ac:dyDescent="0.25">
      <c r="A12" s="19" t="s">
        <v>2</v>
      </c>
      <c r="B12" s="20" t="s">
        <v>76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19"/>
      <c r="N12" s="23"/>
    </row>
    <row r="13" spans="1:14" ht="15.5" x14ac:dyDescent="0.25">
      <c r="A13" s="24" t="s">
        <v>6</v>
      </c>
      <c r="B13" s="25" t="s">
        <v>3</v>
      </c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4"/>
      <c r="N13" s="28"/>
    </row>
    <row r="14" spans="1:14" ht="42.65" customHeight="1" x14ac:dyDescent="0.25">
      <c r="A14" s="75" t="s">
        <v>21</v>
      </c>
      <c r="B14" s="75" t="s">
        <v>78</v>
      </c>
      <c r="C14" s="71" t="s">
        <v>171</v>
      </c>
      <c r="D14" s="72">
        <v>1</v>
      </c>
      <c r="E14" s="72">
        <v>2</v>
      </c>
      <c r="F14" s="72"/>
      <c r="G14" s="72">
        <v>4</v>
      </c>
      <c r="H14" s="72"/>
      <c r="I14" s="72"/>
      <c r="J14" s="73"/>
      <c r="K14" s="73">
        <f>G14*E14</f>
        <v>8</v>
      </c>
      <c r="L14" s="73">
        <f>K14*D14</f>
        <v>8</v>
      </c>
      <c r="M14" s="74">
        <f>L14</f>
        <v>8</v>
      </c>
      <c r="N14" s="74" t="s">
        <v>176</v>
      </c>
    </row>
    <row r="15" spans="1:14" ht="30" customHeight="1" x14ac:dyDescent="0.25">
      <c r="A15" s="75" t="s">
        <v>22</v>
      </c>
      <c r="B15" s="75" t="s">
        <v>80</v>
      </c>
      <c r="C15" s="71" t="s">
        <v>172</v>
      </c>
      <c r="D15" s="72">
        <v>1</v>
      </c>
      <c r="E15" s="72">
        <v>50.8</v>
      </c>
      <c r="F15" s="72"/>
      <c r="G15" s="72"/>
      <c r="H15" s="72"/>
      <c r="I15" s="72"/>
      <c r="J15" s="73"/>
      <c r="K15" s="73">
        <f>E15</f>
        <v>50.8</v>
      </c>
      <c r="L15" s="73">
        <f t="shared" ref="L15:L23" si="0">K15*D15</f>
        <v>50.8</v>
      </c>
      <c r="M15" s="74">
        <f t="shared" ref="M15:M24" si="1">L15</f>
        <v>50.8</v>
      </c>
      <c r="N15" s="74" t="s">
        <v>11</v>
      </c>
    </row>
    <row r="16" spans="1:14" ht="13" x14ac:dyDescent="0.25">
      <c r="A16" s="75" t="s">
        <v>23</v>
      </c>
      <c r="B16" s="75" t="s">
        <v>82</v>
      </c>
      <c r="C16" s="71" t="s">
        <v>173</v>
      </c>
      <c r="D16" s="72"/>
      <c r="E16" s="72"/>
      <c r="F16" s="72"/>
      <c r="G16" s="72"/>
      <c r="H16" s="72"/>
      <c r="I16" s="72"/>
      <c r="J16" s="73"/>
      <c r="K16" s="73"/>
      <c r="L16" s="73"/>
      <c r="M16" s="74">
        <v>20.82</v>
      </c>
      <c r="N16" s="74" t="s">
        <v>176</v>
      </c>
    </row>
    <row r="17" spans="1:14" ht="13" x14ac:dyDescent="0.25">
      <c r="A17" s="71" t="s">
        <v>178</v>
      </c>
      <c r="B17" s="71" t="s">
        <v>182</v>
      </c>
      <c r="C17" s="71"/>
      <c r="D17" s="72">
        <v>2</v>
      </c>
      <c r="E17" s="72">
        <v>1.05</v>
      </c>
      <c r="F17" s="72"/>
      <c r="G17" s="72">
        <v>1.05</v>
      </c>
      <c r="H17" s="72"/>
      <c r="I17" s="72"/>
      <c r="J17" s="73"/>
      <c r="K17" s="73">
        <f>G17*E17</f>
        <v>1.1025</v>
      </c>
      <c r="L17" s="73">
        <f>K17*D17</f>
        <v>2.2050000000000001</v>
      </c>
      <c r="M17" s="74"/>
      <c r="N17" s="74"/>
    </row>
    <row r="18" spans="1:14" ht="13" x14ac:dyDescent="0.25">
      <c r="A18" s="71" t="s">
        <v>179</v>
      </c>
      <c r="B18" s="71" t="s">
        <v>183</v>
      </c>
      <c r="C18" s="71"/>
      <c r="D18" s="72">
        <v>2</v>
      </c>
      <c r="E18" s="72">
        <v>1.75</v>
      </c>
      <c r="F18" s="72"/>
      <c r="G18" s="72">
        <v>1.75</v>
      </c>
      <c r="H18" s="72"/>
      <c r="I18" s="72"/>
      <c r="J18" s="73"/>
      <c r="K18" s="73">
        <f t="shared" ref="K18:K21" si="2">G18*E18</f>
        <v>3.0625</v>
      </c>
      <c r="L18" s="73">
        <f t="shared" ref="L18:L21" si="3">K18*D18</f>
        <v>6.125</v>
      </c>
      <c r="M18" s="74"/>
      <c r="N18" s="74"/>
    </row>
    <row r="19" spans="1:14" ht="13" x14ac:dyDescent="0.25">
      <c r="A19" s="71" t="s">
        <v>180</v>
      </c>
      <c r="B19" s="71" t="s">
        <v>184</v>
      </c>
      <c r="C19" s="71"/>
      <c r="D19" s="72">
        <v>2</v>
      </c>
      <c r="E19" s="72">
        <v>1.75</v>
      </c>
      <c r="F19" s="72"/>
      <c r="G19" s="72">
        <v>1.75</v>
      </c>
      <c r="H19" s="72"/>
      <c r="I19" s="72"/>
      <c r="J19" s="73"/>
      <c r="K19" s="73">
        <f t="shared" si="2"/>
        <v>3.0625</v>
      </c>
      <c r="L19" s="73">
        <f t="shared" si="3"/>
        <v>6.125</v>
      </c>
      <c r="M19" s="74"/>
      <c r="N19" s="74"/>
    </row>
    <row r="20" spans="1:14" ht="13" x14ac:dyDescent="0.25">
      <c r="A20" s="71" t="s">
        <v>181</v>
      </c>
      <c r="B20" s="71" t="s">
        <v>185</v>
      </c>
      <c r="C20" s="71"/>
      <c r="D20" s="72">
        <v>2</v>
      </c>
      <c r="E20" s="72">
        <v>16.079999999999998</v>
      </c>
      <c r="F20" s="72"/>
      <c r="G20" s="72">
        <v>0.14000000000000001</v>
      </c>
      <c r="H20" s="72"/>
      <c r="I20" s="72"/>
      <c r="J20" s="73"/>
      <c r="K20" s="73">
        <f t="shared" si="2"/>
        <v>2.2511999999999999</v>
      </c>
      <c r="L20" s="73">
        <f t="shared" si="3"/>
        <v>4.5023999999999997</v>
      </c>
      <c r="M20" s="74"/>
      <c r="N20" s="74"/>
    </row>
    <row r="21" spans="1:14" ht="13" x14ac:dyDescent="0.25">
      <c r="A21" s="71" t="s">
        <v>186</v>
      </c>
      <c r="B21" s="71" t="s">
        <v>187</v>
      </c>
      <c r="C21" s="71"/>
      <c r="D21" s="72">
        <v>2</v>
      </c>
      <c r="E21" s="72">
        <v>6.62</v>
      </c>
      <c r="F21" s="72"/>
      <c r="G21" s="72">
        <v>0.14000000000000001</v>
      </c>
      <c r="H21" s="72"/>
      <c r="I21" s="72"/>
      <c r="J21" s="73"/>
      <c r="K21" s="73">
        <f t="shared" si="2"/>
        <v>0.92680000000000007</v>
      </c>
      <c r="L21" s="73">
        <f t="shared" si="3"/>
        <v>1.8536000000000001</v>
      </c>
      <c r="M21" s="74"/>
      <c r="N21" s="74"/>
    </row>
    <row r="22" spans="1:14" ht="25" x14ac:dyDescent="0.25">
      <c r="A22" s="75" t="s">
        <v>24</v>
      </c>
      <c r="B22" s="75" t="s">
        <v>84</v>
      </c>
      <c r="C22" s="71" t="s">
        <v>188</v>
      </c>
      <c r="D22" s="72">
        <v>1</v>
      </c>
      <c r="E22" s="72">
        <v>20.82</v>
      </c>
      <c r="F22" s="72"/>
      <c r="G22" s="72">
        <v>1.5</v>
      </c>
      <c r="H22" s="72"/>
      <c r="I22" s="72">
        <v>0.05</v>
      </c>
      <c r="J22" s="73"/>
      <c r="K22" s="73">
        <f>G22*E22*I22</f>
        <v>1.5615000000000001</v>
      </c>
      <c r="L22" s="73">
        <f t="shared" si="0"/>
        <v>1.5615000000000001</v>
      </c>
      <c r="M22" s="74">
        <f t="shared" si="1"/>
        <v>1.5615000000000001</v>
      </c>
      <c r="N22" s="74" t="s">
        <v>177</v>
      </c>
    </row>
    <row r="23" spans="1:14" ht="26" x14ac:dyDescent="0.25">
      <c r="A23" s="75" t="s">
        <v>25</v>
      </c>
      <c r="B23" s="75" t="s">
        <v>86</v>
      </c>
      <c r="C23" s="71" t="s">
        <v>173</v>
      </c>
      <c r="D23" s="72">
        <v>1</v>
      </c>
      <c r="E23" s="72">
        <v>1.56</v>
      </c>
      <c r="F23" s="72"/>
      <c r="G23" s="72"/>
      <c r="H23" s="72"/>
      <c r="I23" s="72"/>
      <c r="J23" s="73"/>
      <c r="K23" s="73">
        <f>E23</f>
        <v>1.56</v>
      </c>
      <c r="L23" s="73">
        <f t="shared" si="0"/>
        <v>1.56</v>
      </c>
      <c r="M23" s="74">
        <f t="shared" si="1"/>
        <v>1.56</v>
      </c>
      <c r="N23" s="74" t="s">
        <v>177</v>
      </c>
    </row>
    <row r="24" spans="1:14" ht="26" x14ac:dyDescent="0.25">
      <c r="A24" s="75" t="s">
        <v>26</v>
      </c>
      <c r="B24" s="75" t="s">
        <v>88</v>
      </c>
      <c r="C24" s="71" t="s">
        <v>173</v>
      </c>
      <c r="D24" s="72">
        <v>1</v>
      </c>
      <c r="E24" s="72">
        <v>1.56</v>
      </c>
      <c r="F24" s="72"/>
      <c r="G24" s="72"/>
      <c r="H24" s="72"/>
      <c r="I24" s="72"/>
      <c r="J24" s="73"/>
      <c r="K24" s="73">
        <f>E24</f>
        <v>1.56</v>
      </c>
      <c r="L24" s="73">
        <f t="shared" ref="L24" si="4">K24*D24</f>
        <v>1.56</v>
      </c>
      <c r="M24" s="74">
        <f t="shared" si="1"/>
        <v>1.56</v>
      </c>
      <c r="N24" s="74" t="s">
        <v>89</v>
      </c>
    </row>
    <row r="25" spans="1:14" ht="15.5" x14ac:dyDescent="0.25">
      <c r="A25" s="39" t="s">
        <v>8</v>
      </c>
      <c r="B25" s="40" t="s">
        <v>90</v>
      </c>
      <c r="C25" s="39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 ht="13" x14ac:dyDescent="0.25">
      <c r="A26" s="75" t="s">
        <v>27</v>
      </c>
      <c r="B26" s="75" t="s">
        <v>30</v>
      </c>
      <c r="C26" s="71" t="s">
        <v>192</v>
      </c>
      <c r="D26" s="72"/>
      <c r="E26" s="72"/>
      <c r="F26" s="72"/>
      <c r="G26" s="72"/>
      <c r="H26" s="72"/>
      <c r="I26" s="72"/>
      <c r="J26" s="73"/>
      <c r="K26" s="73"/>
      <c r="L26" s="73"/>
      <c r="M26" s="74">
        <f>L27+L28+L29</f>
        <v>8.9720399999999998</v>
      </c>
      <c r="N26" s="74" t="s">
        <v>177</v>
      </c>
    </row>
    <row r="27" spans="1:14" ht="13" x14ac:dyDescent="0.25">
      <c r="A27" s="71" t="s">
        <v>189</v>
      </c>
      <c r="B27" s="71" t="s">
        <v>219</v>
      </c>
      <c r="C27" s="71"/>
      <c r="D27" s="72">
        <v>6</v>
      </c>
      <c r="E27" s="72">
        <v>1.05</v>
      </c>
      <c r="F27" s="72"/>
      <c r="G27" s="72">
        <v>1.05</v>
      </c>
      <c r="H27" s="72"/>
      <c r="I27" s="72">
        <v>1</v>
      </c>
      <c r="J27" s="73"/>
      <c r="K27" s="73">
        <f>G27*E27*I27</f>
        <v>1.1025</v>
      </c>
      <c r="L27" s="73">
        <f>K27*D27</f>
        <v>6.6150000000000002</v>
      </c>
      <c r="M27" s="74"/>
      <c r="N27" s="74"/>
    </row>
    <row r="28" spans="1:14" ht="13" x14ac:dyDescent="0.25">
      <c r="A28" s="71" t="s">
        <v>190</v>
      </c>
      <c r="B28" s="71" t="s">
        <v>185</v>
      </c>
      <c r="C28" s="71"/>
      <c r="D28" s="72">
        <v>2</v>
      </c>
      <c r="E28" s="72">
        <v>16.079999999999998</v>
      </c>
      <c r="F28" s="72"/>
      <c r="G28" s="72">
        <v>0.14000000000000001</v>
      </c>
      <c r="H28" s="72"/>
      <c r="I28" s="72">
        <v>0.4</v>
      </c>
      <c r="J28" s="73"/>
      <c r="K28" s="73">
        <f t="shared" ref="K28:K29" si="5">G28*E28*I28</f>
        <v>0.90047999999999995</v>
      </c>
      <c r="L28" s="73">
        <f t="shared" ref="L28:L29" si="6">K28*D28</f>
        <v>1.8009599999999999</v>
      </c>
      <c r="M28" s="74"/>
      <c r="N28" s="74"/>
    </row>
    <row r="29" spans="1:14" ht="13" x14ac:dyDescent="0.25">
      <c r="A29" s="71" t="s">
        <v>191</v>
      </c>
      <c r="B29" s="71" t="s">
        <v>187</v>
      </c>
      <c r="C29" s="71"/>
      <c r="D29" s="72">
        <v>2</v>
      </c>
      <c r="E29" s="72">
        <v>6.62</v>
      </c>
      <c r="F29" s="72"/>
      <c r="G29" s="72">
        <v>0.14000000000000001</v>
      </c>
      <c r="H29" s="72"/>
      <c r="I29" s="72">
        <v>0.3</v>
      </c>
      <c r="J29" s="73"/>
      <c r="K29" s="73">
        <f t="shared" si="5"/>
        <v>0.27804000000000001</v>
      </c>
      <c r="L29" s="73">
        <f t="shared" si="6"/>
        <v>0.55608000000000002</v>
      </c>
      <c r="M29" s="74"/>
      <c r="N29" s="74"/>
    </row>
    <row r="30" spans="1:14" ht="13" x14ac:dyDescent="0.25">
      <c r="A30" s="75" t="s">
        <v>28</v>
      </c>
      <c r="B30" s="75" t="s">
        <v>92</v>
      </c>
      <c r="C30" s="71"/>
      <c r="D30" s="72"/>
      <c r="E30" s="72"/>
      <c r="F30" s="72"/>
      <c r="G30" s="72"/>
      <c r="H30" s="72"/>
      <c r="I30" s="72"/>
      <c r="J30" s="73"/>
      <c r="K30" s="73"/>
      <c r="L30" s="73"/>
      <c r="M30" s="74">
        <f>L31+L32+L33</f>
        <v>12.971</v>
      </c>
      <c r="N30" s="74" t="s">
        <v>176</v>
      </c>
    </row>
    <row r="31" spans="1:14" ht="13" x14ac:dyDescent="0.25">
      <c r="A31" s="71" t="s">
        <v>193</v>
      </c>
      <c r="B31" s="71" t="s">
        <v>219</v>
      </c>
      <c r="C31" s="71"/>
      <c r="D31" s="72">
        <v>6</v>
      </c>
      <c r="E31" s="72">
        <v>1.05</v>
      </c>
      <c r="F31" s="72"/>
      <c r="G31" s="72">
        <v>1.05</v>
      </c>
      <c r="H31" s="72"/>
      <c r="I31" s="72"/>
      <c r="J31" s="73"/>
      <c r="K31" s="73">
        <f>G31*E31</f>
        <v>1.1025</v>
      </c>
      <c r="L31" s="73">
        <f>K31*D31</f>
        <v>6.6150000000000002</v>
      </c>
      <c r="M31" s="74"/>
      <c r="N31" s="74"/>
    </row>
    <row r="32" spans="1:14" ht="13" x14ac:dyDescent="0.25">
      <c r="A32" s="71" t="s">
        <v>194</v>
      </c>
      <c r="B32" s="71" t="s">
        <v>185</v>
      </c>
      <c r="C32" s="71"/>
      <c r="D32" s="72">
        <v>2</v>
      </c>
      <c r="E32" s="72">
        <v>16.079999999999998</v>
      </c>
      <c r="F32" s="72"/>
      <c r="G32" s="72">
        <v>0.14000000000000001</v>
      </c>
      <c r="H32" s="72"/>
      <c r="I32" s="72"/>
      <c r="J32" s="73"/>
      <c r="K32" s="73">
        <f>G32*E32</f>
        <v>2.2511999999999999</v>
      </c>
      <c r="L32" s="73">
        <f t="shared" ref="L32:L33" si="7">K32*D32</f>
        <v>4.5023999999999997</v>
      </c>
      <c r="M32" s="74"/>
      <c r="N32" s="74"/>
    </row>
    <row r="33" spans="1:14" ht="13" x14ac:dyDescent="0.25">
      <c r="A33" s="71" t="s">
        <v>195</v>
      </c>
      <c r="B33" s="71" t="s">
        <v>187</v>
      </c>
      <c r="C33" s="71"/>
      <c r="D33" s="72">
        <v>2</v>
      </c>
      <c r="E33" s="72">
        <v>6.62</v>
      </c>
      <c r="F33" s="72"/>
      <c r="G33" s="72">
        <v>0.14000000000000001</v>
      </c>
      <c r="H33" s="72"/>
      <c r="I33" s="72"/>
      <c r="J33" s="73"/>
      <c r="K33" s="73">
        <f>G33*E33</f>
        <v>0.92680000000000007</v>
      </c>
      <c r="L33" s="73">
        <f t="shared" si="7"/>
        <v>1.8536000000000001</v>
      </c>
      <c r="M33" s="74"/>
      <c r="N33" s="74"/>
    </row>
    <row r="34" spans="1:14" ht="13" x14ac:dyDescent="0.25">
      <c r="A34" s="75" t="s">
        <v>31</v>
      </c>
      <c r="B34" s="75" t="s">
        <v>94</v>
      </c>
      <c r="C34" s="71" t="s">
        <v>192</v>
      </c>
      <c r="D34" s="72"/>
      <c r="E34" s="72"/>
      <c r="F34" s="72"/>
      <c r="G34" s="72"/>
      <c r="H34" s="72"/>
      <c r="I34" s="72"/>
      <c r="J34" s="73"/>
      <c r="K34" s="73"/>
      <c r="L34" s="73"/>
      <c r="M34" s="74">
        <f>L35</f>
        <v>6.6150000000000002</v>
      </c>
      <c r="N34" s="74" t="s">
        <v>176</v>
      </c>
    </row>
    <row r="35" spans="1:14" ht="13" x14ac:dyDescent="0.25">
      <c r="A35" s="71" t="s">
        <v>196</v>
      </c>
      <c r="B35" s="71" t="s">
        <v>219</v>
      </c>
      <c r="C35" s="71"/>
      <c r="D35" s="72">
        <v>6</v>
      </c>
      <c r="E35" s="72">
        <v>1.05</v>
      </c>
      <c r="F35" s="72"/>
      <c r="G35" s="72">
        <v>1.05</v>
      </c>
      <c r="H35" s="72"/>
      <c r="I35" s="72"/>
      <c r="J35" s="73"/>
      <c r="K35" s="73">
        <f t="shared" ref="K35" si="8">G35*E35</f>
        <v>1.1025</v>
      </c>
      <c r="L35" s="73">
        <f>K35*D35</f>
        <v>6.6150000000000002</v>
      </c>
      <c r="M35" s="74"/>
      <c r="N35" s="74"/>
    </row>
    <row r="36" spans="1:14" ht="26" x14ac:dyDescent="0.25">
      <c r="A36" s="75" t="s">
        <v>32</v>
      </c>
      <c r="B36" s="75" t="s">
        <v>96</v>
      </c>
      <c r="C36" s="71" t="s">
        <v>221</v>
      </c>
      <c r="D36" s="72">
        <v>6</v>
      </c>
      <c r="E36" s="72">
        <f>1.05*4</f>
        <v>4.2</v>
      </c>
      <c r="F36" s="72"/>
      <c r="G36" s="72">
        <v>0.25</v>
      </c>
      <c r="H36" s="72"/>
      <c r="I36" s="72"/>
      <c r="J36" s="73"/>
      <c r="K36" s="73">
        <f>E36*G36</f>
        <v>1.05</v>
      </c>
      <c r="L36" s="73">
        <f>K36*D36</f>
        <v>6.3000000000000007</v>
      </c>
      <c r="M36" s="74">
        <f>L36</f>
        <v>6.3000000000000007</v>
      </c>
      <c r="N36" s="74" t="s">
        <v>176</v>
      </c>
    </row>
    <row r="37" spans="1:14" ht="26" x14ac:dyDescent="0.25">
      <c r="A37" s="75" t="s">
        <v>33</v>
      </c>
      <c r="B37" s="75" t="s">
        <v>98</v>
      </c>
      <c r="C37" s="71" t="s">
        <v>220</v>
      </c>
      <c r="D37" s="72">
        <v>1</v>
      </c>
      <c r="E37" s="72">
        <v>42.37</v>
      </c>
      <c r="F37" s="72"/>
      <c r="G37" s="72"/>
      <c r="H37" s="72"/>
      <c r="I37" s="72"/>
      <c r="J37" s="73"/>
      <c r="K37" s="73">
        <f>E37</f>
        <v>42.37</v>
      </c>
      <c r="L37" s="73">
        <f t="shared" ref="L37" si="9">K37*D37</f>
        <v>42.37</v>
      </c>
      <c r="M37" s="74">
        <f>L37</f>
        <v>42.37</v>
      </c>
      <c r="N37" s="74" t="s">
        <v>176</v>
      </c>
    </row>
    <row r="38" spans="1:14" ht="13" x14ac:dyDescent="0.25">
      <c r="A38" s="75" t="s">
        <v>34</v>
      </c>
      <c r="B38" s="75" t="s">
        <v>99</v>
      </c>
      <c r="C38" s="71" t="s">
        <v>220</v>
      </c>
      <c r="D38" s="72">
        <v>1</v>
      </c>
      <c r="E38" s="72">
        <v>37.299999999999997</v>
      </c>
      <c r="F38" s="72"/>
      <c r="G38" s="72"/>
      <c r="H38" s="72"/>
      <c r="I38" s="72"/>
      <c r="J38" s="73"/>
      <c r="K38" s="73">
        <f>E38</f>
        <v>37.299999999999997</v>
      </c>
      <c r="L38" s="73">
        <f t="shared" ref="L38" si="10">K38*D38</f>
        <v>37.299999999999997</v>
      </c>
      <c r="M38" s="74">
        <f>L38</f>
        <v>37.299999999999997</v>
      </c>
      <c r="N38" s="74" t="s">
        <v>12</v>
      </c>
    </row>
    <row r="39" spans="1:14" ht="13" x14ac:dyDescent="0.25">
      <c r="A39" s="75" t="s">
        <v>35</v>
      </c>
      <c r="B39" s="75" t="s">
        <v>100</v>
      </c>
      <c r="C39" s="71"/>
      <c r="D39" s="72"/>
      <c r="E39" s="72"/>
      <c r="F39" s="72"/>
      <c r="G39" s="72"/>
      <c r="H39" s="72"/>
      <c r="I39" s="72"/>
      <c r="J39" s="73"/>
      <c r="K39" s="73"/>
      <c r="L39" s="73"/>
      <c r="M39" s="74">
        <f>L40</f>
        <v>14.7</v>
      </c>
      <c r="N39" s="74" t="s">
        <v>12</v>
      </c>
    </row>
    <row r="40" spans="1:14" x14ac:dyDescent="0.25">
      <c r="A40" s="71"/>
      <c r="B40" s="71"/>
      <c r="C40" s="71" t="s">
        <v>182</v>
      </c>
      <c r="D40" s="72">
        <v>1</v>
      </c>
      <c r="E40" s="72">
        <v>14.7</v>
      </c>
      <c r="F40" s="72"/>
      <c r="G40" s="72"/>
      <c r="H40" s="72"/>
      <c r="I40" s="72"/>
      <c r="J40" s="73"/>
      <c r="K40" s="73">
        <f>E40</f>
        <v>14.7</v>
      </c>
      <c r="L40" s="73">
        <f>K40*D40</f>
        <v>14.7</v>
      </c>
      <c r="M40" s="73"/>
      <c r="N40" s="73"/>
    </row>
    <row r="41" spans="1:14" ht="13" x14ac:dyDescent="0.25">
      <c r="A41" s="75" t="s">
        <v>36</v>
      </c>
      <c r="B41" s="75" t="s">
        <v>102</v>
      </c>
      <c r="C41" s="71"/>
      <c r="D41" s="72"/>
      <c r="E41" s="72"/>
      <c r="F41" s="72"/>
      <c r="G41" s="72"/>
      <c r="H41" s="72"/>
      <c r="I41" s="72"/>
      <c r="J41" s="73"/>
      <c r="K41" s="73"/>
      <c r="L41" s="73"/>
      <c r="M41" s="74">
        <f>L42</f>
        <v>47.28</v>
      </c>
      <c r="N41" s="74" t="s">
        <v>12</v>
      </c>
    </row>
    <row r="42" spans="1:14" x14ac:dyDescent="0.25">
      <c r="A42" s="71"/>
      <c r="B42" s="71"/>
      <c r="C42" s="71" t="s">
        <v>224</v>
      </c>
      <c r="D42" s="72">
        <v>4</v>
      </c>
      <c r="E42" s="72">
        <f>12*1.25*2</f>
        <v>30</v>
      </c>
      <c r="F42" s="72"/>
      <c r="G42" s="72"/>
      <c r="H42" s="72"/>
      <c r="I42" s="76">
        <v>0.39400000000000002</v>
      </c>
      <c r="J42" s="73"/>
      <c r="K42" s="73">
        <f>E42*I42</f>
        <v>11.82</v>
      </c>
      <c r="L42" s="73">
        <f>K42*D42</f>
        <v>47.28</v>
      </c>
      <c r="M42" s="73"/>
      <c r="N42" s="73"/>
    </row>
    <row r="43" spans="1:14" ht="13" x14ac:dyDescent="0.25">
      <c r="A43" s="75" t="s">
        <v>37</v>
      </c>
      <c r="B43" s="75" t="s">
        <v>103</v>
      </c>
      <c r="C43" s="71" t="s">
        <v>220</v>
      </c>
      <c r="D43" s="72">
        <v>1</v>
      </c>
      <c r="E43" s="72">
        <v>116.4</v>
      </c>
      <c r="F43" s="72"/>
      <c r="G43" s="72"/>
      <c r="H43" s="72"/>
      <c r="I43" s="72"/>
      <c r="J43" s="73"/>
      <c r="K43" s="73">
        <f>E43</f>
        <v>116.4</v>
      </c>
      <c r="L43" s="73">
        <f>K43*D43</f>
        <v>116.4</v>
      </c>
      <c r="M43" s="74">
        <f>L43</f>
        <v>116.4</v>
      </c>
      <c r="N43" s="74" t="s">
        <v>12</v>
      </c>
    </row>
    <row r="44" spans="1:14" ht="13" x14ac:dyDescent="0.25">
      <c r="A44" s="75" t="s">
        <v>38</v>
      </c>
      <c r="B44" s="75" t="s">
        <v>105</v>
      </c>
      <c r="C44" s="71" t="s">
        <v>220</v>
      </c>
      <c r="D44" s="72">
        <v>1</v>
      </c>
      <c r="E44" s="72">
        <v>63.3</v>
      </c>
      <c r="F44" s="72"/>
      <c r="G44" s="72"/>
      <c r="H44" s="72"/>
      <c r="I44" s="72"/>
      <c r="J44" s="73"/>
      <c r="K44" s="73">
        <f>E44</f>
        <v>63.3</v>
      </c>
      <c r="L44" s="73">
        <f>K44*D44</f>
        <v>63.3</v>
      </c>
      <c r="M44" s="74">
        <f>L44</f>
        <v>63.3</v>
      </c>
      <c r="N44" s="74" t="s">
        <v>12</v>
      </c>
    </row>
    <row r="45" spans="1:14" ht="26" x14ac:dyDescent="0.25">
      <c r="A45" s="75" t="s">
        <v>106</v>
      </c>
      <c r="B45" s="75" t="s">
        <v>108</v>
      </c>
      <c r="C45" s="71"/>
      <c r="D45" s="72"/>
      <c r="E45" s="72"/>
      <c r="F45" s="72"/>
      <c r="G45" s="72"/>
      <c r="H45" s="72"/>
      <c r="I45" s="72"/>
      <c r="J45" s="73"/>
      <c r="K45" s="73"/>
      <c r="L45" s="73"/>
      <c r="M45" s="74">
        <f>L46+L47</f>
        <v>4.1437500000000007</v>
      </c>
      <c r="N45" s="74" t="s">
        <v>177</v>
      </c>
    </row>
    <row r="46" spans="1:14" x14ac:dyDescent="0.25">
      <c r="A46" s="71"/>
      <c r="B46" s="71"/>
      <c r="C46" s="71" t="s">
        <v>222</v>
      </c>
      <c r="D46" s="72">
        <v>6</v>
      </c>
      <c r="E46" s="72">
        <v>1.05</v>
      </c>
      <c r="F46" s="72"/>
      <c r="G46" s="72">
        <v>1.05</v>
      </c>
      <c r="H46" s="72"/>
      <c r="I46" s="72">
        <v>0.25</v>
      </c>
      <c r="J46" s="73"/>
      <c r="K46" s="73">
        <f>E46*G46*I46</f>
        <v>0.27562500000000001</v>
      </c>
      <c r="L46" s="73">
        <f>K46*D46</f>
        <v>1.6537500000000001</v>
      </c>
      <c r="M46" s="73"/>
      <c r="N46" s="73"/>
    </row>
    <row r="47" spans="1:14" x14ac:dyDescent="0.25">
      <c r="A47" s="71"/>
      <c r="B47" s="71"/>
      <c r="C47" s="71" t="s">
        <v>223</v>
      </c>
      <c r="D47" s="72">
        <v>1</v>
      </c>
      <c r="E47" s="72">
        <v>2.4900000000000002</v>
      </c>
      <c r="F47" s="72"/>
      <c r="G47" s="72"/>
      <c r="H47" s="72"/>
      <c r="I47" s="72"/>
      <c r="J47" s="73"/>
      <c r="K47" s="73">
        <f>E47</f>
        <v>2.4900000000000002</v>
      </c>
      <c r="L47" s="73">
        <f>K47*D47</f>
        <v>2.4900000000000002</v>
      </c>
      <c r="M47" s="73"/>
      <c r="N47" s="73"/>
    </row>
    <row r="48" spans="1:14" ht="15.5" x14ac:dyDescent="0.25">
      <c r="A48" s="39" t="s">
        <v>9</v>
      </c>
      <c r="B48" s="40" t="s">
        <v>112</v>
      </c>
      <c r="C48" s="39"/>
      <c r="D48" s="44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 ht="25" x14ac:dyDescent="0.25">
      <c r="A49" s="71" t="s">
        <v>39</v>
      </c>
      <c r="B49" s="71" t="s">
        <v>63</v>
      </c>
      <c r="C49" s="71"/>
      <c r="D49" s="72"/>
      <c r="E49" s="72"/>
      <c r="F49" s="72"/>
      <c r="G49" s="72"/>
      <c r="H49" s="72"/>
      <c r="I49" s="72"/>
      <c r="J49" s="73"/>
      <c r="K49" s="73"/>
      <c r="L49" s="73"/>
      <c r="M49" s="74">
        <f>L50+L51</f>
        <v>38.879999999999995</v>
      </c>
      <c r="N49" s="74" t="s">
        <v>176</v>
      </c>
    </row>
    <row r="50" spans="1:14" x14ac:dyDescent="0.25">
      <c r="A50" s="71"/>
      <c r="B50" s="71"/>
      <c r="C50" s="71" t="s">
        <v>197</v>
      </c>
      <c r="D50" s="72">
        <v>1</v>
      </c>
      <c r="E50" s="72">
        <v>10.8</v>
      </c>
      <c r="F50" s="72"/>
      <c r="G50" s="72"/>
      <c r="H50" s="72"/>
      <c r="I50" s="72"/>
      <c r="J50" s="73"/>
      <c r="K50" s="73">
        <f>E50</f>
        <v>10.8</v>
      </c>
      <c r="L50" s="73">
        <f>K50*D50</f>
        <v>10.8</v>
      </c>
      <c r="M50" s="73"/>
      <c r="N50" s="73"/>
    </row>
    <row r="51" spans="1:14" x14ac:dyDescent="0.25">
      <c r="A51" s="71"/>
      <c r="B51" s="71"/>
      <c r="C51" s="71" t="s">
        <v>198</v>
      </c>
      <c r="D51" s="72">
        <v>1</v>
      </c>
      <c r="E51" s="72">
        <v>28.08</v>
      </c>
      <c r="F51" s="72"/>
      <c r="G51" s="72"/>
      <c r="H51" s="72"/>
      <c r="I51" s="72"/>
      <c r="J51" s="73"/>
      <c r="K51" s="73">
        <f>E51</f>
        <v>28.08</v>
      </c>
      <c r="L51" s="73">
        <f>K51*D51</f>
        <v>28.08</v>
      </c>
      <c r="M51" s="73"/>
      <c r="N51" s="73"/>
    </row>
    <row r="52" spans="1:14" ht="25" x14ac:dyDescent="0.25">
      <c r="A52" s="71" t="s">
        <v>40</v>
      </c>
      <c r="B52" s="71" t="s">
        <v>67</v>
      </c>
      <c r="C52" s="71"/>
      <c r="D52" s="72"/>
      <c r="E52" s="72"/>
      <c r="F52" s="72"/>
      <c r="G52" s="72"/>
      <c r="H52" s="72"/>
      <c r="I52" s="72"/>
      <c r="J52" s="73"/>
      <c r="K52" s="73"/>
      <c r="L52" s="73"/>
      <c r="M52" s="74">
        <f>L53+L54</f>
        <v>51.8</v>
      </c>
      <c r="N52" s="74" t="s">
        <v>12</v>
      </c>
    </row>
    <row r="53" spans="1:14" x14ac:dyDescent="0.25">
      <c r="A53" s="71"/>
      <c r="B53" s="71"/>
      <c r="C53" s="71" t="s">
        <v>197</v>
      </c>
      <c r="D53" s="72">
        <v>1</v>
      </c>
      <c r="E53" s="72">
        <v>13.2</v>
      </c>
      <c r="F53" s="72"/>
      <c r="G53" s="72"/>
      <c r="H53" s="72"/>
      <c r="I53" s="72"/>
      <c r="J53" s="73"/>
      <c r="K53" s="73">
        <f>E53</f>
        <v>13.2</v>
      </c>
      <c r="L53" s="73">
        <f>K53*D53</f>
        <v>13.2</v>
      </c>
      <c r="M53" s="73"/>
      <c r="N53" s="73"/>
    </row>
    <row r="54" spans="1:14" x14ac:dyDescent="0.25">
      <c r="A54" s="71"/>
      <c r="B54" s="71"/>
      <c r="C54" s="71" t="s">
        <v>198</v>
      </c>
      <c r="D54" s="72">
        <v>1</v>
      </c>
      <c r="E54" s="72">
        <v>38.6</v>
      </c>
      <c r="F54" s="72"/>
      <c r="G54" s="72"/>
      <c r="H54" s="72"/>
      <c r="I54" s="72"/>
      <c r="J54" s="73"/>
      <c r="K54" s="73">
        <f>E54</f>
        <v>38.6</v>
      </c>
      <c r="L54" s="73">
        <f>K54*D54</f>
        <v>38.6</v>
      </c>
      <c r="M54" s="73"/>
      <c r="N54" s="73"/>
    </row>
    <row r="55" spans="1:14" ht="25" x14ac:dyDescent="0.25">
      <c r="A55" s="71" t="s">
        <v>41</v>
      </c>
      <c r="B55" s="71" t="s">
        <v>65</v>
      </c>
      <c r="C55" s="71"/>
      <c r="D55" s="72"/>
      <c r="E55" s="72"/>
      <c r="F55" s="72"/>
      <c r="G55" s="72"/>
      <c r="H55" s="72"/>
      <c r="I55" s="72"/>
      <c r="J55" s="73"/>
      <c r="K55" s="73"/>
      <c r="L55" s="73"/>
      <c r="M55" s="74">
        <f>L56+L57</f>
        <v>185.6</v>
      </c>
      <c r="N55" s="74" t="s">
        <v>12</v>
      </c>
    </row>
    <row r="56" spans="1:14" x14ac:dyDescent="0.25">
      <c r="A56" s="71"/>
      <c r="B56" s="71"/>
      <c r="C56" s="71" t="s">
        <v>197</v>
      </c>
      <c r="D56" s="72">
        <v>1</v>
      </c>
      <c r="E56" s="72">
        <v>96.1</v>
      </c>
      <c r="F56" s="72"/>
      <c r="G56" s="72"/>
      <c r="H56" s="72"/>
      <c r="I56" s="72"/>
      <c r="J56" s="73"/>
      <c r="K56" s="73">
        <f>E56</f>
        <v>96.1</v>
      </c>
      <c r="L56" s="73">
        <f>K56*D56</f>
        <v>96.1</v>
      </c>
      <c r="M56" s="73"/>
      <c r="N56" s="73"/>
    </row>
    <row r="57" spans="1:14" x14ac:dyDescent="0.25">
      <c r="A57" s="71"/>
      <c r="B57" s="71"/>
      <c r="C57" s="71" t="s">
        <v>198</v>
      </c>
      <c r="D57" s="72">
        <v>1</v>
      </c>
      <c r="E57" s="72">
        <v>89.5</v>
      </c>
      <c r="F57" s="72"/>
      <c r="G57" s="72"/>
      <c r="H57" s="72"/>
      <c r="I57" s="72"/>
      <c r="J57" s="73"/>
      <c r="K57" s="73">
        <f>E57</f>
        <v>89.5</v>
      </c>
      <c r="L57" s="73">
        <f>K57*D57</f>
        <v>89.5</v>
      </c>
      <c r="M57" s="73"/>
      <c r="N57" s="73"/>
    </row>
    <row r="58" spans="1:14" ht="25" x14ac:dyDescent="0.25">
      <c r="A58" s="71" t="s">
        <v>42</v>
      </c>
      <c r="B58" s="71" t="s">
        <v>114</v>
      </c>
      <c r="C58" s="71"/>
      <c r="D58" s="72"/>
      <c r="E58" s="72"/>
      <c r="F58" s="72"/>
      <c r="G58" s="72"/>
      <c r="H58" s="72"/>
      <c r="I58" s="72"/>
      <c r="J58" s="73"/>
      <c r="K58" s="73"/>
      <c r="L58" s="73"/>
      <c r="M58" s="74">
        <f>L59+L60</f>
        <v>2.92</v>
      </c>
      <c r="N58" s="74" t="s">
        <v>177</v>
      </c>
    </row>
    <row r="59" spans="1:14" x14ac:dyDescent="0.25">
      <c r="A59" s="71"/>
      <c r="B59" s="71"/>
      <c r="C59" s="71" t="s">
        <v>197</v>
      </c>
      <c r="D59" s="72">
        <v>1</v>
      </c>
      <c r="E59" s="72">
        <v>0.81</v>
      </c>
      <c r="F59" s="72"/>
      <c r="G59" s="72"/>
      <c r="H59" s="72"/>
      <c r="I59" s="72"/>
      <c r="J59" s="73"/>
      <c r="K59" s="73">
        <f>E59</f>
        <v>0.81</v>
      </c>
      <c r="L59" s="73">
        <f>K59*D59</f>
        <v>0.81</v>
      </c>
      <c r="M59" s="73"/>
      <c r="N59" s="73"/>
    </row>
    <row r="60" spans="1:14" x14ac:dyDescent="0.25">
      <c r="A60" s="71"/>
      <c r="B60" s="71"/>
      <c r="C60" s="71" t="s">
        <v>198</v>
      </c>
      <c r="D60" s="72">
        <v>1</v>
      </c>
      <c r="E60" s="72">
        <v>2.11</v>
      </c>
      <c r="F60" s="72"/>
      <c r="G60" s="72"/>
      <c r="H60" s="72"/>
      <c r="I60" s="72"/>
      <c r="J60" s="73"/>
      <c r="K60" s="73">
        <f>E60</f>
        <v>2.11</v>
      </c>
      <c r="L60" s="73">
        <f>K60*D60</f>
        <v>2.11</v>
      </c>
      <c r="M60" s="73"/>
      <c r="N60" s="73"/>
    </row>
    <row r="61" spans="1:14" ht="15.5" x14ac:dyDescent="0.25">
      <c r="A61" s="39" t="s">
        <v>20</v>
      </c>
      <c r="B61" s="40" t="s">
        <v>115</v>
      </c>
      <c r="C61" s="39"/>
      <c r="D61" s="44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4" ht="25" x14ac:dyDescent="0.25">
      <c r="A62" s="71" t="s">
        <v>43</v>
      </c>
      <c r="B62" s="71" t="s">
        <v>117</v>
      </c>
      <c r="C62" s="71" t="s">
        <v>199</v>
      </c>
      <c r="D62" s="72">
        <v>1</v>
      </c>
      <c r="E62" s="72">
        <v>1872.96</v>
      </c>
      <c r="F62" s="72"/>
      <c r="G62" s="72"/>
      <c r="H62" s="72"/>
      <c r="I62" s="72"/>
      <c r="J62" s="73"/>
      <c r="K62" s="73">
        <f>E62</f>
        <v>1872.96</v>
      </c>
      <c r="L62" s="73">
        <f>K62*D62</f>
        <v>1872.96</v>
      </c>
      <c r="M62" s="74">
        <f>L62</f>
        <v>1872.96</v>
      </c>
      <c r="N62" s="74" t="s">
        <v>176</v>
      </c>
    </row>
    <row r="63" spans="1:14" ht="25" x14ac:dyDescent="0.25">
      <c r="A63" s="71" t="s">
        <v>44</v>
      </c>
      <c r="B63" s="71" t="s">
        <v>119</v>
      </c>
      <c r="C63" s="71" t="s">
        <v>199</v>
      </c>
      <c r="D63" s="72">
        <v>1</v>
      </c>
      <c r="E63" s="72">
        <v>131.63999999999999</v>
      </c>
      <c r="F63" s="72"/>
      <c r="G63" s="72"/>
      <c r="H63" s="72"/>
      <c r="I63" s="72"/>
      <c r="J63" s="73"/>
      <c r="K63" s="73">
        <f>E63</f>
        <v>131.63999999999999</v>
      </c>
      <c r="L63" s="73">
        <f>K63*D63</f>
        <v>131.63999999999999</v>
      </c>
      <c r="M63" s="74">
        <f>L63</f>
        <v>131.63999999999999</v>
      </c>
      <c r="N63" s="74" t="s">
        <v>176</v>
      </c>
    </row>
    <row r="64" spans="1:14" ht="25" x14ac:dyDescent="0.25">
      <c r="A64" s="38" t="s">
        <v>45</v>
      </c>
      <c r="B64" s="38" t="s">
        <v>121</v>
      </c>
      <c r="C64" s="38"/>
      <c r="D64" s="41"/>
      <c r="E64" s="41"/>
      <c r="F64" s="41"/>
      <c r="G64" s="41"/>
      <c r="H64" s="41"/>
      <c r="I64" s="41"/>
      <c r="J64" s="42"/>
      <c r="K64" s="42"/>
      <c r="L64" s="42"/>
      <c r="M64" s="42"/>
      <c r="N64" s="42"/>
    </row>
    <row r="65" spans="1:14" x14ac:dyDescent="0.25">
      <c r="A65" s="38" t="s">
        <v>46</v>
      </c>
      <c r="B65" s="38" t="s">
        <v>123</v>
      </c>
      <c r="C65" s="38"/>
      <c r="D65" s="41"/>
      <c r="E65" s="41"/>
      <c r="F65" s="41"/>
      <c r="G65" s="41"/>
      <c r="H65" s="41"/>
      <c r="I65" s="41"/>
      <c r="J65" s="42"/>
      <c r="K65" s="42"/>
      <c r="L65" s="42"/>
      <c r="M65" s="42"/>
      <c r="N65" s="42"/>
    </row>
    <row r="66" spans="1:14" x14ac:dyDescent="0.25">
      <c r="A66" s="38" t="s">
        <v>47</v>
      </c>
      <c r="B66" s="38" t="s">
        <v>125</v>
      </c>
      <c r="C66" s="38"/>
      <c r="D66" s="41"/>
      <c r="E66" s="41"/>
      <c r="F66" s="41"/>
      <c r="G66" s="41"/>
      <c r="H66" s="41"/>
      <c r="I66" s="41"/>
      <c r="J66" s="42"/>
      <c r="K66" s="42"/>
      <c r="L66" s="42"/>
      <c r="M66" s="42"/>
      <c r="N66" s="42"/>
    </row>
    <row r="67" spans="1:14" ht="15.5" x14ac:dyDescent="0.25">
      <c r="A67" s="39" t="s">
        <v>10</v>
      </c>
      <c r="B67" s="40" t="s">
        <v>126</v>
      </c>
      <c r="C67" s="39"/>
      <c r="D67" s="44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4" ht="25" x14ac:dyDescent="0.25">
      <c r="A68" s="38" t="s">
        <v>48</v>
      </c>
      <c r="B68" s="38" t="s">
        <v>128</v>
      </c>
      <c r="C68" s="38"/>
      <c r="D68" s="41"/>
      <c r="E68" s="41"/>
      <c r="F68" s="41"/>
      <c r="G68" s="41"/>
      <c r="H68" s="41"/>
      <c r="I68" s="41"/>
      <c r="J68" s="42"/>
      <c r="K68" s="42"/>
      <c r="L68" s="42"/>
      <c r="M68" s="42"/>
      <c r="N68" s="42"/>
    </row>
    <row r="69" spans="1:14" x14ac:dyDescent="0.25">
      <c r="A69" s="38" t="s">
        <v>49</v>
      </c>
      <c r="B69" s="38" t="s">
        <v>130</v>
      </c>
      <c r="C69" s="38"/>
      <c r="D69" s="41"/>
      <c r="E69" s="41"/>
      <c r="F69" s="41"/>
      <c r="G69" s="41"/>
      <c r="H69" s="41"/>
      <c r="I69" s="41"/>
      <c r="J69" s="42"/>
      <c r="K69" s="42"/>
      <c r="L69" s="42"/>
      <c r="M69" s="42"/>
      <c r="N69" s="42"/>
    </row>
    <row r="70" spans="1:14" ht="25" x14ac:dyDescent="0.25">
      <c r="A70" s="38" t="s">
        <v>50</v>
      </c>
      <c r="B70" s="38" t="s">
        <v>132</v>
      </c>
      <c r="C70" s="38"/>
      <c r="D70" s="41"/>
      <c r="E70" s="41"/>
      <c r="F70" s="41"/>
      <c r="G70" s="41"/>
      <c r="H70" s="41"/>
      <c r="I70" s="41"/>
      <c r="J70" s="42"/>
      <c r="K70" s="42"/>
      <c r="L70" s="42"/>
      <c r="M70" s="42"/>
      <c r="N70" s="42"/>
    </row>
    <row r="71" spans="1:14" ht="25" x14ac:dyDescent="0.25">
      <c r="A71" s="38" t="s">
        <v>51</v>
      </c>
      <c r="B71" s="38" t="s">
        <v>134</v>
      </c>
      <c r="C71" s="38"/>
      <c r="D71" s="41"/>
      <c r="E71" s="41"/>
      <c r="F71" s="41"/>
      <c r="G71" s="41"/>
      <c r="H71" s="41"/>
      <c r="I71" s="41"/>
      <c r="J71" s="42"/>
      <c r="K71" s="42"/>
      <c r="L71" s="42"/>
      <c r="M71" s="42"/>
      <c r="N71" s="42"/>
    </row>
    <row r="72" spans="1:14" x14ac:dyDescent="0.25">
      <c r="A72" s="38" t="s">
        <v>52</v>
      </c>
      <c r="B72" s="38" t="s">
        <v>136</v>
      </c>
      <c r="C72" s="38"/>
      <c r="D72" s="41"/>
      <c r="E72" s="41"/>
      <c r="F72" s="41"/>
      <c r="G72" s="41"/>
      <c r="H72" s="41"/>
      <c r="I72" s="41"/>
      <c r="J72" s="42"/>
      <c r="K72" s="42"/>
      <c r="L72" s="42"/>
      <c r="M72" s="42"/>
      <c r="N72" s="42"/>
    </row>
    <row r="73" spans="1:14" ht="25" x14ac:dyDescent="0.25">
      <c r="A73" s="38" t="s">
        <v>53</v>
      </c>
      <c r="B73" s="38" t="s">
        <v>138</v>
      </c>
      <c r="C73" s="38"/>
      <c r="D73" s="41"/>
      <c r="E73" s="41"/>
      <c r="F73" s="41"/>
      <c r="G73" s="41"/>
      <c r="H73" s="41"/>
      <c r="I73" s="41"/>
      <c r="J73" s="42"/>
      <c r="K73" s="42"/>
      <c r="L73" s="42"/>
      <c r="M73" s="42"/>
      <c r="N73" s="42"/>
    </row>
    <row r="74" spans="1:14" x14ac:dyDescent="0.25">
      <c r="A74" s="38" t="s">
        <v>54</v>
      </c>
      <c r="B74" s="38" t="s">
        <v>140</v>
      </c>
      <c r="C74" s="38"/>
      <c r="D74" s="41"/>
      <c r="E74" s="41"/>
      <c r="F74" s="41"/>
      <c r="G74" s="41"/>
      <c r="H74" s="41"/>
      <c r="I74" s="41"/>
      <c r="J74" s="42"/>
      <c r="K74" s="42"/>
      <c r="L74" s="42"/>
      <c r="M74" s="42"/>
      <c r="N74" s="42"/>
    </row>
    <row r="75" spans="1:14" x14ac:dyDescent="0.25">
      <c r="A75" s="38" t="s">
        <v>55</v>
      </c>
      <c r="B75" s="38" t="s">
        <v>142</v>
      </c>
      <c r="C75" s="38"/>
      <c r="D75" s="41"/>
      <c r="E75" s="41"/>
      <c r="F75" s="41"/>
      <c r="G75" s="41"/>
      <c r="H75" s="41"/>
      <c r="I75" s="41"/>
      <c r="J75" s="42"/>
      <c r="K75" s="42"/>
      <c r="L75" s="42"/>
      <c r="M75" s="42"/>
      <c r="N75" s="42"/>
    </row>
    <row r="76" spans="1:14" ht="25" x14ac:dyDescent="0.25">
      <c r="A76" s="38" t="s">
        <v>56</v>
      </c>
      <c r="B76" s="38" t="s">
        <v>144</v>
      </c>
      <c r="C76" s="38"/>
      <c r="D76" s="41"/>
      <c r="E76" s="41"/>
      <c r="F76" s="41"/>
      <c r="G76" s="41"/>
      <c r="H76" s="41"/>
      <c r="I76" s="41"/>
      <c r="J76" s="42"/>
      <c r="K76" s="42"/>
      <c r="L76" s="42"/>
      <c r="M76" s="42"/>
      <c r="N76" s="42"/>
    </row>
    <row r="77" spans="1:14" ht="25" x14ac:dyDescent="0.25">
      <c r="A77" s="38" t="s">
        <v>57</v>
      </c>
      <c r="B77" s="38" t="s">
        <v>146</v>
      </c>
      <c r="C77" s="38"/>
      <c r="D77" s="41"/>
      <c r="E77" s="41"/>
      <c r="F77" s="41"/>
      <c r="G77" s="41"/>
      <c r="H77" s="41"/>
      <c r="I77" s="41"/>
      <c r="J77" s="42"/>
      <c r="K77" s="42"/>
      <c r="L77" s="42"/>
      <c r="M77" s="42"/>
      <c r="N77" s="42"/>
    </row>
    <row r="78" spans="1:14" ht="25" x14ac:dyDescent="0.25">
      <c r="A78" s="38" t="s">
        <v>58</v>
      </c>
      <c r="B78" s="38" t="s">
        <v>148</v>
      </c>
      <c r="C78" s="38"/>
      <c r="D78" s="41"/>
      <c r="E78" s="41"/>
      <c r="F78" s="41"/>
      <c r="G78" s="41"/>
      <c r="H78" s="41"/>
      <c r="I78" s="41"/>
      <c r="J78" s="42"/>
      <c r="K78" s="42"/>
      <c r="L78" s="42"/>
      <c r="M78" s="42"/>
      <c r="N78" s="42"/>
    </row>
    <row r="79" spans="1:14" x14ac:dyDescent="0.25">
      <c r="A79" s="38" t="s">
        <v>149</v>
      </c>
      <c r="B79" s="38" t="s">
        <v>151</v>
      </c>
      <c r="C79" s="38"/>
      <c r="D79" s="41"/>
      <c r="E79" s="41"/>
      <c r="F79" s="41"/>
      <c r="G79" s="41"/>
      <c r="H79" s="41"/>
      <c r="I79" s="41"/>
      <c r="J79" s="42"/>
      <c r="K79" s="42"/>
      <c r="L79" s="42"/>
      <c r="M79" s="42"/>
      <c r="N79" s="42"/>
    </row>
  </sheetData>
  <mergeCells count="17">
    <mergeCell ref="M4:N7"/>
    <mergeCell ref="A1:B1"/>
    <mergeCell ref="A2:B2"/>
    <mergeCell ref="A3:B3"/>
    <mergeCell ref="A4:B4"/>
    <mergeCell ref="A5:B5"/>
    <mergeCell ref="A6:B6"/>
    <mergeCell ref="M3:N3"/>
    <mergeCell ref="A7:G7"/>
    <mergeCell ref="A8:N8"/>
    <mergeCell ref="A9:A11"/>
    <mergeCell ref="B9:B11"/>
    <mergeCell ref="C9:C11"/>
    <mergeCell ref="D9:D11"/>
    <mergeCell ref="E9:J9"/>
    <mergeCell ref="K9:M10"/>
    <mergeCell ref="N9:N11"/>
  </mergeCells>
  <phoneticPr fontId="25" type="noConversion"/>
  <pageMargins left="0.51181102362204722" right="0.51181102362204722" top="1.1811023622047245" bottom="0.98425196850393704" header="0.31496062992125984" footer="0.31496062992125984"/>
  <pageSetup paperSize="9" scale="50" fitToHeight="0" orientation="landscape" horizontalDpi="360" verticalDpi="360" r:id="rId1"/>
  <headerFooter>
    <oddHeader>&amp;L&amp;G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9428-EBAC-4736-A861-A4537898C87B}">
  <sheetPr>
    <pageSetUpPr fitToPage="1"/>
  </sheetPr>
  <dimension ref="A1:N26"/>
  <sheetViews>
    <sheetView view="pageBreakPreview" topLeftCell="A5" zoomScale="120" zoomScaleNormal="70" zoomScaleSheetLayoutView="120" workbookViewId="0">
      <selection activeCell="E23" sqref="E23"/>
    </sheetView>
  </sheetViews>
  <sheetFormatPr defaultColWidth="8.90625" defaultRowHeight="14.5" x14ac:dyDescent="0.35"/>
  <cols>
    <col min="1" max="1" width="13" style="66" customWidth="1"/>
    <col min="2" max="2" width="23.453125" style="66" customWidth="1"/>
    <col min="3" max="3" width="19.1796875" style="66" customWidth="1"/>
    <col min="4" max="4" width="20.81640625" style="66" customWidth="1"/>
    <col min="5" max="5" width="19.90625" style="66" customWidth="1"/>
    <col min="6" max="6" width="21" style="66" customWidth="1"/>
    <col min="7" max="7" width="20.6328125" style="66" customWidth="1"/>
    <col min="8" max="8" width="13.36328125" style="66" customWidth="1"/>
    <col min="9" max="16384" width="8.90625" style="66"/>
  </cols>
  <sheetData>
    <row r="1" spans="1:14" ht="15" customHeight="1" x14ac:dyDescent="0.35">
      <c r="A1" s="5"/>
      <c r="B1" s="8"/>
      <c r="C1" s="8"/>
      <c r="D1" s="7"/>
      <c r="E1" s="9"/>
      <c r="F1" s="9"/>
      <c r="G1" s="9"/>
      <c r="H1" s="9"/>
      <c r="I1" s="9"/>
      <c r="J1" s="9"/>
      <c r="K1" s="48"/>
      <c r="L1" s="48"/>
      <c r="M1" s="48"/>
      <c r="N1" s="49"/>
    </row>
    <row r="2" spans="1:14" ht="15" customHeight="1" x14ac:dyDescent="0.35">
      <c r="A2" s="6"/>
      <c r="B2" s="11"/>
      <c r="C2" s="11"/>
      <c r="D2" s="12"/>
      <c r="E2" s="13"/>
      <c r="F2" s="13"/>
      <c r="G2" s="13"/>
      <c r="H2" s="13"/>
      <c r="I2" s="13"/>
      <c r="J2" s="13"/>
      <c r="K2" s="1"/>
      <c r="L2" s="1"/>
      <c r="M2" s="1"/>
      <c r="N2" s="50"/>
    </row>
    <row r="3" spans="1:14" ht="15" customHeight="1" x14ac:dyDescent="0.35">
      <c r="A3" s="6"/>
      <c r="B3" s="11"/>
      <c r="C3" s="11"/>
      <c r="D3" s="12"/>
      <c r="E3" s="13"/>
      <c r="F3" s="13"/>
      <c r="G3" s="13"/>
      <c r="H3" s="13"/>
      <c r="I3" s="13"/>
      <c r="J3" s="13"/>
      <c r="K3" s="1"/>
      <c r="L3" s="1"/>
      <c r="M3" s="1"/>
      <c r="N3" s="50"/>
    </row>
    <row r="4" spans="1:14" ht="15" customHeight="1" x14ac:dyDescent="0.35">
      <c r="A4" s="6"/>
      <c r="B4" s="11"/>
      <c r="C4" s="11"/>
      <c r="D4" s="12"/>
      <c r="E4" s="13"/>
      <c r="F4" s="13"/>
      <c r="G4" s="13"/>
      <c r="H4" s="13"/>
      <c r="I4" s="46" t="s">
        <v>59</v>
      </c>
      <c r="J4" s="47"/>
      <c r="K4" s="46" t="s">
        <v>60</v>
      </c>
      <c r="L4" s="47"/>
      <c r="M4" s="105" t="s">
        <v>61</v>
      </c>
      <c r="N4" s="106"/>
    </row>
    <row r="5" spans="1:14" ht="15" customHeight="1" x14ac:dyDescent="0.35">
      <c r="A5" s="95" t="s">
        <v>75</v>
      </c>
      <c r="B5" s="96"/>
      <c r="C5" s="96"/>
      <c r="D5" s="96"/>
      <c r="E5" s="13"/>
      <c r="F5" s="13"/>
      <c r="G5" s="13"/>
      <c r="H5" s="13"/>
      <c r="I5" s="97" t="s">
        <v>71</v>
      </c>
      <c r="J5" s="98"/>
      <c r="K5" s="107">
        <v>0.25219999999999998</v>
      </c>
      <c r="L5" s="108"/>
      <c r="M5" s="97" t="s">
        <v>74</v>
      </c>
      <c r="N5" s="98"/>
    </row>
    <row r="6" spans="1:14" ht="15" customHeight="1" x14ac:dyDescent="0.35">
      <c r="A6" s="95"/>
      <c r="B6" s="96"/>
      <c r="C6" s="96"/>
      <c r="D6" s="96"/>
      <c r="E6" s="13"/>
      <c r="F6" s="13"/>
      <c r="G6" s="13"/>
      <c r="H6" s="13"/>
      <c r="I6" s="57"/>
      <c r="J6" s="58"/>
      <c r="K6" s="55"/>
      <c r="L6" s="56"/>
      <c r="M6" s="97" t="s">
        <v>72</v>
      </c>
      <c r="N6" s="98"/>
    </row>
    <row r="7" spans="1:14" ht="15" customHeight="1" x14ac:dyDescent="0.35">
      <c r="A7" s="6"/>
      <c r="B7" s="11"/>
      <c r="C7" s="11"/>
      <c r="D7" s="12"/>
      <c r="E7" s="13"/>
      <c r="F7" s="13"/>
      <c r="G7" s="13"/>
      <c r="H7" s="13"/>
      <c r="I7" s="59"/>
      <c r="J7" s="60"/>
      <c r="K7" s="61"/>
      <c r="L7" s="62"/>
      <c r="M7" s="109" t="s">
        <v>73</v>
      </c>
      <c r="N7" s="110"/>
    </row>
    <row r="8" spans="1:14" ht="15.65" customHeight="1" x14ac:dyDescent="0.35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x14ac:dyDescent="0.35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</row>
    <row r="10" spans="1:14" ht="15.65" customHeight="1" x14ac:dyDescent="0.35">
      <c r="A10" s="92" t="s">
        <v>208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4"/>
    </row>
    <row r="11" spans="1:14" x14ac:dyDescent="0.35">
      <c r="A11" s="103" t="s">
        <v>0</v>
      </c>
      <c r="B11" s="103" t="s">
        <v>4</v>
      </c>
      <c r="C11" s="103" t="s">
        <v>5</v>
      </c>
      <c r="D11" s="103" t="s">
        <v>1</v>
      </c>
      <c r="E11" s="99" t="s">
        <v>200</v>
      </c>
      <c r="F11" s="99" t="s">
        <v>201</v>
      </c>
      <c r="G11" s="89" t="s">
        <v>202</v>
      </c>
      <c r="H11" s="90"/>
      <c r="I11" s="90"/>
      <c r="J11" s="91"/>
      <c r="K11" s="89" t="s">
        <v>203</v>
      </c>
      <c r="L11" s="90"/>
      <c r="M11" s="90"/>
      <c r="N11" s="91"/>
    </row>
    <row r="12" spans="1:14" ht="39" x14ac:dyDescent="0.35">
      <c r="A12" s="104"/>
      <c r="B12" s="104"/>
      <c r="C12" s="104"/>
      <c r="D12" s="104"/>
      <c r="E12" s="100"/>
      <c r="F12" s="100"/>
      <c r="G12" s="51" t="s">
        <v>204</v>
      </c>
      <c r="H12" s="45" t="s">
        <v>205</v>
      </c>
      <c r="I12" s="51" t="s">
        <v>206</v>
      </c>
      <c r="J12" s="52" t="s">
        <v>207</v>
      </c>
      <c r="K12" s="45" t="s">
        <v>204</v>
      </c>
      <c r="L12" s="45" t="s">
        <v>205</v>
      </c>
      <c r="M12" s="45" t="s">
        <v>206</v>
      </c>
      <c r="N12" s="45" t="s">
        <v>207</v>
      </c>
    </row>
    <row r="13" spans="1:14" ht="363.65" customHeight="1" x14ac:dyDescent="0.35">
      <c r="A13" s="70" t="s">
        <v>21</v>
      </c>
      <c r="B13" s="70" t="s">
        <v>78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14" ht="363.65" customHeight="1" x14ac:dyDescent="0.35">
      <c r="A14" s="70" t="s">
        <v>27</v>
      </c>
      <c r="B14" s="70" t="s">
        <v>30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4" ht="363.65" customHeight="1" x14ac:dyDescent="0.35">
      <c r="A15" s="70" t="s">
        <v>32</v>
      </c>
      <c r="B15" s="70" t="s">
        <v>96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4" ht="363.65" customHeight="1" x14ac:dyDescent="0.35">
      <c r="A16" s="70" t="s">
        <v>36</v>
      </c>
      <c r="B16" s="70" t="s">
        <v>102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</row>
    <row r="17" spans="1:14" ht="363.65" customHeight="1" x14ac:dyDescent="0.35">
      <c r="A17" s="70" t="s">
        <v>41</v>
      </c>
      <c r="B17" s="70" t="s">
        <v>65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ht="363.65" customHeight="1" x14ac:dyDescent="0.35">
      <c r="A18" s="70" t="s">
        <v>43</v>
      </c>
      <c r="B18" s="70" t="s">
        <v>117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ht="363.65" customHeight="1" x14ac:dyDescent="0.35">
      <c r="A19" s="70" t="s">
        <v>217</v>
      </c>
      <c r="B19" s="70" t="s">
        <v>119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ht="66" customHeight="1" x14ac:dyDescent="0.35">
      <c r="A20" s="146" t="s">
        <v>218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</row>
    <row r="21" spans="1:14" x14ac:dyDescent="0.3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4" ht="14.4" customHeight="1" x14ac:dyDescent="0.35">
      <c r="B22" s="66" t="s">
        <v>209</v>
      </c>
      <c r="E22" s="66" t="s">
        <v>216</v>
      </c>
    </row>
    <row r="23" spans="1:14" x14ac:dyDescent="0.35">
      <c r="B23" s="66" t="s">
        <v>215</v>
      </c>
      <c r="E23" s="66" t="s">
        <v>210</v>
      </c>
    </row>
    <row r="24" spans="1:14" x14ac:dyDescent="0.35">
      <c r="B24" s="66" t="s">
        <v>214</v>
      </c>
      <c r="E24" s="66" t="s">
        <v>213</v>
      </c>
    </row>
    <row r="25" spans="1:14" x14ac:dyDescent="0.35">
      <c r="B25" s="66" t="s">
        <v>211</v>
      </c>
    </row>
    <row r="26" spans="1:14" x14ac:dyDescent="0.35">
      <c r="B26" s="66" t="s">
        <v>212</v>
      </c>
    </row>
  </sheetData>
  <mergeCells count="19">
    <mergeCell ref="M7:N7"/>
    <mergeCell ref="A8:N8"/>
    <mergeCell ref="A9:N9"/>
    <mergeCell ref="A10:N10"/>
    <mergeCell ref="A11:A12"/>
    <mergeCell ref="B11:B12"/>
    <mergeCell ref="C11:C12"/>
    <mergeCell ref="M4:N4"/>
    <mergeCell ref="A5:D6"/>
    <mergeCell ref="I5:J5"/>
    <mergeCell ref="K5:L5"/>
    <mergeCell ref="M5:N5"/>
    <mergeCell ref="M6:N6"/>
    <mergeCell ref="D11:D12"/>
    <mergeCell ref="E11:E12"/>
    <mergeCell ref="F11:F12"/>
    <mergeCell ref="G11:J11"/>
    <mergeCell ref="A20:N20"/>
    <mergeCell ref="K11:N11"/>
  </mergeCells>
  <pageMargins left="0.23622047244094491" right="0.23622047244094491" top="1.1417322834645669" bottom="1.1417322834645669" header="0.39370078740157483" footer="0.59055118110236227"/>
  <pageSetup paperSize="9" scale="48" fitToHeight="0" orientation="portrait" horizontalDpi="300" r:id="rId1"/>
  <headerFooter>
    <oddHeader>&amp;L&amp;G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BM 01</vt:lpstr>
      <vt:lpstr>Memória</vt:lpstr>
      <vt:lpstr>Relatório Fotográfico</vt:lpstr>
      <vt:lpstr>'BM 01'!Area_de_impressao</vt:lpstr>
      <vt:lpstr>Memória!Area_de_impressao</vt:lpstr>
      <vt:lpstr>'Relatório Fotográfico'!Area_de_impressao</vt:lpstr>
      <vt:lpstr>'BM 01'!Titulos_de_impressao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Raniere Sarmento</cp:lastModifiedBy>
  <cp:revision>23</cp:revision>
  <cp:lastPrinted>2024-12-19T17:40:42Z</cp:lastPrinted>
  <dcterms:created xsi:type="dcterms:W3CDTF">2023-01-31T17:46:32Z</dcterms:created>
  <dcterms:modified xsi:type="dcterms:W3CDTF">2024-12-20T15:12:10Z</dcterms:modified>
  <dc:language>pt-BR</dc:language>
</cp:coreProperties>
</file>