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07\"/>
    </mc:Choice>
  </mc:AlternateContent>
  <xr:revisionPtr revIDLastSave="0" documentId="13_ncr:1_{62C6CBA0-074C-45EF-B358-813413952F6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M 07" sheetId="1" r:id="rId1"/>
    <sheet name="Memória 07" sheetId="3" r:id="rId2"/>
  </sheets>
  <definedNames>
    <definedName name="_xlnm.Print_Area" localSheetId="0">'BM 07'!$A$1:$P$180</definedName>
    <definedName name="_xlnm.Print_Area" localSheetId="1">'Memória 07'!$A$1:$E$163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3" l="1"/>
  <c r="L9" i="1" l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2" i="1"/>
  <c r="L103" i="1"/>
  <c r="L104" i="1"/>
  <c r="M104" i="1" s="1"/>
  <c r="L105" i="1"/>
  <c r="L106" i="1"/>
  <c r="L109" i="1"/>
  <c r="L110" i="1"/>
  <c r="M110" i="1" s="1"/>
  <c r="L111" i="1"/>
  <c r="L112" i="1"/>
  <c r="L113" i="1"/>
  <c r="L114" i="1"/>
  <c r="L115" i="1"/>
  <c r="L118" i="1"/>
  <c r="M118" i="1" s="1"/>
  <c r="L119" i="1"/>
  <c r="M119" i="1" s="1"/>
  <c r="L122" i="1"/>
  <c r="L123" i="1"/>
  <c r="L124" i="1"/>
  <c r="L125" i="1"/>
  <c r="M125" i="1" s="1"/>
  <c r="L126" i="1"/>
  <c r="M126" i="1" s="1"/>
  <c r="L129" i="1"/>
  <c r="M129" i="1" s="1"/>
  <c r="L130" i="1"/>
  <c r="M130" i="1" s="1"/>
  <c r="L131" i="1"/>
  <c r="M131" i="1" s="1"/>
  <c r="L134" i="1"/>
  <c r="M134" i="1" s="1"/>
  <c r="L135" i="1"/>
  <c r="M135" i="1" s="1"/>
  <c r="L136" i="1"/>
  <c r="M136" i="1" s="1"/>
  <c r="L137" i="1"/>
  <c r="L138" i="1"/>
  <c r="M138" i="1" s="1"/>
  <c r="L141" i="1"/>
  <c r="L142" i="1"/>
  <c r="L143" i="1"/>
  <c r="L144" i="1"/>
  <c r="M144" i="1" s="1"/>
  <c r="L147" i="1"/>
  <c r="M147" i="1" s="1"/>
  <c r="L148" i="1"/>
  <c r="M148" i="1" s="1"/>
  <c r="L149" i="1"/>
  <c r="L150" i="1"/>
  <c r="M150" i="1" s="1"/>
  <c r="L151" i="1"/>
  <c r="L152" i="1"/>
  <c r="M152" i="1" s="1"/>
  <c r="L153" i="1"/>
  <c r="L154" i="1"/>
  <c r="M154" i="1" s="1"/>
  <c r="L155" i="1"/>
  <c r="M155" i="1" s="1"/>
  <c r="L156" i="1"/>
  <c r="M156" i="1" s="1"/>
  <c r="L157" i="1"/>
  <c r="L158" i="1"/>
  <c r="L159" i="1"/>
  <c r="M160" i="1"/>
  <c r="P160" i="1" s="1"/>
  <c r="L162" i="1"/>
  <c r="M162" i="1" s="1"/>
  <c r="L163" i="1"/>
  <c r="M163" i="1" s="1"/>
  <c r="L164" i="1"/>
  <c r="M164" i="1" s="1"/>
  <c r="L8" i="1"/>
  <c r="O8" i="1" s="1"/>
  <c r="N9" i="1"/>
  <c r="N60" i="1"/>
  <c r="N61" i="1"/>
  <c r="N62" i="1"/>
  <c r="N63" i="1"/>
  <c r="N64" i="1"/>
  <c r="N67" i="1"/>
  <c r="N68" i="1"/>
  <c r="M139" i="1"/>
  <c r="P139" i="1" s="1"/>
  <c r="N139" i="1"/>
  <c r="O139" i="1"/>
  <c r="M145" i="1"/>
  <c r="P145" i="1" s="1"/>
  <c r="N145" i="1"/>
  <c r="O145" i="1"/>
  <c r="N160" i="1"/>
  <c r="O160" i="1"/>
  <c r="N8" i="1"/>
  <c r="M103" i="1" l="1"/>
  <c r="M137" i="1"/>
  <c r="M64" i="1"/>
  <c r="P64" i="1" s="1"/>
  <c r="M37" i="1"/>
  <c r="M153" i="1"/>
  <c r="M122" i="1"/>
  <c r="O63" i="1"/>
  <c r="M53" i="1"/>
  <c r="M19" i="1"/>
  <c r="M47" i="1"/>
  <c r="M27" i="1"/>
  <c r="M94" i="1"/>
  <c r="M43" i="1"/>
  <c r="M102" i="1"/>
  <c r="M149" i="1"/>
  <c r="M113" i="1"/>
  <c r="M143" i="1"/>
  <c r="M109" i="1"/>
  <c r="M98" i="1"/>
  <c r="M85" i="1"/>
  <c r="M141" i="1"/>
  <c r="M111" i="1"/>
  <c r="M60" i="1"/>
  <c r="P60" i="1" s="1"/>
  <c r="M23" i="1"/>
  <c r="M73" i="1"/>
  <c r="M55" i="1"/>
  <c r="M35" i="1"/>
  <c r="M157" i="1"/>
  <c r="M49" i="1"/>
  <c r="M13" i="1"/>
  <c r="M159" i="1"/>
  <c r="M123" i="1"/>
  <c r="M105" i="1"/>
  <c r="M91" i="1"/>
  <c r="M28" i="1"/>
  <c r="M158" i="1"/>
  <c r="M114" i="1"/>
  <c r="M54" i="1"/>
  <c r="M9" i="1"/>
  <c r="P9" i="1" s="1"/>
  <c r="M67" i="1"/>
  <c r="P67" i="1" s="1"/>
  <c r="M45" i="1"/>
  <c r="M24" i="1"/>
  <c r="M151" i="1"/>
  <c r="M142" i="1"/>
  <c r="M115" i="1"/>
  <c r="M61" i="1"/>
  <c r="P61" i="1" s="1"/>
  <c r="M39" i="1"/>
  <c r="M20" i="1"/>
  <c r="M112" i="1"/>
  <c r="M86" i="1"/>
  <c r="M68" i="1"/>
  <c r="P68" i="1" s="1"/>
  <c r="M62" i="1"/>
  <c r="P62" i="1" s="1"/>
  <c r="M56" i="1"/>
  <c r="M52" i="1"/>
  <c r="M46" i="1"/>
  <c r="M42" i="1"/>
  <c r="M36" i="1"/>
  <c r="M29" i="1"/>
  <c r="M25" i="1"/>
  <c r="M21" i="1"/>
  <c r="M14" i="1"/>
  <c r="M92" i="1"/>
  <c r="M106" i="1"/>
  <c r="M124" i="1"/>
  <c r="M96" i="1"/>
  <c r="M80" i="1"/>
  <c r="M8" i="1"/>
  <c r="P8" i="1" s="1"/>
  <c r="I9" i="1" l="1"/>
  <c r="I8" i="1"/>
  <c r="H13" i="1"/>
  <c r="H163" i="1"/>
  <c r="H164" i="1"/>
  <c r="H162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7" i="1"/>
  <c r="H142" i="1"/>
  <c r="H143" i="1"/>
  <c r="H144" i="1"/>
  <c r="H141" i="1"/>
  <c r="H135" i="1"/>
  <c r="H136" i="1"/>
  <c r="H137" i="1"/>
  <c r="H138" i="1"/>
  <c r="H134" i="1"/>
  <c r="H130" i="1"/>
  <c r="H131" i="1"/>
  <c r="H129" i="1"/>
  <c r="H123" i="1"/>
  <c r="H124" i="1"/>
  <c r="H125" i="1"/>
  <c r="H126" i="1"/>
  <c r="H122" i="1"/>
  <c r="H119" i="1"/>
  <c r="H118" i="1"/>
  <c r="H110" i="1"/>
  <c r="H111" i="1"/>
  <c r="H112" i="1"/>
  <c r="H113" i="1"/>
  <c r="H114" i="1"/>
  <c r="H115" i="1"/>
  <c r="H109" i="1"/>
  <c r="H103" i="1"/>
  <c r="H104" i="1"/>
  <c r="H105" i="1"/>
  <c r="H106" i="1"/>
  <c r="H102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I39" i="1"/>
  <c r="N39" i="1"/>
  <c r="O39" i="1"/>
  <c r="P39" i="1"/>
  <c r="I46" i="1"/>
  <c r="N46" i="1"/>
  <c r="O46" i="1"/>
  <c r="P46" i="1"/>
  <c r="I54" i="1"/>
  <c r="N54" i="1"/>
  <c r="O54" i="1"/>
  <c r="P54" i="1"/>
  <c r="I79" i="1"/>
  <c r="N79" i="1"/>
  <c r="P79" i="1"/>
  <c r="O79" i="1"/>
  <c r="I87" i="1"/>
  <c r="N87" i="1"/>
  <c r="P87" i="1"/>
  <c r="O87" i="1"/>
  <c r="N93" i="1"/>
  <c r="P93" i="1"/>
  <c r="O93" i="1"/>
  <c r="I115" i="1"/>
  <c r="N115" i="1"/>
  <c r="O115" i="1"/>
  <c r="P115" i="1"/>
  <c r="N122" i="1"/>
  <c r="O122" i="1"/>
  <c r="P122" i="1"/>
  <c r="N134" i="1"/>
  <c r="O134" i="1"/>
  <c r="P134" i="1"/>
  <c r="N157" i="1"/>
  <c r="O157" i="1"/>
  <c r="P157" i="1"/>
  <c r="I163" i="1"/>
  <c r="N163" i="1"/>
  <c r="O163" i="1"/>
  <c r="P163" i="1"/>
  <c r="I29" i="1"/>
  <c r="N29" i="1"/>
  <c r="O29" i="1"/>
  <c r="P29" i="1"/>
  <c r="I25" i="1"/>
  <c r="N25" i="1"/>
  <c r="O25" i="1"/>
  <c r="P25" i="1"/>
  <c r="N21" i="1"/>
  <c r="O21" i="1"/>
  <c r="P21" i="1"/>
  <c r="I38" i="1"/>
  <c r="N38" i="1"/>
  <c r="P38" i="1"/>
  <c r="O38" i="1"/>
  <c r="N49" i="1"/>
  <c r="O49" i="1"/>
  <c r="P49" i="1"/>
  <c r="I45" i="1"/>
  <c r="N45" i="1"/>
  <c r="O45" i="1"/>
  <c r="P45" i="1"/>
  <c r="N57" i="1"/>
  <c r="O57" i="1"/>
  <c r="P57" i="1"/>
  <c r="I53" i="1"/>
  <c r="N53" i="1"/>
  <c r="O53" i="1"/>
  <c r="P53" i="1"/>
  <c r="I75" i="1"/>
  <c r="N75" i="1"/>
  <c r="O75" i="1"/>
  <c r="P75" i="1"/>
  <c r="I80" i="1"/>
  <c r="N80" i="1"/>
  <c r="O80" i="1"/>
  <c r="P80" i="1"/>
  <c r="I86" i="1"/>
  <c r="N86" i="1"/>
  <c r="O86" i="1"/>
  <c r="P86" i="1"/>
  <c r="I91" i="1"/>
  <c r="N91" i="1"/>
  <c r="O91" i="1"/>
  <c r="P91" i="1"/>
  <c r="I96" i="1"/>
  <c r="N96" i="1"/>
  <c r="O96" i="1"/>
  <c r="P96" i="1"/>
  <c r="N92" i="1"/>
  <c r="O92" i="1"/>
  <c r="P92" i="1"/>
  <c r="I104" i="1"/>
  <c r="N104" i="1"/>
  <c r="O104" i="1"/>
  <c r="P104" i="1"/>
  <c r="I114" i="1"/>
  <c r="N114" i="1"/>
  <c r="O114" i="1"/>
  <c r="P114" i="1"/>
  <c r="N110" i="1"/>
  <c r="O110" i="1"/>
  <c r="P110" i="1"/>
  <c r="N126" i="1"/>
  <c r="P126" i="1"/>
  <c r="O126" i="1"/>
  <c r="I129" i="1"/>
  <c r="N129" i="1"/>
  <c r="O129" i="1"/>
  <c r="P129" i="1"/>
  <c r="I138" i="1"/>
  <c r="N138" i="1"/>
  <c r="P138" i="1"/>
  <c r="O138" i="1"/>
  <c r="I141" i="1"/>
  <c r="N141" i="1"/>
  <c r="O141" i="1"/>
  <c r="P141" i="1"/>
  <c r="N147" i="1"/>
  <c r="P147" i="1"/>
  <c r="O147" i="1"/>
  <c r="N156" i="1"/>
  <c r="P156" i="1"/>
  <c r="O156" i="1"/>
  <c r="N152" i="1"/>
  <c r="P152" i="1"/>
  <c r="O152" i="1"/>
  <c r="N148" i="1"/>
  <c r="O148" i="1"/>
  <c r="P148" i="1"/>
  <c r="I13" i="1"/>
  <c r="N13" i="1"/>
  <c r="O13" i="1"/>
  <c r="P13" i="1"/>
  <c r="I30" i="1"/>
  <c r="N30" i="1"/>
  <c r="P30" i="1"/>
  <c r="O30" i="1"/>
  <c r="I52" i="1"/>
  <c r="N52" i="1"/>
  <c r="O52" i="1"/>
  <c r="P52" i="1"/>
  <c r="I97" i="1"/>
  <c r="N97" i="1"/>
  <c r="O97" i="1"/>
  <c r="P97" i="1"/>
  <c r="N153" i="1"/>
  <c r="O153" i="1"/>
  <c r="P153" i="1"/>
  <c r="I19" i="1"/>
  <c r="N19" i="1"/>
  <c r="O19" i="1"/>
  <c r="P19" i="1"/>
  <c r="I20" i="1"/>
  <c r="N20" i="1"/>
  <c r="O20" i="1"/>
  <c r="P20" i="1"/>
  <c r="I44" i="1"/>
  <c r="N44" i="1"/>
  <c r="O44" i="1"/>
  <c r="P44" i="1"/>
  <c r="I74" i="1"/>
  <c r="N74" i="1"/>
  <c r="P74" i="1"/>
  <c r="O74" i="1"/>
  <c r="I83" i="1"/>
  <c r="N83" i="1"/>
  <c r="P83" i="1"/>
  <c r="O83" i="1"/>
  <c r="I85" i="1"/>
  <c r="N85" i="1"/>
  <c r="O85" i="1"/>
  <c r="P85" i="1"/>
  <c r="I99" i="1"/>
  <c r="N99" i="1"/>
  <c r="P99" i="1"/>
  <c r="O99" i="1"/>
  <c r="I95" i="1"/>
  <c r="N95" i="1"/>
  <c r="P95" i="1"/>
  <c r="O95" i="1"/>
  <c r="I102" i="1"/>
  <c r="N102" i="1"/>
  <c r="O102" i="1"/>
  <c r="P102" i="1"/>
  <c r="I103" i="1"/>
  <c r="N103" i="1"/>
  <c r="O103" i="1"/>
  <c r="P103" i="1"/>
  <c r="I113" i="1"/>
  <c r="N113" i="1"/>
  <c r="O113" i="1"/>
  <c r="P113" i="1"/>
  <c r="I118" i="1"/>
  <c r="N118" i="1"/>
  <c r="P118" i="1"/>
  <c r="O118" i="1"/>
  <c r="N125" i="1"/>
  <c r="P125" i="1"/>
  <c r="O125" i="1"/>
  <c r="I131" i="1"/>
  <c r="N131" i="1"/>
  <c r="P131" i="1"/>
  <c r="O131" i="1"/>
  <c r="I137" i="1"/>
  <c r="N137" i="1"/>
  <c r="O137" i="1"/>
  <c r="P137" i="1"/>
  <c r="N144" i="1"/>
  <c r="O144" i="1"/>
  <c r="P144" i="1"/>
  <c r="N159" i="1"/>
  <c r="O159" i="1"/>
  <c r="P159" i="1"/>
  <c r="N155" i="1"/>
  <c r="O155" i="1"/>
  <c r="P155" i="1"/>
  <c r="N151" i="1"/>
  <c r="O151" i="1"/>
  <c r="P151" i="1"/>
  <c r="I162" i="1"/>
  <c r="N162" i="1"/>
  <c r="P162" i="1"/>
  <c r="O162" i="1"/>
  <c r="N15" i="1"/>
  <c r="O15" i="1"/>
  <c r="P15" i="1"/>
  <c r="I22" i="1"/>
  <c r="N22" i="1"/>
  <c r="P22" i="1"/>
  <c r="O22" i="1"/>
  <c r="I42" i="1"/>
  <c r="N42" i="1"/>
  <c r="O42" i="1"/>
  <c r="P42" i="1"/>
  <c r="I76" i="1"/>
  <c r="I71" i="1" s="1"/>
  <c r="N76" i="1"/>
  <c r="O76" i="1"/>
  <c r="P76" i="1"/>
  <c r="I105" i="1"/>
  <c r="I101" i="1" s="1"/>
  <c r="N105" i="1"/>
  <c r="O105" i="1"/>
  <c r="P105" i="1"/>
  <c r="I111" i="1"/>
  <c r="N111" i="1"/>
  <c r="O111" i="1"/>
  <c r="P111" i="1"/>
  <c r="N123" i="1"/>
  <c r="O123" i="1"/>
  <c r="P123" i="1"/>
  <c r="N135" i="1"/>
  <c r="O135" i="1"/>
  <c r="P135" i="1"/>
  <c r="N142" i="1"/>
  <c r="O142" i="1"/>
  <c r="P142" i="1"/>
  <c r="N149" i="1"/>
  <c r="O149" i="1"/>
  <c r="P149" i="1"/>
  <c r="I28" i="1"/>
  <c r="N28" i="1"/>
  <c r="O28" i="1"/>
  <c r="P28" i="1"/>
  <c r="I24" i="1"/>
  <c r="N24" i="1"/>
  <c r="O24" i="1"/>
  <c r="P24" i="1"/>
  <c r="I37" i="1"/>
  <c r="I34" i="1" s="1"/>
  <c r="N37" i="1"/>
  <c r="O37" i="1"/>
  <c r="P37" i="1"/>
  <c r="N48" i="1"/>
  <c r="O48" i="1"/>
  <c r="P48" i="1"/>
  <c r="I56" i="1"/>
  <c r="N56" i="1"/>
  <c r="O56" i="1"/>
  <c r="P56" i="1"/>
  <c r="I14" i="1"/>
  <c r="N14" i="1"/>
  <c r="O14" i="1"/>
  <c r="P14" i="1"/>
  <c r="I31" i="1"/>
  <c r="N31" i="1"/>
  <c r="P31" i="1"/>
  <c r="O31" i="1"/>
  <c r="I27" i="1"/>
  <c r="N27" i="1"/>
  <c r="O27" i="1"/>
  <c r="P27" i="1"/>
  <c r="I23" i="1"/>
  <c r="N23" i="1"/>
  <c r="O23" i="1"/>
  <c r="P23" i="1"/>
  <c r="I35" i="1"/>
  <c r="N35" i="1"/>
  <c r="O35" i="1"/>
  <c r="P35" i="1"/>
  <c r="I36" i="1"/>
  <c r="N36" i="1"/>
  <c r="O36" i="1"/>
  <c r="P36" i="1"/>
  <c r="I47" i="1"/>
  <c r="N47" i="1"/>
  <c r="O47" i="1"/>
  <c r="P47" i="1"/>
  <c r="I43" i="1"/>
  <c r="N43" i="1"/>
  <c r="O43" i="1"/>
  <c r="P43" i="1"/>
  <c r="I55" i="1"/>
  <c r="N55" i="1"/>
  <c r="O55" i="1"/>
  <c r="P55" i="1"/>
  <c r="I72" i="1"/>
  <c r="N72" i="1"/>
  <c r="P72" i="1"/>
  <c r="O72" i="1"/>
  <c r="I73" i="1"/>
  <c r="N73" i="1"/>
  <c r="O73" i="1"/>
  <c r="P73" i="1"/>
  <c r="I88" i="1"/>
  <c r="N88" i="1"/>
  <c r="P88" i="1"/>
  <c r="O88" i="1"/>
  <c r="I84" i="1"/>
  <c r="N84" i="1"/>
  <c r="P84" i="1"/>
  <c r="O84" i="1"/>
  <c r="I98" i="1"/>
  <c r="N98" i="1"/>
  <c r="O98" i="1"/>
  <c r="P98" i="1"/>
  <c r="I94" i="1"/>
  <c r="N94" i="1"/>
  <c r="O94" i="1"/>
  <c r="P94" i="1"/>
  <c r="I106" i="1"/>
  <c r="N106" i="1"/>
  <c r="O106" i="1"/>
  <c r="P106" i="1"/>
  <c r="I109" i="1"/>
  <c r="N109" i="1"/>
  <c r="O109" i="1"/>
  <c r="P109" i="1"/>
  <c r="I112" i="1"/>
  <c r="N112" i="1"/>
  <c r="O112" i="1"/>
  <c r="P112" i="1"/>
  <c r="N119" i="1"/>
  <c r="O119" i="1"/>
  <c r="P119" i="1"/>
  <c r="N124" i="1"/>
  <c r="O124" i="1"/>
  <c r="P124" i="1"/>
  <c r="I130" i="1"/>
  <c r="N130" i="1"/>
  <c r="P130" i="1"/>
  <c r="O130" i="1"/>
  <c r="I136" i="1"/>
  <c r="N136" i="1"/>
  <c r="P136" i="1"/>
  <c r="O136" i="1"/>
  <c r="I143" i="1"/>
  <c r="N143" i="1"/>
  <c r="O143" i="1"/>
  <c r="P143" i="1"/>
  <c r="N158" i="1"/>
  <c r="O158" i="1"/>
  <c r="P158" i="1"/>
  <c r="N154" i="1"/>
  <c r="O154" i="1"/>
  <c r="P154" i="1"/>
  <c r="N150" i="1"/>
  <c r="P150" i="1"/>
  <c r="O150" i="1"/>
  <c r="I164" i="1"/>
  <c r="N164" i="1"/>
  <c r="O164" i="1"/>
  <c r="P164" i="1"/>
  <c r="I125" i="1"/>
  <c r="I49" i="1"/>
  <c r="I144" i="1"/>
  <c r="I140" i="1" s="1"/>
  <c r="I92" i="1"/>
  <c r="I82" i="1"/>
  <c r="I119" i="1"/>
  <c r="I117" i="1" s="1"/>
  <c r="I135" i="1"/>
  <c r="I48" i="1"/>
  <c r="I110" i="1"/>
  <c r="I142" i="1"/>
  <c r="I124" i="1"/>
  <c r="I122" i="1"/>
  <c r="I123" i="1"/>
  <c r="I147" i="1"/>
  <c r="I146" i="1" s="1"/>
  <c r="I15" i="1"/>
  <c r="I12" i="1" s="1"/>
  <c r="I57" i="1"/>
  <c r="I126" i="1"/>
  <c r="I134" i="1"/>
  <c r="I161" i="1"/>
  <c r="I7" i="1"/>
  <c r="I128" i="1"/>
  <c r="I90" i="1"/>
  <c r="I78" i="1"/>
  <c r="I51" i="1"/>
  <c r="I18" i="1" l="1"/>
  <c r="I41" i="1"/>
  <c r="I108" i="1"/>
  <c r="P6" i="1"/>
  <c r="N6" i="1"/>
  <c r="O6" i="1"/>
  <c r="O166" i="1" s="1"/>
  <c r="I133" i="1"/>
  <c r="I121" i="1"/>
  <c r="I6" i="1" s="1"/>
  <c r="H168" i="1" l="1"/>
</calcChain>
</file>

<file path=xl/sharedStrings.xml><?xml version="1.0" encoding="utf-8"?>
<sst xmlns="http://schemas.openxmlformats.org/spreadsheetml/2006/main" count="1057" uniqueCount="389">
  <si>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</si>
  <si>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</si>
  <si>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</si>
  <si>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</si>
  <si>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</si>
  <si>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</si>
  <si>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</si>
  <si>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</si>
  <si>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</si>
  <si>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</si>
  <si>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</si>
  <si>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</si>
  <si>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</si>
  <si>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</si>
  <si>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</si>
  <si>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</si>
  <si>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</si>
  <si>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</si>
  <si>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</si>
  <si>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</si>
  <si>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</si>
  <si>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</si>
  <si>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</si>
  <si>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</si>
  <si>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</si>
  <si>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</si>
  <si>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</si>
  <si>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</si>
  <si>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</si>
  <si>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</si>
  <si>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</si>
  <si>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</si>
  <si>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</si>
  <si>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</si>
  <si>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</si>
  <si>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</si>
  <si>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</si>
  <si>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</si>
  <si>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</si>
  <si>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</si>
  <si>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</si>
  <si>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</si>
  <si>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</si>
  <si>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</si>
  <si>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</si>
  <si>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</si>
  <si>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</si>
  <si>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</si>
  <si>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</si>
  <si>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</si>
  <si>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</si>
  <si>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</si>
  <si>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</si>
  <si>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</si>
  <si>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</si>
  <si>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</si>
  <si>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</si>
  <si>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</si>
  <si>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</si>
  <si>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</si>
  <si>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</si>
  <si>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</si>
  <si>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</si>
  <si>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</si>
  <si>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</si>
  <si>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</si>
  <si>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</si>
  <si>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</si>
  <si>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</si>
  <si>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</si>
  <si>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</si>
  <si>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</si>
  <si>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</si>
  <si>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</si>
  <si>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</si>
  <si>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</si>
  <si>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</si>
  <si>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</si>
  <si>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</si>
  <si>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</si>
  <si>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</si>
  <si>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</si>
  <si>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</si>
  <si>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</si>
  <si>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</si>
  <si>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</si>
  <si>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</si>
  <si>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</si>
  <si>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</si>
  <si>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</si>
  <si>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</si>
  <si>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</si>
  <si>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</si>
  <si>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</si>
  <si>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</si>
  <si>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</si>
  <si>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</si>
  <si>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</si>
  <si>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</si>
  <si>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</si>
  <si>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</si>
  <si>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</si>
  <si>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</si>
  <si>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</si>
  <si>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</si>
  <si>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</si>
  <si>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</si>
  <si>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</si>
  <si>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</si>
  <si>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</si>
  <si>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</si>
  <si>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</si>
  <si>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</si>
  <si>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</si>
  <si>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</si>
  <si>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</si>
  <si>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</si>
  <si>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</si>
  <si>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</si>
  <si>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</si>
  <si>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</si>
  <si>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</si>
  <si>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</si>
  <si>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</si>
  <si>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</si>
  <si>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</si>
  <si>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</si>
  <si>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</si>
  <si>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</si>
  <si>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</si>
  <si>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</si>
  <si>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</si>
  <si>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</si>
  <si>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</si>
  <si>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</si>
  <si>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</si>
  <si>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</si>
  <si>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</si>
  <si>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</si>
  <si>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</si>
  <si>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</si>
  <si>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</si>
  <si>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</si>
  <si>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</si>
  <si>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</si>
  <si>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</si>
  <si>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</si>
  <si>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</si>
  <si>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</si>
  <si>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</si>
  <si>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</si>
  <si>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</si>
  <si>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</si>
  <si>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</si>
  <si>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</si>
  <si>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</si>
  <si>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</si>
  <si>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</si>
  <si>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</si>
  <si>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</si>
  <si>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</si>
  <si>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</si>
  <si>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</si>
  <si>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</si>
  <si>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</si>
  <si>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</si>
  <si>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</si>
  <si>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</si>
  <si>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</si>
  <si>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</si>
  <si>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</si>
  <si>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</si>
  <si>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</si>
  <si>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</si>
  <si>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</si>
  <si>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</si>
  <si>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</si>
  <si>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</si>
  <si>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</si>
  <si>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</si>
  <si>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</si>
  <si>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</si>
  <si>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</si>
  <si>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</si>
  <si>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</si>
  <si>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</si>
  <si>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</si>
  <si>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</si>
  <si>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</si>
  <si>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</si>
  <si>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</si>
  <si>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</si>
  <si>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</si>
  <si>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</si>
  <si>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</si>
  <si>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</si>
  <si>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</si>
  <si>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</si>
  <si>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</si>
  <si>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</si>
  <si>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</si>
  <si>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</si>
  <si>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</si>
  <si>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</si>
  <si>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</si>
  <si>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</si>
  <si>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</si>
  <si>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</si>
  <si>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</si>
  <si>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</si>
  <si>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</si>
  <si>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</si>
  <si>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</si>
  <si>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</si>
  <si>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</si>
  <si>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</si>
  <si>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</si>
  <si>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</si>
  <si>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</si>
  <si>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</si>
  <si>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</si>
  <si>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</si>
  <si>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</si>
  <si>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</si>
  <si>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</si>
  <si>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</si>
  <si>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</si>
  <si>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</si>
  <si>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</si>
  <si>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</si>
  <si>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</si>
  <si>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</si>
  <si>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</si>
  <si>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</si>
  <si>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</si>
  <si>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</si>
  <si>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</si>
  <si>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</si>
  <si>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</si>
  <si>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</si>
  <si>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</si>
  <si>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</si>
  <si>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</si>
  <si>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</si>
  <si>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</si>
  <si>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</si>
  <si>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</si>
  <si>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</si>
  <si>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</si>
  <si>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</si>
  <si>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</si>
  <si>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</si>
  <si>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</si>
  <si>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</si>
  <si>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</si>
  <si>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</si>
  <si>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</si>
  <si>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</si>
  <si>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</si>
  <si>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</si>
  <si>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</si>
  <si>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</si>
  <si>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</si>
  <si>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</si>
  <si>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</si>
  <si>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</si>
  <si>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</si>
  <si>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</si>
  <si>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</si>
  <si>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</si>
  <si>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</si>
  <si>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</si>
  <si>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</si>
  <si>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</si>
  <si>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</si>
  <si>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</si>
  <si>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</si>
  <si>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</si>
  <si>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</si>
  <si>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</si>
  <si>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</si>
  <si>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</si>
  <si>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</si>
  <si>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</si>
  <si>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</si>
  <si>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</si>
  <si>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</si>
  <si>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</si>
  <si>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</si>
  <si>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</si>
  <si>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</si>
  <si>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</si>
  <si>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</si>
  <si>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</si>
  <si>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</si>
  <si>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</si>
  <si>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</si>
  <si>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</si>
  <si>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</si>
  <si>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</si>
  <si>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</si>
  <si>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</si>
  <si>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</si>
  <si>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</si>
  <si>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</si>
  <si>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</si>
  <si>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</si>
  <si>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</si>
  <si>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</si>
  <si>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</si>
  <si>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</si>
  <si>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</si>
  <si>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</si>
  <si>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</si>
  <si>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</si>
  <si>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</si>
  <si>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</si>
  <si>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</si>
  <si>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</si>
  <si>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</si>
  <si>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</si>
  <si>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</si>
  <si>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</si>
  <si>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</si>
  <si>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</si>
  <si>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</si>
  <si>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</si>
  <si>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</si>
  <si>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</si>
  <si>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</si>
  <si>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</si>
  <si>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</si>
  <si>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</si>
  <si>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</si>
  <si>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</si>
  <si>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</si>
  <si>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</si>
  <si>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</si>
  <si>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</si>
  <si>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</si>
  <si>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</si>
  <si>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</si>
  <si>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</si>
  <si>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</si>
  <si>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</si>
  <si>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</si>
  <si>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</si>
  <si>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</si>
  <si>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</si>
  <si>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</si>
  <si>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</si>
  <si>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</si>
  <si>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</si>
  <si>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</si>
  <si>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</si>
  <si>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</si>
  <si>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</si>
  <si>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</si>
  <si>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</si>
  <si>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</si>
  <si>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</si>
  <si>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</si>
  <si>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</si>
  <si>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</si>
  <si>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</si>
  <si>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</si>
  <si>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</si>
  <si>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</si>
  <si>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</si>
  <si>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</si>
  <si>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</si>
  <si>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</si>
  <si>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</si>
  <si>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</si>
  <si>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</si>
  <si>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</si>
  <si>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</si>
  <si>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</si>
  <si>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 xml:space="preserve">PERÍODO DA MEDIÇÃO: </t>
  </si>
  <si>
    <t>Cálculos</t>
  </si>
  <si>
    <t>Quantidade</t>
  </si>
  <si>
    <t>_________________________________________________________</t>
  </si>
  <si>
    <t>Engenheiro Fiscal Titular</t>
  </si>
  <si>
    <t>Engenheiro Fiscal Auxiliar</t>
  </si>
  <si>
    <t>Secretário de Planejamento</t>
  </si>
  <si>
    <t>MEDIÇÃO 07</t>
  </si>
  <si>
    <t>29/03/2025 a 19/04/2025</t>
  </si>
  <si>
    <t xml:space="preserve">2,47*1,24*2+ 2,47*1,15+ 2,47*1,4*2+2,45*1,52+2,10*1,43+ 2,10*1,38 = </t>
  </si>
  <si>
    <t>MEMÓRIA DE CÁLCULO DA MEDIÇÃO BM_07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</si>
</sst>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#,##0.00\ %"/>
    <numFmt numFmtId="165" formatCode="&quot;R$&quot;\ #,##0.00"/>
  </numFmts>
  <fonts count="2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131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164" fontId="9" fillId="10" borderId="17" xfId="0" applyNumberFormat="1" applyFont="1" applyFill="1" applyBorder="1" applyAlignment="1">
      <alignment horizontal="right" vertical="top" wrapText="1"/>
    </xf>
    <xf numFmtId="164" fontId="15" fillId="15" borderId="17" xfId="0" applyNumberFormat="1" applyFont="1" applyFill="1" applyBorder="1" applyAlignment="1">
      <alignment horizontal="right" vertical="top" wrapText="1"/>
    </xf>
    <xf numFmtId="0" fontId="21" fillId="21" borderId="17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9" xfId="0" applyBorder="1"/>
    <xf numFmtId="0" fontId="20" fillId="13" borderId="1" xfId="0" applyFont="1" applyFill="1" applyBorder="1" applyAlignment="1">
      <alignment horizontal="right"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12" borderId="1" xfId="0" applyFont="1" applyFill="1" applyBorder="1" applyAlignment="1">
      <alignment horizontal="center" vertical="top" wrapText="1"/>
    </xf>
    <xf numFmtId="4" fontId="20" fillId="14" borderId="1" xfId="0" applyNumberFormat="1" applyFont="1" applyFill="1" applyBorder="1" applyAlignment="1">
      <alignment horizontal="right" vertical="top" wrapText="1"/>
    </xf>
    <xf numFmtId="164" fontId="20" fillId="15" borderId="17" xfId="0" applyNumberFormat="1" applyFont="1" applyFill="1" applyBorder="1" applyAlignment="1">
      <alignment horizontal="right" vertical="top" wrapText="1"/>
    </xf>
    <xf numFmtId="0" fontId="10" fillId="7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right" vertical="top" wrapText="1"/>
    </xf>
    <xf numFmtId="4" fontId="10" fillId="9" borderId="1" xfId="0" applyNumberFormat="1" applyFont="1" applyFill="1" applyBorder="1" applyAlignment="1">
      <alignment horizontal="right" vertical="top" wrapText="1"/>
    </xf>
    <xf numFmtId="164" fontId="10" fillId="10" borderId="17" xfId="0" applyNumberFormat="1" applyFont="1" applyFill="1" applyBorder="1" applyAlignment="1">
      <alignment horizontal="right" vertical="top" wrapText="1"/>
    </xf>
    <xf numFmtId="0" fontId="20" fillId="11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center" vertical="top" wrapText="1"/>
    </xf>
    <xf numFmtId="0" fontId="10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7" xfId="0" applyNumberFormat="1" applyFill="1" applyBorder="1"/>
    <xf numFmtId="10" fontId="0" fillId="22" borderId="27" xfId="0" applyNumberFormat="1" applyFill="1" applyBorder="1"/>
    <xf numFmtId="44" fontId="0" fillId="0" borderId="27" xfId="1" applyFont="1" applyBorder="1"/>
    <xf numFmtId="164" fontId="9" fillId="10" borderId="1" xfId="0" applyNumberFormat="1" applyFont="1" applyFill="1" applyBorder="1" applyAlignment="1">
      <alignment horizontal="right" vertical="top" wrapText="1"/>
    </xf>
    <xf numFmtId="164" fontId="20" fillId="15" borderId="1" xfId="0" applyNumberFormat="1" applyFont="1" applyFill="1" applyBorder="1" applyAlignment="1">
      <alignment horizontal="right" vertical="top" wrapText="1"/>
    </xf>
    <xf numFmtId="164" fontId="10" fillId="10" borderId="1" xfId="0" applyNumberFormat="1" applyFont="1" applyFill="1" applyBorder="1" applyAlignment="1">
      <alignment horizontal="right" vertical="top" wrapText="1"/>
    </xf>
    <xf numFmtId="164" fontId="15" fillId="15" borderId="1" xfId="0" applyNumberFormat="1" applyFont="1" applyFill="1" applyBorder="1" applyAlignment="1">
      <alignment horizontal="right" vertical="top" wrapText="1"/>
    </xf>
    <xf numFmtId="4" fontId="16" fillId="16" borderId="0" xfId="0" applyNumberFormat="1" applyFont="1" applyFill="1" applyAlignment="1">
      <alignment horizontal="left" vertical="top" wrapText="1"/>
    </xf>
    <xf numFmtId="4" fontId="10" fillId="21" borderId="5" xfId="0" applyNumberFormat="1" applyFont="1" applyFill="1" applyBorder="1" applyAlignment="1">
      <alignment horizontal="right" vertical="top" wrapText="1"/>
    </xf>
    <xf numFmtId="4" fontId="9" fillId="10" borderId="1" xfId="0" applyNumberFormat="1" applyFont="1" applyFill="1" applyBorder="1" applyAlignment="1">
      <alignment horizontal="right" vertical="top" wrapText="1"/>
    </xf>
    <xf numFmtId="4" fontId="20" fillId="15" borderId="1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15" fillId="15" borderId="1" xfId="0" applyNumberFormat="1" applyFont="1" applyFill="1" applyBorder="1" applyAlignment="1">
      <alignment horizontal="right" vertical="top" wrapText="1"/>
    </xf>
    <xf numFmtId="4" fontId="21" fillId="21" borderId="21" xfId="0" applyNumberFormat="1" applyFont="1" applyFill="1" applyBorder="1" applyAlignment="1">
      <alignment horizontal="center" vertical="top" wrapText="1"/>
    </xf>
    <xf numFmtId="4" fontId="18" fillId="18" borderId="21" xfId="0" applyNumberFormat="1" applyFont="1" applyFill="1" applyBorder="1" applyAlignment="1">
      <alignment horizontal="right" vertical="top" wrapText="1"/>
    </xf>
    <xf numFmtId="4" fontId="18" fillId="18" borderId="25" xfId="0" applyNumberFormat="1" applyFont="1" applyFill="1" applyBorder="1" applyAlignment="1">
      <alignment horizontal="right" vertical="top" wrapText="1"/>
    </xf>
    <xf numFmtId="4" fontId="17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0" fillId="21" borderId="1" xfId="0" applyNumberFormat="1" applyFont="1" applyFill="1" applyBorder="1" applyAlignment="1">
      <alignment horizontal="right" vertical="top" wrapText="1"/>
    </xf>
    <xf numFmtId="4" fontId="10" fillId="21" borderId="6" xfId="0" applyNumberFormat="1" applyFont="1" applyFill="1" applyBorder="1" applyAlignment="1">
      <alignment horizontal="right" vertical="top" wrapText="1"/>
    </xf>
    <xf numFmtId="0" fontId="26" fillId="0" borderId="0" xfId="0" applyFont="1"/>
    <xf numFmtId="0" fontId="23" fillId="21" borderId="6" xfId="0" applyFont="1" applyFill="1" applyBorder="1" applyAlignment="1">
      <alignment horizontal="right" vertical="top" wrapText="1"/>
    </xf>
    <xf numFmtId="165" fontId="26" fillId="22" borderId="6" xfId="0" applyNumberFormat="1" applyFont="1" applyFill="1" applyBorder="1"/>
    <xf numFmtId="165" fontId="26" fillId="0" borderId="6" xfId="0" applyNumberFormat="1" applyFont="1" applyBorder="1"/>
    <xf numFmtId="0" fontId="26" fillId="0" borderId="6" xfId="0" applyFont="1" applyBorder="1"/>
    <xf numFmtId="0" fontId="26" fillId="0" borderId="8" xfId="0" applyFont="1" applyBorder="1"/>
    <xf numFmtId="0" fontId="22" fillId="6" borderId="1" xfId="0" applyFont="1" applyFill="1" applyBorder="1" applyAlignment="1">
      <alignment horizontal="left" vertical="top" wrapText="1"/>
    </xf>
    <xf numFmtId="0" fontId="27" fillId="8" borderId="1" xfId="0" applyFont="1" applyFill="1" applyBorder="1" applyAlignment="1">
      <alignment horizontal="left" vertical="top" wrapText="1"/>
    </xf>
    <xf numFmtId="0" fontId="26" fillId="13" borderId="1" xfId="0" applyFont="1" applyFill="1" applyBorder="1" applyAlignment="1">
      <alignment horizontal="left" vertical="top" wrapText="1"/>
    </xf>
    <xf numFmtId="0" fontId="22" fillId="8" borderId="1" xfId="0" applyFont="1" applyFill="1" applyBorder="1" applyAlignment="1">
      <alignment horizontal="left" vertical="top" wrapText="1"/>
    </xf>
    <xf numFmtId="0" fontId="28" fillId="13" borderId="1" xfId="0" applyFont="1" applyFill="1" applyBorder="1" applyAlignment="1">
      <alignment horizontal="left" vertical="top" wrapText="1"/>
    </xf>
    <xf numFmtId="2" fontId="28" fillId="13" borderId="1" xfId="0" applyNumberFormat="1" applyFont="1" applyFill="1" applyBorder="1" applyAlignment="1">
      <alignment horizontal="left" vertical="top" wrapText="1"/>
    </xf>
    <xf numFmtId="0" fontId="26" fillId="0" borderId="0" xfId="0" applyFont="1" applyAlignment="1">
      <alignment horizontal="left"/>
    </xf>
    <xf numFmtId="4" fontId="22" fillId="6" borderId="1" xfId="0" applyNumberFormat="1" applyFont="1" applyFill="1" applyBorder="1" applyAlignment="1">
      <alignment horizontal="center" vertical="top" wrapText="1"/>
    </xf>
    <xf numFmtId="4" fontId="27" fillId="8" borderId="1" xfId="0" applyNumberFormat="1" applyFont="1" applyFill="1" applyBorder="1" applyAlignment="1">
      <alignment horizontal="right" vertical="top" wrapText="1"/>
    </xf>
    <xf numFmtId="4" fontId="26" fillId="13" borderId="1" xfId="0" applyNumberFormat="1" applyFont="1" applyFill="1" applyBorder="1" applyAlignment="1">
      <alignment horizontal="right" vertical="top" wrapText="1"/>
    </xf>
    <xf numFmtId="4" fontId="22" fillId="8" borderId="1" xfId="0" applyNumberFormat="1" applyFont="1" applyFill="1" applyBorder="1" applyAlignment="1">
      <alignment horizontal="right" vertical="top" wrapText="1"/>
    </xf>
    <xf numFmtId="4" fontId="28" fillId="13" borderId="1" xfId="0" applyNumberFormat="1" applyFont="1" applyFill="1" applyBorder="1" applyAlignment="1">
      <alignment horizontal="right" vertical="top" wrapText="1"/>
    </xf>
    <xf numFmtId="4" fontId="26" fillId="0" borderId="0" xfId="0" applyNumberFormat="1" applyFont="1"/>
    <xf numFmtId="4" fontId="23" fillId="21" borderId="1" xfId="0" applyNumberFormat="1" applyFont="1" applyFill="1" applyBorder="1" applyAlignment="1">
      <alignment horizontal="right" vertical="top" wrapText="1"/>
    </xf>
    <xf numFmtId="4" fontId="0" fillId="22" borderId="27" xfId="0" applyNumberFormat="1" applyFill="1" applyBorder="1"/>
    <xf numFmtId="4" fontId="26" fillId="22" borderId="1" xfId="0" applyNumberFormat="1" applyFont="1" applyFill="1" applyBorder="1"/>
    <xf numFmtId="4" fontId="26" fillId="0" borderId="1" xfId="0" applyNumberFormat="1" applyFont="1" applyBorder="1"/>
    <xf numFmtId="4" fontId="26" fillId="0" borderId="7" xfId="0" applyNumberFormat="1" applyFont="1" applyBorder="1"/>
    <xf numFmtId="0" fontId="25" fillId="17" borderId="0" xfId="0" applyFont="1" applyFill="1" applyAlignment="1">
      <alignment vertical="top" wrapText="1"/>
    </xf>
    <xf numFmtId="0" fontId="10" fillId="17" borderId="23" xfId="0" applyFont="1" applyFill="1" applyBorder="1" applyAlignment="1">
      <alignment vertical="top" wrapText="1"/>
    </xf>
    <xf numFmtId="0" fontId="17" fillId="17" borderId="23" xfId="0" applyFont="1" applyFill="1" applyBorder="1" applyAlignment="1">
      <alignment vertical="top" wrapText="1"/>
    </xf>
    <xf numFmtId="0" fontId="10" fillId="17" borderId="0" xfId="0" applyFont="1" applyFill="1" applyAlignment="1">
      <alignment vertical="top" wrapText="1"/>
    </xf>
    <xf numFmtId="0" fontId="17" fillId="17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6" borderId="2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7" xfId="0" applyFont="1" applyFill="1" applyBorder="1" applyAlignment="1">
      <alignment horizontal="right" vertical="top" wrapText="1"/>
    </xf>
    <xf numFmtId="0" fontId="16" fillId="16" borderId="4" xfId="0" applyFont="1" applyFill="1" applyBorder="1" applyAlignment="1">
      <alignment horizontal="left" vertical="top" wrapText="1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65" fontId="22" fillId="22" borderId="17" xfId="0" applyNumberFormat="1" applyFont="1" applyFill="1" applyBorder="1" applyAlignment="1">
      <alignment horizontal="center"/>
    </xf>
    <xf numFmtId="0" fontId="22" fillId="22" borderId="22" xfId="0" applyFont="1" applyFill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3" fillId="21" borderId="15" xfId="0" applyFont="1" applyFill="1" applyBorder="1" applyAlignment="1">
      <alignment horizontal="center" vertical="center" wrapText="1"/>
    </xf>
    <xf numFmtId="0" fontId="23" fillId="21" borderId="16" xfId="0" applyFont="1" applyFill="1" applyBorder="1" applyAlignment="1">
      <alignment horizontal="center" vertical="center" wrapText="1"/>
    </xf>
    <xf numFmtId="0" fontId="23" fillId="21" borderId="28" xfId="0" applyFont="1" applyFill="1" applyBorder="1" applyAlignment="1">
      <alignment horizontal="center" vertical="center" wrapText="1"/>
    </xf>
    <xf numFmtId="0" fontId="23" fillId="21" borderId="15" xfId="0" applyFont="1" applyFill="1" applyBorder="1" applyAlignment="1">
      <alignment horizontal="center" vertical="top" wrapText="1"/>
    </xf>
    <xf numFmtId="0" fontId="23" fillId="21" borderId="16" xfId="0" applyFont="1" applyFill="1" applyBorder="1" applyAlignment="1">
      <alignment horizontal="center" vertical="top" wrapText="1"/>
    </xf>
    <xf numFmtId="0" fontId="23" fillId="21" borderId="28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"/>
  <sheetViews>
    <sheetView showOutlineSymbols="0" showWhiteSpace="0" view="pageBreakPreview" zoomScale="70" zoomScaleNormal="70" zoomScaleSheetLayoutView="70" workbookViewId="0">
      <selection activeCell="O166" sqref="O166:P166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5.625" customWidth="1"/>
    <col min="15" max="15" width="12.75" style="79" bestFit="1" customWidth="1"/>
    <col min="16" max="16" width="15.375" style="61" customWidth="1"/>
  </cols>
  <sheetData>
    <row r="1" spans="1:16" ht="32.25" customHeight="1" thickBot="1" x14ac:dyDescent="0.25">
      <c r="A1" s="19" t="s">
        <v>367</v>
      </c>
      <c r="B1" s="93" t="s">
        <v>372</v>
      </c>
      <c r="C1" s="93"/>
      <c r="D1" s="93"/>
      <c r="E1" s="93" t="s">
        <v>0</v>
      </c>
      <c r="F1" s="93"/>
      <c r="G1" s="93" t="s">
        <v>1</v>
      </c>
      <c r="H1" s="93"/>
      <c r="I1" s="93" t="s">
        <v>2</v>
      </c>
      <c r="J1" s="93"/>
      <c r="K1" s="91" t="s">
        <v>378</v>
      </c>
      <c r="L1" s="91"/>
      <c r="M1" s="92" t="s">
        <v>386</v>
      </c>
      <c r="N1" s="92"/>
      <c r="O1" s="92"/>
      <c r="P1" s="92"/>
    </row>
    <row r="2" spans="1:16" ht="98.25" customHeight="1" x14ac:dyDescent="0.2">
      <c r="A2" s="104" t="s">
        <v>366</v>
      </c>
      <c r="B2" s="105"/>
      <c r="C2" s="105"/>
      <c r="D2" s="105"/>
      <c r="E2" s="105" t="s">
        <v>3</v>
      </c>
      <c r="F2" s="105"/>
      <c r="G2" s="105" t="s">
        <v>4</v>
      </c>
      <c r="H2" s="105"/>
      <c r="I2" s="105" t="s">
        <v>5</v>
      </c>
      <c r="J2" s="111"/>
      <c r="K2" s="48"/>
      <c r="L2" s="48"/>
      <c r="M2" s="48"/>
    </row>
    <row r="3" spans="1:16" ht="17.25" customHeight="1" x14ac:dyDescent="0.25">
      <c r="A3" s="121" t="s">
        <v>6</v>
      </c>
      <c r="B3" s="122"/>
      <c r="C3" s="122"/>
      <c r="D3" s="122"/>
      <c r="E3" s="122"/>
      <c r="F3" s="122"/>
      <c r="G3" s="122"/>
      <c r="H3" s="122"/>
      <c r="I3" s="122"/>
      <c r="J3" s="122"/>
      <c r="K3" s="120" t="s">
        <v>385</v>
      </c>
      <c r="L3" s="120"/>
      <c r="M3" s="120"/>
      <c r="N3" s="120"/>
      <c r="O3" s="120"/>
      <c r="P3" s="120"/>
    </row>
    <row r="4" spans="1:16" ht="18.75" customHeight="1" x14ac:dyDescent="0.25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17" t="s">
        <v>375</v>
      </c>
      <c r="L4" s="118"/>
      <c r="M4" s="119"/>
      <c r="N4" s="117" t="s">
        <v>374</v>
      </c>
      <c r="O4" s="118"/>
      <c r="P4" s="119"/>
    </row>
    <row r="5" spans="1:16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376</v>
      </c>
      <c r="L5" s="59" t="s">
        <v>369</v>
      </c>
      <c r="M5" s="60" t="s">
        <v>377</v>
      </c>
      <c r="N5" s="39" t="s">
        <v>376</v>
      </c>
      <c r="O5" s="80" t="s">
        <v>369</v>
      </c>
      <c r="P5" s="62" t="s">
        <v>377</v>
      </c>
    </row>
    <row r="6" spans="1:16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SUM(I7,I12,I18,I34,I41,I51,I59,I66,I71,I78,I82,I90,I101,I108,I117,I121,I128,I133,I140,I146,I161)</f>
        <v>725665.2026295868</v>
      </c>
      <c r="J6" s="21">
        <v>1</v>
      </c>
      <c r="K6" s="50"/>
      <c r="L6" s="50"/>
      <c r="M6" s="50"/>
      <c r="N6" s="41">
        <f>SUM(N8:N164)</f>
        <v>493583.86898238293</v>
      </c>
      <c r="O6" s="81">
        <f>SUM(O8:O164)</f>
        <v>10857.352186000002</v>
      </c>
      <c r="P6" s="41">
        <f>SUM(P8:P164)</f>
        <v>504441.22116838291</v>
      </c>
    </row>
    <row r="7" spans="1:16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2"/>
      <c r="P7" s="63"/>
    </row>
    <row r="8" spans="1:16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07'!$A$5:$E$163,5,FALSE)</f>
        <v>0</v>
      </c>
      <c r="M8" s="51">
        <f>K8+L8</f>
        <v>8</v>
      </c>
      <c r="N8" s="43">
        <f>K8*H8</f>
        <v>4896.16</v>
      </c>
      <c r="O8" s="83">
        <f>L8*H8</f>
        <v>0</v>
      </c>
      <c r="P8" s="64">
        <f>M8*H8</f>
        <v>4896.16</v>
      </c>
    </row>
    <row r="9" spans="1:16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07'!$A$5:$E$163,5,FALSE)</f>
        <v>0</v>
      </c>
      <c r="M9" s="51">
        <f t="shared" ref="M9:M72" si="0">K9+L9</f>
        <v>106.5</v>
      </c>
      <c r="N9" s="43">
        <f t="shared" ref="N9:N72" si="1">K9*H9</f>
        <v>6421.95</v>
      </c>
      <c r="O9" s="83">
        <f t="shared" ref="O9:O72" si="2">L9*H9</f>
        <v>0</v>
      </c>
      <c r="P9" s="64">
        <f t="shared" ref="P9:P72" si="3">M9*H9</f>
        <v>6421.95</v>
      </c>
    </row>
    <row r="10" spans="1:16" x14ac:dyDescent="0.2">
      <c r="A10" s="35"/>
      <c r="B10" s="26"/>
      <c r="C10" s="27"/>
      <c r="D10" s="27"/>
      <c r="E10" s="28"/>
      <c r="F10" s="26"/>
      <c r="G10" s="29"/>
      <c r="H10" s="29"/>
      <c r="I10" s="29"/>
      <c r="J10" s="30"/>
      <c r="K10" s="45"/>
      <c r="L10" s="51"/>
      <c r="M10" s="51"/>
      <c r="N10" s="43"/>
      <c r="O10" s="83"/>
      <c r="P10" s="64"/>
    </row>
    <row r="11" spans="1:16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3"/>
      <c r="P11" s="64"/>
    </row>
    <row r="12" spans="1:16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77499.509021999998</v>
      </c>
      <c r="J12" s="34">
        <v>0.1067978869594408</v>
      </c>
      <c r="K12" s="46"/>
      <c r="L12" s="46"/>
      <c r="M12" s="52"/>
      <c r="N12" s="43"/>
      <c r="O12" s="83"/>
      <c r="P12" s="64"/>
    </row>
    <row r="13" spans="1:16" ht="24" customHeight="1" x14ac:dyDescent="0.2">
      <c r="A13" s="35" t="s">
        <v>34</v>
      </c>
      <c r="B13" s="26" t="s">
        <v>35</v>
      </c>
      <c r="C13" s="27" t="s">
        <v>36</v>
      </c>
      <c r="D13" s="27" t="s">
        <v>368</v>
      </c>
      <c r="E13" s="28" t="s">
        <v>38</v>
      </c>
      <c r="F13" s="26">
        <v>44.46</v>
      </c>
      <c r="G13" s="29">
        <v>32.81</v>
      </c>
      <c r="H13" s="29">
        <f>G13*1.17</f>
        <v>38.387700000000002</v>
      </c>
      <c r="I13" s="29">
        <f>F13*H13</f>
        <v>1706.7171420000002</v>
      </c>
      <c r="J13" s="30">
        <v>3.5866126693136174E-3</v>
      </c>
      <c r="K13" s="51">
        <v>62.024249999999995</v>
      </c>
      <c r="L13" s="51">
        <f>VLOOKUP(A13,'Memória 07'!$A$5:$E$163,5,FALSE)</f>
        <v>0</v>
      </c>
      <c r="M13" s="51">
        <f t="shared" si="0"/>
        <v>62.024249999999995</v>
      </c>
      <c r="N13" s="43">
        <f t="shared" si="1"/>
        <v>2380.9683017249999</v>
      </c>
      <c r="O13" s="83">
        <f t="shared" si="2"/>
        <v>0</v>
      </c>
      <c r="P13" s="64">
        <f t="shared" si="3"/>
        <v>2380.9683017249999</v>
      </c>
    </row>
    <row r="14" spans="1:16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4">F14*H14</f>
        <v>302.21099999999996</v>
      </c>
      <c r="J14" s="22">
        <v>4.4024434408595039E-4</v>
      </c>
      <c r="K14" s="51">
        <v>6.56</v>
      </c>
      <c r="L14" s="51">
        <f>VLOOKUP(A14,'Memória 07'!$A$5:$E$163,5,FALSE)</f>
        <v>0</v>
      </c>
      <c r="M14" s="51">
        <f t="shared" si="0"/>
        <v>6.56</v>
      </c>
      <c r="N14" s="43">
        <f t="shared" si="1"/>
        <v>302.21099999999996</v>
      </c>
      <c r="O14" s="83">
        <f t="shared" si="2"/>
        <v>0</v>
      </c>
      <c r="P14" s="64">
        <f t="shared" si="3"/>
        <v>302.21099999999996</v>
      </c>
    </row>
    <row r="15" spans="1:16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541.20000000000005</v>
      </c>
      <c r="G15" s="10">
        <v>119.22</v>
      </c>
      <c r="H15" s="10">
        <f>G15*1.17</f>
        <v>139.48739999999998</v>
      </c>
      <c r="I15" s="10">
        <f t="shared" si="4"/>
        <v>75490.580879999994</v>
      </c>
      <c r="J15" s="22">
        <v>0.10277102994604123</v>
      </c>
      <c r="K15" s="51">
        <v>509.74999999999994</v>
      </c>
      <c r="L15" s="51">
        <f>VLOOKUP(A15,'Memória 07'!$A$5:$E$163,5,FALSE)</f>
        <v>0</v>
      </c>
      <c r="M15" s="51">
        <f t="shared" si="0"/>
        <v>509.74999999999994</v>
      </c>
      <c r="N15" s="43">
        <f t="shared" si="1"/>
        <v>71103.702149999983</v>
      </c>
      <c r="O15" s="83">
        <f t="shared" si="2"/>
        <v>0</v>
      </c>
      <c r="P15" s="64">
        <f t="shared" si="3"/>
        <v>71103.702149999983</v>
      </c>
    </row>
    <row r="16" spans="1:16" x14ac:dyDescent="0.2">
      <c r="A16" s="35"/>
      <c r="B16" s="8"/>
      <c r="C16" s="7"/>
      <c r="D16" s="7"/>
      <c r="E16" s="9"/>
      <c r="F16" s="8"/>
      <c r="G16" s="10"/>
      <c r="H16" s="10"/>
      <c r="I16" s="10"/>
      <c r="J16" s="22"/>
      <c r="K16" s="47"/>
      <c r="L16" s="51"/>
      <c r="M16" s="53"/>
      <c r="N16" s="43"/>
      <c r="O16" s="83"/>
      <c r="P16" s="64"/>
    </row>
    <row r="17" spans="1:16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3"/>
      <c r="P17" s="64"/>
    </row>
    <row r="18" spans="1:16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65835.126863999991</v>
      </c>
      <c r="J18" s="21">
        <v>9.0723835179088094E-2</v>
      </c>
      <c r="K18" s="44"/>
      <c r="L18" s="44"/>
      <c r="M18" s="50"/>
      <c r="N18" s="43"/>
      <c r="O18" s="83"/>
      <c r="P18" s="64"/>
    </row>
    <row r="19" spans="1:16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18.239999999999998</v>
      </c>
      <c r="G19" s="10">
        <v>492.48</v>
      </c>
      <c r="H19" s="10">
        <f>G19*1.17</f>
        <v>576.20159999999998</v>
      </c>
      <c r="I19" s="10">
        <f>H19*F19</f>
        <v>10509.917183999998</v>
      </c>
      <c r="J19" s="22">
        <v>1.4463240072694681E-2</v>
      </c>
      <c r="K19" s="51">
        <v>12.4125</v>
      </c>
      <c r="L19" s="51">
        <f>VLOOKUP(A19,'Memória 07'!$A$5:$E$163,5,FALSE)</f>
        <v>0</v>
      </c>
      <c r="M19" s="51">
        <f t="shared" si="0"/>
        <v>12.4125</v>
      </c>
      <c r="N19" s="43">
        <f t="shared" si="1"/>
        <v>7152.1023599999999</v>
      </c>
      <c r="O19" s="83">
        <f t="shared" si="2"/>
        <v>0</v>
      </c>
      <c r="P19" s="64">
        <f t="shared" si="3"/>
        <v>7152.1023599999999</v>
      </c>
    </row>
    <row r="20" spans="1:16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33.880000000000003</v>
      </c>
      <c r="G20" s="10">
        <v>87.27</v>
      </c>
      <c r="H20" s="10">
        <f t="shared" ref="H20:H31" si="5">G20*1.17</f>
        <v>102.10589999999999</v>
      </c>
      <c r="I20" s="10">
        <f t="shared" ref="I20:I31" si="6">H20*F20</f>
        <v>3459.3478919999998</v>
      </c>
      <c r="J20" s="22">
        <v>4.7668539155522405E-3</v>
      </c>
      <c r="K20" s="51">
        <v>29.159999999999997</v>
      </c>
      <c r="L20" s="51">
        <f>VLOOKUP(A20,'Memória 07'!$A$5:$E$163,5,FALSE)</f>
        <v>0</v>
      </c>
      <c r="M20" s="51">
        <f t="shared" si="0"/>
        <v>29.159999999999997</v>
      </c>
      <c r="N20" s="43">
        <f t="shared" si="1"/>
        <v>2977.4080439999993</v>
      </c>
      <c r="O20" s="83">
        <f t="shared" si="2"/>
        <v>0</v>
      </c>
      <c r="P20" s="64">
        <f t="shared" si="3"/>
        <v>2977.4080439999993</v>
      </c>
    </row>
    <row r="21" spans="1:16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5"/>
        <v>665.91719999999987</v>
      </c>
      <c r="I21" s="29">
        <f t="shared" si="6"/>
        <v>1092.1042079999997</v>
      </c>
      <c r="J21" s="30">
        <v>1.5049502167115082E-3</v>
      </c>
      <c r="K21" s="51">
        <v>1.6399936808960636</v>
      </c>
      <c r="L21" s="51">
        <f>VLOOKUP(A21,'Memória 07'!$A$5:$E$163,5,FALSE)</f>
        <v>0</v>
      </c>
      <c r="M21" s="51">
        <f t="shared" si="0"/>
        <v>1.6399936808960636</v>
      </c>
      <c r="N21" s="43">
        <f t="shared" si="1"/>
        <v>1092.0999999999999</v>
      </c>
      <c r="O21" s="83">
        <f t="shared" si="2"/>
        <v>0</v>
      </c>
      <c r="P21" s="64">
        <f t="shared" si="3"/>
        <v>1092.0999999999999</v>
      </c>
    </row>
    <row r="22" spans="1:16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5"/>
        <v>155.54564999999999</v>
      </c>
      <c r="I22" s="29">
        <f t="shared" si="6"/>
        <v>497.74608000000001</v>
      </c>
      <c r="J22" s="30">
        <v>6.8760359460533595E-4</v>
      </c>
      <c r="K22" s="51">
        <v>3.2</v>
      </c>
      <c r="L22" s="51">
        <f>VLOOKUP(A22,'Memória 07'!$A$5:$E$163,5,FALSE)</f>
        <v>0</v>
      </c>
      <c r="M22" s="51">
        <f t="shared" si="0"/>
        <v>3.2</v>
      </c>
      <c r="N22" s="43">
        <f t="shared" si="1"/>
        <v>497.74608000000001</v>
      </c>
      <c r="O22" s="83">
        <f t="shared" si="2"/>
        <v>0</v>
      </c>
      <c r="P22" s="64">
        <f t="shared" si="3"/>
        <v>497.74608000000001</v>
      </c>
    </row>
    <row r="23" spans="1:16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107</v>
      </c>
      <c r="G23" s="29">
        <v>68.5</v>
      </c>
      <c r="H23" s="29">
        <f t="shared" si="5"/>
        <v>80.144999999999996</v>
      </c>
      <c r="I23" s="29">
        <f>H23*F23</f>
        <v>8575.5149999999994</v>
      </c>
      <c r="J23" s="30">
        <v>1.1778379340775883E-2</v>
      </c>
      <c r="K23" s="51">
        <v>141.23994010855324</v>
      </c>
      <c r="L23" s="51">
        <f>VLOOKUP(A23,'Memória 07'!$A$5:$E$163,5,FALSE)</f>
        <v>0</v>
      </c>
      <c r="M23" s="51">
        <f t="shared" si="0"/>
        <v>141.23994010855324</v>
      </c>
      <c r="N23" s="43">
        <f t="shared" si="1"/>
        <v>11319.674999999999</v>
      </c>
      <c r="O23" s="83">
        <f t="shared" si="2"/>
        <v>0</v>
      </c>
      <c r="P23" s="64">
        <f t="shared" si="3"/>
        <v>11319.674999999999</v>
      </c>
    </row>
    <row r="24" spans="1:16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5"/>
        <v>19.293299999999999</v>
      </c>
      <c r="I24" s="10">
        <f t="shared" si="6"/>
        <v>617.38559999999995</v>
      </c>
      <c r="J24" s="22">
        <v>8.5064021259390694E-4</v>
      </c>
      <c r="K24" s="51">
        <v>32.00022805844516</v>
      </c>
      <c r="L24" s="51">
        <f>VLOOKUP(A24,'Memória 07'!$A$5:$E$163,5,FALSE)</f>
        <v>0</v>
      </c>
      <c r="M24" s="51">
        <f t="shared" si="0"/>
        <v>32.00022805844516</v>
      </c>
      <c r="N24" s="43">
        <f t="shared" si="1"/>
        <v>617.39</v>
      </c>
      <c r="O24" s="83">
        <f t="shared" si="2"/>
        <v>0</v>
      </c>
      <c r="P24" s="64">
        <f t="shared" si="3"/>
        <v>617.39</v>
      </c>
    </row>
    <row r="25" spans="1:16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5"/>
        <v>18.544499999999999</v>
      </c>
      <c r="I25" s="29">
        <f t="shared" si="6"/>
        <v>526.66379999999992</v>
      </c>
      <c r="J25" s="30">
        <v>7.5493492040130906E-4</v>
      </c>
      <c r="K25" s="51">
        <v>28.4</v>
      </c>
      <c r="L25" s="51">
        <f>VLOOKUP(A25,'Memória 07'!$A$5:$E$163,5,FALSE)</f>
        <v>0</v>
      </c>
      <c r="M25" s="51">
        <f t="shared" si="0"/>
        <v>28.4</v>
      </c>
      <c r="N25" s="43">
        <f t="shared" si="1"/>
        <v>526.66379999999992</v>
      </c>
      <c r="O25" s="83">
        <f t="shared" si="2"/>
        <v>0</v>
      </c>
      <c r="P25" s="64">
        <f t="shared" si="3"/>
        <v>526.66379999999992</v>
      </c>
    </row>
    <row r="26" spans="1:16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5"/>
        <v>16.274699999999999</v>
      </c>
      <c r="I26" s="29">
        <f t="shared" si="6"/>
        <v>1096.9147800000001</v>
      </c>
      <c r="J26" s="30">
        <v>1.5111514235490416E-3</v>
      </c>
      <c r="K26" s="51">
        <v>67.400000000000006</v>
      </c>
      <c r="L26" s="51">
        <f>VLOOKUP(A26,'Memória 07'!$A$5:$E$163,5,FALSE)</f>
        <v>0</v>
      </c>
      <c r="M26" s="51">
        <f t="shared" si="0"/>
        <v>67.400000000000006</v>
      </c>
      <c r="N26" s="43">
        <f t="shared" si="1"/>
        <v>1096.9147800000001</v>
      </c>
      <c r="O26" s="83">
        <f t="shared" si="2"/>
        <v>0</v>
      </c>
      <c r="P26" s="64">
        <f t="shared" si="3"/>
        <v>1096.9147800000001</v>
      </c>
    </row>
    <row r="27" spans="1:16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5"/>
        <v>13.794299999999998</v>
      </c>
      <c r="I27" s="10">
        <f t="shared" si="6"/>
        <v>4146.5665799999997</v>
      </c>
      <c r="J27" s="22">
        <v>5.7123725927604079E-3</v>
      </c>
      <c r="K27" s="51">
        <v>300.60024792849225</v>
      </c>
      <c r="L27" s="51">
        <f>VLOOKUP(A27,'Memória 07'!$A$5:$E$163,5,FALSE)</f>
        <v>0</v>
      </c>
      <c r="M27" s="51">
        <f t="shared" si="0"/>
        <v>300.60024792849225</v>
      </c>
      <c r="N27" s="43">
        <f t="shared" si="1"/>
        <v>4146.57</v>
      </c>
      <c r="O27" s="83">
        <f t="shared" si="2"/>
        <v>0</v>
      </c>
      <c r="P27" s="64">
        <f t="shared" si="3"/>
        <v>4146.57</v>
      </c>
    </row>
    <row r="28" spans="1:16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5"/>
        <v>20.4282</v>
      </c>
      <c r="I28" s="29">
        <f t="shared" si="6"/>
        <v>2087.7620400000001</v>
      </c>
      <c r="J28" s="30">
        <v>2.8758716829744625E-3</v>
      </c>
      <c r="K28" s="51">
        <v>102.2</v>
      </c>
      <c r="L28" s="51">
        <f>VLOOKUP(A28,'Memória 07'!$A$5:$E$163,5,FALSE)</f>
        <v>0</v>
      </c>
      <c r="M28" s="51">
        <f t="shared" si="0"/>
        <v>102.2</v>
      </c>
      <c r="N28" s="43">
        <f t="shared" si="1"/>
        <v>2087.7620400000001</v>
      </c>
      <c r="O28" s="83">
        <f t="shared" si="2"/>
        <v>0</v>
      </c>
      <c r="P28" s="64">
        <f t="shared" si="3"/>
        <v>2087.7620400000001</v>
      </c>
    </row>
    <row r="29" spans="1:16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37.9</v>
      </c>
      <c r="G29" s="29">
        <v>484.9</v>
      </c>
      <c r="H29" s="29">
        <f t="shared" si="5"/>
        <v>567.33299999999997</v>
      </c>
      <c r="I29" s="29">
        <f t="shared" si="6"/>
        <v>21501.920699999999</v>
      </c>
      <c r="J29" s="30">
        <v>2.8836603987624044E-2</v>
      </c>
      <c r="K29" s="51">
        <v>43.233999999999995</v>
      </c>
      <c r="L29" s="51">
        <f>VLOOKUP(A29,'Memória 07'!$A$5:$E$163,5,FALSE)</f>
        <v>0</v>
      </c>
      <c r="M29" s="51">
        <f t="shared" si="0"/>
        <v>43.233999999999995</v>
      </c>
      <c r="N29" s="43">
        <f t="shared" si="1"/>
        <v>24528.074921999996</v>
      </c>
      <c r="O29" s="83">
        <f t="shared" si="2"/>
        <v>0</v>
      </c>
      <c r="P29" s="64">
        <f t="shared" si="3"/>
        <v>24528.074921999996</v>
      </c>
    </row>
    <row r="30" spans="1:16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37.9</v>
      </c>
      <c r="G30" s="29">
        <v>224.9</v>
      </c>
      <c r="H30" s="29">
        <f t="shared" si="5"/>
        <v>263.13299999999998</v>
      </c>
      <c r="I30" s="29">
        <f t="shared" si="6"/>
        <v>9972.7406999999985</v>
      </c>
      <c r="J30" s="30">
        <v>1.4541292596089767E-2</v>
      </c>
      <c r="K30" s="51">
        <v>52.568104046242766</v>
      </c>
      <c r="L30" s="51">
        <f>VLOOKUP(A30,'Memória 07'!$A$5:$E$163,5,FALSE)</f>
        <v>0</v>
      </c>
      <c r="M30" s="51">
        <f t="shared" si="0"/>
        <v>52.568104046242766</v>
      </c>
      <c r="N30" s="43">
        <f t="shared" si="1"/>
        <v>13832.402921999997</v>
      </c>
      <c r="O30" s="83">
        <f t="shared" si="2"/>
        <v>0</v>
      </c>
      <c r="P30" s="64">
        <f t="shared" si="3"/>
        <v>13832.402921999997</v>
      </c>
    </row>
    <row r="31" spans="1:16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5"/>
        <v>15.5025</v>
      </c>
      <c r="I31" s="10">
        <f t="shared" si="6"/>
        <v>1750.5423000000001</v>
      </c>
      <c r="J31" s="22">
        <v>2.4399406227555076E-3</v>
      </c>
      <c r="K31" s="51">
        <v>94.1</v>
      </c>
      <c r="L31" s="51">
        <f>VLOOKUP(A31,'Memória 07'!$A$5:$E$163,5,FALSE)</f>
        <v>0</v>
      </c>
      <c r="M31" s="51">
        <f t="shared" si="0"/>
        <v>94.1</v>
      </c>
      <c r="N31" s="43">
        <f t="shared" si="1"/>
        <v>1458.7852499999999</v>
      </c>
      <c r="O31" s="83">
        <f t="shared" si="2"/>
        <v>0</v>
      </c>
      <c r="P31" s="64">
        <f t="shared" si="3"/>
        <v>1458.7852499999999</v>
      </c>
    </row>
    <row r="32" spans="1:16" x14ac:dyDescent="0.2">
      <c r="A32" s="16"/>
      <c r="B32" s="8"/>
      <c r="C32" s="7"/>
      <c r="D32" s="7"/>
      <c r="E32" s="9"/>
      <c r="F32" s="8"/>
      <c r="G32" s="10"/>
      <c r="H32" s="10"/>
      <c r="I32" s="10"/>
      <c r="J32" s="22"/>
      <c r="K32" s="47"/>
      <c r="L32" s="51"/>
      <c r="M32" s="53"/>
      <c r="N32" s="43"/>
      <c r="O32" s="83"/>
      <c r="P32" s="64"/>
    </row>
    <row r="33" spans="1:16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3"/>
      <c r="P33" s="64"/>
    </row>
    <row r="34" spans="1:16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18532.316949119999</v>
      </c>
      <c r="J34" s="21">
        <v>2.5538388777634646E-2</v>
      </c>
      <c r="K34" s="44"/>
      <c r="L34" s="44"/>
      <c r="M34" s="50"/>
      <c r="N34" s="43"/>
      <c r="O34" s="83"/>
      <c r="P34" s="64"/>
    </row>
    <row r="35" spans="1:16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98.48</v>
      </c>
      <c r="G35" s="10">
        <v>34.1907</v>
      </c>
      <c r="H35" s="10">
        <f>G35*1.17</f>
        <v>40.003118999999998</v>
      </c>
      <c r="I35" s="10">
        <f>H35*F35</f>
        <v>3939.5071591199999</v>
      </c>
      <c r="J35" s="22">
        <v>5.4283986609802975E-3</v>
      </c>
      <c r="K35" s="51">
        <v>66.000103641918528</v>
      </c>
      <c r="L35" s="51">
        <f>VLOOKUP(A35,'Memória 07'!$A$5:$E$163,5,FALSE)</f>
        <v>0</v>
      </c>
      <c r="M35" s="51">
        <f t="shared" si="0"/>
        <v>66.000103641918528</v>
      </c>
      <c r="N35" s="43">
        <f t="shared" si="1"/>
        <v>2640.21</v>
      </c>
      <c r="O35" s="83">
        <f t="shared" si="2"/>
        <v>0</v>
      </c>
      <c r="P35" s="64">
        <f t="shared" si="3"/>
        <v>2640.21</v>
      </c>
    </row>
    <row r="36" spans="1:16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151</v>
      </c>
      <c r="G36" s="10">
        <v>14.55</v>
      </c>
      <c r="H36" s="10">
        <f t="shared" ref="H36:H39" si="7">G36*1.17</f>
        <v>17.023499999999999</v>
      </c>
      <c r="I36" s="10">
        <f t="shared" ref="I36:I39" si="8">H36*F36</f>
        <v>2570.5484999999999</v>
      </c>
      <c r="J36" s="22">
        <v>3.545767386943731E-3</v>
      </c>
      <c r="K36" s="51">
        <v>105.69976796780921</v>
      </c>
      <c r="L36" s="51">
        <f>VLOOKUP(A36,'Memória 07'!$A$5:$E$163,5,FALSE)</f>
        <v>0</v>
      </c>
      <c r="M36" s="51">
        <f t="shared" si="0"/>
        <v>105.69976796780921</v>
      </c>
      <c r="N36" s="43">
        <f t="shared" si="1"/>
        <v>1799.3799999999999</v>
      </c>
      <c r="O36" s="83">
        <f t="shared" si="2"/>
        <v>0</v>
      </c>
      <c r="P36" s="64">
        <f t="shared" si="3"/>
        <v>1799.3799999999999</v>
      </c>
    </row>
    <row r="37" spans="1:16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402</v>
      </c>
      <c r="G37" s="10">
        <v>12.44</v>
      </c>
      <c r="H37" s="10">
        <f t="shared" si="7"/>
        <v>14.554799999999998</v>
      </c>
      <c r="I37" s="10">
        <f t="shared" si="8"/>
        <v>5851.0295999999989</v>
      </c>
      <c r="J37" s="22">
        <v>8.0603286474258372E-3</v>
      </c>
      <c r="K37" s="51">
        <v>281.39995053178336</v>
      </c>
      <c r="L37" s="51">
        <f>VLOOKUP(A37,'Memória 07'!$A$5:$E$163,5,FALSE)</f>
        <v>0</v>
      </c>
      <c r="M37" s="51">
        <f t="shared" si="0"/>
        <v>281.39995053178336</v>
      </c>
      <c r="N37" s="43">
        <f t="shared" si="1"/>
        <v>4095.72</v>
      </c>
      <c r="O37" s="83">
        <f t="shared" si="2"/>
        <v>0</v>
      </c>
      <c r="P37" s="64">
        <f t="shared" si="3"/>
        <v>4095.72</v>
      </c>
    </row>
    <row r="38" spans="1:16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7.43</v>
      </c>
      <c r="G38" s="10">
        <v>485</v>
      </c>
      <c r="H38" s="10">
        <f t="shared" si="7"/>
        <v>567.44999999999993</v>
      </c>
      <c r="I38" s="10">
        <f t="shared" si="8"/>
        <v>4216.1534999999994</v>
      </c>
      <c r="J38" s="22">
        <v>5.6531855186110619E-3</v>
      </c>
      <c r="K38" s="51">
        <v>4.4000000000000004</v>
      </c>
      <c r="L38" s="51">
        <f>VLOOKUP(A38,'Memória 07'!$A$5:$E$163,5,FALSE)</f>
        <v>0</v>
      </c>
      <c r="M38" s="51">
        <f t="shared" si="0"/>
        <v>4.4000000000000004</v>
      </c>
      <c r="N38" s="43">
        <f t="shared" si="1"/>
        <v>2496.7799999999997</v>
      </c>
      <c r="O38" s="83">
        <f t="shared" si="2"/>
        <v>0</v>
      </c>
      <c r="P38" s="64">
        <f t="shared" si="3"/>
        <v>2496.7799999999997</v>
      </c>
    </row>
    <row r="39" spans="1:16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7.43</v>
      </c>
      <c r="G39" s="10">
        <v>224.9</v>
      </c>
      <c r="H39" s="10">
        <f t="shared" si="7"/>
        <v>263.13299999999998</v>
      </c>
      <c r="I39" s="10">
        <f t="shared" si="8"/>
        <v>1955.0781899999997</v>
      </c>
      <c r="J39" s="22">
        <v>2.8507085636737162E-3</v>
      </c>
      <c r="K39" s="51">
        <v>4.4000182417256672</v>
      </c>
      <c r="L39" s="51">
        <f>VLOOKUP(A39,'Memória 07'!$A$5:$E$163,5,FALSE)</f>
        <v>0</v>
      </c>
      <c r="M39" s="51">
        <f t="shared" si="0"/>
        <v>4.4000182417256672</v>
      </c>
      <c r="N39" s="43">
        <f t="shared" si="1"/>
        <v>1157.79</v>
      </c>
      <c r="O39" s="83">
        <f t="shared" si="2"/>
        <v>0</v>
      </c>
      <c r="P39" s="64">
        <f t="shared" si="3"/>
        <v>1157.79</v>
      </c>
    </row>
    <row r="40" spans="1:16" x14ac:dyDescent="0.2">
      <c r="A40" s="16"/>
      <c r="B40" s="8"/>
      <c r="C40" s="7"/>
      <c r="D40" s="7"/>
      <c r="E40" s="9"/>
      <c r="F40" s="8"/>
      <c r="G40" s="10"/>
      <c r="H40" s="10"/>
      <c r="I40" s="10"/>
      <c r="J40" s="22"/>
      <c r="K40" s="47"/>
      <c r="L40" s="51"/>
      <c r="M40" s="53"/>
      <c r="N40" s="43"/>
      <c r="O40" s="83"/>
      <c r="P40" s="64"/>
    </row>
    <row r="41" spans="1:16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3"/>
      <c r="P41" s="64"/>
    </row>
    <row r="42" spans="1:16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07'!$A$5:$E$163,5,FALSE)</f>
        <v>0</v>
      </c>
      <c r="M42" s="51">
        <f t="shared" si="0"/>
        <v>95.199999999999989</v>
      </c>
      <c r="N42" s="43">
        <f t="shared" si="1"/>
        <v>5835.4077599999991</v>
      </c>
      <c r="O42" s="83">
        <f t="shared" si="2"/>
        <v>0</v>
      </c>
      <c r="P42" s="64">
        <f t="shared" si="3"/>
        <v>5835.4077599999991</v>
      </c>
    </row>
    <row r="43" spans="1:16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9">G43*1.17</f>
        <v>17.011917</v>
      </c>
      <c r="I43" s="10">
        <f t="shared" ref="I43:I49" si="10">H43*F43</f>
        <v>2960.073558</v>
      </c>
      <c r="J43" s="22">
        <v>4.0858511611139682E-3</v>
      </c>
      <c r="K43" s="51">
        <v>121.79999999999998</v>
      </c>
      <c r="L43" s="51">
        <f>VLOOKUP(A43,'Memória 07'!$A$5:$E$163,5,FALSE)</f>
        <v>0</v>
      </c>
      <c r="M43" s="51">
        <f t="shared" si="0"/>
        <v>121.79999999999998</v>
      </c>
      <c r="N43" s="43">
        <f t="shared" si="1"/>
        <v>2072.0514905999999</v>
      </c>
      <c r="O43" s="83">
        <f t="shared" si="2"/>
        <v>0</v>
      </c>
      <c r="P43" s="64">
        <f t="shared" si="3"/>
        <v>2072.0514905999999</v>
      </c>
    </row>
    <row r="44" spans="1:16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9"/>
        <v>16.672499999999999</v>
      </c>
      <c r="I44" s="10">
        <f t="shared" si="10"/>
        <v>1513.8629999999998</v>
      </c>
      <c r="J44" s="22">
        <v>2.0845976905052082E-3</v>
      </c>
      <c r="K44" s="51">
        <v>63.559999999999995</v>
      </c>
      <c r="L44" s="51">
        <f>VLOOKUP(A44,'Memória 07'!$A$5:$E$163,5,FALSE)</f>
        <v>0</v>
      </c>
      <c r="M44" s="51">
        <f t="shared" si="0"/>
        <v>63.559999999999995</v>
      </c>
      <c r="N44" s="43">
        <f t="shared" si="1"/>
        <v>1059.7040999999999</v>
      </c>
      <c r="O44" s="83">
        <f t="shared" si="2"/>
        <v>0</v>
      </c>
      <c r="P44" s="64">
        <f t="shared" si="3"/>
        <v>1059.7040999999999</v>
      </c>
    </row>
    <row r="45" spans="1:16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9"/>
        <v>16.023150000000001</v>
      </c>
      <c r="I45" s="10">
        <f t="shared" si="10"/>
        <v>1478.936745</v>
      </c>
      <c r="J45" s="22">
        <v>2.0401832690888303E-3</v>
      </c>
      <c r="K45" s="51">
        <v>64.61</v>
      </c>
      <c r="L45" s="51">
        <f>VLOOKUP(A45,'Memória 07'!$A$5:$E$163,5,FALSE)</f>
        <v>0</v>
      </c>
      <c r="M45" s="51">
        <f t="shared" si="0"/>
        <v>64.61</v>
      </c>
      <c r="N45" s="43">
        <f t="shared" si="1"/>
        <v>1035.2557215000002</v>
      </c>
      <c r="O45" s="83">
        <f t="shared" si="2"/>
        <v>0</v>
      </c>
      <c r="P45" s="64">
        <f t="shared" si="3"/>
        <v>1035.2557215000002</v>
      </c>
    </row>
    <row r="46" spans="1:16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9"/>
        <v>14.554799999999998</v>
      </c>
      <c r="I46" s="10">
        <f t="shared" si="10"/>
        <v>2037.6719999999998</v>
      </c>
      <c r="J46" s="22">
        <v>2.8070796284567594E-3</v>
      </c>
      <c r="K46" s="51">
        <v>98</v>
      </c>
      <c r="L46" s="51">
        <f>VLOOKUP(A46,'Memória 07'!$A$5:$E$163,5,FALSE)</f>
        <v>0</v>
      </c>
      <c r="M46" s="51">
        <f t="shared" si="0"/>
        <v>98</v>
      </c>
      <c r="N46" s="43">
        <f t="shared" si="1"/>
        <v>1426.3703999999998</v>
      </c>
      <c r="O46" s="83">
        <f t="shared" si="2"/>
        <v>0</v>
      </c>
      <c r="P46" s="64">
        <f t="shared" si="3"/>
        <v>1426.3703999999998</v>
      </c>
    </row>
    <row r="47" spans="1:16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9"/>
        <v>12.378599999999999</v>
      </c>
      <c r="I47" s="10">
        <f t="shared" si="10"/>
        <v>945.72503999999992</v>
      </c>
      <c r="J47" s="22">
        <v>1.3023361186398357E-3</v>
      </c>
      <c r="K47" s="51">
        <v>53.480000000000004</v>
      </c>
      <c r="L47" s="51">
        <f>VLOOKUP(A47,'Memória 07'!$A$5:$E$163,5,FALSE)</f>
        <v>0</v>
      </c>
      <c r="M47" s="51">
        <f t="shared" si="0"/>
        <v>53.480000000000004</v>
      </c>
      <c r="N47" s="43">
        <f t="shared" si="1"/>
        <v>662.00752799999998</v>
      </c>
      <c r="O47" s="83">
        <f t="shared" si="2"/>
        <v>0</v>
      </c>
      <c r="P47" s="64">
        <f t="shared" si="3"/>
        <v>662.00752799999998</v>
      </c>
    </row>
    <row r="48" spans="1:16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9"/>
        <v>552.13469999999995</v>
      </c>
      <c r="I48" s="10">
        <f t="shared" si="10"/>
        <v>6349.5490499999996</v>
      </c>
      <c r="J48" s="22">
        <v>8.7498890672999055E-3</v>
      </c>
      <c r="K48" s="51">
        <v>8.0499999999999989</v>
      </c>
      <c r="L48" s="51">
        <f>VLOOKUP(A48,'Memória 07'!$A$5:$E$163,5,FALSE)</f>
        <v>0</v>
      </c>
      <c r="M48" s="51">
        <f t="shared" si="0"/>
        <v>8.0499999999999989</v>
      </c>
      <c r="N48" s="43">
        <f t="shared" si="1"/>
        <v>4444.684334999999</v>
      </c>
      <c r="O48" s="83">
        <f t="shared" si="2"/>
        <v>0</v>
      </c>
      <c r="P48" s="64">
        <f t="shared" si="3"/>
        <v>4444.684334999999</v>
      </c>
    </row>
    <row r="49" spans="1:16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9"/>
        <v>262.78199999999998</v>
      </c>
      <c r="I49" s="10">
        <f t="shared" si="10"/>
        <v>3021.9929999999999</v>
      </c>
      <c r="J49" s="22">
        <v>4.4122689085820841E-3</v>
      </c>
      <c r="K49" s="51">
        <v>8.0499999999999989</v>
      </c>
      <c r="L49" s="51">
        <f>VLOOKUP(A49,'Memória 07'!$A$5:$E$163,5,FALSE)</f>
        <v>0</v>
      </c>
      <c r="M49" s="51">
        <f t="shared" si="0"/>
        <v>8.0499999999999989</v>
      </c>
      <c r="N49" s="43">
        <f t="shared" si="1"/>
        <v>2115.3950999999997</v>
      </c>
      <c r="O49" s="83">
        <f t="shared" si="2"/>
        <v>0</v>
      </c>
      <c r="P49" s="64">
        <f t="shared" si="3"/>
        <v>2115.3950999999997</v>
      </c>
    </row>
    <row r="50" spans="1:16" x14ac:dyDescent="0.2">
      <c r="A50" s="16"/>
      <c r="B50" s="8"/>
      <c r="C50" s="7"/>
      <c r="D50" s="7"/>
      <c r="E50" s="9"/>
      <c r="F50" s="8"/>
      <c r="G50" s="10"/>
      <c r="H50" s="10"/>
      <c r="I50" s="10"/>
      <c r="J50" s="22"/>
      <c r="K50" s="47"/>
      <c r="L50" s="51"/>
      <c r="M50" s="51"/>
      <c r="N50" s="43"/>
      <c r="O50" s="83"/>
      <c r="P50" s="64"/>
    </row>
    <row r="51" spans="1:16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3"/>
      <c r="P51" s="64"/>
    </row>
    <row r="52" spans="1:16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07'!$A$5:$E$163,5,FALSE)</f>
        <v>0</v>
      </c>
      <c r="M52" s="51">
        <f t="shared" si="0"/>
        <v>40</v>
      </c>
      <c r="N52" s="43">
        <f t="shared" si="1"/>
        <v>1572.48</v>
      </c>
      <c r="O52" s="83">
        <f t="shared" si="2"/>
        <v>0</v>
      </c>
      <c r="P52" s="64">
        <f t="shared" si="3"/>
        <v>1572.48</v>
      </c>
    </row>
    <row r="53" spans="1:16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1">G53*1.17</f>
        <v>557.06273999999996</v>
      </c>
      <c r="I53" s="10">
        <f t="shared" ref="I53:I57" si="12">H53*F53</f>
        <v>3063.8450699999999</v>
      </c>
      <c r="J53" s="22">
        <v>4.1434259214855555E-3</v>
      </c>
      <c r="K53" s="51">
        <v>5.5</v>
      </c>
      <c r="L53" s="51">
        <f>VLOOKUP(A53,'Memória 07'!$A$5:$E$163,5,FALSE)</f>
        <v>0</v>
      </c>
      <c r="M53" s="51">
        <f t="shared" si="0"/>
        <v>5.5</v>
      </c>
      <c r="N53" s="43">
        <f t="shared" si="1"/>
        <v>3063.8450699999999</v>
      </c>
      <c r="O53" s="83">
        <f t="shared" si="2"/>
        <v>0</v>
      </c>
      <c r="P53" s="64">
        <f t="shared" si="3"/>
        <v>3063.8450699999999</v>
      </c>
    </row>
    <row r="54" spans="1:16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1"/>
        <v>262.66499999999996</v>
      </c>
      <c r="I54" s="10">
        <f t="shared" si="12"/>
        <v>1444.6574999999998</v>
      </c>
      <c r="J54" s="22">
        <v>2.1102155649740406E-3</v>
      </c>
      <c r="K54" s="51">
        <v>5.5</v>
      </c>
      <c r="L54" s="51">
        <f>VLOOKUP(A54,'Memória 07'!$A$5:$E$163,5,FALSE)</f>
        <v>0</v>
      </c>
      <c r="M54" s="51">
        <f t="shared" si="0"/>
        <v>5.5</v>
      </c>
      <c r="N54" s="43">
        <f t="shared" si="1"/>
        <v>1444.6574999999998</v>
      </c>
      <c r="O54" s="83">
        <f t="shared" si="2"/>
        <v>0</v>
      </c>
      <c r="P54" s="64">
        <f t="shared" si="3"/>
        <v>1444.6574999999998</v>
      </c>
    </row>
    <row r="55" spans="1:16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1"/>
        <v>16.660799999999998</v>
      </c>
      <c r="I55" s="10">
        <f t="shared" si="12"/>
        <v>2679.0566399999998</v>
      </c>
      <c r="J55" s="22">
        <v>3.691674893601071E-3</v>
      </c>
      <c r="K55" s="51">
        <v>160.80000000000001</v>
      </c>
      <c r="L55" s="51">
        <f>VLOOKUP(A55,'Memória 07'!$A$5:$E$163,5,FALSE)</f>
        <v>0</v>
      </c>
      <c r="M55" s="51">
        <f t="shared" si="0"/>
        <v>160.80000000000001</v>
      </c>
      <c r="N55" s="43">
        <f t="shared" si="1"/>
        <v>2679.0566399999998</v>
      </c>
      <c r="O55" s="83">
        <f t="shared" si="2"/>
        <v>0</v>
      </c>
      <c r="P55" s="64">
        <f t="shared" si="3"/>
        <v>2679.0566399999998</v>
      </c>
    </row>
    <row r="56" spans="1:16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1"/>
        <v>16.040700000000001</v>
      </c>
      <c r="I56" s="10">
        <f t="shared" si="12"/>
        <v>455.55588</v>
      </c>
      <c r="J56" s="22">
        <v>6.2774127793368076E-4</v>
      </c>
      <c r="K56" s="51">
        <v>28.4</v>
      </c>
      <c r="L56" s="51">
        <f>VLOOKUP(A56,'Memória 07'!$A$5:$E$163,5,FALSE)</f>
        <v>0</v>
      </c>
      <c r="M56" s="51">
        <f t="shared" si="0"/>
        <v>28.4</v>
      </c>
      <c r="N56" s="43">
        <f t="shared" si="1"/>
        <v>455.55588</v>
      </c>
      <c r="O56" s="83">
        <f t="shared" si="2"/>
        <v>0</v>
      </c>
      <c r="P56" s="64">
        <f t="shared" si="3"/>
        <v>455.55588</v>
      </c>
    </row>
    <row r="57" spans="1:16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1"/>
        <v>17.046900000000001</v>
      </c>
      <c r="I57" s="10">
        <f t="shared" si="12"/>
        <v>1237.6049399999999</v>
      </c>
      <c r="J57" s="22">
        <v>1.7047806619361104E-3</v>
      </c>
      <c r="K57" s="51">
        <v>72.599999999999994</v>
      </c>
      <c r="L57" s="51">
        <f>VLOOKUP(A57,'Memória 07'!$A$5:$E$163,5,FALSE)</f>
        <v>0</v>
      </c>
      <c r="M57" s="51">
        <f t="shared" si="0"/>
        <v>72.599999999999994</v>
      </c>
      <c r="N57" s="43">
        <f t="shared" si="1"/>
        <v>1237.6049399999999</v>
      </c>
      <c r="O57" s="83">
        <f t="shared" si="2"/>
        <v>0</v>
      </c>
      <c r="P57" s="64">
        <f t="shared" si="3"/>
        <v>1237.6049399999999</v>
      </c>
    </row>
    <row r="58" spans="1:16" x14ac:dyDescent="0.2">
      <c r="A58" s="16"/>
      <c r="B58" s="8"/>
      <c r="C58" s="7"/>
      <c r="D58" s="7"/>
      <c r="E58" s="9"/>
      <c r="F58" s="8"/>
      <c r="G58" s="10"/>
      <c r="H58" s="10"/>
      <c r="I58" s="10"/>
      <c r="J58" s="22"/>
      <c r="K58" s="47"/>
      <c r="L58" s="51"/>
      <c r="M58" s="51"/>
      <c r="N58" s="43"/>
      <c r="O58" s="83"/>
      <c r="P58" s="64"/>
    </row>
    <row r="59" spans="1:16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3"/>
      <c r="P59" s="64"/>
    </row>
    <row r="60" spans="1:16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07'!$A$5:$E$163,5,FALSE)</f>
        <v>0</v>
      </c>
      <c r="M60" s="51">
        <f t="shared" si="0"/>
        <v>144.4700770847933</v>
      </c>
      <c r="N60" s="43">
        <f t="shared" si="1"/>
        <v>8246.3520000000008</v>
      </c>
      <c r="O60" s="83">
        <f t="shared" si="2"/>
        <v>0</v>
      </c>
      <c r="P60" s="64">
        <f t="shared" si="3"/>
        <v>8246.3520000000008</v>
      </c>
    </row>
    <row r="61" spans="1:16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64.224999999999994</v>
      </c>
      <c r="L61" s="51">
        <f>VLOOKUP(A61,'Memória 07'!$A$5:$E$163,5,FALSE)</f>
        <v>0</v>
      </c>
      <c r="M61" s="51">
        <f t="shared" si="0"/>
        <v>64.224999999999994</v>
      </c>
      <c r="N61" s="43">
        <f t="shared" si="1"/>
        <v>12183.482499999998</v>
      </c>
      <c r="O61" s="83">
        <f t="shared" si="2"/>
        <v>0</v>
      </c>
      <c r="P61" s="64">
        <f t="shared" si="3"/>
        <v>12183.482499999998</v>
      </c>
    </row>
    <row r="62" spans="1:16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07'!$A$5:$E$163,5,FALSE)</f>
        <v>0</v>
      </c>
      <c r="M62" s="51">
        <f t="shared" si="0"/>
        <v>0</v>
      </c>
      <c r="N62" s="43">
        <f t="shared" si="1"/>
        <v>0</v>
      </c>
      <c r="O62" s="83">
        <f t="shared" si="2"/>
        <v>0</v>
      </c>
      <c r="P62" s="64">
        <f t="shared" si="3"/>
        <v>0</v>
      </c>
    </row>
    <row r="63" spans="1:16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07'!$A$5:$E$163,5,FALSE)</f>
        <v>0</v>
      </c>
      <c r="M63" s="51">
        <f t="shared" si="0"/>
        <v>0</v>
      </c>
      <c r="N63" s="43">
        <f t="shared" si="1"/>
        <v>0</v>
      </c>
      <c r="O63" s="83">
        <f t="shared" si="2"/>
        <v>0</v>
      </c>
      <c r="P63" s="64">
        <f t="shared" si="3"/>
        <v>0</v>
      </c>
    </row>
    <row r="64" spans="1:16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07'!$A$5:$E$163,5,FALSE)</f>
        <v>0</v>
      </c>
      <c r="M64" s="51">
        <f t="shared" si="0"/>
        <v>0</v>
      </c>
      <c r="N64" s="43">
        <f t="shared" si="1"/>
        <v>0</v>
      </c>
      <c r="O64" s="83">
        <f t="shared" si="2"/>
        <v>0</v>
      </c>
      <c r="P64" s="64">
        <f t="shared" si="3"/>
        <v>0</v>
      </c>
    </row>
    <row r="65" spans="1:16" x14ac:dyDescent="0.2">
      <c r="A65" s="16"/>
      <c r="B65" s="8"/>
      <c r="C65" s="7"/>
      <c r="D65" s="7"/>
      <c r="E65" s="9"/>
      <c r="F65" s="8"/>
      <c r="G65" s="10"/>
      <c r="H65" s="10"/>
      <c r="I65" s="10"/>
      <c r="J65" s="22"/>
      <c r="K65" s="47"/>
      <c r="L65" s="51"/>
      <c r="M65" s="51"/>
      <c r="N65" s="43"/>
      <c r="O65" s="83"/>
      <c r="P65" s="64"/>
    </row>
    <row r="66" spans="1:16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3"/>
      <c r="P66" s="64"/>
    </row>
    <row r="67" spans="1:16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1.47</v>
      </c>
      <c r="L67" s="51">
        <f>VLOOKUP(A67,'Memória 07'!$A$5:$E$163,5,FALSE)</f>
        <v>0</v>
      </c>
      <c r="M67" s="51">
        <f t="shared" si="0"/>
        <v>1.47</v>
      </c>
      <c r="N67" s="43">
        <f t="shared" si="1"/>
        <v>1532.6366999999998</v>
      </c>
      <c r="O67" s="83">
        <f t="shared" si="2"/>
        <v>0</v>
      </c>
      <c r="P67" s="64">
        <f t="shared" si="3"/>
        <v>1532.6366999999998</v>
      </c>
    </row>
    <row r="68" spans="1:16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0</v>
      </c>
      <c r="L68" s="51">
        <f>VLOOKUP(A68,'Memória 07'!$A$5:$E$163,5,FALSE)</f>
        <v>25.507100000000001</v>
      </c>
      <c r="M68" s="51">
        <f t="shared" si="0"/>
        <v>25.507100000000001</v>
      </c>
      <c r="N68" s="43">
        <f t="shared" si="1"/>
        <v>0</v>
      </c>
      <c r="O68" s="83">
        <f t="shared" si="2"/>
        <v>10857.352186000002</v>
      </c>
      <c r="P68" s="64">
        <f t="shared" si="3"/>
        <v>10857.352186000002</v>
      </c>
    </row>
    <row r="69" spans="1:16" x14ac:dyDescent="0.2">
      <c r="A69" s="16"/>
      <c r="B69" s="8"/>
      <c r="C69" s="7"/>
      <c r="D69" s="7"/>
      <c r="E69" s="9"/>
      <c r="F69" s="8"/>
      <c r="G69" s="10"/>
      <c r="H69" s="10"/>
      <c r="I69" s="10"/>
      <c r="J69" s="22"/>
      <c r="K69" s="47"/>
      <c r="L69" s="51"/>
      <c r="M69" s="51"/>
      <c r="N69" s="43"/>
      <c r="O69" s="83"/>
      <c r="P69" s="64"/>
    </row>
    <row r="70" spans="1:16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3"/>
      <c r="P70" s="64"/>
    </row>
    <row r="71" spans="1:16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192804.61037759998</v>
      </c>
      <c r="J71" s="21">
        <v>0.26569361463109986</v>
      </c>
      <c r="K71" s="44"/>
      <c r="L71" s="44"/>
      <c r="M71" s="50"/>
      <c r="N71" s="43"/>
      <c r="O71" s="83"/>
      <c r="P71" s="64"/>
    </row>
    <row r="72" spans="1:16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07'!$A$5:$E$163,5,FALSE)</f>
        <v>0</v>
      </c>
      <c r="M72" s="51">
        <f t="shared" si="0"/>
        <v>4972</v>
      </c>
      <c r="N72" s="43">
        <f t="shared" si="1"/>
        <v>114483.28319999999</v>
      </c>
      <c r="O72" s="83">
        <f t="shared" si="2"/>
        <v>0</v>
      </c>
      <c r="P72" s="64">
        <f t="shared" si="3"/>
        <v>114483.28319999999</v>
      </c>
    </row>
    <row r="73" spans="1:16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690.98</v>
      </c>
      <c r="G73" s="10">
        <v>85</v>
      </c>
      <c r="H73" s="10">
        <f t="shared" ref="H73:H76" si="13">G73*1.17</f>
        <v>99.449999999999989</v>
      </c>
      <c r="I73" s="10">
        <f t="shared" ref="I73:I76" si="14">H73*F73</f>
        <v>68717.960999999996</v>
      </c>
      <c r="J73" s="22">
        <v>9.4763149728001289E-2</v>
      </c>
      <c r="K73" s="51">
        <v>663.78000000000009</v>
      </c>
      <c r="L73" s="51">
        <f>VLOOKUP(A73,'Memória 07'!$A$5:$E$163,5,FALSE)</f>
        <v>0</v>
      </c>
      <c r="M73" s="51">
        <f t="shared" ref="M73:M136" si="15">K73+L73</f>
        <v>663.78000000000009</v>
      </c>
      <c r="N73" s="43">
        <f t="shared" ref="N73:N136" si="16">K73*H73</f>
        <v>66012.921000000002</v>
      </c>
      <c r="O73" s="83">
        <f t="shared" ref="O73:O136" si="17">L73*H73</f>
        <v>0</v>
      </c>
      <c r="P73" s="64">
        <f t="shared" ref="P73:P136" si="18">M73*H73</f>
        <v>66012.921000000002</v>
      </c>
    </row>
    <row r="74" spans="1:16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3"/>
        <v>219.95999999999998</v>
      </c>
      <c r="I74" s="10">
        <f t="shared" si="14"/>
        <v>7918.5599999999995</v>
      </c>
      <c r="J74" s="22">
        <v>3.9722450518503575E-3</v>
      </c>
      <c r="K74" s="51">
        <v>0</v>
      </c>
      <c r="L74" s="51">
        <f>VLOOKUP(A74,'Memória 07'!$A$5:$E$163,5,FALSE)</f>
        <v>0</v>
      </c>
      <c r="M74" s="51">
        <f t="shared" si="15"/>
        <v>0</v>
      </c>
      <c r="N74" s="43">
        <f t="shared" si="16"/>
        <v>0</v>
      </c>
      <c r="O74" s="83">
        <f t="shared" si="17"/>
        <v>0</v>
      </c>
      <c r="P74" s="64">
        <f t="shared" si="18"/>
        <v>0</v>
      </c>
    </row>
    <row r="75" spans="1:16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3"/>
        <v>36.019619999999996</v>
      </c>
      <c r="I75" s="10">
        <f t="shared" si="14"/>
        <v>233.4071376</v>
      </c>
      <c r="J75" s="22">
        <v>3.5683122189130746E-4</v>
      </c>
      <c r="K75" s="51">
        <v>0</v>
      </c>
      <c r="L75" s="51">
        <f>VLOOKUP(A75,'Memória 07'!$A$5:$E$163,5,FALSE)</f>
        <v>0</v>
      </c>
      <c r="M75" s="51">
        <f t="shared" si="15"/>
        <v>0</v>
      </c>
      <c r="N75" s="43">
        <f t="shared" si="16"/>
        <v>0</v>
      </c>
      <c r="O75" s="83">
        <f t="shared" si="17"/>
        <v>0</v>
      </c>
      <c r="P75" s="64">
        <f t="shared" si="18"/>
        <v>0</v>
      </c>
    </row>
    <row r="76" spans="1:16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3"/>
        <v>49.841999999999999</v>
      </c>
      <c r="I76" s="10">
        <f t="shared" si="14"/>
        <v>1451.39904</v>
      </c>
      <c r="J76" s="22">
        <v>2.0248869588895815E-3</v>
      </c>
      <c r="K76" s="51">
        <v>0</v>
      </c>
      <c r="L76" s="51">
        <f>VLOOKUP(A76,'Memória 07'!$A$5:$E$163,5,FALSE)</f>
        <v>0</v>
      </c>
      <c r="M76" s="51">
        <f t="shared" si="15"/>
        <v>0</v>
      </c>
      <c r="N76" s="43">
        <f t="shared" si="16"/>
        <v>0</v>
      </c>
      <c r="O76" s="83">
        <f t="shared" si="17"/>
        <v>0</v>
      </c>
      <c r="P76" s="64">
        <f t="shared" si="18"/>
        <v>0</v>
      </c>
    </row>
    <row r="77" spans="1:16" x14ac:dyDescent="0.2">
      <c r="A77" s="16"/>
      <c r="B77" s="8"/>
      <c r="C77" s="7"/>
      <c r="D77" s="7"/>
      <c r="E77" s="9"/>
      <c r="F77" s="20"/>
      <c r="G77" s="10"/>
      <c r="H77" s="10"/>
      <c r="I77" s="10"/>
      <c r="J77" s="22"/>
      <c r="K77" s="47"/>
      <c r="L77" s="51"/>
      <c r="M77" s="51"/>
      <c r="N77" s="43"/>
      <c r="O77" s="83"/>
      <c r="P77" s="64"/>
    </row>
    <row r="78" spans="1:16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3"/>
      <c r="P78" s="64"/>
    </row>
    <row r="79" spans="1:16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07'!$A$5:$E$163,5,FALSE)</f>
        <v>0</v>
      </c>
      <c r="M79" s="51">
        <f t="shared" si="15"/>
        <v>272.14</v>
      </c>
      <c r="N79" s="43">
        <f t="shared" si="16"/>
        <v>1162.3044155579998</v>
      </c>
      <c r="O79" s="83">
        <f t="shared" si="17"/>
        <v>0</v>
      </c>
      <c r="P79" s="64">
        <f t="shared" si="18"/>
        <v>1162.3044155579998</v>
      </c>
    </row>
    <row r="80" spans="1:16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07'!$A$5:$E$163,5,FALSE)</f>
        <v>0</v>
      </c>
      <c r="M80" s="51">
        <f t="shared" si="15"/>
        <v>272.14</v>
      </c>
      <c r="N80" s="43">
        <f t="shared" si="16"/>
        <v>10093.400459999999</v>
      </c>
      <c r="O80" s="83">
        <f t="shared" si="17"/>
        <v>0</v>
      </c>
      <c r="P80" s="64">
        <f t="shared" si="18"/>
        <v>10093.400459999999</v>
      </c>
    </row>
    <row r="81" spans="1:16" x14ac:dyDescent="0.2">
      <c r="A81" s="16"/>
      <c r="B81" s="8"/>
      <c r="C81" s="7"/>
      <c r="D81" s="7"/>
      <c r="E81" s="9"/>
      <c r="F81" s="8"/>
      <c r="G81" s="10"/>
      <c r="H81" s="10"/>
      <c r="I81" s="10"/>
      <c r="J81" s="22"/>
      <c r="K81" s="47"/>
      <c r="L81" s="51"/>
      <c r="M81" s="51"/>
      <c r="N81" s="43"/>
      <c r="O81" s="83"/>
      <c r="P81" s="64"/>
    </row>
    <row r="82" spans="1:16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117064.14583499997</v>
      </c>
      <c r="J82" s="21">
        <v>0.16258829829513666</v>
      </c>
      <c r="K82" s="44"/>
      <c r="L82" s="44"/>
      <c r="M82" s="50"/>
      <c r="N82" s="43"/>
      <c r="O82" s="83"/>
      <c r="P82" s="64"/>
    </row>
    <row r="83" spans="1:16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23.81</v>
      </c>
      <c r="G83" s="10">
        <v>18.75</v>
      </c>
      <c r="H83" s="10">
        <f>G83*1.17</f>
        <v>21.9375</v>
      </c>
      <c r="I83" s="10">
        <f>H83*F83</f>
        <v>522.33187499999997</v>
      </c>
      <c r="J83" s="22">
        <v>2.0506701988740812E-4</v>
      </c>
      <c r="K83" s="51">
        <v>0</v>
      </c>
      <c r="L83" s="51">
        <f>VLOOKUP(A83,'Memória 07'!$A$5:$E$163,5,FALSE)</f>
        <v>0</v>
      </c>
      <c r="M83" s="51">
        <f t="shared" si="15"/>
        <v>0</v>
      </c>
      <c r="N83" s="43">
        <f t="shared" si="16"/>
        <v>0</v>
      </c>
      <c r="O83" s="83">
        <f t="shared" si="17"/>
        <v>0</v>
      </c>
      <c r="P83" s="64">
        <f t="shared" si="18"/>
        <v>0</v>
      </c>
    </row>
    <row r="84" spans="1:16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6.48</v>
      </c>
      <c r="G84" s="10">
        <v>582.65</v>
      </c>
      <c r="H84" s="10">
        <f t="shared" ref="H84:H88" si="19">G84*1.17</f>
        <v>681.70049999999992</v>
      </c>
      <c r="I84" s="10">
        <f t="shared" ref="I84:I88" si="20">H84*F84</f>
        <v>4417.4192400000002</v>
      </c>
      <c r="J84" s="22">
        <v>5.9463923583492773E-3</v>
      </c>
      <c r="K84" s="51">
        <v>6.4800000000000013</v>
      </c>
      <c r="L84" s="51">
        <f>VLOOKUP(A84,'Memória 07'!$A$5:$E$163,5,FALSE)</f>
        <v>0</v>
      </c>
      <c r="M84" s="51">
        <f t="shared" si="15"/>
        <v>6.4800000000000013</v>
      </c>
      <c r="N84" s="43">
        <f t="shared" si="16"/>
        <v>4417.4192400000002</v>
      </c>
      <c r="O84" s="83">
        <f t="shared" si="17"/>
        <v>0</v>
      </c>
      <c r="P84" s="64">
        <f t="shared" si="18"/>
        <v>4417.4192400000002</v>
      </c>
    </row>
    <row r="85" spans="1:16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19"/>
        <v>117.5265</v>
      </c>
      <c r="I85" s="10">
        <f t="shared" si="20"/>
        <v>761.57172000000003</v>
      </c>
      <c r="J85" s="22">
        <v>1.0477145658907166E-3</v>
      </c>
      <c r="K85" s="51">
        <v>0</v>
      </c>
      <c r="L85" s="51">
        <f>VLOOKUP(A85,'Memória 07'!$A$5:$E$163,5,FALSE)</f>
        <v>0</v>
      </c>
      <c r="M85" s="51">
        <f t="shared" si="15"/>
        <v>0</v>
      </c>
      <c r="N85" s="43">
        <f t="shared" si="16"/>
        <v>0</v>
      </c>
      <c r="O85" s="83">
        <f t="shared" si="17"/>
        <v>0</v>
      </c>
      <c r="P85" s="64">
        <f t="shared" si="18"/>
        <v>0</v>
      </c>
    </row>
    <row r="86" spans="1:16" ht="25.5" x14ac:dyDescent="0.2">
      <c r="A86" s="16" t="s">
        <v>193</v>
      </c>
      <c r="B86" s="8" t="s">
        <v>194</v>
      </c>
      <c r="C86" s="7" t="s">
        <v>23</v>
      </c>
      <c r="D86" s="7" t="s">
        <v>373</v>
      </c>
      <c r="E86" s="9" t="s">
        <v>25</v>
      </c>
      <c r="F86" s="8">
        <v>450.65</v>
      </c>
      <c r="G86" s="10">
        <v>103.8</v>
      </c>
      <c r="H86" s="10">
        <f t="shared" si="19"/>
        <v>121.44599999999998</v>
      </c>
      <c r="I86" s="10">
        <f t="shared" si="20"/>
        <v>54729.639899999987</v>
      </c>
      <c r="J86" s="22">
        <v>7.6279432994719884E-2</v>
      </c>
      <c r="K86" s="51">
        <v>450.65</v>
      </c>
      <c r="L86" s="51">
        <f>VLOOKUP(A86,'Memória 07'!$A$5:$E$163,5,FALSE)</f>
        <v>0</v>
      </c>
      <c r="M86" s="51">
        <f t="shared" si="15"/>
        <v>450.65</v>
      </c>
      <c r="N86" s="43">
        <f t="shared" si="16"/>
        <v>54729.639899999987</v>
      </c>
      <c r="O86" s="83">
        <f t="shared" si="17"/>
        <v>0</v>
      </c>
      <c r="P86" s="64">
        <f t="shared" si="18"/>
        <v>54729.639899999987</v>
      </c>
    </row>
    <row r="87" spans="1:16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450.65</v>
      </c>
      <c r="G87" s="10">
        <v>103.6</v>
      </c>
      <c r="H87" s="10">
        <f t="shared" si="19"/>
        <v>121.21199999999999</v>
      </c>
      <c r="I87" s="10">
        <f t="shared" si="20"/>
        <v>54624.187799999992</v>
      </c>
      <c r="J87" s="22">
        <v>7.6279432994719884E-2</v>
      </c>
      <c r="K87" s="51">
        <v>0</v>
      </c>
      <c r="L87" s="51">
        <f>VLOOKUP(A87,'Memória 07'!$A$5:$E$163,5,FALSE)</f>
        <v>0</v>
      </c>
      <c r="M87" s="51">
        <f t="shared" si="15"/>
        <v>0</v>
      </c>
      <c r="N87" s="43">
        <f t="shared" si="16"/>
        <v>0</v>
      </c>
      <c r="O87" s="83">
        <f t="shared" si="17"/>
        <v>0</v>
      </c>
      <c r="P87" s="64">
        <f t="shared" si="18"/>
        <v>0</v>
      </c>
    </row>
    <row r="88" spans="1:16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19"/>
        <v>105.18300000000001</v>
      </c>
      <c r="I88" s="10">
        <f t="shared" si="20"/>
        <v>2008.9953000000003</v>
      </c>
      <c r="J88" s="22">
        <v>2.8302583615694953E-3</v>
      </c>
      <c r="K88" s="51">
        <v>0</v>
      </c>
      <c r="L88" s="51">
        <f>VLOOKUP(A88,'Memória 07'!$A$5:$E$163,5,FALSE)</f>
        <v>0</v>
      </c>
      <c r="M88" s="51">
        <f t="shared" si="15"/>
        <v>0</v>
      </c>
      <c r="N88" s="43">
        <f t="shared" si="16"/>
        <v>0</v>
      </c>
      <c r="O88" s="83">
        <f t="shared" si="17"/>
        <v>0</v>
      </c>
      <c r="P88" s="64">
        <f t="shared" si="18"/>
        <v>0</v>
      </c>
    </row>
    <row r="89" spans="1:16" x14ac:dyDescent="0.2">
      <c r="A89" s="16"/>
      <c r="B89" s="8"/>
      <c r="C89" s="7"/>
      <c r="D89" s="7"/>
      <c r="E89" s="9"/>
      <c r="F89" s="8"/>
      <c r="G89" s="10"/>
      <c r="H89" s="10"/>
      <c r="I89" s="10"/>
      <c r="J89" s="22"/>
      <c r="K89" s="47"/>
      <c r="L89" s="51"/>
      <c r="M89" s="51"/>
      <c r="N89" s="43"/>
      <c r="O89" s="83"/>
      <c r="P89" s="64"/>
    </row>
    <row r="90" spans="1:16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SUM(I91:I99)</f>
        <v>51139.371815999999</v>
      </c>
      <c r="J90" s="21">
        <v>6.8174648584498745E-2</v>
      </c>
      <c r="K90" s="44"/>
      <c r="L90" s="44"/>
      <c r="M90" s="50"/>
      <c r="N90" s="43"/>
      <c r="O90" s="83"/>
      <c r="P90" s="64"/>
    </row>
    <row r="91" spans="1:16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463.11</v>
      </c>
      <c r="G91" s="10">
        <v>2.59</v>
      </c>
      <c r="H91" s="10">
        <f>G91*1.17</f>
        <v>3.0302999999999995</v>
      </c>
      <c r="I91" s="10">
        <f>H91*F91</f>
        <v>1403.3622329999998</v>
      </c>
      <c r="J91" s="22">
        <v>1.9337016574585636E-3</v>
      </c>
      <c r="K91" s="51">
        <v>0</v>
      </c>
      <c r="L91" s="51">
        <f>VLOOKUP(A91,'Memória 07'!$A$5:$E$163,5,FALSE)</f>
        <v>0</v>
      </c>
      <c r="M91" s="51">
        <f t="shared" si="15"/>
        <v>0</v>
      </c>
      <c r="N91" s="43">
        <f t="shared" si="16"/>
        <v>0</v>
      </c>
      <c r="O91" s="83">
        <f t="shared" si="17"/>
        <v>0</v>
      </c>
      <c r="P91" s="64">
        <f t="shared" si="18"/>
        <v>0</v>
      </c>
    </row>
    <row r="92" spans="1:16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463.11</v>
      </c>
      <c r="G92" s="10">
        <v>9.9499999999999993</v>
      </c>
      <c r="H92" s="10">
        <f t="shared" ref="H92:H99" si="21">G92*1.17</f>
        <v>11.641499999999999</v>
      </c>
      <c r="I92" s="10">
        <f t="shared" ref="I92:I99" si="22">H92*F92</f>
        <v>5391.2950649999993</v>
      </c>
      <c r="J92" s="22">
        <v>7.4284945729793852E-3</v>
      </c>
      <c r="K92" s="51">
        <v>0</v>
      </c>
      <c r="L92" s="51">
        <f>VLOOKUP(A92,'Memória 07'!$A$5:$E$163,5,FALSE)</f>
        <v>0</v>
      </c>
      <c r="M92" s="51">
        <f t="shared" si="15"/>
        <v>0</v>
      </c>
      <c r="N92" s="43">
        <f t="shared" si="16"/>
        <v>0</v>
      </c>
      <c r="O92" s="83">
        <f t="shared" si="17"/>
        <v>0</v>
      </c>
      <c r="P92" s="64">
        <f t="shared" si="18"/>
        <v>0</v>
      </c>
    </row>
    <row r="93" spans="1:16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463.11</v>
      </c>
      <c r="G93" s="10">
        <v>11.6</v>
      </c>
      <c r="H93" s="10">
        <f t="shared" si="21"/>
        <v>13.571999999999999</v>
      </c>
      <c r="I93" s="10">
        <f t="shared" si="22"/>
        <v>6285.3289199999999</v>
      </c>
      <c r="J93" s="22">
        <v>9.7387197291533348E-3</v>
      </c>
      <c r="K93" s="51">
        <v>0</v>
      </c>
      <c r="L93" s="51">
        <f>VLOOKUP(A93,'Memória 07'!$A$5:$E$163,5,FALSE)</f>
        <v>0</v>
      </c>
      <c r="M93" s="51">
        <f t="shared" si="15"/>
        <v>0</v>
      </c>
      <c r="N93" s="43">
        <f t="shared" si="16"/>
        <v>0</v>
      </c>
      <c r="O93" s="83">
        <f t="shared" si="17"/>
        <v>0</v>
      </c>
      <c r="P93" s="64">
        <f t="shared" si="18"/>
        <v>0</v>
      </c>
    </row>
    <row r="94" spans="1:16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1"/>
        <v>27.494999999999997</v>
      </c>
      <c r="I94" s="10">
        <f t="shared" si="22"/>
        <v>178.16759999999999</v>
      </c>
      <c r="J94" s="22">
        <v>2.856689283157026E-5</v>
      </c>
      <c r="K94" s="51">
        <v>0</v>
      </c>
      <c r="L94" s="51">
        <f>VLOOKUP(A94,'Memória 07'!$A$5:$E$163,5,FALSE)</f>
        <v>0</v>
      </c>
      <c r="M94" s="51">
        <f t="shared" si="15"/>
        <v>0</v>
      </c>
      <c r="N94" s="43">
        <f t="shared" si="16"/>
        <v>0</v>
      </c>
      <c r="O94" s="83">
        <f t="shared" si="17"/>
        <v>0</v>
      </c>
      <c r="P94" s="64">
        <f t="shared" si="18"/>
        <v>0</v>
      </c>
    </row>
    <row r="95" spans="1:16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1"/>
        <v>28.220399999999998</v>
      </c>
      <c r="I95" s="10">
        <f t="shared" si="22"/>
        <v>182.86819199999999</v>
      </c>
      <c r="J95" s="22">
        <v>2.5466289412803589E-4</v>
      </c>
      <c r="K95" s="51">
        <v>0</v>
      </c>
      <c r="L95" s="51">
        <f>VLOOKUP(A95,'Memória 07'!$A$5:$E$163,5,FALSE)</f>
        <v>0</v>
      </c>
      <c r="M95" s="51">
        <f t="shared" si="15"/>
        <v>0</v>
      </c>
      <c r="N95" s="43">
        <f t="shared" si="16"/>
        <v>0</v>
      </c>
      <c r="O95" s="83">
        <f t="shared" si="17"/>
        <v>0</v>
      </c>
      <c r="P95" s="64">
        <f t="shared" si="18"/>
        <v>0</v>
      </c>
    </row>
    <row r="96" spans="1:16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1"/>
        <v>15.443999999999999</v>
      </c>
      <c r="I96" s="10">
        <f t="shared" si="22"/>
        <v>100.07711999999999</v>
      </c>
      <c r="J96" s="22">
        <v>1.5376236865154895E-4</v>
      </c>
      <c r="K96" s="51">
        <v>0</v>
      </c>
      <c r="L96" s="51">
        <f>VLOOKUP(A96,'Memória 07'!$A$5:$E$163,5,FALSE)</f>
        <v>0</v>
      </c>
      <c r="M96" s="51">
        <f t="shared" si="15"/>
        <v>0</v>
      </c>
      <c r="N96" s="43">
        <f t="shared" si="16"/>
        <v>0</v>
      </c>
      <c r="O96" s="83">
        <f t="shared" si="17"/>
        <v>0</v>
      </c>
      <c r="P96" s="64">
        <f t="shared" si="18"/>
        <v>0</v>
      </c>
    </row>
    <row r="97" spans="1:16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1"/>
        <v>67.239899999999992</v>
      </c>
      <c r="I97" s="10">
        <f t="shared" si="22"/>
        <v>22887.117161999995</v>
      </c>
      <c r="J97" s="22">
        <v>3.1534845545852272E-2</v>
      </c>
      <c r="K97" s="51">
        <v>0</v>
      </c>
      <c r="L97" s="51">
        <f>VLOOKUP(A97,'Memória 07'!$A$5:$E$163,5,FALSE)</f>
        <v>0</v>
      </c>
      <c r="M97" s="51">
        <f t="shared" si="15"/>
        <v>0</v>
      </c>
      <c r="N97" s="43">
        <f t="shared" si="16"/>
        <v>0</v>
      </c>
      <c r="O97" s="83">
        <f t="shared" si="17"/>
        <v>0</v>
      </c>
      <c r="P97" s="64">
        <f t="shared" si="18"/>
        <v>0</v>
      </c>
    </row>
    <row r="98" spans="1:16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1"/>
        <v>18.134999999999998</v>
      </c>
      <c r="I98" s="10">
        <f t="shared" si="22"/>
        <v>6172.791299999999</v>
      </c>
      <c r="J98" s="22">
        <v>5.3378886020715886E-3</v>
      </c>
      <c r="K98" s="51">
        <v>0</v>
      </c>
      <c r="L98" s="51">
        <f>VLOOKUP(A98,'Memória 07'!$A$5:$E$163,5,FALSE)</f>
        <v>0</v>
      </c>
      <c r="M98" s="51">
        <f t="shared" si="15"/>
        <v>0</v>
      </c>
      <c r="N98" s="43">
        <f t="shared" si="16"/>
        <v>0</v>
      </c>
      <c r="O98" s="83">
        <f t="shared" si="17"/>
        <v>0</v>
      </c>
      <c r="P98" s="64">
        <f t="shared" si="18"/>
        <v>0</v>
      </c>
    </row>
    <row r="99" spans="1:16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340.38</v>
      </c>
      <c r="G99" s="10">
        <v>21.44</v>
      </c>
      <c r="H99" s="10">
        <f t="shared" si="21"/>
        <v>25.084800000000001</v>
      </c>
      <c r="I99" s="10">
        <f t="shared" si="22"/>
        <v>8538.3642240000008</v>
      </c>
      <c r="J99" s="22">
        <v>1.1764006321372445E-2</v>
      </c>
      <c r="K99" s="51">
        <v>340.38</v>
      </c>
      <c r="L99" s="51">
        <f>VLOOKUP(A99,'Memória 07'!$A$5:$E$163,5,FALSE)</f>
        <v>0</v>
      </c>
      <c r="M99" s="51">
        <f t="shared" si="15"/>
        <v>340.38</v>
      </c>
      <c r="N99" s="43">
        <f t="shared" si="16"/>
        <v>8538.3642240000008</v>
      </c>
      <c r="O99" s="83">
        <f t="shared" si="17"/>
        <v>0</v>
      </c>
      <c r="P99" s="64">
        <f t="shared" si="18"/>
        <v>8538.3642240000008</v>
      </c>
    </row>
    <row r="100" spans="1:16" x14ac:dyDescent="0.2">
      <c r="A100" s="16"/>
      <c r="B100" s="8"/>
      <c r="C100" s="7"/>
      <c r="D100" s="7"/>
      <c r="E100" s="9"/>
      <c r="F100" s="8"/>
      <c r="G100" s="10"/>
      <c r="H100" s="10"/>
      <c r="I100" s="10"/>
      <c r="J100" s="22"/>
      <c r="K100" s="47"/>
      <c r="L100" s="51"/>
      <c r="M100" s="51"/>
      <c r="N100" s="43"/>
      <c r="O100" s="83"/>
      <c r="P100" s="64"/>
    </row>
    <row r="101" spans="1:16" ht="24" customHeight="1" x14ac:dyDescent="0.2">
      <c r="A101" s="15" t="s">
        <v>229</v>
      </c>
      <c r="B101" s="4"/>
      <c r="C101" s="4"/>
      <c r="D101" s="4" t="s">
        <v>230</v>
      </c>
      <c r="E101" s="4"/>
      <c r="F101" s="5"/>
      <c r="G101" s="4"/>
      <c r="H101" s="4"/>
      <c r="I101" s="6">
        <f>SUM(I102:I106)</f>
        <v>685.78379999999993</v>
      </c>
      <c r="J101" s="21">
        <v>9.4609745651300352E-4</v>
      </c>
      <c r="K101" s="44"/>
      <c r="L101" s="44"/>
      <c r="M101" s="50"/>
      <c r="N101" s="43"/>
      <c r="O101" s="83"/>
      <c r="P101" s="64"/>
    </row>
    <row r="102" spans="1:16" ht="25.5" x14ac:dyDescent="0.2">
      <c r="A102" s="16" t="s">
        <v>231</v>
      </c>
      <c r="B102" s="8" t="s">
        <v>232</v>
      </c>
      <c r="C102" s="7" t="s">
        <v>23</v>
      </c>
      <c r="D102" s="7" t="s">
        <v>233</v>
      </c>
      <c r="E102" s="9" t="s">
        <v>234</v>
      </c>
      <c r="F102" s="8">
        <v>1</v>
      </c>
      <c r="G102" s="10">
        <v>78.849999999999994</v>
      </c>
      <c r="H102" s="10">
        <f>G102*1.17</f>
        <v>92.254499999999993</v>
      </c>
      <c r="I102" s="10">
        <f>H102*F102</f>
        <v>92.254499999999993</v>
      </c>
      <c r="J102" s="22">
        <v>1.337531412557747E-4</v>
      </c>
      <c r="K102" s="51">
        <v>0</v>
      </c>
      <c r="L102" s="51">
        <f>VLOOKUP(A102,'Memória 07'!$A$5:$E$163,5,FALSE)</f>
        <v>0</v>
      </c>
      <c r="M102" s="51">
        <f t="shared" si="15"/>
        <v>0</v>
      </c>
      <c r="N102" s="43">
        <f t="shared" si="16"/>
        <v>0</v>
      </c>
      <c r="O102" s="83">
        <f t="shared" si="17"/>
        <v>0</v>
      </c>
      <c r="P102" s="64">
        <f t="shared" si="18"/>
        <v>0</v>
      </c>
    </row>
    <row r="103" spans="1:16" ht="25.5" x14ac:dyDescent="0.2">
      <c r="A103" s="16" t="s">
        <v>235</v>
      </c>
      <c r="B103" s="8" t="s">
        <v>236</v>
      </c>
      <c r="C103" s="7" t="s">
        <v>23</v>
      </c>
      <c r="D103" s="7" t="s">
        <v>237</v>
      </c>
      <c r="E103" s="9" t="s">
        <v>234</v>
      </c>
      <c r="F103" s="8">
        <v>1</v>
      </c>
      <c r="G103" s="10">
        <v>12.55</v>
      </c>
      <c r="H103" s="10">
        <f t="shared" ref="H103:H106" si="23">G103*1.17</f>
        <v>14.6835</v>
      </c>
      <c r="I103" s="10">
        <f t="shared" ref="I103:I106" si="24">H103*F103</f>
        <v>14.6835</v>
      </c>
      <c r="J103" s="22">
        <v>1.9209960736714398E-5</v>
      </c>
      <c r="K103" s="51">
        <v>0</v>
      </c>
      <c r="L103" s="51">
        <f>VLOOKUP(A103,'Memória 07'!$A$5:$E$163,5,FALSE)</f>
        <v>0</v>
      </c>
      <c r="M103" s="51">
        <f t="shared" si="15"/>
        <v>0</v>
      </c>
      <c r="N103" s="43">
        <f t="shared" si="16"/>
        <v>0</v>
      </c>
      <c r="O103" s="83">
        <f t="shared" si="17"/>
        <v>0</v>
      </c>
      <c r="P103" s="64">
        <f t="shared" si="18"/>
        <v>0</v>
      </c>
    </row>
    <row r="104" spans="1:16" ht="25.5" x14ac:dyDescent="0.2">
      <c r="A104" s="16" t="s">
        <v>238</v>
      </c>
      <c r="B104" s="8" t="s">
        <v>239</v>
      </c>
      <c r="C104" s="7" t="s">
        <v>23</v>
      </c>
      <c r="D104" s="7" t="s">
        <v>240</v>
      </c>
      <c r="E104" s="9" t="s">
        <v>234</v>
      </c>
      <c r="F104" s="8">
        <v>7</v>
      </c>
      <c r="G104" s="10">
        <v>11.21</v>
      </c>
      <c r="H104" s="10">
        <f t="shared" si="23"/>
        <v>13.1157</v>
      </c>
      <c r="I104" s="10">
        <f t="shared" si="24"/>
        <v>91.809899999999999</v>
      </c>
      <c r="J104" s="22">
        <v>1.1787805175168934E-4</v>
      </c>
      <c r="K104" s="51">
        <v>0</v>
      </c>
      <c r="L104" s="51">
        <f>VLOOKUP(A104,'Memória 07'!$A$5:$E$163,5,FALSE)</f>
        <v>0</v>
      </c>
      <c r="M104" s="51">
        <f t="shared" si="15"/>
        <v>0</v>
      </c>
      <c r="N104" s="43">
        <f t="shared" si="16"/>
        <v>0</v>
      </c>
      <c r="O104" s="83">
        <f t="shared" si="17"/>
        <v>0</v>
      </c>
      <c r="P104" s="64">
        <f t="shared" si="18"/>
        <v>0</v>
      </c>
    </row>
    <row r="105" spans="1:16" ht="25.5" x14ac:dyDescent="0.2">
      <c r="A105" s="16" t="s">
        <v>241</v>
      </c>
      <c r="B105" s="8" t="s">
        <v>242</v>
      </c>
      <c r="C105" s="7" t="s">
        <v>23</v>
      </c>
      <c r="D105" s="7" t="s">
        <v>243</v>
      </c>
      <c r="E105" s="9" t="s">
        <v>234</v>
      </c>
      <c r="F105" s="8">
        <v>2</v>
      </c>
      <c r="G105" s="10">
        <v>11.67</v>
      </c>
      <c r="H105" s="10">
        <f t="shared" si="23"/>
        <v>13.653899999999998</v>
      </c>
      <c r="I105" s="10">
        <f t="shared" si="24"/>
        <v>27.307799999999997</v>
      </c>
      <c r="J105" s="22">
        <v>3.530553759502316E-5</v>
      </c>
      <c r="K105" s="51">
        <v>0</v>
      </c>
      <c r="L105" s="51">
        <f>VLOOKUP(A105,'Memória 07'!$A$5:$E$163,5,FALSE)</f>
        <v>0</v>
      </c>
      <c r="M105" s="51">
        <f t="shared" si="15"/>
        <v>0</v>
      </c>
      <c r="N105" s="43">
        <f t="shared" si="16"/>
        <v>0</v>
      </c>
      <c r="O105" s="83">
        <f t="shared" si="17"/>
        <v>0</v>
      </c>
      <c r="P105" s="64">
        <f t="shared" si="18"/>
        <v>0</v>
      </c>
    </row>
    <row r="106" spans="1:16" ht="51" x14ac:dyDescent="0.2">
      <c r="A106" s="16" t="s">
        <v>244</v>
      </c>
      <c r="B106" s="8" t="s">
        <v>245</v>
      </c>
      <c r="C106" s="7" t="s">
        <v>23</v>
      </c>
      <c r="D106" s="7" t="s">
        <v>246</v>
      </c>
      <c r="E106" s="9" t="s">
        <v>234</v>
      </c>
      <c r="F106" s="8">
        <v>1</v>
      </c>
      <c r="G106" s="10">
        <v>392.93</v>
      </c>
      <c r="H106" s="10">
        <f t="shared" si="23"/>
        <v>459.72809999999998</v>
      </c>
      <c r="I106" s="10">
        <f t="shared" si="24"/>
        <v>459.72809999999998</v>
      </c>
      <c r="J106" s="22">
        <v>6.3995076517380195E-4</v>
      </c>
      <c r="K106" s="51">
        <v>1</v>
      </c>
      <c r="L106" s="51">
        <f>VLOOKUP(A106,'Memória 07'!$A$5:$E$163,5,FALSE)</f>
        <v>0</v>
      </c>
      <c r="M106" s="51">
        <f t="shared" si="15"/>
        <v>1</v>
      </c>
      <c r="N106" s="43">
        <f t="shared" si="16"/>
        <v>459.72809999999998</v>
      </c>
      <c r="O106" s="83">
        <f t="shared" si="17"/>
        <v>0</v>
      </c>
      <c r="P106" s="64">
        <f t="shared" si="18"/>
        <v>459.72809999999998</v>
      </c>
    </row>
    <row r="107" spans="1:16" x14ac:dyDescent="0.2">
      <c r="A107" s="16"/>
      <c r="B107" s="8"/>
      <c r="C107" s="7"/>
      <c r="D107" s="7"/>
      <c r="E107" s="9"/>
      <c r="F107" s="8"/>
      <c r="G107" s="10"/>
      <c r="H107" s="10"/>
      <c r="I107" s="10"/>
      <c r="J107" s="22"/>
      <c r="K107" s="51"/>
      <c r="L107" s="51"/>
      <c r="M107" s="51"/>
      <c r="N107" s="43"/>
      <c r="O107" s="83"/>
      <c r="P107" s="64"/>
    </row>
    <row r="108" spans="1:16" ht="24" customHeight="1" x14ac:dyDescent="0.2">
      <c r="A108" s="15" t="s">
        <v>247</v>
      </c>
      <c r="B108" s="4"/>
      <c r="C108" s="4"/>
      <c r="D108" s="4" t="s">
        <v>248</v>
      </c>
      <c r="E108" s="4"/>
      <c r="F108" s="5"/>
      <c r="G108" s="4"/>
      <c r="H108" s="4"/>
      <c r="I108" s="6">
        <f>SUM(I109:I115)</f>
        <v>3340.8067679999995</v>
      </c>
      <c r="J108" s="21">
        <v>4.7079975724342296E-3</v>
      </c>
      <c r="K108" s="44"/>
      <c r="L108" s="44"/>
      <c r="M108" s="50"/>
      <c r="N108" s="43"/>
      <c r="O108" s="83"/>
      <c r="P108" s="64"/>
    </row>
    <row r="109" spans="1:16" ht="25.5" x14ac:dyDescent="0.2">
      <c r="A109" s="16" t="s">
        <v>249</v>
      </c>
      <c r="B109" s="8" t="s">
        <v>250</v>
      </c>
      <c r="C109" s="7" t="s">
        <v>23</v>
      </c>
      <c r="D109" s="7" t="s">
        <v>251</v>
      </c>
      <c r="E109" s="9" t="s">
        <v>29</v>
      </c>
      <c r="F109" s="8">
        <v>147.97999999999999</v>
      </c>
      <c r="G109" s="10">
        <v>5.09</v>
      </c>
      <c r="H109" s="10">
        <f>G109*1.17</f>
        <v>5.9552999999999994</v>
      </c>
      <c r="I109" s="10">
        <f>H109*F109</f>
        <v>881.26529399999981</v>
      </c>
      <c r="J109" s="22">
        <v>1.288789926814735E-3</v>
      </c>
      <c r="K109" s="51">
        <v>10</v>
      </c>
      <c r="L109" s="51">
        <f>VLOOKUP(A109,'Memória 07'!$A$5:$E$163,5,FALSE)</f>
        <v>0</v>
      </c>
      <c r="M109" s="51">
        <f t="shared" si="15"/>
        <v>10</v>
      </c>
      <c r="N109" s="43">
        <f t="shared" si="16"/>
        <v>59.552999999999997</v>
      </c>
      <c r="O109" s="83">
        <f t="shared" si="17"/>
        <v>0</v>
      </c>
      <c r="P109" s="64">
        <f t="shared" si="18"/>
        <v>59.552999999999997</v>
      </c>
    </row>
    <row r="110" spans="1:16" ht="38.25" x14ac:dyDescent="0.2">
      <c r="A110" s="16" t="s">
        <v>252</v>
      </c>
      <c r="B110" s="8" t="s">
        <v>253</v>
      </c>
      <c r="C110" s="7" t="s">
        <v>23</v>
      </c>
      <c r="D110" s="7" t="s">
        <v>254</v>
      </c>
      <c r="E110" s="9" t="s">
        <v>29</v>
      </c>
      <c r="F110" s="8">
        <v>36.9</v>
      </c>
      <c r="G110" s="10">
        <v>9.5399999999999991</v>
      </c>
      <c r="H110" s="10">
        <f t="shared" ref="H110:H115" si="25">G110*1.17</f>
        <v>11.161799999999998</v>
      </c>
      <c r="I110" s="10">
        <f t="shared" ref="I110:I115" si="26">H110*F110</f>
        <v>411.87041999999991</v>
      </c>
      <c r="J110" s="22">
        <v>5.7154456352598965E-4</v>
      </c>
      <c r="K110" s="51">
        <v>0</v>
      </c>
      <c r="L110" s="51">
        <f>VLOOKUP(A110,'Memória 07'!$A$5:$E$163,5,FALSE)</f>
        <v>0</v>
      </c>
      <c r="M110" s="51">
        <f t="shared" si="15"/>
        <v>0</v>
      </c>
      <c r="N110" s="43">
        <f t="shared" si="16"/>
        <v>0</v>
      </c>
      <c r="O110" s="83">
        <f t="shared" si="17"/>
        <v>0</v>
      </c>
      <c r="P110" s="64">
        <f t="shared" si="18"/>
        <v>0</v>
      </c>
    </row>
    <row r="111" spans="1:16" ht="38.25" x14ac:dyDescent="0.2">
      <c r="A111" s="16" t="s">
        <v>255</v>
      </c>
      <c r="B111" s="8" t="s">
        <v>256</v>
      </c>
      <c r="C111" s="7" t="s">
        <v>23</v>
      </c>
      <c r="D111" s="7" t="s">
        <v>257</v>
      </c>
      <c r="E111" s="9" t="s">
        <v>29</v>
      </c>
      <c r="F111" s="8">
        <v>147.97999999999999</v>
      </c>
      <c r="G111" s="10">
        <v>11.19</v>
      </c>
      <c r="H111" s="10">
        <f t="shared" si="25"/>
        <v>13.092299999999998</v>
      </c>
      <c r="I111" s="10">
        <f t="shared" si="26"/>
        <v>1937.3985539999996</v>
      </c>
      <c r="J111" s="22">
        <v>2.7284896671357535E-3</v>
      </c>
      <c r="K111" s="51">
        <v>106</v>
      </c>
      <c r="L111" s="51">
        <f>VLOOKUP(A111,'Memória 07'!$A$5:$E$163,5,FALSE)</f>
        <v>0</v>
      </c>
      <c r="M111" s="51">
        <f t="shared" si="15"/>
        <v>106</v>
      </c>
      <c r="N111" s="43">
        <f t="shared" si="16"/>
        <v>1387.7837999999997</v>
      </c>
      <c r="O111" s="83">
        <f t="shared" si="17"/>
        <v>0</v>
      </c>
      <c r="P111" s="64">
        <f t="shared" si="18"/>
        <v>1387.7837999999997</v>
      </c>
    </row>
    <row r="112" spans="1:16" ht="25.5" x14ac:dyDescent="0.2">
      <c r="A112" s="16" t="s">
        <v>258</v>
      </c>
      <c r="B112" s="8" t="s">
        <v>259</v>
      </c>
      <c r="C112" s="7" t="s">
        <v>23</v>
      </c>
      <c r="D112" s="7" t="s">
        <v>260</v>
      </c>
      <c r="E112" s="9" t="s">
        <v>234</v>
      </c>
      <c r="F112" s="8">
        <v>3</v>
      </c>
      <c r="G112" s="10">
        <v>8.25</v>
      </c>
      <c r="H112" s="10">
        <f t="shared" si="25"/>
        <v>9.6524999999999999</v>
      </c>
      <c r="I112" s="10">
        <f t="shared" si="26"/>
        <v>28.9575</v>
      </c>
      <c r="J112" s="22">
        <v>4.1837475463891612E-5</v>
      </c>
      <c r="K112" s="51">
        <v>0</v>
      </c>
      <c r="L112" s="51">
        <f>VLOOKUP(A112,'Memória 07'!$A$5:$E$163,5,FALSE)</f>
        <v>0</v>
      </c>
      <c r="M112" s="51">
        <f t="shared" si="15"/>
        <v>0</v>
      </c>
      <c r="N112" s="43">
        <f t="shared" si="16"/>
        <v>0</v>
      </c>
      <c r="O112" s="83">
        <f t="shared" si="17"/>
        <v>0</v>
      </c>
      <c r="P112" s="64">
        <f t="shared" si="18"/>
        <v>0</v>
      </c>
    </row>
    <row r="113" spans="1:16" ht="38.25" x14ac:dyDescent="0.2">
      <c r="A113" s="16" t="s">
        <v>261</v>
      </c>
      <c r="B113" s="8" t="s">
        <v>262</v>
      </c>
      <c r="C113" s="7" t="s">
        <v>23</v>
      </c>
      <c r="D113" s="7" t="s">
        <v>263</v>
      </c>
      <c r="E113" s="9" t="s">
        <v>234</v>
      </c>
      <c r="F113" s="8">
        <v>2</v>
      </c>
      <c r="G113" s="10">
        <v>21.5</v>
      </c>
      <c r="H113" s="10">
        <f t="shared" si="25"/>
        <v>25.154999999999998</v>
      </c>
      <c r="I113" s="10">
        <f t="shared" si="26"/>
        <v>50.309999999999995</v>
      </c>
      <c r="J113" s="22">
        <v>3.8805774343319756E-5</v>
      </c>
      <c r="K113" s="51">
        <v>2</v>
      </c>
      <c r="L113" s="51">
        <f>VLOOKUP(A113,'Memória 07'!$A$5:$E$163,5,FALSE)</f>
        <v>0</v>
      </c>
      <c r="M113" s="51">
        <f t="shared" si="15"/>
        <v>2</v>
      </c>
      <c r="N113" s="43">
        <f t="shared" si="16"/>
        <v>50.309999999999995</v>
      </c>
      <c r="O113" s="83">
        <f t="shared" si="17"/>
        <v>0</v>
      </c>
      <c r="P113" s="64">
        <f t="shared" si="18"/>
        <v>50.309999999999995</v>
      </c>
    </row>
    <row r="114" spans="1:16" ht="38.25" x14ac:dyDescent="0.2">
      <c r="A114" s="16" t="s">
        <v>264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1</v>
      </c>
      <c r="G114" s="10">
        <v>11.5</v>
      </c>
      <c r="H114" s="10">
        <f t="shared" si="25"/>
        <v>13.454999999999998</v>
      </c>
      <c r="I114" s="10">
        <f t="shared" si="26"/>
        <v>13.454999999999998</v>
      </c>
      <c r="J114" s="22">
        <v>1.28433883835135E-5</v>
      </c>
      <c r="K114" s="51">
        <v>0</v>
      </c>
      <c r="L114" s="51">
        <f>VLOOKUP(A114,'Memória 07'!$A$5:$E$163,5,FALSE)</f>
        <v>0</v>
      </c>
      <c r="M114" s="51">
        <f t="shared" si="15"/>
        <v>0</v>
      </c>
      <c r="N114" s="43">
        <f t="shared" si="16"/>
        <v>0</v>
      </c>
      <c r="O114" s="83">
        <f t="shared" si="17"/>
        <v>0</v>
      </c>
      <c r="P114" s="64">
        <f t="shared" si="18"/>
        <v>0</v>
      </c>
    </row>
    <row r="115" spans="1:16" ht="38.25" x14ac:dyDescent="0.2">
      <c r="A115" s="16" t="s">
        <v>267</v>
      </c>
      <c r="B115" s="8" t="s">
        <v>265</v>
      </c>
      <c r="C115" s="7" t="s">
        <v>23</v>
      </c>
      <c r="D115" s="7" t="s">
        <v>266</v>
      </c>
      <c r="E115" s="9" t="s">
        <v>234</v>
      </c>
      <c r="F115" s="8">
        <v>2</v>
      </c>
      <c r="G115" s="10">
        <v>7.5</v>
      </c>
      <c r="H115" s="10">
        <f t="shared" si="25"/>
        <v>8.7749999999999986</v>
      </c>
      <c r="I115" s="10">
        <f t="shared" si="26"/>
        <v>17.549999999999997</v>
      </c>
      <c r="J115" s="22">
        <v>2.5686776767027E-5</v>
      </c>
      <c r="K115" s="51">
        <v>2</v>
      </c>
      <c r="L115" s="51">
        <f>VLOOKUP(A115,'Memória 07'!$A$5:$E$163,5,FALSE)</f>
        <v>0</v>
      </c>
      <c r="M115" s="51">
        <f t="shared" si="15"/>
        <v>2</v>
      </c>
      <c r="N115" s="43">
        <f t="shared" si="16"/>
        <v>17.549999999999997</v>
      </c>
      <c r="O115" s="83">
        <f t="shared" si="17"/>
        <v>0</v>
      </c>
      <c r="P115" s="64">
        <f t="shared" si="18"/>
        <v>17.549999999999997</v>
      </c>
    </row>
    <row r="116" spans="1:16" x14ac:dyDescent="0.2">
      <c r="A116" s="16"/>
      <c r="B116" s="8"/>
      <c r="C116" s="7"/>
      <c r="D116" s="7"/>
      <c r="E116" s="9"/>
      <c r="F116" s="8"/>
      <c r="G116" s="10"/>
      <c r="H116" s="10"/>
      <c r="I116" s="10"/>
      <c r="J116" s="22"/>
      <c r="K116" s="51"/>
      <c r="L116" s="51"/>
      <c r="M116" s="51"/>
      <c r="N116" s="43"/>
      <c r="O116" s="83"/>
      <c r="P116" s="64"/>
    </row>
    <row r="117" spans="1:16" ht="24" customHeight="1" x14ac:dyDescent="0.2">
      <c r="A117" s="15" t="s">
        <v>268</v>
      </c>
      <c r="B117" s="4"/>
      <c r="C117" s="4"/>
      <c r="D117" s="4" t="s">
        <v>269</v>
      </c>
      <c r="E117" s="4"/>
      <c r="F117" s="5"/>
      <c r="G117" s="4"/>
      <c r="H117" s="4"/>
      <c r="I117" s="6">
        <f>SUM(I118:I119)</f>
        <v>3284.0945280000001</v>
      </c>
      <c r="J117" s="21">
        <v>4.5188469834298245E-3</v>
      </c>
      <c r="K117" s="44"/>
      <c r="L117" s="44"/>
      <c r="M117" s="50"/>
      <c r="N117" s="43"/>
      <c r="O117" s="83"/>
      <c r="P117" s="64"/>
    </row>
    <row r="118" spans="1:16" ht="38.25" x14ac:dyDescent="0.2">
      <c r="A118" s="16" t="s">
        <v>270</v>
      </c>
      <c r="B118" s="8" t="s">
        <v>271</v>
      </c>
      <c r="C118" s="7" t="s">
        <v>23</v>
      </c>
      <c r="D118" s="7" t="s">
        <v>272</v>
      </c>
      <c r="E118" s="9" t="s">
        <v>29</v>
      </c>
      <c r="F118" s="8">
        <v>40.71</v>
      </c>
      <c r="G118" s="10">
        <v>2.76</v>
      </c>
      <c r="H118" s="10">
        <f>G118*1.17</f>
        <v>3.2291999999999996</v>
      </c>
      <c r="I118" s="10">
        <f>H118*F118</f>
        <v>131.46073199999998</v>
      </c>
      <c r="J118" s="22">
        <v>1.8063426494752677E-4</v>
      </c>
      <c r="K118" s="51">
        <v>0</v>
      </c>
      <c r="L118" s="51">
        <f>VLOOKUP(A118,'Memória 07'!$A$5:$E$163,5,FALSE)</f>
        <v>0</v>
      </c>
      <c r="M118" s="51">
        <f t="shared" si="15"/>
        <v>0</v>
      </c>
      <c r="N118" s="43">
        <f t="shared" si="16"/>
        <v>0</v>
      </c>
      <c r="O118" s="83">
        <f t="shared" si="17"/>
        <v>0</v>
      </c>
      <c r="P118" s="64">
        <f t="shared" si="18"/>
        <v>0</v>
      </c>
    </row>
    <row r="119" spans="1:16" ht="38.25" x14ac:dyDescent="0.2">
      <c r="A119" s="16" t="s">
        <v>273</v>
      </c>
      <c r="B119" s="8" t="s">
        <v>274</v>
      </c>
      <c r="C119" s="7" t="s">
        <v>23</v>
      </c>
      <c r="D119" s="7" t="s">
        <v>275</v>
      </c>
      <c r="E119" s="9" t="s">
        <v>29</v>
      </c>
      <c r="F119" s="8">
        <v>666.97</v>
      </c>
      <c r="G119" s="10">
        <v>4.04</v>
      </c>
      <c r="H119" s="10">
        <f>G119*1.17</f>
        <v>4.7267999999999999</v>
      </c>
      <c r="I119" s="10">
        <f>H119*F119</f>
        <v>3152.6337960000001</v>
      </c>
      <c r="J119" s="22">
        <v>4.3382127184822972E-3</v>
      </c>
      <c r="K119" s="51">
        <v>322</v>
      </c>
      <c r="L119" s="51">
        <f>VLOOKUP(A119,'Memória 07'!$A$5:$E$163,5,FALSE)</f>
        <v>0</v>
      </c>
      <c r="M119" s="51">
        <f t="shared" si="15"/>
        <v>322</v>
      </c>
      <c r="N119" s="43">
        <f t="shared" si="16"/>
        <v>1522.0296000000001</v>
      </c>
      <c r="O119" s="83">
        <f t="shared" si="17"/>
        <v>0</v>
      </c>
      <c r="P119" s="64">
        <f t="shared" si="18"/>
        <v>1522.0296000000001</v>
      </c>
    </row>
    <row r="120" spans="1:16" x14ac:dyDescent="0.2">
      <c r="A120" s="16"/>
      <c r="B120" s="8"/>
      <c r="C120" s="7"/>
      <c r="D120" s="7"/>
      <c r="E120" s="9"/>
      <c r="F120" s="8"/>
      <c r="G120" s="10"/>
      <c r="H120" s="10"/>
      <c r="I120" s="10"/>
      <c r="J120" s="22"/>
      <c r="K120" s="51"/>
      <c r="L120" s="51"/>
      <c r="M120" s="51"/>
      <c r="N120" s="43"/>
      <c r="O120" s="83"/>
      <c r="P120" s="64"/>
    </row>
    <row r="121" spans="1:16" ht="24" customHeight="1" x14ac:dyDescent="0.2">
      <c r="A121" s="15" t="s">
        <v>276</v>
      </c>
      <c r="B121" s="4"/>
      <c r="C121" s="4"/>
      <c r="D121" s="4" t="s">
        <v>277</v>
      </c>
      <c r="E121" s="4"/>
      <c r="F121" s="5"/>
      <c r="G121" s="4"/>
      <c r="H121" s="4"/>
      <c r="I121" s="6">
        <f>SUM(I122:I126)</f>
        <v>6707.0834999999997</v>
      </c>
      <c r="J121" s="21">
        <v>9.2424302557157206E-3</v>
      </c>
      <c r="K121" s="44"/>
      <c r="L121" s="44"/>
      <c r="M121" s="50"/>
      <c r="N121" s="43"/>
      <c r="O121" s="83"/>
      <c r="P121" s="64"/>
    </row>
    <row r="122" spans="1:16" ht="25.5" x14ac:dyDescent="0.2">
      <c r="A122" s="16" t="s">
        <v>278</v>
      </c>
      <c r="B122" s="8" t="s">
        <v>279</v>
      </c>
      <c r="C122" s="7" t="s">
        <v>23</v>
      </c>
      <c r="D122" s="7" t="s">
        <v>280</v>
      </c>
      <c r="E122" s="9" t="s">
        <v>234</v>
      </c>
      <c r="F122" s="8">
        <v>2</v>
      </c>
      <c r="G122" s="10">
        <v>32.869999999999997</v>
      </c>
      <c r="H122" s="10">
        <f>G122*1.17</f>
        <v>38.457899999999995</v>
      </c>
      <c r="I122" s="10">
        <f>H122*F122</f>
        <v>76.91579999999999</v>
      </c>
      <c r="J122" s="22">
        <v>1.0597173462362532E-4</v>
      </c>
      <c r="K122" s="51">
        <v>1</v>
      </c>
      <c r="L122" s="51">
        <f>VLOOKUP(A122,'Memória 07'!$A$5:$E$163,5,FALSE)</f>
        <v>0</v>
      </c>
      <c r="M122" s="51">
        <f t="shared" si="15"/>
        <v>1</v>
      </c>
      <c r="N122" s="43">
        <f t="shared" si="16"/>
        <v>38.457899999999995</v>
      </c>
      <c r="O122" s="83">
        <f t="shared" si="17"/>
        <v>0</v>
      </c>
      <c r="P122" s="64">
        <f t="shared" si="18"/>
        <v>38.457899999999995</v>
      </c>
    </row>
    <row r="123" spans="1:16" ht="25.5" x14ac:dyDescent="0.2">
      <c r="A123" s="16" t="s">
        <v>281</v>
      </c>
      <c r="B123" s="8" t="s">
        <v>282</v>
      </c>
      <c r="C123" s="7" t="s">
        <v>23</v>
      </c>
      <c r="D123" s="7" t="s">
        <v>283</v>
      </c>
      <c r="E123" s="9" t="s">
        <v>234</v>
      </c>
      <c r="F123" s="8">
        <v>2</v>
      </c>
      <c r="G123" s="10">
        <v>22.44</v>
      </c>
      <c r="H123" s="10">
        <f t="shared" ref="H123:H126" si="27">G123*1.17</f>
        <v>26.254799999999999</v>
      </c>
      <c r="I123" s="10">
        <f t="shared" ref="I123:I126" si="28">H123*F123</f>
        <v>52.509599999999999</v>
      </c>
      <c r="J123" s="22">
        <v>7.2347413104555653E-5</v>
      </c>
      <c r="K123" s="51">
        <v>2</v>
      </c>
      <c r="L123" s="51">
        <f>VLOOKUP(A123,'Memória 07'!$A$5:$E$163,5,FALSE)</f>
        <v>0</v>
      </c>
      <c r="M123" s="51">
        <f t="shared" si="15"/>
        <v>2</v>
      </c>
      <c r="N123" s="43">
        <f t="shared" si="16"/>
        <v>52.509599999999999</v>
      </c>
      <c r="O123" s="83">
        <f t="shared" si="17"/>
        <v>0</v>
      </c>
      <c r="P123" s="64">
        <f t="shared" si="18"/>
        <v>52.509599999999999</v>
      </c>
    </row>
    <row r="124" spans="1:16" ht="25.5" x14ac:dyDescent="0.2">
      <c r="A124" s="16" t="s">
        <v>284</v>
      </c>
      <c r="B124" s="8" t="s">
        <v>285</v>
      </c>
      <c r="C124" s="7" t="s">
        <v>23</v>
      </c>
      <c r="D124" s="7" t="s">
        <v>286</v>
      </c>
      <c r="E124" s="9" t="s">
        <v>234</v>
      </c>
      <c r="F124" s="8">
        <v>1</v>
      </c>
      <c r="G124" s="10">
        <v>39.53</v>
      </c>
      <c r="H124" s="10">
        <f t="shared" si="27"/>
        <v>46.250099999999996</v>
      </c>
      <c r="I124" s="10">
        <f t="shared" si="28"/>
        <v>46.250099999999996</v>
      </c>
      <c r="J124" s="22">
        <v>6.3734625830203791E-5</v>
      </c>
      <c r="K124" s="51">
        <v>1</v>
      </c>
      <c r="L124" s="51">
        <f>VLOOKUP(A124,'Memória 07'!$A$5:$E$163,5,FALSE)</f>
        <v>0</v>
      </c>
      <c r="M124" s="51">
        <f t="shared" si="15"/>
        <v>1</v>
      </c>
      <c r="N124" s="43">
        <f t="shared" si="16"/>
        <v>46.250099999999996</v>
      </c>
      <c r="O124" s="83">
        <f t="shared" si="17"/>
        <v>0</v>
      </c>
      <c r="P124" s="64">
        <f t="shared" si="18"/>
        <v>46.250099999999996</v>
      </c>
    </row>
    <row r="125" spans="1:16" ht="25.5" x14ac:dyDescent="0.2">
      <c r="A125" s="16" t="s">
        <v>287</v>
      </c>
      <c r="B125" s="8" t="s">
        <v>288</v>
      </c>
      <c r="C125" s="7" t="s">
        <v>23</v>
      </c>
      <c r="D125" s="7" t="s">
        <v>289</v>
      </c>
      <c r="E125" s="9" t="s">
        <v>234</v>
      </c>
      <c r="F125" s="8">
        <v>3</v>
      </c>
      <c r="G125" s="10">
        <v>31.2</v>
      </c>
      <c r="H125" s="10">
        <f t="shared" si="27"/>
        <v>36.503999999999998</v>
      </c>
      <c r="I125" s="10">
        <f t="shared" si="28"/>
        <v>109.512</v>
      </c>
      <c r="J125" s="22">
        <v>1.5089603304664466E-4</v>
      </c>
      <c r="K125" s="51">
        <v>3</v>
      </c>
      <c r="L125" s="51">
        <f>VLOOKUP(A125,'Memória 07'!$A$5:$E$163,5,FALSE)</f>
        <v>0</v>
      </c>
      <c r="M125" s="51">
        <f t="shared" si="15"/>
        <v>3</v>
      </c>
      <c r="N125" s="43">
        <f t="shared" si="16"/>
        <v>109.512</v>
      </c>
      <c r="O125" s="83">
        <f t="shared" si="17"/>
        <v>0</v>
      </c>
      <c r="P125" s="64">
        <f t="shared" si="18"/>
        <v>109.512</v>
      </c>
    </row>
    <row r="126" spans="1:16" ht="38.25" x14ac:dyDescent="0.2">
      <c r="A126" s="16" t="s">
        <v>290</v>
      </c>
      <c r="B126" s="8" t="s">
        <v>291</v>
      </c>
      <c r="C126" s="7" t="s">
        <v>23</v>
      </c>
      <c r="D126" s="7" t="s">
        <v>292</v>
      </c>
      <c r="E126" s="9" t="s">
        <v>234</v>
      </c>
      <c r="F126" s="8">
        <v>16</v>
      </c>
      <c r="G126" s="10">
        <v>343.05</v>
      </c>
      <c r="H126" s="10">
        <f t="shared" si="27"/>
        <v>401.36849999999998</v>
      </c>
      <c r="I126" s="10">
        <f t="shared" si="28"/>
        <v>6421.8959999999997</v>
      </c>
      <c r="J126" s="22">
        <v>8.8494804491106912E-3</v>
      </c>
      <c r="K126" s="51">
        <v>16</v>
      </c>
      <c r="L126" s="51">
        <f>VLOOKUP(A126,'Memória 07'!$A$5:$E$163,5,FALSE)</f>
        <v>0</v>
      </c>
      <c r="M126" s="51">
        <f t="shared" si="15"/>
        <v>16</v>
      </c>
      <c r="N126" s="43">
        <f t="shared" si="16"/>
        <v>6421.8959999999997</v>
      </c>
      <c r="O126" s="83">
        <f t="shared" si="17"/>
        <v>0</v>
      </c>
      <c r="P126" s="64">
        <f t="shared" si="18"/>
        <v>6421.8959999999997</v>
      </c>
    </row>
    <row r="127" spans="1:16" x14ac:dyDescent="0.2">
      <c r="A127" s="16"/>
      <c r="B127" s="8"/>
      <c r="C127" s="7"/>
      <c r="D127" s="7"/>
      <c r="E127" s="9"/>
      <c r="F127" s="8"/>
      <c r="G127" s="10"/>
      <c r="H127" s="10"/>
      <c r="I127" s="10"/>
      <c r="J127" s="22"/>
      <c r="K127" s="51"/>
      <c r="L127" s="51"/>
      <c r="M127" s="51"/>
      <c r="N127" s="43"/>
      <c r="O127" s="83"/>
      <c r="P127" s="64"/>
    </row>
    <row r="128" spans="1:16" ht="24" customHeight="1" x14ac:dyDescent="0.2">
      <c r="A128" s="15" t="s">
        <v>293</v>
      </c>
      <c r="B128" s="4"/>
      <c r="C128" s="4"/>
      <c r="D128" s="4" t="s">
        <v>294</v>
      </c>
      <c r="E128" s="4"/>
      <c r="F128" s="5"/>
      <c r="G128" s="4"/>
      <c r="H128" s="4"/>
      <c r="I128" s="6">
        <f>SUM(I129:I131)</f>
        <v>16634.474999999999</v>
      </c>
      <c r="J128" s="21">
        <v>2.2923064245054057E-2</v>
      </c>
      <c r="K128" s="44"/>
      <c r="L128" s="44"/>
      <c r="M128" s="50"/>
      <c r="N128" s="43"/>
      <c r="O128" s="83"/>
      <c r="P128" s="64"/>
    </row>
    <row r="129" spans="1:16" ht="51" x14ac:dyDescent="0.2">
      <c r="A129" s="16" t="s">
        <v>295</v>
      </c>
      <c r="B129" s="8" t="s">
        <v>296</v>
      </c>
      <c r="C129" s="7" t="s">
        <v>297</v>
      </c>
      <c r="D129" s="7" t="s">
        <v>298</v>
      </c>
      <c r="E129" s="9" t="s">
        <v>234</v>
      </c>
      <c r="F129" s="8">
        <v>1</v>
      </c>
      <c r="G129" s="10">
        <v>4596.4799999999996</v>
      </c>
      <c r="H129" s="10">
        <f>G129*1.17</f>
        <v>5377.8815999999988</v>
      </c>
      <c r="I129" s="10">
        <f>H129*F129</f>
        <v>5377.8815999999988</v>
      </c>
      <c r="J129" s="22">
        <v>7.4270889660962109E-3</v>
      </c>
      <c r="K129" s="51">
        <v>0</v>
      </c>
      <c r="L129" s="51">
        <f>VLOOKUP(A129,'Memória 07'!$A$5:$E$163,5,FALSE)</f>
        <v>0</v>
      </c>
      <c r="M129" s="51">
        <f t="shared" si="15"/>
        <v>0</v>
      </c>
      <c r="N129" s="43">
        <f t="shared" si="16"/>
        <v>0</v>
      </c>
      <c r="O129" s="83">
        <f t="shared" si="17"/>
        <v>0</v>
      </c>
      <c r="P129" s="64">
        <f t="shared" si="18"/>
        <v>0</v>
      </c>
    </row>
    <row r="130" spans="1:16" ht="25.5" x14ac:dyDescent="0.2">
      <c r="A130" s="16" t="s">
        <v>299</v>
      </c>
      <c r="B130" s="8" t="s">
        <v>300</v>
      </c>
      <c r="C130" s="7" t="s">
        <v>36</v>
      </c>
      <c r="D130" s="7" t="s">
        <v>301</v>
      </c>
      <c r="E130" s="9" t="s">
        <v>302</v>
      </c>
      <c r="F130" s="8">
        <v>1</v>
      </c>
      <c r="G130" s="10">
        <v>6830.88</v>
      </c>
      <c r="H130" s="10">
        <f t="shared" ref="H130:H131" si="29">G130*1.17</f>
        <v>7992.1295999999993</v>
      </c>
      <c r="I130" s="10">
        <f t="shared" ref="I130:I131" si="30">H130*F130</f>
        <v>7992.1295999999993</v>
      </c>
      <c r="J130" s="22">
        <v>1.0987091567846991E-2</v>
      </c>
      <c r="K130" s="51">
        <v>0</v>
      </c>
      <c r="L130" s="51">
        <f>VLOOKUP(A130,'Memória 07'!$A$5:$E$163,5,FALSE)</f>
        <v>0</v>
      </c>
      <c r="M130" s="51">
        <f t="shared" si="15"/>
        <v>0</v>
      </c>
      <c r="N130" s="43">
        <f t="shared" si="16"/>
        <v>0</v>
      </c>
      <c r="O130" s="83">
        <f t="shared" si="17"/>
        <v>0</v>
      </c>
      <c r="P130" s="64">
        <f t="shared" si="18"/>
        <v>0</v>
      </c>
    </row>
    <row r="131" spans="1:16" ht="51" x14ac:dyDescent="0.2">
      <c r="A131" s="16" t="s">
        <v>303</v>
      </c>
      <c r="B131" s="8" t="s">
        <v>304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2790.14</v>
      </c>
      <c r="H131" s="10">
        <f t="shared" si="29"/>
        <v>3264.4637999999995</v>
      </c>
      <c r="I131" s="10">
        <f t="shared" si="30"/>
        <v>3264.4637999999995</v>
      </c>
      <c r="J131" s="22">
        <v>4.5088837111108542E-3</v>
      </c>
      <c r="K131" s="51">
        <v>0</v>
      </c>
      <c r="L131" s="51">
        <f>VLOOKUP(A131,'Memória 07'!$A$5:$E$163,5,FALSE)</f>
        <v>0</v>
      </c>
      <c r="M131" s="51">
        <f t="shared" si="15"/>
        <v>0</v>
      </c>
      <c r="N131" s="43">
        <f t="shared" si="16"/>
        <v>0</v>
      </c>
      <c r="O131" s="83">
        <f t="shared" si="17"/>
        <v>0</v>
      </c>
      <c r="P131" s="64">
        <f t="shared" si="18"/>
        <v>0</v>
      </c>
    </row>
    <row r="132" spans="1:16" x14ac:dyDescent="0.2">
      <c r="A132" s="16"/>
      <c r="B132" s="8"/>
      <c r="C132" s="7"/>
      <c r="D132" s="7"/>
      <c r="E132" s="9"/>
      <c r="F132" s="8"/>
      <c r="G132" s="10"/>
      <c r="H132" s="10"/>
      <c r="I132" s="10"/>
      <c r="J132" s="22"/>
      <c r="K132" s="51"/>
      <c r="L132" s="51"/>
      <c r="M132" s="51"/>
      <c r="N132" s="43"/>
      <c r="O132" s="83"/>
      <c r="P132" s="64"/>
    </row>
    <row r="133" spans="1:16" ht="24" customHeight="1" x14ac:dyDescent="0.2">
      <c r="A133" s="15" t="s">
        <v>305</v>
      </c>
      <c r="B133" s="4"/>
      <c r="C133" s="4"/>
      <c r="D133" s="4" t="s">
        <v>306</v>
      </c>
      <c r="E133" s="4"/>
      <c r="F133" s="5"/>
      <c r="G133" s="4"/>
      <c r="H133" s="4"/>
      <c r="I133" s="6">
        <f>SUM(I134:I138)</f>
        <v>2265.1057259999998</v>
      </c>
      <c r="J133" s="21">
        <v>4.1426679962054125E-3</v>
      </c>
      <c r="K133" s="44"/>
      <c r="L133" s="44"/>
      <c r="M133" s="50"/>
      <c r="N133" s="43"/>
      <c r="O133" s="83"/>
      <c r="P133" s="64"/>
    </row>
    <row r="134" spans="1:16" ht="38.25" x14ac:dyDescent="0.2">
      <c r="A134" s="16" t="s">
        <v>307</v>
      </c>
      <c r="B134" s="8" t="s">
        <v>308</v>
      </c>
      <c r="C134" s="7" t="s">
        <v>23</v>
      </c>
      <c r="D134" s="7" t="s">
        <v>309</v>
      </c>
      <c r="E134" s="9" t="s">
        <v>234</v>
      </c>
      <c r="F134" s="8">
        <v>6</v>
      </c>
      <c r="G134" s="10">
        <v>35.159999999999997</v>
      </c>
      <c r="H134" s="10">
        <f>G134*1.17</f>
        <v>41.137199999999993</v>
      </c>
      <c r="I134" s="10">
        <f>H134*F134</f>
        <v>246.82319999999996</v>
      </c>
      <c r="J134" s="22">
        <v>5.6257348430102476E-4</v>
      </c>
      <c r="K134" s="51">
        <v>0</v>
      </c>
      <c r="L134" s="51">
        <f>VLOOKUP(A134,'Memória 07'!$A$5:$E$163,5,FALSE)</f>
        <v>0</v>
      </c>
      <c r="M134" s="51">
        <f t="shared" si="15"/>
        <v>0</v>
      </c>
      <c r="N134" s="43">
        <f t="shared" si="16"/>
        <v>0</v>
      </c>
      <c r="O134" s="83">
        <f t="shared" si="17"/>
        <v>0</v>
      </c>
      <c r="P134" s="64">
        <f t="shared" si="18"/>
        <v>0</v>
      </c>
    </row>
    <row r="135" spans="1:16" ht="38.25" x14ac:dyDescent="0.2">
      <c r="A135" s="16" t="s">
        <v>310</v>
      </c>
      <c r="B135" s="8" t="s">
        <v>311</v>
      </c>
      <c r="C135" s="7" t="s">
        <v>23</v>
      </c>
      <c r="D135" s="7" t="s">
        <v>312</v>
      </c>
      <c r="E135" s="9" t="s">
        <v>234</v>
      </c>
      <c r="F135" s="8">
        <v>6</v>
      </c>
      <c r="G135" s="10">
        <v>36.97</v>
      </c>
      <c r="H135" s="10">
        <f t="shared" ref="H135:H138" si="31">G135*1.17</f>
        <v>43.254899999999999</v>
      </c>
      <c r="I135" s="10">
        <f t="shared" ref="I135:I138" si="32">H135*F135</f>
        <v>259.52940000000001</v>
      </c>
      <c r="J135" s="22">
        <v>4.0597234096384943E-4</v>
      </c>
      <c r="K135" s="51">
        <v>0</v>
      </c>
      <c r="L135" s="51">
        <f>VLOOKUP(A135,'Memória 07'!$A$5:$E$163,5,FALSE)</f>
        <v>0</v>
      </c>
      <c r="M135" s="51">
        <f t="shared" si="15"/>
        <v>0</v>
      </c>
      <c r="N135" s="43">
        <f t="shared" si="16"/>
        <v>0</v>
      </c>
      <c r="O135" s="83">
        <f t="shared" si="17"/>
        <v>0</v>
      </c>
      <c r="P135" s="64">
        <f t="shared" si="18"/>
        <v>0</v>
      </c>
    </row>
    <row r="136" spans="1:16" ht="38.25" x14ac:dyDescent="0.2">
      <c r="A136" s="16" t="s">
        <v>313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32.380000000000003</v>
      </c>
      <c r="G136" s="10">
        <v>34.31</v>
      </c>
      <c r="H136" s="10">
        <f t="shared" si="31"/>
        <v>40.142699999999998</v>
      </c>
      <c r="I136" s="10">
        <f t="shared" si="32"/>
        <v>1299.8206259999999</v>
      </c>
      <c r="J136" s="22">
        <v>2.4175611563018316E-3</v>
      </c>
      <c r="K136" s="51">
        <v>0</v>
      </c>
      <c r="L136" s="51">
        <f>VLOOKUP(A136,'Memória 07'!$A$5:$E$163,5,FALSE)</f>
        <v>0</v>
      </c>
      <c r="M136" s="51">
        <f t="shared" si="15"/>
        <v>0</v>
      </c>
      <c r="N136" s="43">
        <f t="shared" si="16"/>
        <v>0</v>
      </c>
      <c r="O136" s="83">
        <f t="shared" si="17"/>
        <v>0</v>
      </c>
      <c r="P136" s="64">
        <f t="shared" si="18"/>
        <v>0</v>
      </c>
    </row>
    <row r="137" spans="1:16" ht="38.25" x14ac:dyDescent="0.2">
      <c r="A137" s="16" t="s">
        <v>316</v>
      </c>
      <c r="B137" s="8" t="s">
        <v>314</v>
      </c>
      <c r="C137" s="7" t="s">
        <v>23</v>
      </c>
      <c r="D137" s="7" t="s">
        <v>315</v>
      </c>
      <c r="E137" s="9" t="s">
        <v>29</v>
      </c>
      <c r="F137" s="8">
        <v>1</v>
      </c>
      <c r="G137" s="10">
        <v>34.31</v>
      </c>
      <c r="H137" s="10">
        <f t="shared" si="31"/>
        <v>40.142699999999998</v>
      </c>
      <c r="I137" s="10">
        <f t="shared" si="32"/>
        <v>40.142699999999998</v>
      </c>
      <c r="J137" s="22">
        <v>7.4662530323901436E-5</v>
      </c>
      <c r="K137" s="51">
        <v>0</v>
      </c>
      <c r="L137" s="51">
        <f>VLOOKUP(A137,'Memória 07'!$A$5:$E$163,5,FALSE)</f>
        <v>0</v>
      </c>
      <c r="M137" s="51">
        <f t="shared" ref="M137:M164" si="33">K137+L137</f>
        <v>0</v>
      </c>
      <c r="N137" s="43">
        <f t="shared" ref="N137:N164" si="34">K137*H137</f>
        <v>0</v>
      </c>
      <c r="O137" s="83">
        <f t="shared" ref="O137:O164" si="35">L137*H137</f>
        <v>0</v>
      </c>
      <c r="P137" s="64">
        <f t="shared" ref="P137:P164" si="36">M137*H137</f>
        <v>0</v>
      </c>
    </row>
    <row r="138" spans="1:16" ht="24" customHeight="1" x14ac:dyDescent="0.2">
      <c r="A138" s="16" t="s">
        <v>317</v>
      </c>
      <c r="B138" s="8" t="s">
        <v>318</v>
      </c>
      <c r="C138" s="7" t="s">
        <v>23</v>
      </c>
      <c r="D138" s="7" t="s">
        <v>319</v>
      </c>
      <c r="E138" s="9" t="s">
        <v>234</v>
      </c>
      <c r="F138" s="8">
        <v>1</v>
      </c>
      <c r="G138" s="10">
        <v>357.94</v>
      </c>
      <c r="H138" s="10">
        <f t="shared" si="31"/>
        <v>418.78979999999996</v>
      </c>
      <c r="I138" s="10">
        <f t="shared" si="32"/>
        <v>418.78979999999996</v>
      </c>
      <c r="J138" s="22">
        <v>6.8189848431480528E-4</v>
      </c>
      <c r="K138" s="51">
        <v>0</v>
      </c>
      <c r="L138" s="51">
        <f>VLOOKUP(A138,'Memória 07'!$A$5:$E$163,5,FALSE)</f>
        <v>0</v>
      </c>
      <c r="M138" s="51">
        <f t="shared" si="33"/>
        <v>0</v>
      </c>
      <c r="N138" s="43">
        <f t="shared" si="34"/>
        <v>0</v>
      </c>
      <c r="O138" s="83">
        <f t="shared" si="35"/>
        <v>0</v>
      </c>
      <c r="P138" s="64">
        <f t="shared" si="36"/>
        <v>0</v>
      </c>
    </row>
    <row r="139" spans="1:16" x14ac:dyDescent="0.2">
      <c r="A139" s="16"/>
      <c r="B139" s="8"/>
      <c r="C139" s="7"/>
      <c r="D139" s="7"/>
      <c r="E139" s="9"/>
      <c r="F139" s="8"/>
      <c r="G139" s="10"/>
      <c r="H139" s="10"/>
      <c r="I139" s="10"/>
      <c r="J139" s="22"/>
      <c r="K139" s="51">
        <v>0</v>
      </c>
      <c r="L139" s="51"/>
      <c r="M139" s="51">
        <f t="shared" si="33"/>
        <v>0</v>
      </c>
      <c r="N139" s="43">
        <f t="shared" si="34"/>
        <v>0</v>
      </c>
      <c r="O139" s="83">
        <f t="shared" si="35"/>
        <v>0</v>
      </c>
      <c r="P139" s="64">
        <f t="shared" si="36"/>
        <v>0</v>
      </c>
    </row>
    <row r="140" spans="1:16" ht="24" customHeight="1" x14ac:dyDescent="0.2">
      <c r="A140" s="15" t="s">
        <v>320</v>
      </c>
      <c r="B140" s="4"/>
      <c r="C140" s="4"/>
      <c r="D140" s="4" t="s">
        <v>321</v>
      </c>
      <c r="E140" s="4"/>
      <c r="F140" s="5"/>
      <c r="G140" s="4"/>
      <c r="H140" s="4"/>
      <c r="I140" s="6">
        <f>SUM(I141:I144)</f>
        <v>1701.8351999999998</v>
      </c>
      <c r="J140" s="21">
        <v>2.3869960968226117E-3</v>
      </c>
      <c r="K140" s="44"/>
      <c r="L140" s="44"/>
      <c r="M140" s="50"/>
      <c r="N140" s="43"/>
      <c r="O140" s="83"/>
      <c r="P140" s="64"/>
    </row>
    <row r="141" spans="1:16" x14ac:dyDescent="0.2">
      <c r="A141" s="16" t="s">
        <v>322</v>
      </c>
      <c r="B141" s="8" t="s">
        <v>323</v>
      </c>
      <c r="C141" s="7" t="s">
        <v>23</v>
      </c>
      <c r="D141" s="7" t="s">
        <v>324</v>
      </c>
      <c r="E141" s="9" t="s">
        <v>234</v>
      </c>
      <c r="F141" s="8">
        <v>2</v>
      </c>
      <c r="G141" s="10">
        <v>271.79000000000002</v>
      </c>
      <c r="H141" s="10">
        <f>G141*1.17</f>
        <v>317.99430000000001</v>
      </c>
      <c r="I141" s="10">
        <f>H141*F141</f>
        <v>635.98860000000002</v>
      </c>
      <c r="J141" s="22">
        <v>8.8285892722980242E-4</v>
      </c>
      <c r="K141" s="51">
        <v>0</v>
      </c>
      <c r="L141" s="51">
        <f>VLOOKUP(A141,'Memória 07'!$A$5:$E$163,5,FALSE)</f>
        <v>0</v>
      </c>
      <c r="M141" s="51">
        <f t="shared" si="33"/>
        <v>0</v>
      </c>
      <c r="N141" s="43">
        <f t="shared" si="34"/>
        <v>0</v>
      </c>
      <c r="O141" s="83">
        <f t="shared" si="35"/>
        <v>0</v>
      </c>
      <c r="P141" s="64">
        <f t="shared" si="36"/>
        <v>0</v>
      </c>
    </row>
    <row r="142" spans="1:16" ht="25.5" x14ac:dyDescent="0.2">
      <c r="A142" s="16" t="s">
        <v>325</v>
      </c>
      <c r="B142" s="8" t="s">
        <v>326</v>
      </c>
      <c r="C142" s="7" t="s">
        <v>23</v>
      </c>
      <c r="D142" s="7" t="s">
        <v>327</v>
      </c>
      <c r="E142" s="9" t="s">
        <v>234</v>
      </c>
      <c r="F142" s="8">
        <v>2</v>
      </c>
      <c r="G142" s="10">
        <v>280.07</v>
      </c>
      <c r="H142" s="10">
        <f t="shared" ref="H142:H144" si="37">G142*1.17</f>
        <v>327.68189999999998</v>
      </c>
      <c r="I142" s="10">
        <f t="shared" ref="I142:I144" si="38">H142*F142</f>
        <v>655.36379999999997</v>
      </c>
      <c r="J142" s="22">
        <v>9.3536247845425139E-4</v>
      </c>
      <c r="K142" s="51">
        <v>0</v>
      </c>
      <c r="L142" s="51">
        <f>VLOOKUP(A142,'Memória 07'!$A$5:$E$163,5,FALSE)</f>
        <v>0</v>
      </c>
      <c r="M142" s="51">
        <f t="shared" si="33"/>
        <v>0</v>
      </c>
      <c r="N142" s="43">
        <f t="shared" si="34"/>
        <v>0</v>
      </c>
      <c r="O142" s="83">
        <f t="shared" si="35"/>
        <v>0</v>
      </c>
      <c r="P142" s="64">
        <f t="shared" si="36"/>
        <v>0</v>
      </c>
    </row>
    <row r="143" spans="1:16" ht="38.25" x14ac:dyDescent="0.2">
      <c r="A143" s="16" t="s">
        <v>328</v>
      </c>
      <c r="B143" s="8" t="s">
        <v>329</v>
      </c>
      <c r="C143" s="7" t="s">
        <v>36</v>
      </c>
      <c r="D143" s="7" t="s">
        <v>330</v>
      </c>
      <c r="E143" s="9" t="s">
        <v>331</v>
      </c>
      <c r="F143" s="8">
        <v>13</v>
      </c>
      <c r="G143" s="10">
        <v>23.56</v>
      </c>
      <c r="H143" s="10">
        <f t="shared" si="37"/>
        <v>27.565199999999997</v>
      </c>
      <c r="I143" s="10">
        <f t="shared" si="38"/>
        <v>358.34759999999994</v>
      </c>
      <c r="J143" s="22">
        <v>4.9372630794476571E-4</v>
      </c>
      <c r="K143" s="51">
        <v>0</v>
      </c>
      <c r="L143" s="51">
        <f>VLOOKUP(A143,'Memória 07'!$A$5:$E$163,5,FALSE)</f>
        <v>0</v>
      </c>
      <c r="M143" s="51">
        <f t="shared" si="33"/>
        <v>0</v>
      </c>
      <c r="N143" s="43">
        <f t="shared" si="34"/>
        <v>0</v>
      </c>
      <c r="O143" s="83">
        <f t="shared" si="35"/>
        <v>0</v>
      </c>
      <c r="P143" s="64">
        <f t="shared" si="36"/>
        <v>0</v>
      </c>
    </row>
    <row r="144" spans="1:16" ht="25.5" x14ac:dyDescent="0.2">
      <c r="A144" s="16" t="s">
        <v>332</v>
      </c>
      <c r="B144" s="8" t="s">
        <v>333</v>
      </c>
      <c r="C144" s="7" t="s">
        <v>23</v>
      </c>
      <c r="D144" s="7" t="s">
        <v>334</v>
      </c>
      <c r="E144" s="9" t="s">
        <v>234</v>
      </c>
      <c r="F144" s="8">
        <v>2</v>
      </c>
      <c r="G144" s="10">
        <v>22.28</v>
      </c>
      <c r="H144" s="10">
        <f t="shared" si="37"/>
        <v>26.067599999999999</v>
      </c>
      <c r="I144" s="10">
        <f t="shared" si="38"/>
        <v>52.135199999999998</v>
      </c>
      <c r="J144" s="22">
        <v>7.5048383193792402E-5</v>
      </c>
      <c r="K144" s="51">
        <v>0</v>
      </c>
      <c r="L144" s="51">
        <f>VLOOKUP(A144,'Memória 07'!$A$5:$E$163,5,FALSE)</f>
        <v>0</v>
      </c>
      <c r="M144" s="51">
        <f t="shared" si="33"/>
        <v>0</v>
      </c>
      <c r="N144" s="43">
        <f t="shared" si="34"/>
        <v>0</v>
      </c>
      <c r="O144" s="83">
        <f t="shared" si="35"/>
        <v>0</v>
      </c>
      <c r="P144" s="64">
        <f t="shared" si="36"/>
        <v>0</v>
      </c>
    </row>
    <row r="145" spans="1:16" x14ac:dyDescent="0.2">
      <c r="A145" s="16"/>
      <c r="B145" s="8"/>
      <c r="C145" s="7"/>
      <c r="D145" s="7"/>
      <c r="E145" s="9"/>
      <c r="F145" s="8"/>
      <c r="G145" s="10"/>
      <c r="H145" s="10"/>
      <c r="I145" s="10"/>
      <c r="J145" s="22"/>
      <c r="K145" s="51">
        <v>0</v>
      </c>
      <c r="L145" s="51"/>
      <c r="M145" s="51">
        <f t="shared" si="33"/>
        <v>0</v>
      </c>
      <c r="N145" s="43">
        <f t="shared" si="34"/>
        <v>0</v>
      </c>
      <c r="O145" s="83">
        <f t="shared" si="35"/>
        <v>0</v>
      </c>
      <c r="P145" s="64">
        <f t="shared" si="36"/>
        <v>0</v>
      </c>
    </row>
    <row r="146" spans="1:16" ht="24" customHeight="1" x14ac:dyDescent="0.2">
      <c r="A146" s="15" t="s">
        <v>335</v>
      </c>
      <c r="B146" s="4"/>
      <c r="C146" s="4"/>
      <c r="D146" s="4" t="s">
        <v>336</v>
      </c>
      <c r="E146" s="4"/>
      <c r="F146" s="5"/>
      <c r="G146" s="4"/>
      <c r="H146" s="4"/>
      <c r="I146" s="6">
        <f>SUM(I147:I159)</f>
        <v>5295.2781599999998</v>
      </c>
      <c r="J146" s="21">
        <v>7.3623070253334456E-3</v>
      </c>
      <c r="K146" s="44"/>
      <c r="L146" s="44"/>
      <c r="M146" s="50"/>
      <c r="N146" s="43"/>
      <c r="O146" s="83"/>
      <c r="P146" s="64"/>
    </row>
    <row r="147" spans="1:16" ht="25.5" x14ac:dyDescent="0.2">
      <c r="A147" s="16" t="s">
        <v>337</v>
      </c>
      <c r="B147" s="8" t="s">
        <v>35</v>
      </c>
      <c r="C147" s="7" t="s">
        <v>36</v>
      </c>
      <c r="D147" s="7" t="s">
        <v>37</v>
      </c>
      <c r="E147" s="9" t="s">
        <v>38</v>
      </c>
      <c r="F147" s="8">
        <v>2.08</v>
      </c>
      <c r="G147" s="10">
        <v>30.6</v>
      </c>
      <c r="H147" s="10">
        <f>G147*1.17</f>
        <v>35.802</v>
      </c>
      <c r="I147" s="10">
        <f>H147*F147</f>
        <v>74.468159999999997</v>
      </c>
      <c r="J147" s="22">
        <v>1.6779087656401326E-4</v>
      </c>
      <c r="K147" s="51">
        <v>0</v>
      </c>
      <c r="L147" s="51">
        <f>VLOOKUP(A147,'Memória 07'!$A$5:$E$163,5,FALSE)</f>
        <v>0</v>
      </c>
      <c r="M147" s="51">
        <f t="shared" si="33"/>
        <v>0</v>
      </c>
      <c r="N147" s="43">
        <f t="shared" si="34"/>
        <v>0</v>
      </c>
      <c r="O147" s="83">
        <f t="shared" si="35"/>
        <v>0</v>
      </c>
      <c r="P147" s="64">
        <f t="shared" si="36"/>
        <v>0</v>
      </c>
    </row>
    <row r="148" spans="1:16" x14ac:dyDescent="0.2">
      <c r="A148" s="16" t="s">
        <v>338</v>
      </c>
      <c r="B148" s="8" t="s">
        <v>40</v>
      </c>
      <c r="C148" s="7" t="s">
        <v>23</v>
      </c>
      <c r="D148" s="7" t="s">
        <v>41</v>
      </c>
      <c r="E148" s="9" t="s">
        <v>38</v>
      </c>
      <c r="F148" s="8">
        <v>1.51</v>
      </c>
      <c r="G148" s="10">
        <v>36.630000000000003</v>
      </c>
      <c r="H148" s="10">
        <f t="shared" ref="H148:H159" si="39">G148*1.17</f>
        <v>42.857100000000003</v>
      </c>
      <c r="I148" s="10">
        <v>73.53</v>
      </c>
      <c r="J148" s="22">
        <v>1.0132771972529481E-4</v>
      </c>
      <c r="K148" s="51">
        <v>1.51</v>
      </c>
      <c r="L148" s="51">
        <f>VLOOKUP(A148,'Memória 07'!$A$5:$E$163,5,FALSE)</f>
        <v>0</v>
      </c>
      <c r="M148" s="51">
        <f t="shared" si="33"/>
        <v>1.51</v>
      </c>
      <c r="N148" s="43">
        <f t="shared" si="34"/>
        <v>64.714221000000009</v>
      </c>
      <c r="O148" s="83">
        <f t="shared" si="35"/>
        <v>0</v>
      </c>
      <c r="P148" s="64">
        <f t="shared" si="36"/>
        <v>64.714221000000009</v>
      </c>
    </row>
    <row r="149" spans="1:16" ht="38.25" x14ac:dyDescent="0.2">
      <c r="A149" s="16" t="s">
        <v>339</v>
      </c>
      <c r="B149" s="8" t="s">
        <v>135</v>
      </c>
      <c r="C149" s="7" t="s">
        <v>23</v>
      </c>
      <c r="D149" s="7" t="s">
        <v>136</v>
      </c>
      <c r="E149" s="9" t="s">
        <v>25</v>
      </c>
      <c r="F149" s="8">
        <v>15.03</v>
      </c>
      <c r="G149" s="10">
        <v>45.79</v>
      </c>
      <c r="H149" s="10">
        <f t="shared" si="39"/>
        <v>53.574299999999994</v>
      </c>
      <c r="I149" s="10">
        <v>857.91</v>
      </c>
      <c r="J149" s="22">
        <v>1.1822394128862732E-3</v>
      </c>
      <c r="K149" s="51">
        <v>15.03</v>
      </c>
      <c r="L149" s="51">
        <f>VLOOKUP(A149,'Memória 07'!$A$5:$E$163,5,FALSE)</f>
        <v>0</v>
      </c>
      <c r="M149" s="51">
        <f t="shared" si="33"/>
        <v>15.03</v>
      </c>
      <c r="N149" s="43">
        <f t="shared" si="34"/>
        <v>805.22172899999987</v>
      </c>
      <c r="O149" s="83">
        <f t="shared" si="35"/>
        <v>0</v>
      </c>
      <c r="P149" s="64">
        <f t="shared" si="36"/>
        <v>805.22172899999987</v>
      </c>
    </row>
    <row r="150" spans="1:16" ht="38.25" x14ac:dyDescent="0.2">
      <c r="A150" s="16" t="s">
        <v>340</v>
      </c>
      <c r="B150" s="8" t="s">
        <v>123</v>
      </c>
      <c r="C150" s="7" t="s">
        <v>23</v>
      </c>
      <c r="D150" s="7" t="s">
        <v>124</v>
      </c>
      <c r="E150" s="9" t="s">
        <v>25</v>
      </c>
      <c r="F150" s="8">
        <v>14.4</v>
      </c>
      <c r="G150" s="10">
        <v>30.15</v>
      </c>
      <c r="H150" s="10">
        <f t="shared" si="39"/>
        <v>35.275499999999994</v>
      </c>
      <c r="I150" s="10">
        <v>555.69000000000005</v>
      </c>
      <c r="J150" s="22">
        <v>7.6576636167753392E-4</v>
      </c>
      <c r="K150" s="51">
        <v>14.4</v>
      </c>
      <c r="L150" s="51">
        <f>VLOOKUP(A150,'Memória 07'!$A$5:$E$163,5,FALSE)</f>
        <v>0</v>
      </c>
      <c r="M150" s="51">
        <f t="shared" si="33"/>
        <v>14.4</v>
      </c>
      <c r="N150" s="43">
        <f t="shared" si="34"/>
        <v>507.96719999999993</v>
      </c>
      <c r="O150" s="83">
        <f t="shared" si="35"/>
        <v>0</v>
      </c>
      <c r="P150" s="64">
        <f t="shared" si="36"/>
        <v>507.96719999999993</v>
      </c>
    </row>
    <row r="151" spans="1:16" ht="25.5" x14ac:dyDescent="0.2">
      <c r="A151" s="16" t="s">
        <v>341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31</v>
      </c>
      <c r="G151" s="10">
        <v>13.91</v>
      </c>
      <c r="H151" s="10">
        <f t="shared" si="39"/>
        <v>16.274699999999999</v>
      </c>
      <c r="I151" s="10">
        <v>504.37</v>
      </c>
      <c r="J151" s="22">
        <v>6.9504504281037594E-4</v>
      </c>
      <c r="K151" s="51">
        <v>31</v>
      </c>
      <c r="L151" s="51">
        <f>VLOOKUP(A151,'Memória 07'!$A$5:$E$163,5,FALSE)</f>
        <v>0</v>
      </c>
      <c r="M151" s="51">
        <f t="shared" si="33"/>
        <v>31</v>
      </c>
      <c r="N151" s="43">
        <f t="shared" si="34"/>
        <v>504.51569999999998</v>
      </c>
      <c r="O151" s="83">
        <f t="shared" si="35"/>
        <v>0</v>
      </c>
      <c r="P151" s="64">
        <f t="shared" si="36"/>
        <v>504.51569999999998</v>
      </c>
    </row>
    <row r="152" spans="1:16" ht="25.5" x14ac:dyDescent="0.2">
      <c r="A152" s="16" t="s">
        <v>342</v>
      </c>
      <c r="B152" s="8" t="s">
        <v>70</v>
      </c>
      <c r="C152" s="7" t="s">
        <v>23</v>
      </c>
      <c r="D152" s="7" t="s">
        <v>71</v>
      </c>
      <c r="E152" s="9" t="s">
        <v>67</v>
      </c>
      <c r="F152" s="8">
        <v>77</v>
      </c>
      <c r="G152" s="10">
        <v>12.91</v>
      </c>
      <c r="H152" s="10">
        <f t="shared" si="39"/>
        <v>15.104699999999999</v>
      </c>
      <c r="I152" s="10">
        <v>1252.79</v>
      </c>
      <c r="J152" s="22">
        <v>1.7264022031096434E-3</v>
      </c>
      <c r="K152" s="51">
        <v>77</v>
      </c>
      <c r="L152" s="51">
        <f>VLOOKUP(A152,'Memória 07'!$A$5:$E$163,5,FALSE)</f>
        <v>0</v>
      </c>
      <c r="M152" s="51">
        <f t="shared" si="33"/>
        <v>77</v>
      </c>
      <c r="N152" s="43">
        <f t="shared" si="34"/>
        <v>1163.0618999999999</v>
      </c>
      <c r="O152" s="83">
        <f t="shared" si="35"/>
        <v>0</v>
      </c>
      <c r="P152" s="64">
        <f t="shared" si="36"/>
        <v>1163.0618999999999</v>
      </c>
    </row>
    <row r="153" spans="1:16" ht="38.25" x14ac:dyDescent="0.2">
      <c r="A153" s="16" t="s">
        <v>343</v>
      </c>
      <c r="B153" s="8" t="s">
        <v>344</v>
      </c>
      <c r="C153" s="7" t="s">
        <v>23</v>
      </c>
      <c r="D153" s="7" t="s">
        <v>345</v>
      </c>
      <c r="E153" s="9" t="s">
        <v>38</v>
      </c>
      <c r="F153" s="8">
        <v>0.56999999999999995</v>
      </c>
      <c r="G153" s="10">
        <v>406.85</v>
      </c>
      <c r="H153" s="10">
        <f t="shared" si="39"/>
        <v>476.0145</v>
      </c>
      <c r="I153" s="10">
        <v>277.99</v>
      </c>
      <c r="J153" s="22">
        <v>3.8308299750353195E-4</v>
      </c>
      <c r="K153" s="51">
        <v>0.56999999999999995</v>
      </c>
      <c r="L153" s="51">
        <f>VLOOKUP(A153,'Memória 07'!$A$5:$E$163,5,FALSE)</f>
        <v>0</v>
      </c>
      <c r="M153" s="51">
        <f t="shared" si="33"/>
        <v>0.56999999999999995</v>
      </c>
      <c r="N153" s="43">
        <f t="shared" si="34"/>
        <v>271.32826499999999</v>
      </c>
      <c r="O153" s="83">
        <f t="shared" si="35"/>
        <v>0</v>
      </c>
      <c r="P153" s="64">
        <f t="shared" si="36"/>
        <v>271.32826499999999</v>
      </c>
    </row>
    <row r="154" spans="1:16" ht="25.5" x14ac:dyDescent="0.2">
      <c r="A154" s="16" t="s">
        <v>346</v>
      </c>
      <c r="B154" s="8" t="s">
        <v>82</v>
      </c>
      <c r="C154" s="7" t="s">
        <v>23</v>
      </c>
      <c r="D154" s="7" t="s">
        <v>83</v>
      </c>
      <c r="E154" s="9" t="s">
        <v>38</v>
      </c>
      <c r="F154" s="8">
        <v>0.56999999999999995</v>
      </c>
      <c r="G154" s="10">
        <v>207.97</v>
      </c>
      <c r="H154" s="10">
        <f t="shared" si="39"/>
        <v>243.32489999999999</v>
      </c>
      <c r="I154" s="10">
        <v>158.69</v>
      </c>
      <c r="J154" s="22">
        <v>2.1868211401070357E-4</v>
      </c>
      <c r="K154" s="51">
        <v>0.56999999999999995</v>
      </c>
      <c r="L154" s="51">
        <f>VLOOKUP(A154,'Memória 07'!$A$5:$E$163,5,FALSE)</f>
        <v>0</v>
      </c>
      <c r="M154" s="51">
        <f t="shared" si="33"/>
        <v>0.56999999999999995</v>
      </c>
      <c r="N154" s="43">
        <f t="shared" si="34"/>
        <v>138.69519299999999</v>
      </c>
      <c r="O154" s="83">
        <f t="shared" si="35"/>
        <v>0</v>
      </c>
      <c r="P154" s="64">
        <f t="shared" si="36"/>
        <v>138.69519299999999</v>
      </c>
    </row>
    <row r="155" spans="1:16" ht="51" x14ac:dyDescent="0.2">
      <c r="A155" s="16" t="s">
        <v>347</v>
      </c>
      <c r="B155" s="8" t="s">
        <v>179</v>
      </c>
      <c r="C155" s="7" t="s">
        <v>23</v>
      </c>
      <c r="D155" s="7" t="s">
        <v>180</v>
      </c>
      <c r="E155" s="9" t="s">
        <v>25</v>
      </c>
      <c r="F155" s="8">
        <v>21.6</v>
      </c>
      <c r="G155" s="10">
        <v>3.23</v>
      </c>
      <c r="H155" s="10">
        <f t="shared" si="39"/>
        <v>3.7790999999999997</v>
      </c>
      <c r="I155" s="10">
        <v>94.17</v>
      </c>
      <c r="J155" s="22">
        <v>1.2977058842011439E-4</v>
      </c>
      <c r="K155" s="51">
        <v>21.6</v>
      </c>
      <c r="L155" s="51">
        <f>VLOOKUP(A155,'Memória 07'!$A$5:$E$163,5,FALSE)</f>
        <v>0</v>
      </c>
      <c r="M155" s="51">
        <f t="shared" si="33"/>
        <v>21.6</v>
      </c>
      <c r="N155" s="43">
        <f t="shared" si="34"/>
        <v>81.628559999999993</v>
      </c>
      <c r="O155" s="83">
        <f t="shared" si="35"/>
        <v>0</v>
      </c>
      <c r="P155" s="64">
        <f t="shared" si="36"/>
        <v>81.628559999999993</v>
      </c>
    </row>
    <row r="156" spans="1:16" ht="63.75" x14ac:dyDescent="0.2">
      <c r="A156" s="16" t="s">
        <v>348</v>
      </c>
      <c r="B156" s="8" t="s">
        <v>182</v>
      </c>
      <c r="C156" s="7" t="s">
        <v>23</v>
      </c>
      <c r="D156" s="7" t="s">
        <v>183</v>
      </c>
      <c r="E156" s="9" t="s">
        <v>25</v>
      </c>
      <c r="F156" s="8">
        <v>21.6</v>
      </c>
      <c r="G156" s="10">
        <v>29.63</v>
      </c>
      <c r="H156" s="10">
        <f t="shared" si="39"/>
        <v>34.667099999999998</v>
      </c>
      <c r="I156" s="10">
        <v>799.2</v>
      </c>
      <c r="J156" s="22">
        <v>1.1013343343459214E-3</v>
      </c>
      <c r="K156" s="51">
        <v>21.6</v>
      </c>
      <c r="L156" s="51">
        <f>VLOOKUP(A156,'Memória 07'!$A$5:$E$163,5,FALSE)</f>
        <v>0</v>
      </c>
      <c r="M156" s="51">
        <f t="shared" si="33"/>
        <v>21.6</v>
      </c>
      <c r="N156" s="43">
        <f t="shared" si="34"/>
        <v>748.80935999999997</v>
      </c>
      <c r="O156" s="83">
        <f t="shared" si="35"/>
        <v>0</v>
      </c>
      <c r="P156" s="64">
        <f t="shared" si="36"/>
        <v>748.80935999999997</v>
      </c>
    </row>
    <row r="157" spans="1:16" ht="25.5" x14ac:dyDescent="0.2">
      <c r="A157" s="16" t="s">
        <v>349</v>
      </c>
      <c r="B157" s="8" t="s">
        <v>203</v>
      </c>
      <c r="C157" s="7" t="s">
        <v>23</v>
      </c>
      <c r="D157" s="7" t="s">
        <v>204</v>
      </c>
      <c r="E157" s="9" t="s">
        <v>25</v>
      </c>
      <c r="F157" s="8">
        <v>21.6</v>
      </c>
      <c r="G157" s="10">
        <v>2.4900000000000002</v>
      </c>
      <c r="H157" s="10">
        <f t="shared" si="39"/>
        <v>2.9133</v>
      </c>
      <c r="I157" s="10">
        <v>65.44</v>
      </c>
      <c r="J157" s="22">
        <v>9.0179327877373748E-5</v>
      </c>
      <c r="K157" s="51">
        <v>0</v>
      </c>
      <c r="L157" s="51">
        <f>VLOOKUP(A157,'Memória 07'!$A$5:$E$163,5,FALSE)</f>
        <v>0</v>
      </c>
      <c r="M157" s="51">
        <f t="shared" si="33"/>
        <v>0</v>
      </c>
      <c r="N157" s="43">
        <f t="shared" si="34"/>
        <v>0</v>
      </c>
      <c r="O157" s="83">
        <f t="shared" si="35"/>
        <v>0</v>
      </c>
      <c r="P157" s="64">
        <f t="shared" si="36"/>
        <v>0</v>
      </c>
    </row>
    <row r="158" spans="1:16" ht="25.5" x14ac:dyDescent="0.2">
      <c r="A158" s="16" t="s">
        <v>350</v>
      </c>
      <c r="B158" s="8" t="s">
        <v>206</v>
      </c>
      <c r="C158" s="7" t="s">
        <v>23</v>
      </c>
      <c r="D158" s="7" t="s">
        <v>207</v>
      </c>
      <c r="E158" s="9" t="s">
        <v>25</v>
      </c>
      <c r="F158" s="8">
        <v>21.6</v>
      </c>
      <c r="G158" s="10">
        <v>9.4499999999999993</v>
      </c>
      <c r="H158" s="10">
        <f t="shared" si="39"/>
        <v>11.056499999999998</v>
      </c>
      <c r="I158" s="10">
        <v>251.42</v>
      </c>
      <c r="J158" s="22">
        <v>3.4646831624280728E-4</v>
      </c>
      <c r="K158" s="51">
        <v>0</v>
      </c>
      <c r="L158" s="51">
        <f>VLOOKUP(A158,'Memória 07'!$A$5:$E$163,5,FALSE)</f>
        <v>0</v>
      </c>
      <c r="M158" s="51">
        <f t="shared" si="33"/>
        <v>0</v>
      </c>
      <c r="N158" s="43">
        <f t="shared" si="34"/>
        <v>0</v>
      </c>
      <c r="O158" s="83">
        <f t="shared" si="35"/>
        <v>0</v>
      </c>
      <c r="P158" s="64">
        <f t="shared" si="36"/>
        <v>0</v>
      </c>
    </row>
    <row r="159" spans="1:16" ht="25.5" x14ac:dyDescent="0.2">
      <c r="A159" s="16" t="s">
        <v>351</v>
      </c>
      <c r="B159" s="8" t="s">
        <v>209</v>
      </c>
      <c r="C159" s="7" t="s">
        <v>23</v>
      </c>
      <c r="D159" s="7" t="s">
        <v>210</v>
      </c>
      <c r="E159" s="9" t="s">
        <v>25</v>
      </c>
      <c r="F159" s="8">
        <v>21.6</v>
      </c>
      <c r="G159" s="10">
        <v>11.05</v>
      </c>
      <c r="H159" s="10">
        <f t="shared" si="39"/>
        <v>12.9285</v>
      </c>
      <c r="I159" s="10">
        <v>329.61</v>
      </c>
      <c r="J159" s="22">
        <v>4.5421773015985882E-4</v>
      </c>
      <c r="K159" s="51">
        <v>0</v>
      </c>
      <c r="L159" s="51">
        <f>VLOOKUP(A159,'Memória 07'!$A$5:$E$163,5,FALSE)</f>
        <v>0</v>
      </c>
      <c r="M159" s="51">
        <f t="shared" si="33"/>
        <v>0</v>
      </c>
      <c r="N159" s="43">
        <f t="shared" si="34"/>
        <v>0</v>
      </c>
      <c r="O159" s="83">
        <f t="shared" si="35"/>
        <v>0</v>
      </c>
      <c r="P159" s="64">
        <f t="shared" si="36"/>
        <v>0</v>
      </c>
    </row>
    <row r="160" spans="1:16" x14ac:dyDescent="0.2">
      <c r="A160" s="16"/>
      <c r="B160" s="8"/>
      <c r="C160" s="7"/>
      <c r="D160" s="7"/>
      <c r="E160" s="9"/>
      <c r="F160" s="8"/>
      <c r="G160" s="10"/>
      <c r="H160" s="10"/>
      <c r="I160" s="10"/>
      <c r="J160" s="22"/>
      <c r="K160" s="51">
        <v>0</v>
      </c>
      <c r="L160" s="51"/>
      <c r="M160" s="51">
        <f t="shared" si="33"/>
        <v>0</v>
      </c>
      <c r="N160" s="43">
        <f t="shared" si="34"/>
        <v>0</v>
      </c>
      <c r="O160" s="83">
        <f t="shared" si="35"/>
        <v>0</v>
      </c>
      <c r="P160" s="64">
        <f t="shared" si="36"/>
        <v>0</v>
      </c>
    </row>
    <row r="161" spans="1:16" ht="24" customHeight="1" x14ac:dyDescent="0.2">
      <c r="A161" s="15" t="s">
        <v>352</v>
      </c>
      <c r="B161" s="4"/>
      <c r="C161" s="4"/>
      <c r="D161" s="4" t="s">
        <v>353</v>
      </c>
      <c r="E161" s="4"/>
      <c r="F161" s="5"/>
      <c r="G161" s="4"/>
      <c r="H161" s="4"/>
      <c r="I161" s="6">
        <f>SUM(I162:I164)</f>
        <v>36306.139662000001</v>
      </c>
      <c r="J161" s="21">
        <v>4.9833421803884219E-2</v>
      </c>
      <c r="K161" s="44"/>
      <c r="L161" s="44"/>
      <c r="M161" s="50"/>
      <c r="N161" s="43"/>
      <c r="O161" s="83"/>
      <c r="P161" s="64"/>
    </row>
    <row r="162" spans="1:16" ht="24" customHeight="1" x14ac:dyDescent="0.2">
      <c r="A162" s="16" t="s">
        <v>354</v>
      </c>
      <c r="B162" s="8" t="s">
        <v>355</v>
      </c>
      <c r="C162" s="7" t="s">
        <v>23</v>
      </c>
      <c r="D162" s="7" t="s">
        <v>356</v>
      </c>
      <c r="E162" s="9" t="s">
        <v>25</v>
      </c>
      <c r="F162" s="8">
        <v>476.23</v>
      </c>
      <c r="G162" s="10">
        <v>2.86</v>
      </c>
      <c r="H162" s="10">
        <f>G162*1.17</f>
        <v>3.3461999999999996</v>
      </c>
      <c r="I162" s="10">
        <f>H162*F162</f>
        <v>1593.5608259999999</v>
      </c>
      <c r="J162" s="22">
        <v>2.3559900626349451E-3</v>
      </c>
      <c r="K162" s="51">
        <v>0</v>
      </c>
      <c r="L162" s="51">
        <f>VLOOKUP(A162,'Memória 07'!$A$5:$E$163,5,FALSE)</f>
        <v>0</v>
      </c>
      <c r="M162" s="51">
        <f t="shared" si="33"/>
        <v>0</v>
      </c>
      <c r="N162" s="43">
        <f t="shared" si="34"/>
        <v>0</v>
      </c>
      <c r="O162" s="83">
        <f t="shared" si="35"/>
        <v>0</v>
      </c>
      <c r="P162" s="64">
        <f t="shared" si="36"/>
        <v>0</v>
      </c>
    </row>
    <row r="163" spans="1:16" ht="25.5" x14ac:dyDescent="0.2">
      <c r="A163" s="16" t="s">
        <v>357</v>
      </c>
      <c r="B163" s="8" t="s">
        <v>358</v>
      </c>
      <c r="C163" s="7" t="s">
        <v>23</v>
      </c>
      <c r="D163" s="7" t="s">
        <v>359</v>
      </c>
      <c r="E163" s="9" t="s">
        <v>25</v>
      </c>
      <c r="F163" s="8">
        <v>0.24</v>
      </c>
      <c r="G163" s="10">
        <v>375.99</v>
      </c>
      <c r="H163" s="10">
        <f t="shared" ref="H163:H164" si="40">G163*1.17</f>
        <v>439.9083</v>
      </c>
      <c r="I163" s="10">
        <f t="shared" ref="I163:I164" si="41">H163*F163</f>
        <v>105.57799199999999</v>
      </c>
      <c r="J163" s="22">
        <v>1.4625201814831413E-4</v>
      </c>
      <c r="K163" s="51">
        <v>0</v>
      </c>
      <c r="L163" s="51">
        <f>VLOOKUP(A163,'Memória 07'!$A$5:$E$163,5,FALSE)</f>
        <v>0</v>
      </c>
      <c r="M163" s="51">
        <f t="shared" si="33"/>
        <v>0</v>
      </c>
      <c r="N163" s="43">
        <f t="shared" si="34"/>
        <v>0</v>
      </c>
      <c r="O163" s="83">
        <f t="shared" si="35"/>
        <v>0</v>
      </c>
      <c r="P163" s="64">
        <f t="shared" si="36"/>
        <v>0</v>
      </c>
    </row>
    <row r="164" spans="1:16" ht="63.75" x14ac:dyDescent="0.2">
      <c r="A164" s="16" t="s">
        <v>360</v>
      </c>
      <c r="B164" s="8" t="s">
        <v>361</v>
      </c>
      <c r="C164" s="7" t="s">
        <v>23</v>
      </c>
      <c r="D164" s="7" t="s">
        <v>362</v>
      </c>
      <c r="E164" s="9" t="s">
        <v>25</v>
      </c>
      <c r="F164" s="8">
        <v>172.44</v>
      </c>
      <c r="G164" s="10">
        <v>171.53</v>
      </c>
      <c r="H164" s="10">
        <f t="shared" si="40"/>
        <v>200.6901</v>
      </c>
      <c r="I164" s="10">
        <f t="shared" si="41"/>
        <v>34607.000844000002</v>
      </c>
      <c r="J164" s="22">
        <v>4.7331179723100955E-2</v>
      </c>
      <c r="K164" s="51">
        <v>0</v>
      </c>
      <c r="L164" s="51">
        <f>VLOOKUP(A164,'Memória 07'!$A$5:$E$163,5,FALSE)</f>
        <v>0</v>
      </c>
      <c r="M164" s="51">
        <f t="shared" si="33"/>
        <v>0</v>
      </c>
      <c r="N164" s="43">
        <f t="shared" si="34"/>
        <v>0</v>
      </c>
      <c r="O164" s="83">
        <f t="shared" si="35"/>
        <v>0</v>
      </c>
      <c r="P164" s="64">
        <f t="shared" si="36"/>
        <v>0</v>
      </c>
    </row>
    <row r="165" spans="1:16" ht="24" customHeight="1" x14ac:dyDescent="0.2">
      <c r="A165" s="17"/>
      <c r="B165" s="11"/>
      <c r="C165" s="11"/>
      <c r="D165" s="11"/>
      <c r="E165" s="11"/>
      <c r="F165" s="11"/>
      <c r="G165" s="11"/>
      <c r="H165" s="11"/>
      <c r="I165" s="11"/>
      <c r="J165" s="23"/>
      <c r="K165" s="54"/>
      <c r="L165" s="54"/>
      <c r="M165" s="54"/>
      <c r="N165" s="112" t="s">
        <v>370</v>
      </c>
      <c r="O165" s="113"/>
      <c r="P165" s="114"/>
    </row>
    <row r="166" spans="1:16" ht="24" customHeight="1" x14ac:dyDescent="0.25">
      <c r="A166" s="106"/>
      <c r="B166" s="107"/>
      <c r="C166" s="107"/>
      <c r="D166" s="12"/>
      <c r="E166" s="13"/>
      <c r="F166" s="108" t="s">
        <v>363</v>
      </c>
      <c r="G166" s="107"/>
      <c r="H166" s="109">
        <v>620270.57999999996</v>
      </c>
      <c r="I166" s="107"/>
      <c r="J166" s="110"/>
      <c r="K166" s="55"/>
      <c r="L166" s="55"/>
      <c r="M166" s="55"/>
      <c r="N166" s="24"/>
      <c r="O166" s="115">
        <f>O6</f>
        <v>10857.352186000002</v>
      </c>
      <c r="P166" s="116"/>
    </row>
    <row r="167" spans="1:16" ht="24" customHeight="1" x14ac:dyDescent="0.2">
      <c r="A167" s="94"/>
      <c r="B167" s="95"/>
      <c r="C167" s="95"/>
      <c r="D167" s="96"/>
      <c r="E167" s="13"/>
      <c r="F167" s="108" t="s">
        <v>364</v>
      </c>
      <c r="G167" s="107"/>
      <c r="H167" s="109">
        <v>105394.62</v>
      </c>
      <c r="I167" s="107"/>
      <c r="J167" s="110"/>
      <c r="K167" s="55"/>
      <c r="L167" s="55"/>
      <c r="M167" s="55"/>
      <c r="N167" s="24"/>
      <c r="O167" s="83"/>
      <c r="P167" s="65"/>
    </row>
    <row r="168" spans="1:16" ht="24" customHeight="1" thickBot="1" x14ac:dyDescent="0.25">
      <c r="A168" s="97"/>
      <c r="B168" s="98"/>
      <c r="C168" s="98"/>
      <c r="D168" s="99"/>
      <c r="E168" s="18"/>
      <c r="F168" s="100" t="s">
        <v>365</v>
      </c>
      <c r="G168" s="101"/>
      <c r="H168" s="102">
        <f>SUM(I161,I146,I140,I133,I128,I121,I117,I108,I101,I90,I82,I78,I71,I66,I59,I51,I41,I34,I18,I12,I7)</f>
        <v>725665.20262958691</v>
      </c>
      <c r="I168" s="101"/>
      <c r="J168" s="103"/>
      <c r="K168" s="56"/>
      <c r="L168" s="56"/>
      <c r="M168" s="56"/>
      <c r="N168" s="25"/>
      <c r="O168" s="84"/>
      <c r="P168" s="66"/>
    </row>
    <row r="169" spans="1:16" x14ac:dyDescent="0.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57"/>
      <c r="L169" s="57"/>
      <c r="M169" s="57"/>
    </row>
    <row r="170" spans="1:16" x14ac:dyDescent="0.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57"/>
      <c r="L170" s="57"/>
      <c r="M170" s="57"/>
    </row>
    <row r="171" spans="1:16" x14ac:dyDescent="0.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57"/>
      <c r="L171" s="57"/>
      <c r="M171" s="57"/>
    </row>
    <row r="172" spans="1:16" x14ac:dyDescent="0.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57"/>
      <c r="L172" s="57"/>
      <c r="M172" s="57"/>
    </row>
    <row r="173" spans="1:16" ht="21.75" customHeight="1" x14ac:dyDescent="0.2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</row>
    <row r="177" spans="1:16" x14ac:dyDescent="0.2">
      <c r="A177" s="90" t="s">
        <v>381</v>
      </c>
      <c r="B177" s="90"/>
      <c r="C177" s="90"/>
      <c r="D177" s="90"/>
      <c r="E177" t="s">
        <v>381</v>
      </c>
      <c r="K177"/>
      <c r="L177"/>
      <c r="N177" s="40" t="s">
        <v>381</v>
      </c>
      <c r="O177" s="40"/>
      <c r="P177" s="40"/>
    </row>
    <row r="178" spans="1:16" x14ac:dyDescent="0.2">
      <c r="A178" s="90" t="s">
        <v>382</v>
      </c>
      <c r="B178" s="90"/>
      <c r="C178" s="90"/>
      <c r="D178" s="90"/>
      <c r="H178" t="s">
        <v>383</v>
      </c>
      <c r="K178"/>
      <c r="L178"/>
      <c r="N178" s="40" t="s">
        <v>384</v>
      </c>
      <c r="O178" s="40"/>
      <c r="P178" s="40"/>
    </row>
  </sheetData>
  <mergeCells count="26">
    <mergeCell ref="O166:P166"/>
    <mergeCell ref="N4:P4"/>
    <mergeCell ref="K4:M4"/>
    <mergeCell ref="K3:P3"/>
    <mergeCell ref="A3:J4"/>
    <mergeCell ref="I1:J1"/>
    <mergeCell ref="E2:F2"/>
    <mergeCell ref="G2:H2"/>
    <mergeCell ref="I2:J2"/>
    <mergeCell ref="N165:P165"/>
    <mergeCell ref="A177:D177"/>
    <mergeCell ref="A178:D178"/>
    <mergeCell ref="K1:L1"/>
    <mergeCell ref="M1:P1"/>
    <mergeCell ref="B1:D1"/>
    <mergeCell ref="A167:D168"/>
    <mergeCell ref="F168:G168"/>
    <mergeCell ref="H168:J168"/>
    <mergeCell ref="A2:D2"/>
    <mergeCell ref="A166:C166"/>
    <mergeCell ref="F166:G166"/>
    <mergeCell ref="H166:J166"/>
    <mergeCell ref="F167:G167"/>
    <mergeCell ref="H167:J167"/>
    <mergeCell ref="E1:F1"/>
    <mergeCell ref="G1:H1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landscape" horizontalDpi="4294967293" r:id="rId1"/>
  <rowBreaks count="1" manualBreakCount="1">
    <brk id="16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E163"/>
  <sheetViews>
    <sheetView tabSelected="1" showOutlineSymbols="0" showWhiteSpace="0" view="pageBreakPreview" zoomScale="70" zoomScaleNormal="70" zoomScaleSheetLayoutView="70" workbookViewId="0">
      <selection activeCell="A2" sqref="A2:E2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3" customWidth="1"/>
    <col min="5" max="5" width="12.75" style="79" customWidth="1"/>
  </cols>
  <sheetData>
    <row r="1" spans="1:5" ht="32.25" customHeight="1" thickBot="1" x14ac:dyDescent="0.25">
      <c r="A1" s="125" t="s">
        <v>388</v>
      </c>
      <c r="B1" s="126"/>
      <c r="C1" s="126"/>
      <c r="D1" s="126"/>
      <c r="E1" s="127"/>
    </row>
    <row r="2" spans="1:5" ht="15" thickBot="1" x14ac:dyDescent="0.25">
      <c r="A2" s="125"/>
      <c r="B2" s="126"/>
      <c r="C2" s="126"/>
      <c r="D2" s="126"/>
      <c r="E2" s="127"/>
    </row>
    <row r="3" spans="1:5" ht="18.75" customHeight="1" thickBot="1" x14ac:dyDescent="0.25">
      <c r="A3" s="128" t="s">
        <v>371</v>
      </c>
      <c r="B3" s="129"/>
      <c r="C3" s="129"/>
      <c r="D3" s="129"/>
      <c r="E3" s="130"/>
    </row>
    <row r="4" spans="1:5" ht="15" x14ac:dyDescent="0.2">
      <c r="A4" s="14" t="s">
        <v>7</v>
      </c>
      <c r="B4" s="1" t="s">
        <v>10</v>
      </c>
      <c r="C4" s="3" t="s">
        <v>11</v>
      </c>
      <c r="D4" s="67" t="s">
        <v>379</v>
      </c>
      <c r="E4" s="74" t="s">
        <v>380</v>
      </c>
    </row>
    <row r="5" spans="1:5" ht="24" customHeight="1" x14ac:dyDescent="0.2">
      <c r="A5" s="15" t="s">
        <v>17</v>
      </c>
      <c r="B5" s="4" t="s">
        <v>18</v>
      </c>
      <c r="C5" s="4"/>
      <c r="D5" s="68"/>
      <c r="E5" s="75"/>
    </row>
    <row r="6" spans="1:5" ht="24" customHeight="1" x14ac:dyDescent="0.2">
      <c r="A6" s="15" t="s">
        <v>19</v>
      </c>
      <c r="B6" s="4" t="s">
        <v>20</v>
      </c>
      <c r="C6" s="4"/>
      <c r="D6" s="68"/>
      <c r="E6" s="75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9"/>
      <c r="E7" s="76"/>
    </row>
    <row r="8" spans="1:5" ht="38.25" x14ac:dyDescent="0.2">
      <c r="A8" s="35" t="s">
        <v>26</v>
      </c>
      <c r="B8" s="27" t="s">
        <v>28</v>
      </c>
      <c r="C8" s="28" t="s">
        <v>29</v>
      </c>
      <c r="D8" s="69"/>
      <c r="E8" s="76"/>
    </row>
    <row r="9" spans="1:5" x14ac:dyDescent="0.2">
      <c r="A9" s="35"/>
      <c r="B9" s="27"/>
      <c r="C9" s="28"/>
      <c r="D9" s="69"/>
      <c r="E9" s="76"/>
    </row>
    <row r="10" spans="1:5" ht="24" customHeight="1" x14ac:dyDescent="0.2">
      <c r="A10" s="36" t="s">
        <v>30</v>
      </c>
      <c r="B10" s="31" t="s">
        <v>31</v>
      </c>
      <c r="C10" s="31"/>
      <c r="D10" s="70"/>
      <c r="E10" s="77"/>
    </row>
    <row r="11" spans="1:5" ht="24" customHeight="1" x14ac:dyDescent="0.2">
      <c r="A11" s="36" t="s">
        <v>32</v>
      </c>
      <c r="B11" s="31" t="s">
        <v>33</v>
      </c>
      <c r="C11" s="31"/>
      <c r="D11" s="70"/>
      <c r="E11" s="77"/>
    </row>
    <row r="12" spans="1:5" ht="24" customHeight="1" x14ac:dyDescent="0.2">
      <c r="A12" s="35" t="s">
        <v>34</v>
      </c>
      <c r="B12" s="27" t="s">
        <v>368</v>
      </c>
      <c r="C12" s="28" t="s">
        <v>38</v>
      </c>
      <c r="D12" s="69"/>
      <c r="E12" s="76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71"/>
      <c r="E13" s="78"/>
    </row>
    <row r="14" spans="1:5" ht="25.5" x14ac:dyDescent="0.2">
      <c r="A14" s="35" t="s">
        <v>42</v>
      </c>
      <c r="B14" s="7" t="s">
        <v>44</v>
      </c>
      <c r="C14" s="9" t="s">
        <v>38</v>
      </c>
      <c r="D14" s="71"/>
      <c r="E14" s="78"/>
    </row>
    <row r="15" spans="1:5" x14ac:dyDescent="0.2">
      <c r="A15" s="35"/>
      <c r="B15" s="7"/>
      <c r="C15" s="9"/>
      <c r="D15" s="71"/>
      <c r="E15" s="78"/>
    </row>
    <row r="16" spans="1:5" ht="24" customHeight="1" x14ac:dyDescent="0.2">
      <c r="A16" s="36" t="s">
        <v>45</v>
      </c>
      <c r="B16" s="4" t="s">
        <v>46</v>
      </c>
      <c r="C16" s="4"/>
      <c r="D16" s="68"/>
      <c r="E16" s="75"/>
    </row>
    <row r="17" spans="1:5" ht="24" customHeight="1" x14ac:dyDescent="0.2">
      <c r="A17" s="36" t="s">
        <v>47</v>
      </c>
      <c r="B17" s="4" t="s">
        <v>48</v>
      </c>
      <c r="C17" s="4"/>
      <c r="D17" s="68"/>
      <c r="E17" s="75"/>
    </row>
    <row r="18" spans="1:5" ht="25.5" x14ac:dyDescent="0.2">
      <c r="A18" s="35" t="s">
        <v>49</v>
      </c>
      <c r="B18" s="7" t="s">
        <v>51</v>
      </c>
      <c r="C18" s="9" t="s">
        <v>38</v>
      </c>
      <c r="D18" s="71"/>
      <c r="E18" s="78"/>
    </row>
    <row r="19" spans="1:5" ht="51" x14ac:dyDescent="0.2">
      <c r="A19" s="16" t="s">
        <v>52</v>
      </c>
      <c r="B19" s="7" t="s">
        <v>54</v>
      </c>
      <c r="C19" s="9" t="s">
        <v>25</v>
      </c>
      <c r="D19" s="71"/>
      <c r="E19" s="78"/>
    </row>
    <row r="20" spans="1:5" ht="25.5" x14ac:dyDescent="0.2">
      <c r="A20" s="35" t="s">
        <v>55</v>
      </c>
      <c r="B20" s="27" t="s">
        <v>57</v>
      </c>
      <c r="C20" s="28" t="s">
        <v>38</v>
      </c>
      <c r="D20" s="69"/>
      <c r="E20" s="76"/>
    </row>
    <row r="21" spans="1:5" ht="38.25" x14ac:dyDescent="0.2">
      <c r="A21" s="35" t="s">
        <v>58</v>
      </c>
      <c r="B21" s="27" t="s">
        <v>60</v>
      </c>
      <c r="C21" s="28" t="s">
        <v>25</v>
      </c>
      <c r="D21" s="69"/>
      <c r="E21" s="76"/>
    </row>
    <row r="22" spans="1:5" ht="38.25" x14ac:dyDescent="0.2">
      <c r="A22" s="35" t="s">
        <v>61</v>
      </c>
      <c r="B22" s="27" t="s">
        <v>63</v>
      </c>
      <c r="C22" s="28" t="s">
        <v>25</v>
      </c>
      <c r="D22" s="69"/>
      <c r="E22" s="76"/>
    </row>
    <row r="23" spans="1:5" ht="25.5" x14ac:dyDescent="0.2">
      <c r="A23" s="16" t="s">
        <v>64</v>
      </c>
      <c r="B23" s="7" t="s">
        <v>66</v>
      </c>
      <c r="C23" s="9" t="s">
        <v>67</v>
      </c>
      <c r="D23" s="71"/>
      <c r="E23" s="78"/>
    </row>
    <row r="24" spans="1:5" ht="25.5" x14ac:dyDescent="0.2">
      <c r="A24" s="35" t="s">
        <v>68</v>
      </c>
      <c r="B24" s="27" t="s">
        <v>66</v>
      </c>
      <c r="C24" s="28" t="s">
        <v>67</v>
      </c>
      <c r="D24" s="69"/>
      <c r="E24" s="76"/>
    </row>
    <row r="25" spans="1:5" ht="25.5" x14ac:dyDescent="0.2">
      <c r="A25" s="35" t="s">
        <v>69</v>
      </c>
      <c r="B25" s="27" t="s">
        <v>71</v>
      </c>
      <c r="C25" s="28" t="s">
        <v>67</v>
      </c>
      <c r="D25" s="69"/>
      <c r="E25" s="76"/>
    </row>
    <row r="26" spans="1:5" ht="25.5" x14ac:dyDescent="0.2">
      <c r="A26" s="35" t="s">
        <v>72</v>
      </c>
      <c r="B26" s="7" t="s">
        <v>74</v>
      </c>
      <c r="C26" s="9" t="s">
        <v>67</v>
      </c>
      <c r="D26" s="71"/>
      <c r="E26" s="78"/>
    </row>
    <row r="27" spans="1:5" ht="25.5" x14ac:dyDescent="0.2">
      <c r="A27" s="35" t="s">
        <v>75</v>
      </c>
      <c r="B27" s="27" t="s">
        <v>77</v>
      </c>
      <c r="C27" s="28" t="s">
        <v>67</v>
      </c>
      <c r="D27" s="69"/>
      <c r="E27" s="76"/>
    </row>
    <row r="28" spans="1:5" ht="38.25" x14ac:dyDescent="0.2">
      <c r="A28" s="35" t="s">
        <v>78</v>
      </c>
      <c r="B28" s="27" t="s">
        <v>80</v>
      </c>
      <c r="C28" s="28" t="s">
        <v>38</v>
      </c>
      <c r="D28" s="69"/>
      <c r="E28" s="76"/>
    </row>
    <row r="29" spans="1:5" ht="25.5" x14ac:dyDescent="0.2">
      <c r="A29" s="35" t="s">
        <v>81</v>
      </c>
      <c r="B29" s="27" t="s">
        <v>83</v>
      </c>
      <c r="C29" s="28" t="s">
        <v>38</v>
      </c>
      <c r="D29" s="69"/>
      <c r="E29" s="76"/>
    </row>
    <row r="30" spans="1:5" ht="25.5" x14ac:dyDescent="0.2">
      <c r="A30" s="16" t="s">
        <v>84</v>
      </c>
      <c r="B30" s="7" t="s">
        <v>86</v>
      </c>
      <c r="C30" s="9" t="s">
        <v>25</v>
      </c>
      <c r="D30" s="71"/>
      <c r="E30" s="78"/>
    </row>
    <row r="31" spans="1:5" x14ac:dyDescent="0.2">
      <c r="A31" s="16"/>
      <c r="B31" s="7"/>
      <c r="C31" s="9"/>
      <c r="D31" s="71"/>
      <c r="E31" s="78"/>
    </row>
    <row r="32" spans="1:5" ht="25.5" x14ac:dyDescent="0.2">
      <c r="A32" s="15" t="s">
        <v>87</v>
      </c>
      <c r="B32" s="4" t="s">
        <v>88</v>
      </c>
      <c r="C32" s="4"/>
      <c r="D32" s="68"/>
      <c r="E32" s="75"/>
    </row>
    <row r="33" spans="1:5" ht="19.5" customHeight="1" x14ac:dyDescent="0.2">
      <c r="A33" s="15" t="s">
        <v>89</v>
      </c>
      <c r="B33" s="4" t="s">
        <v>90</v>
      </c>
      <c r="C33" s="4"/>
      <c r="D33" s="68"/>
      <c r="E33" s="75"/>
    </row>
    <row r="34" spans="1:5" ht="51" x14ac:dyDescent="0.2">
      <c r="A34" s="16" t="s">
        <v>91</v>
      </c>
      <c r="B34" s="7" t="s">
        <v>93</v>
      </c>
      <c r="C34" s="9" t="s">
        <v>25</v>
      </c>
      <c r="D34" s="71"/>
      <c r="E34" s="78"/>
    </row>
    <row r="35" spans="1:5" ht="38.25" x14ac:dyDescent="0.2">
      <c r="A35" s="16" t="s">
        <v>94</v>
      </c>
      <c r="B35" s="7" t="s">
        <v>96</v>
      </c>
      <c r="C35" s="9" t="s">
        <v>67</v>
      </c>
      <c r="D35" s="71"/>
      <c r="E35" s="78"/>
    </row>
    <row r="36" spans="1:5" ht="38.25" x14ac:dyDescent="0.2">
      <c r="A36" s="16" t="s">
        <v>97</v>
      </c>
      <c r="B36" s="7" t="s">
        <v>99</v>
      </c>
      <c r="C36" s="9" t="s">
        <v>67</v>
      </c>
      <c r="D36" s="71"/>
      <c r="E36" s="78"/>
    </row>
    <row r="37" spans="1:5" ht="38.25" x14ac:dyDescent="0.2">
      <c r="A37" s="16" t="s">
        <v>100</v>
      </c>
      <c r="B37" s="7" t="s">
        <v>80</v>
      </c>
      <c r="C37" s="9" t="s">
        <v>38</v>
      </c>
      <c r="D37" s="71"/>
      <c r="E37" s="78"/>
    </row>
    <row r="38" spans="1:5" ht="25.5" x14ac:dyDescent="0.2">
      <c r="A38" s="16" t="s">
        <v>101</v>
      </c>
      <c r="B38" s="7" t="s">
        <v>83</v>
      </c>
      <c r="C38" s="9" t="s">
        <v>38</v>
      </c>
      <c r="D38" s="71"/>
      <c r="E38" s="78"/>
    </row>
    <row r="39" spans="1:5" x14ac:dyDescent="0.2">
      <c r="A39" s="16"/>
      <c r="B39" s="7"/>
      <c r="C39" s="9"/>
      <c r="D39" s="71"/>
      <c r="E39" s="78"/>
    </row>
    <row r="40" spans="1:5" ht="24" customHeight="1" x14ac:dyDescent="0.2">
      <c r="A40" s="15" t="s">
        <v>102</v>
      </c>
      <c r="B40" s="4" t="s">
        <v>103</v>
      </c>
      <c r="C40" s="4"/>
      <c r="D40" s="68"/>
      <c r="E40" s="75"/>
    </row>
    <row r="41" spans="1:5" ht="38.25" x14ac:dyDescent="0.2">
      <c r="A41" s="16" t="s">
        <v>104</v>
      </c>
      <c r="B41" s="7" t="s">
        <v>106</v>
      </c>
      <c r="C41" s="9" t="s">
        <v>25</v>
      </c>
      <c r="D41" s="71"/>
      <c r="E41" s="78"/>
    </row>
    <row r="42" spans="1:5" ht="38.25" x14ac:dyDescent="0.2">
      <c r="A42" s="16" t="s">
        <v>107</v>
      </c>
      <c r="B42" s="7" t="s">
        <v>96</v>
      </c>
      <c r="C42" s="9" t="s">
        <v>67</v>
      </c>
      <c r="D42" s="71"/>
      <c r="E42" s="78"/>
    </row>
    <row r="43" spans="1:5" ht="38.25" x14ac:dyDescent="0.2">
      <c r="A43" s="16" t="s">
        <v>108</v>
      </c>
      <c r="B43" s="7" t="s">
        <v>110</v>
      </c>
      <c r="C43" s="9" t="s">
        <v>67</v>
      </c>
      <c r="D43" s="71"/>
      <c r="E43" s="78"/>
    </row>
    <row r="44" spans="1:5" ht="38.25" x14ac:dyDescent="0.2">
      <c r="A44" s="16" t="s">
        <v>111</v>
      </c>
      <c r="B44" s="7" t="s">
        <v>113</v>
      </c>
      <c r="C44" s="9" t="s">
        <v>67</v>
      </c>
      <c r="D44" s="71"/>
      <c r="E44" s="78"/>
    </row>
    <row r="45" spans="1:5" ht="38.25" x14ac:dyDescent="0.2">
      <c r="A45" s="16" t="s">
        <v>114</v>
      </c>
      <c r="B45" s="7" t="s">
        <v>99</v>
      </c>
      <c r="C45" s="9" t="s">
        <v>67</v>
      </c>
      <c r="D45" s="71"/>
      <c r="E45" s="78"/>
    </row>
    <row r="46" spans="1:5" ht="38.25" x14ac:dyDescent="0.2">
      <c r="A46" s="16" t="s">
        <v>115</v>
      </c>
      <c r="B46" s="7" t="s">
        <v>117</v>
      </c>
      <c r="C46" s="9" t="s">
        <v>67</v>
      </c>
      <c r="D46" s="71"/>
      <c r="E46" s="78"/>
    </row>
    <row r="47" spans="1:5" ht="38.25" x14ac:dyDescent="0.2">
      <c r="A47" s="16" t="s">
        <v>118</v>
      </c>
      <c r="B47" s="7" t="s">
        <v>80</v>
      </c>
      <c r="C47" s="9" t="s">
        <v>38</v>
      </c>
      <c r="D47" s="71"/>
      <c r="E47" s="78"/>
    </row>
    <row r="48" spans="1:5" ht="25.5" x14ac:dyDescent="0.2">
      <c r="A48" s="16" t="s">
        <v>119</v>
      </c>
      <c r="B48" s="7" t="s">
        <v>83</v>
      </c>
      <c r="C48" s="9" t="s">
        <v>38</v>
      </c>
      <c r="D48" s="71"/>
      <c r="E48" s="78"/>
    </row>
    <row r="49" spans="1:5" x14ac:dyDescent="0.2">
      <c r="A49" s="16"/>
      <c r="B49" s="7"/>
      <c r="C49" s="9"/>
      <c r="D49" s="71"/>
      <c r="E49" s="78"/>
    </row>
    <row r="50" spans="1:5" ht="24" customHeight="1" x14ac:dyDescent="0.2">
      <c r="A50" s="15" t="s">
        <v>120</v>
      </c>
      <c r="B50" s="4" t="s">
        <v>121</v>
      </c>
      <c r="C50" s="4"/>
      <c r="D50" s="68"/>
      <c r="E50" s="75"/>
    </row>
    <row r="51" spans="1:5" ht="38.25" x14ac:dyDescent="0.2">
      <c r="A51" s="16" t="s">
        <v>122</v>
      </c>
      <c r="B51" s="7" t="s">
        <v>124</v>
      </c>
      <c r="C51" s="9" t="s">
        <v>25</v>
      </c>
      <c r="D51" s="71"/>
      <c r="E51" s="78"/>
    </row>
    <row r="52" spans="1:5" ht="38.25" x14ac:dyDescent="0.2">
      <c r="A52" s="16" t="s">
        <v>125</v>
      </c>
      <c r="B52" s="7" t="s">
        <v>127</v>
      </c>
      <c r="C52" s="9" t="s">
        <v>38</v>
      </c>
      <c r="D52" s="71"/>
      <c r="E52" s="78"/>
    </row>
    <row r="53" spans="1:5" ht="25.5" x14ac:dyDescent="0.2">
      <c r="A53" s="16" t="s">
        <v>128</v>
      </c>
      <c r="B53" s="7" t="s">
        <v>83</v>
      </c>
      <c r="C53" s="9" t="s">
        <v>38</v>
      </c>
      <c r="D53" s="71"/>
      <c r="E53" s="78"/>
    </row>
    <row r="54" spans="1:5" ht="38.25" x14ac:dyDescent="0.2">
      <c r="A54" s="16" t="s">
        <v>129</v>
      </c>
      <c r="B54" s="7" t="s">
        <v>110</v>
      </c>
      <c r="C54" s="9" t="s">
        <v>67</v>
      </c>
      <c r="D54" s="71"/>
      <c r="E54" s="78"/>
    </row>
    <row r="55" spans="1:5" ht="38.25" x14ac:dyDescent="0.2">
      <c r="A55" s="16" t="s">
        <v>130</v>
      </c>
      <c r="B55" s="7" t="s">
        <v>113</v>
      </c>
      <c r="C55" s="9" t="s">
        <v>67</v>
      </c>
      <c r="D55" s="71"/>
      <c r="E55" s="78"/>
    </row>
    <row r="56" spans="1:5" ht="38.25" x14ac:dyDescent="0.2">
      <c r="A56" s="16" t="s">
        <v>131</v>
      </c>
      <c r="B56" s="7" t="s">
        <v>96</v>
      </c>
      <c r="C56" s="9" t="s">
        <v>67</v>
      </c>
      <c r="D56" s="71"/>
      <c r="E56" s="78"/>
    </row>
    <row r="57" spans="1:5" x14ac:dyDescent="0.2">
      <c r="A57" s="16"/>
      <c r="B57" s="7"/>
      <c r="C57" s="9"/>
      <c r="D57" s="71"/>
      <c r="E57" s="78"/>
    </row>
    <row r="58" spans="1:5" ht="24" customHeight="1" x14ac:dyDescent="0.2">
      <c r="A58" s="15" t="s">
        <v>132</v>
      </c>
      <c r="B58" s="4" t="s">
        <v>133</v>
      </c>
      <c r="C58" s="4"/>
      <c r="D58" s="68"/>
      <c r="E58" s="75"/>
    </row>
    <row r="59" spans="1:5" ht="38.25" x14ac:dyDescent="0.2">
      <c r="A59" s="16" t="s">
        <v>134</v>
      </c>
      <c r="B59" s="7" t="s">
        <v>136</v>
      </c>
      <c r="C59" s="9" t="s">
        <v>25</v>
      </c>
      <c r="D59" s="71"/>
      <c r="E59" s="78"/>
    </row>
    <row r="60" spans="1:5" ht="25.5" x14ac:dyDescent="0.2">
      <c r="A60" s="16" t="s">
        <v>137</v>
      </c>
      <c r="B60" s="7" t="s">
        <v>139</v>
      </c>
      <c r="C60" s="9" t="s">
        <v>25</v>
      </c>
      <c r="D60" s="71"/>
      <c r="E60" s="78"/>
    </row>
    <row r="61" spans="1:5" ht="25.5" x14ac:dyDescent="0.2">
      <c r="A61" s="16" t="s">
        <v>140</v>
      </c>
      <c r="B61" s="7" t="s">
        <v>142</v>
      </c>
      <c r="C61" s="9" t="s">
        <v>29</v>
      </c>
      <c r="D61" s="71"/>
      <c r="E61" s="78"/>
    </row>
    <row r="62" spans="1:5" ht="25.5" x14ac:dyDescent="0.2">
      <c r="A62" s="16" t="s">
        <v>143</v>
      </c>
      <c r="B62" s="7" t="s">
        <v>145</v>
      </c>
      <c r="C62" s="9" t="s">
        <v>29</v>
      </c>
      <c r="D62" s="71"/>
      <c r="E62" s="78"/>
    </row>
    <row r="63" spans="1:5" ht="25.5" x14ac:dyDescent="0.2">
      <c r="A63" s="16" t="s">
        <v>146</v>
      </c>
      <c r="B63" s="7" t="s">
        <v>148</v>
      </c>
      <c r="C63" s="9" t="s">
        <v>29</v>
      </c>
      <c r="D63" s="71"/>
      <c r="E63" s="78"/>
    </row>
    <row r="64" spans="1:5" x14ac:dyDescent="0.2">
      <c r="A64" s="16"/>
      <c r="B64" s="7"/>
      <c r="C64" s="9"/>
      <c r="D64" s="71"/>
      <c r="E64" s="78"/>
    </row>
    <row r="65" spans="1:5" ht="24" customHeight="1" x14ac:dyDescent="0.2">
      <c r="A65" s="15" t="s">
        <v>149</v>
      </c>
      <c r="B65" s="4" t="s">
        <v>150</v>
      </c>
      <c r="C65" s="4"/>
      <c r="D65" s="68"/>
      <c r="E65" s="75"/>
    </row>
    <row r="66" spans="1:5" ht="38.25" x14ac:dyDescent="0.2">
      <c r="A66" s="16" t="s">
        <v>151</v>
      </c>
      <c r="B66" s="7" t="s">
        <v>153</v>
      </c>
      <c r="C66" s="9" t="s">
        <v>25</v>
      </c>
      <c r="D66" s="71"/>
      <c r="E66" s="78"/>
    </row>
    <row r="67" spans="1:5" ht="31.5" customHeight="1" x14ac:dyDescent="0.2">
      <c r="A67" s="16" t="s">
        <v>154</v>
      </c>
      <c r="B67" s="7" t="s">
        <v>156</v>
      </c>
      <c r="C67" s="9" t="s">
        <v>25</v>
      </c>
      <c r="D67" s="71" t="s">
        <v>387</v>
      </c>
      <c r="E67" s="78">
        <f>2.47*1.24*2+ 2.47*1.15+ 2.47*1.4*2+2.45*1.52+2.1*1.43+ 2.1*1.38</f>
        <v>25.507100000000001</v>
      </c>
    </row>
    <row r="68" spans="1:5" x14ac:dyDescent="0.2">
      <c r="A68" s="16"/>
      <c r="B68" s="7"/>
      <c r="C68" s="9"/>
      <c r="D68" s="71"/>
      <c r="E68" s="78"/>
    </row>
    <row r="69" spans="1:5" ht="24" customHeight="1" x14ac:dyDescent="0.2">
      <c r="A69" s="15" t="s">
        <v>157</v>
      </c>
      <c r="B69" s="4" t="s">
        <v>158</v>
      </c>
      <c r="C69" s="4"/>
      <c r="D69" s="68"/>
      <c r="E69" s="75"/>
    </row>
    <row r="70" spans="1:5" ht="29.25" customHeight="1" x14ac:dyDescent="0.2">
      <c r="A70" s="15" t="s">
        <v>159</v>
      </c>
      <c r="B70" s="4" t="s">
        <v>160</v>
      </c>
      <c r="C70" s="4"/>
      <c r="D70" s="68"/>
      <c r="E70" s="75"/>
    </row>
    <row r="71" spans="1:5" ht="51" x14ac:dyDescent="0.2">
      <c r="A71" s="16" t="s">
        <v>161</v>
      </c>
      <c r="B71" s="7" t="s">
        <v>163</v>
      </c>
      <c r="C71" s="9" t="s">
        <v>67</v>
      </c>
      <c r="D71" s="72"/>
      <c r="E71" s="78"/>
    </row>
    <row r="72" spans="1:5" ht="25.5" x14ac:dyDescent="0.2">
      <c r="A72" s="16" t="s">
        <v>164</v>
      </c>
      <c r="B72" s="7" t="s">
        <v>166</v>
      </c>
      <c r="C72" s="9" t="s">
        <v>25</v>
      </c>
      <c r="D72" s="72"/>
      <c r="E72" s="78"/>
    </row>
    <row r="73" spans="1:5" ht="51" x14ac:dyDescent="0.2">
      <c r="A73" s="16" t="s">
        <v>167</v>
      </c>
      <c r="B73" s="7" t="s">
        <v>169</v>
      </c>
      <c r="C73" s="9" t="s">
        <v>29</v>
      </c>
      <c r="D73" s="72"/>
      <c r="E73" s="78"/>
    </row>
    <row r="74" spans="1:5" ht="25.5" x14ac:dyDescent="0.2">
      <c r="A74" s="16" t="s">
        <v>170</v>
      </c>
      <c r="B74" s="7" t="s">
        <v>172</v>
      </c>
      <c r="C74" s="9" t="s">
        <v>25</v>
      </c>
      <c r="D74" s="72"/>
      <c r="E74" s="78"/>
    </row>
    <row r="75" spans="1:5" ht="25.5" x14ac:dyDescent="0.2">
      <c r="A75" s="16" t="s">
        <v>173</v>
      </c>
      <c r="B75" s="7" t="s">
        <v>175</v>
      </c>
      <c r="C75" s="9" t="s">
        <v>25</v>
      </c>
      <c r="D75" s="72"/>
      <c r="E75" s="78"/>
    </row>
    <row r="76" spans="1:5" x14ac:dyDescent="0.2">
      <c r="A76" s="16"/>
      <c r="B76" s="7"/>
      <c r="C76" s="9"/>
      <c r="D76" s="72"/>
      <c r="E76" s="78"/>
    </row>
    <row r="77" spans="1:5" ht="24" customHeight="1" x14ac:dyDescent="0.2">
      <c r="A77" s="15" t="s">
        <v>176</v>
      </c>
      <c r="B77" s="4" t="s">
        <v>177</v>
      </c>
      <c r="C77" s="4"/>
      <c r="D77" s="68"/>
      <c r="E77" s="75"/>
    </row>
    <row r="78" spans="1:5" ht="51" x14ac:dyDescent="0.2">
      <c r="A78" s="16" t="s">
        <v>178</v>
      </c>
      <c r="B78" s="7" t="s">
        <v>180</v>
      </c>
      <c r="C78" s="9" t="s">
        <v>25</v>
      </c>
      <c r="D78" s="71"/>
      <c r="E78" s="78"/>
    </row>
    <row r="79" spans="1:5" ht="63.75" x14ac:dyDescent="0.2">
      <c r="A79" s="16" t="s">
        <v>181</v>
      </c>
      <c r="B79" s="7" t="s">
        <v>183</v>
      </c>
      <c r="C79" s="9" t="s">
        <v>25</v>
      </c>
      <c r="D79" s="71"/>
      <c r="E79" s="78"/>
    </row>
    <row r="80" spans="1:5" x14ac:dyDescent="0.2">
      <c r="A80" s="16"/>
      <c r="B80" s="7"/>
      <c r="C80" s="9"/>
      <c r="D80" s="71"/>
      <c r="E80" s="78"/>
    </row>
    <row r="81" spans="1:5" ht="24" customHeight="1" x14ac:dyDescent="0.2">
      <c r="A81" s="15" t="s">
        <v>184</v>
      </c>
      <c r="B81" s="4" t="s">
        <v>185</v>
      </c>
      <c r="C81" s="4"/>
      <c r="D81" s="68"/>
      <c r="E81" s="75"/>
    </row>
    <row r="82" spans="1:5" ht="25.5" x14ac:dyDescent="0.2">
      <c r="A82" s="16" t="s">
        <v>186</v>
      </c>
      <c r="B82" s="7" t="s">
        <v>188</v>
      </c>
      <c r="C82" s="9" t="s">
        <v>38</v>
      </c>
      <c r="D82" s="71"/>
      <c r="E82" s="78"/>
    </row>
    <row r="83" spans="1:5" ht="25.5" x14ac:dyDescent="0.2">
      <c r="A83" s="16" t="s">
        <v>189</v>
      </c>
      <c r="B83" s="7" t="s">
        <v>57</v>
      </c>
      <c r="C83" s="9" t="s">
        <v>38</v>
      </c>
      <c r="D83" s="71"/>
      <c r="E83" s="78"/>
    </row>
    <row r="84" spans="1:5" ht="38.25" x14ac:dyDescent="0.2">
      <c r="A84" s="16" t="s">
        <v>190</v>
      </c>
      <c r="B84" s="7" t="s">
        <v>192</v>
      </c>
      <c r="C84" s="9" t="s">
        <v>25</v>
      </c>
      <c r="D84" s="71"/>
      <c r="E84" s="78"/>
    </row>
    <row r="85" spans="1:5" ht="25.5" x14ac:dyDescent="0.2">
      <c r="A85" s="16" t="s">
        <v>193</v>
      </c>
      <c r="B85" s="7" t="s">
        <v>373</v>
      </c>
      <c r="C85" s="9" t="s">
        <v>25</v>
      </c>
      <c r="D85" s="71"/>
      <c r="E85" s="78"/>
    </row>
    <row r="86" spans="1:5" ht="38.25" x14ac:dyDescent="0.2">
      <c r="A86" s="16" t="s">
        <v>196</v>
      </c>
      <c r="B86" s="7" t="s">
        <v>195</v>
      </c>
      <c r="C86" s="9" t="s">
        <v>25</v>
      </c>
      <c r="D86" s="71"/>
      <c r="E86" s="78"/>
    </row>
    <row r="87" spans="1:5" ht="38.25" x14ac:dyDescent="0.2">
      <c r="A87" s="16" t="s">
        <v>197</v>
      </c>
      <c r="B87" s="7" t="s">
        <v>199</v>
      </c>
      <c r="C87" s="9" t="s">
        <v>25</v>
      </c>
      <c r="D87" s="71"/>
      <c r="E87" s="78"/>
    </row>
    <row r="88" spans="1:5" x14ac:dyDescent="0.2">
      <c r="A88" s="16"/>
      <c r="B88" s="7"/>
      <c r="C88" s="9"/>
      <c r="D88" s="71"/>
      <c r="E88" s="78"/>
    </row>
    <row r="89" spans="1:5" ht="24" customHeight="1" x14ac:dyDescent="0.2">
      <c r="A89" s="15" t="s">
        <v>200</v>
      </c>
      <c r="B89" s="4" t="s">
        <v>201</v>
      </c>
      <c r="C89" s="4"/>
      <c r="D89" s="68"/>
      <c r="E89" s="75"/>
    </row>
    <row r="90" spans="1:5" ht="25.5" x14ac:dyDescent="0.2">
      <c r="A90" s="16" t="s">
        <v>202</v>
      </c>
      <c r="B90" s="7" t="s">
        <v>204</v>
      </c>
      <c r="C90" s="9" t="s">
        <v>25</v>
      </c>
      <c r="D90" s="71"/>
      <c r="E90" s="78"/>
    </row>
    <row r="91" spans="1:5" ht="25.5" x14ac:dyDescent="0.2">
      <c r="A91" s="16" t="s">
        <v>205</v>
      </c>
      <c r="B91" s="7" t="s">
        <v>207</v>
      </c>
      <c r="C91" s="9" t="s">
        <v>25</v>
      </c>
      <c r="D91" s="71"/>
      <c r="E91" s="78"/>
    </row>
    <row r="92" spans="1:5" ht="25.5" x14ac:dyDescent="0.2">
      <c r="A92" s="16" t="s">
        <v>208</v>
      </c>
      <c r="B92" s="7" t="s">
        <v>210</v>
      </c>
      <c r="C92" s="9" t="s">
        <v>25</v>
      </c>
      <c r="D92" s="71"/>
      <c r="E92" s="78"/>
    </row>
    <row r="93" spans="1:5" ht="25.5" x14ac:dyDescent="0.2">
      <c r="A93" s="16" t="s">
        <v>211</v>
      </c>
      <c r="B93" s="7" t="s">
        <v>213</v>
      </c>
      <c r="C93" s="9" t="s">
        <v>25</v>
      </c>
      <c r="D93" s="71"/>
      <c r="E93" s="78"/>
    </row>
    <row r="94" spans="1:5" ht="25.5" x14ac:dyDescent="0.2">
      <c r="A94" s="16" t="s">
        <v>214</v>
      </c>
      <c r="B94" s="7" t="s">
        <v>216</v>
      </c>
      <c r="C94" s="9" t="s">
        <v>25</v>
      </c>
      <c r="D94" s="71"/>
      <c r="E94" s="78"/>
    </row>
    <row r="95" spans="1:5" ht="25.5" x14ac:dyDescent="0.2">
      <c r="A95" s="16" t="s">
        <v>217</v>
      </c>
      <c r="B95" s="7" t="s">
        <v>219</v>
      </c>
      <c r="C95" s="9" t="s">
        <v>25</v>
      </c>
      <c r="D95" s="71"/>
      <c r="E95" s="78"/>
    </row>
    <row r="96" spans="1:5" ht="25.5" x14ac:dyDescent="0.2">
      <c r="A96" s="16" t="s">
        <v>220</v>
      </c>
      <c r="B96" s="7" t="s">
        <v>222</v>
      </c>
      <c r="C96" s="9" t="s">
        <v>25</v>
      </c>
      <c r="D96" s="71"/>
      <c r="E96" s="78"/>
    </row>
    <row r="97" spans="1:5" ht="25.5" x14ac:dyDescent="0.2">
      <c r="A97" s="16" t="s">
        <v>223</v>
      </c>
      <c r="B97" s="7" t="s">
        <v>225</v>
      </c>
      <c r="C97" s="9" t="s">
        <v>25</v>
      </c>
      <c r="D97" s="71"/>
      <c r="E97" s="78"/>
    </row>
    <row r="98" spans="1:5" ht="38.25" x14ac:dyDescent="0.2">
      <c r="A98" s="16" t="s">
        <v>226</v>
      </c>
      <c r="B98" s="7" t="s">
        <v>228</v>
      </c>
      <c r="C98" s="9" t="s">
        <v>25</v>
      </c>
      <c r="D98" s="71"/>
      <c r="E98" s="78"/>
    </row>
    <row r="99" spans="1:5" x14ac:dyDescent="0.2">
      <c r="A99" s="16"/>
      <c r="B99" s="7"/>
      <c r="C99" s="9"/>
      <c r="D99" s="71"/>
      <c r="E99" s="78"/>
    </row>
    <row r="100" spans="1:5" ht="24" customHeight="1" x14ac:dyDescent="0.2">
      <c r="A100" s="15" t="s">
        <v>229</v>
      </c>
      <c r="B100" s="4" t="s">
        <v>230</v>
      </c>
      <c r="C100" s="4"/>
      <c r="D100" s="68"/>
      <c r="E100" s="75"/>
    </row>
    <row r="101" spans="1:5" ht="25.5" x14ac:dyDescent="0.2">
      <c r="A101" s="16" t="s">
        <v>231</v>
      </c>
      <c r="B101" s="7" t="s">
        <v>233</v>
      </c>
      <c r="C101" s="9" t="s">
        <v>234</v>
      </c>
      <c r="D101" s="71"/>
      <c r="E101" s="78"/>
    </row>
    <row r="102" spans="1:5" ht="25.5" x14ac:dyDescent="0.2">
      <c r="A102" s="16" t="s">
        <v>235</v>
      </c>
      <c r="B102" s="7" t="s">
        <v>237</v>
      </c>
      <c r="C102" s="9" t="s">
        <v>234</v>
      </c>
      <c r="D102" s="71"/>
      <c r="E102" s="78"/>
    </row>
    <row r="103" spans="1:5" ht="25.5" x14ac:dyDescent="0.2">
      <c r="A103" s="16" t="s">
        <v>238</v>
      </c>
      <c r="B103" s="7" t="s">
        <v>240</v>
      </c>
      <c r="C103" s="9" t="s">
        <v>234</v>
      </c>
      <c r="D103" s="71"/>
      <c r="E103" s="78"/>
    </row>
    <row r="104" spans="1:5" ht="25.5" x14ac:dyDescent="0.2">
      <c r="A104" s="16" t="s">
        <v>241</v>
      </c>
      <c r="B104" s="7" t="s">
        <v>243</v>
      </c>
      <c r="C104" s="9" t="s">
        <v>234</v>
      </c>
      <c r="D104" s="71"/>
      <c r="E104" s="78"/>
    </row>
    <row r="105" spans="1:5" ht="51" x14ac:dyDescent="0.2">
      <c r="A105" s="16" t="s">
        <v>244</v>
      </c>
      <c r="B105" s="7" t="s">
        <v>246</v>
      </c>
      <c r="C105" s="9" t="s">
        <v>234</v>
      </c>
      <c r="D105" s="71"/>
      <c r="E105" s="78"/>
    </row>
    <row r="106" spans="1:5" x14ac:dyDescent="0.2">
      <c r="A106" s="16"/>
      <c r="B106" s="7"/>
      <c r="C106" s="9"/>
      <c r="D106" s="71"/>
      <c r="E106" s="78"/>
    </row>
    <row r="107" spans="1:5" ht="24" customHeight="1" x14ac:dyDescent="0.2">
      <c r="A107" s="15" t="s">
        <v>247</v>
      </c>
      <c r="B107" s="4" t="s">
        <v>248</v>
      </c>
      <c r="C107" s="4"/>
      <c r="D107" s="68"/>
      <c r="E107" s="75"/>
    </row>
    <row r="108" spans="1:5" ht="25.5" x14ac:dyDescent="0.2">
      <c r="A108" s="16" t="s">
        <v>249</v>
      </c>
      <c r="B108" s="7" t="s">
        <v>251</v>
      </c>
      <c r="C108" s="9" t="s">
        <v>29</v>
      </c>
      <c r="D108" s="71"/>
      <c r="E108" s="78"/>
    </row>
    <row r="109" spans="1:5" ht="38.25" x14ac:dyDescent="0.2">
      <c r="A109" s="16" t="s">
        <v>252</v>
      </c>
      <c r="B109" s="7" t="s">
        <v>254</v>
      </c>
      <c r="C109" s="9" t="s">
        <v>29</v>
      </c>
      <c r="D109" s="71"/>
      <c r="E109" s="78"/>
    </row>
    <row r="110" spans="1:5" ht="38.25" x14ac:dyDescent="0.2">
      <c r="A110" s="16" t="s">
        <v>255</v>
      </c>
      <c r="B110" s="7" t="s">
        <v>257</v>
      </c>
      <c r="C110" s="9" t="s">
        <v>29</v>
      </c>
      <c r="D110" s="71"/>
      <c r="E110" s="78"/>
    </row>
    <row r="111" spans="1:5" ht="25.5" x14ac:dyDescent="0.2">
      <c r="A111" s="16" t="s">
        <v>258</v>
      </c>
      <c r="B111" s="7" t="s">
        <v>260</v>
      </c>
      <c r="C111" s="9" t="s">
        <v>234</v>
      </c>
      <c r="D111" s="71"/>
      <c r="E111" s="78"/>
    </row>
    <row r="112" spans="1:5" ht="38.25" x14ac:dyDescent="0.2">
      <c r="A112" s="16" t="s">
        <v>261</v>
      </c>
      <c r="B112" s="7" t="s">
        <v>263</v>
      </c>
      <c r="C112" s="9" t="s">
        <v>234</v>
      </c>
      <c r="D112" s="71"/>
      <c r="E112" s="78"/>
    </row>
    <row r="113" spans="1:5" ht="38.25" x14ac:dyDescent="0.2">
      <c r="A113" s="16" t="s">
        <v>264</v>
      </c>
      <c r="B113" s="7" t="s">
        <v>266</v>
      </c>
      <c r="C113" s="9" t="s">
        <v>234</v>
      </c>
      <c r="D113" s="71"/>
      <c r="E113" s="78"/>
    </row>
    <row r="114" spans="1:5" ht="38.25" x14ac:dyDescent="0.2">
      <c r="A114" s="16" t="s">
        <v>267</v>
      </c>
      <c r="B114" s="7" t="s">
        <v>266</v>
      </c>
      <c r="C114" s="9" t="s">
        <v>234</v>
      </c>
      <c r="D114" s="71"/>
      <c r="E114" s="78"/>
    </row>
    <row r="115" spans="1:5" x14ac:dyDescent="0.2">
      <c r="A115" s="16"/>
      <c r="B115" s="7"/>
      <c r="C115" s="9"/>
      <c r="D115" s="71"/>
      <c r="E115" s="78"/>
    </row>
    <row r="116" spans="1:5" ht="24" customHeight="1" x14ac:dyDescent="0.2">
      <c r="A116" s="15" t="s">
        <v>268</v>
      </c>
      <c r="B116" s="4" t="s">
        <v>269</v>
      </c>
      <c r="C116" s="4"/>
      <c r="D116" s="68"/>
      <c r="E116" s="75"/>
    </row>
    <row r="117" spans="1:5" ht="38.25" x14ac:dyDescent="0.2">
      <c r="A117" s="16" t="s">
        <v>270</v>
      </c>
      <c r="B117" s="7" t="s">
        <v>272</v>
      </c>
      <c r="C117" s="9" t="s">
        <v>29</v>
      </c>
      <c r="D117" s="71"/>
      <c r="E117" s="78"/>
    </row>
    <row r="118" spans="1:5" ht="38.25" x14ac:dyDescent="0.2">
      <c r="A118" s="16" t="s">
        <v>273</v>
      </c>
      <c r="B118" s="7" t="s">
        <v>275</v>
      </c>
      <c r="C118" s="9" t="s">
        <v>29</v>
      </c>
      <c r="D118" s="71"/>
      <c r="E118" s="78"/>
    </row>
    <row r="119" spans="1:5" x14ac:dyDescent="0.2">
      <c r="A119" s="16"/>
      <c r="B119" s="7"/>
      <c r="C119" s="9"/>
      <c r="D119" s="71"/>
      <c r="E119" s="78"/>
    </row>
    <row r="120" spans="1:5" ht="24" customHeight="1" x14ac:dyDescent="0.2">
      <c r="A120" s="15" t="s">
        <v>276</v>
      </c>
      <c r="B120" s="4" t="s">
        <v>277</v>
      </c>
      <c r="C120" s="4"/>
      <c r="D120" s="68"/>
      <c r="E120" s="75"/>
    </row>
    <row r="121" spans="1:5" ht="25.5" x14ac:dyDescent="0.2">
      <c r="A121" s="16" t="s">
        <v>278</v>
      </c>
      <c r="B121" s="7" t="s">
        <v>280</v>
      </c>
      <c r="C121" s="9" t="s">
        <v>234</v>
      </c>
      <c r="D121" s="71"/>
      <c r="E121" s="78"/>
    </row>
    <row r="122" spans="1:5" ht="25.5" x14ac:dyDescent="0.2">
      <c r="A122" s="16" t="s">
        <v>281</v>
      </c>
      <c r="B122" s="7" t="s">
        <v>283</v>
      </c>
      <c r="C122" s="9" t="s">
        <v>234</v>
      </c>
      <c r="D122" s="71"/>
      <c r="E122" s="78"/>
    </row>
    <row r="123" spans="1:5" ht="25.5" x14ac:dyDescent="0.2">
      <c r="A123" s="16" t="s">
        <v>284</v>
      </c>
      <c r="B123" s="7" t="s">
        <v>286</v>
      </c>
      <c r="C123" s="9" t="s">
        <v>234</v>
      </c>
      <c r="D123" s="71"/>
      <c r="E123" s="78"/>
    </row>
    <row r="124" spans="1:5" ht="25.5" x14ac:dyDescent="0.2">
      <c r="A124" s="16" t="s">
        <v>287</v>
      </c>
      <c r="B124" s="7" t="s">
        <v>289</v>
      </c>
      <c r="C124" s="9" t="s">
        <v>234</v>
      </c>
      <c r="D124" s="71"/>
      <c r="E124" s="78"/>
    </row>
    <row r="125" spans="1:5" ht="38.25" x14ac:dyDescent="0.2">
      <c r="A125" s="16" t="s">
        <v>290</v>
      </c>
      <c r="B125" s="7" t="s">
        <v>292</v>
      </c>
      <c r="C125" s="9" t="s">
        <v>234</v>
      </c>
      <c r="D125" s="71"/>
      <c r="E125" s="78"/>
    </row>
    <row r="126" spans="1:5" x14ac:dyDescent="0.2">
      <c r="A126" s="16"/>
      <c r="B126" s="7"/>
      <c r="C126" s="9"/>
      <c r="D126" s="71"/>
      <c r="E126" s="78"/>
    </row>
    <row r="127" spans="1:5" ht="24" customHeight="1" x14ac:dyDescent="0.2">
      <c r="A127" s="15" t="s">
        <v>293</v>
      </c>
      <c r="B127" s="4" t="s">
        <v>294</v>
      </c>
      <c r="C127" s="4"/>
      <c r="D127" s="68"/>
      <c r="E127" s="75"/>
    </row>
    <row r="128" spans="1:5" ht="51" x14ac:dyDescent="0.2">
      <c r="A128" s="16" t="s">
        <v>295</v>
      </c>
      <c r="B128" s="7" t="s">
        <v>298</v>
      </c>
      <c r="C128" s="9" t="s">
        <v>234</v>
      </c>
      <c r="D128" s="71"/>
      <c r="E128" s="78"/>
    </row>
    <row r="129" spans="1:5" ht="25.5" x14ac:dyDescent="0.2">
      <c r="A129" s="16" t="s">
        <v>299</v>
      </c>
      <c r="B129" s="7" t="s">
        <v>301</v>
      </c>
      <c r="C129" s="9" t="s">
        <v>302</v>
      </c>
      <c r="D129" s="71"/>
      <c r="E129" s="78"/>
    </row>
    <row r="130" spans="1:5" ht="51" x14ac:dyDescent="0.2">
      <c r="A130" s="16" t="s">
        <v>303</v>
      </c>
      <c r="B130" s="7" t="s">
        <v>298</v>
      </c>
      <c r="C130" s="9" t="s">
        <v>234</v>
      </c>
      <c r="D130" s="71"/>
      <c r="E130" s="78"/>
    </row>
    <row r="131" spans="1:5" x14ac:dyDescent="0.2">
      <c r="A131" s="16"/>
      <c r="B131" s="7"/>
      <c r="C131" s="9"/>
      <c r="D131" s="71"/>
      <c r="E131" s="78"/>
    </row>
    <row r="132" spans="1:5" ht="24" customHeight="1" x14ac:dyDescent="0.2">
      <c r="A132" s="15" t="s">
        <v>305</v>
      </c>
      <c r="B132" s="4" t="s">
        <v>306</v>
      </c>
      <c r="C132" s="4"/>
      <c r="D132" s="68"/>
      <c r="E132" s="75"/>
    </row>
    <row r="133" spans="1:5" ht="38.25" x14ac:dyDescent="0.2">
      <c r="A133" s="16" t="s">
        <v>307</v>
      </c>
      <c r="B133" s="7" t="s">
        <v>309</v>
      </c>
      <c r="C133" s="9" t="s">
        <v>234</v>
      </c>
      <c r="D133" s="71"/>
      <c r="E133" s="78"/>
    </row>
    <row r="134" spans="1:5" ht="38.25" x14ac:dyDescent="0.2">
      <c r="A134" s="16" t="s">
        <v>310</v>
      </c>
      <c r="B134" s="7" t="s">
        <v>312</v>
      </c>
      <c r="C134" s="9" t="s">
        <v>234</v>
      </c>
      <c r="D134" s="71"/>
      <c r="E134" s="78"/>
    </row>
    <row r="135" spans="1:5" ht="38.25" x14ac:dyDescent="0.2">
      <c r="A135" s="16" t="s">
        <v>313</v>
      </c>
      <c r="B135" s="7" t="s">
        <v>315</v>
      </c>
      <c r="C135" s="9" t="s">
        <v>29</v>
      </c>
      <c r="D135" s="71"/>
      <c r="E135" s="78"/>
    </row>
    <row r="136" spans="1:5" ht="38.25" x14ac:dyDescent="0.2">
      <c r="A136" s="16" t="s">
        <v>316</v>
      </c>
      <c r="B136" s="7" t="s">
        <v>315</v>
      </c>
      <c r="C136" s="9" t="s">
        <v>29</v>
      </c>
      <c r="D136" s="71"/>
      <c r="E136" s="78"/>
    </row>
    <row r="137" spans="1:5" ht="24" customHeight="1" x14ac:dyDescent="0.2">
      <c r="A137" s="16" t="s">
        <v>317</v>
      </c>
      <c r="B137" s="7" t="s">
        <v>319</v>
      </c>
      <c r="C137" s="9" t="s">
        <v>234</v>
      </c>
      <c r="D137" s="71"/>
      <c r="E137" s="78"/>
    </row>
    <row r="138" spans="1:5" x14ac:dyDescent="0.2">
      <c r="A138" s="16"/>
      <c r="B138" s="7"/>
      <c r="C138" s="9"/>
      <c r="D138" s="71"/>
      <c r="E138" s="78"/>
    </row>
    <row r="139" spans="1:5" ht="24" customHeight="1" x14ac:dyDescent="0.2">
      <c r="A139" s="15" t="s">
        <v>320</v>
      </c>
      <c r="B139" s="4" t="s">
        <v>321</v>
      </c>
      <c r="C139" s="4"/>
      <c r="D139" s="68"/>
      <c r="E139" s="75"/>
    </row>
    <row r="140" spans="1:5" x14ac:dyDescent="0.2">
      <c r="A140" s="16" t="s">
        <v>322</v>
      </c>
      <c r="B140" s="7" t="s">
        <v>324</v>
      </c>
      <c r="C140" s="9" t="s">
        <v>234</v>
      </c>
      <c r="D140" s="71"/>
      <c r="E140" s="78"/>
    </row>
    <row r="141" spans="1:5" ht="25.5" x14ac:dyDescent="0.2">
      <c r="A141" s="16" t="s">
        <v>325</v>
      </c>
      <c r="B141" s="7" t="s">
        <v>327</v>
      </c>
      <c r="C141" s="9" t="s">
        <v>234</v>
      </c>
      <c r="D141" s="71"/>
      <c r="E141" s="78"/>
    </row>
    <row r="142" spans="1:5" ht="38.25" x14ac:dyDescent="0.2">
      <c r="A142" s="16" t="s">
        <v>328</v>
      </c>
      <c r="B142" s="7" t="s">
        <v>330</v>
      </c>
      <c r="C142" s="9" t="s">
        <v>331</v>
      </c>
      <c r="D142" s="71"/>
      <c r="E142" s="78"/>
    </row>
    <row r="143" spans="1:5" ht="25.5" x14ac:dyDescent="0.2">
      <c r="A143" s="16" t="s">
        <v>332</v>
      </c>
      <c r="B143" s="7" t="s">
        <v>334</v>
      </c>
      <c r="C143" s="9" t="s">
        <v>234</v>
      </c>
      <c r="D143" s="71"/>
      <c r="E143" s="78"/>
    </row>
    <row r="144" spans="1:5" x14ac:dyDescent="0.2">
      <c r="A144" s="16"/>
      <c r="B144" s="7"/>
      <c r="C144" s="9"/>
      <c r="D144" s="71"/>
      <c r="E144" s="78"/>
    </row>
    <row r="145" spans="1:5" ht="24" customHeight="1" x14ac:dyDescent="0.2">
      <c r="A145" s="15" t="s">
        <v>335</v>
      </c>
      <c r="B145" s="4" t="s">
        <v>336</v>
      </c>
      <c r="C145" s="4"/>
      <c r="D145" s="68"/>
      <c r="E145" s="75"/>
    </row>
    <row r="146" spans="1:5" ht="25.5" x14ac:dyDescent="0.2">
      <c r="A146" s="16" t="s">
        <v>337</v>
      </c>
      <c r="B146" s="7" t="s">
        <v>37</v>
      </c>
      <c r="C146" s="9" t="s">
        <v>38</v>
      </c>
      <c r="D146" s="71"/>
      <c r="E146" s="78"/>
    </row>
    <row r="147" spans="1:5" x14ac:dyDescent="0.2">
      <c r="A147" s="16" t="s">
        <v>338</v>
      </c>
      <c r="B147" s="7" t="s">
        <v>41</v>
      </c>
      <c r="C147" s="9" t="s">
        <v>38</v>
      </c>
      <c r="D147" s="71"/>
      <c r="E147" s="78"/>
    </row>
    <row r="148" spans="1:5" ht="38.25" x14ac:dyDescent="0.2">
      <c r="A148" s="16" t="s">
        <v>339</v>
      </c>
      <c r="B148" s="7" t="s">
        <v>136</v>
      </c>
      <c r="C148" s="9" t="s">
        <v>25</v>
      </c>
      <c r="D148" s="71"/>
      <c r="E148" s="78"/>
    </row>
    <row r="149" spans="1:5" ht="38.25" x14ac:dyDescent="0.2">
      <c r="A149" s="16" t="s">
        <v>340</v>
      </c>
      <c r="B149" s="7" t="s">
        <v>124</v>
      </c>
      <c r="C149" s="9" t="s">
        <v>25</v>
      </c>
      <c r="D149" s="71"/>
      <c r="E149" s="78"/>
    </row>
    <row r="150" spans="1:5" ht="25.5" x14ac:dyDescent="0.2">
      <c r="A150" s="16" t="s">
        <v>341</v>
      </c>
      <c r="B150" s="7" t="s">
        <v>71</v>
      </c>
      <c r="C150" s="9" t="s">
        <v>67</v>
      </c>
      <c r="D150" s="71"/>
      <c r="E150" s="78"/>
    </row>
    <row r="151" spans="1:5" ht="25.5" x14ac:dyDescent="0.2">
      <c r="A151" s="16" t="s">
        <v>342</v>
      </c>
      <c r="B151" s="7" t="s">
        <v>71</v>
      </c>
      <c r="C151" s="9" t="s">
        <v>67</v>
      </c>
      <c r="D151" s="71"/>
      <c r="E151" s="78"/>
    </row>
    <row r="152" spans="1:5" ht="38.25" x14ac:dyDescent="0.2">
      <c r="A152" s="16" t="s">
        <v>343</v>
      </c>
      <c r="B152" s="7" t="s">
        <v>345</v>
      </c>
      <c r="C152" s="9" t="s">
        <v>38</v>
      </c>
      <c r="D152" s="71"/>
      <c r="E152" s="78"/>
    </row>
    <row r="153" spans="1:5" ht="25.5" x14ac:dyDescent="0.2">
      <c r="A153" s="16" t="s">
        <v>346</v>
      </c>
      <c r="B153" s="7" t="s">
        <v>83</v>
      </c>
      <c r="C153" s="9" t="s">
        <v>38</v>
      </c>
      <c r="D153" s="71"/>
      <c r="E153" s="78"/>
    </row>
    <row r="154" spans="1:5" ht="51" x14ac:dyDescent="0.2">
      <c r="A154" s="16" t="s">
        <v>347</v>
      </c>
      <c r="B154" s="7" t="s">
        <v>180</v>
      </c>
      <c r="C154" s="9" t="s">
        <v>25</v>
      </c>
      <c r="D154" s="71"/>
      <c r="E154" s="78"/>
    </row>
    <row r="155" spans="1:5" ht="63.75" x14ac:dyDescent="0.2">
      <c r="A155" s="16" t="s">
        <v>348</v>
      </c>
      <c r="B155" s="7" t="s">
        <v>183</v>
      </c>
      <c r="C155" s="9" t="s">
        <v>25</v>
      </c>
      <c r="D155" s="71"/>
      <c r="E155" s="78"/>
    </row>
    <row r="156" spans="1:5" ht="25.5" x14ac:dyDescent="0.2">
      <c r="A156" s="16" t="s">
        <v>349</v>
      </c>
      <c r="B156" s="7" t="s">
        <v>204</v>
      </c>
      <c r="C156" s="9" t="s">
        <v>25</v>
      </c>
      <c r="D156" s="71"/>
      <c r="E156" s="78"/>
    </row>
    <row r="157" spans="1:5" ht="25.5" x14ac:dyDescent="0.2">
      <c r="A157" s="16" t="s">
        <v>350</v>
      </c>
      <c r="B157" s="7" t="s">
        <v>207</v>
      </c>
      <c r="C157" s="9" t="s">
        <v>25</v>
      </c>
      <c r="D157" s="71"/>
      <c r="E157" s="78"/>
    </row>
    <row r="158" spans="1:5" ht="25.5" x14ac:dyDescent="0.2">
      <c r="A158" s="16" t="s">
        <v>351</v>
      </c>
      <c r="B158" s="7" t="s">
        <v>210</v>
      </c>
      <c r="C158" s="9" t="s">
        <v>25</v>
      </c>
      <c r="D158" s="71"/>
      <c r="E158" s="78"/>
    </row>
    <row r="159" spans="1:5" x14ac:dyDescent="0.2">
      <c r="A159" s="16"/>
      <c r="B159" s="7"/>
      <c r="C159" s="9"/>
      <c r="D159" s="71"/>
      <c r="E159" s="78"/>
    </row>
    <row r="160" spans="1:5" ht="24" customHeight="1" x14ac:dyDescent="0.2">
      <c r="A160" s="15" t="s">
        <v>352</v>
      </c>
      <c r="B160" s="4" t="s">
        <v>353</v>
      </c>
      <c r="C160" s="4"/>
      <c r="D160" s="68"/>
      <c r="E160" s="75"/>
    </row>
    <row r="161" spans="1:5" ht="24" customHeight="1" x14ac:dyDescent="0.2">
      <c r="A161" s="16" t="s">
        <v>354</v>
      </c>
      <c r="B161" s="7" t="s">
        <v>356</v>
      </c>
      <c r="C161" s="9" t="s">
        <v>25</v>
      </c>
      <c r="D161" s="71"/>
      <c r="E161" s="78"/>
    </row>
    <row r="162" spans="1:5" ht="25.5" x14ac:dyDescent="0.2">
      <c r="A162" s="16" t="s">
        <v>357</v>
      </c>
      <c r="B162" s="7" t="s">
        <v>359</v>
      </c>
      <c r="C162" s="9" t="s">
        <v>25</v>
      </c>
      <c r="D162" s="71"/>
      <c r="E162" s="78"/>
    </row>
    <row r="163" spans="1:5" ht="63.75" x14ac:dyDescent="0.2">
      <c r="A163" s="16" t="s">
        <v>360</v>
      </c>
      <c r="B163" s="7" t="s">
        <v>362</v>
      </c>
      <c r="C163" s="9" t="s">
        <v>25</v>
      </c>
      <c r="D163" s="71"/>
      <c r="E163" s="78"/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2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BM 07</vt:lpstr>
      <vt:lpstr>Memória 07</vt:lpstr>
      <vt:lpstr>'BM 07'!Area_de_impressao</vt:lpstr>
      <vt:lpstr>'Memória 07'!Area_de_impressao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User12549</cp:lastModifiedBy>
  <cp:revision>0</cp:revision>
  <cp:lastPrinted>2025-03-31T13:15:06Z</cp:lastPrinted>
  <dcterms:created xsi:type="dcterms:W3CDTF">2023-05-02T21:26:35Z</dcterms:created>
  <dcterms:modified xsi:type="dcterms:W3CDTF">2025-04-19T12:49:55Z</dcterms:modified>
</cp:coreProperties>
</file>