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6BABC939-558E-46DA-988F-662074E2E9E3}" xr6:coauthVersionLast="47" xr6:coauthVersionMax="47" xr10:uidLastSave="{00000000-0000-0000-0000-000000000000}"/>
  <bookViews>
    <workbookView xWindow="-120" yWindow="-120" windowWidth="20730" windowHeight="11160" activeTab="1" xr2:uid="{630B02DB-3314-4FFD-9ABE-9695693C5F34}"/>
  </bookViews>
  <sheets>
    <sheet name="BM 01" sheetId="2" r:id="rId1"/>
    <sheet name="Memória 01" sheetId="3" r:id="rId2"/>
    <sheet name="Planilha1" sheetId="1" r:id="rId3"/>
  </sheets>
  <externalReferences>
    <externalReference r:id="rId4"/>
  </externalReferences>
  <definedNames>
    <definedName name="_xlnm.Print_Area" localSheetId="0">'BM 01'!$A$1:$Q$268</definedName>
    <definedName name="_xlnm.Print_Area" localSheetId="1">'Memória 01'!$A$1:$D$266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3" l="1"/>
  <c r="E26" i="3" s="1"/>
  <c r="E23" i="3"/>
  <c r="E22" i="3"/>
  <c r="E21" i="3"/>
  <c r="E20" i="3"/>
  <c r="E19" i="3"/>
  <c r="E18" i="3"/>
  <c r="G14" i="3"/>
  <c r="G9" i="3"/>
  <c r="E7" i="3"/>
  <c r="N267" i="2"/>
  <c r="L267" i="2"/>
  <c r="N266" i="2"/>
  <c r="L266" i="2"/>
  <c r="M266" i="2" s="1"/>
  <c r="P266" i="2" s="1"/>
  <c r="I266" i="2"/>
  <c r="I263" i="2" s="1"/>
  <c r="F266" i="2"/>
  <c r="J266" i="2" s="1"/>
  <c r="Q266" i="2" s="1"/>
  <c r="O265" i="2"/>
  <c r="M265" i="2"/>
  <c r="P265" i="2" s="1"/>
  <c r="L265" i="2"/>
  <c r="J265" i="2"/>
  <c r="Q265" i="2" s="1"/>
  <c r="I265" i="2"/>
  <c r="F265" i="2"/>
  <c r="N265" i="2" s="1"/>
  <c r="N264" i="2"/>
  <c r="N263" i="2" s="1"/>
  <c r="L264" i="2"/>
  <c r="I264" i="2"/>
  <c r="F264" i="2"/>
  <c r="J264" i="2" s="1"/>
  <c r="L263" i="2"/>
  <c r="N262" i="2"/>
  <c r="L262" i="2"/>
  <c r="I262" i="2"/>
  <c r="F262" i="2"/>
  <c r="J262" i="2" s="1"/>
  <c r="M261" i="2"/>
  <c r="P261" i="2" s="1"/>
  <c r="L261" i="2"/>
  <c r="I261" i="2"/>
  <c r="F261" i="2"/>
  <c r="N260" i="2"/>
  <c r="L260" i="2"/>
  <c r="M260" i="2" s="1"/>
  <c r="P260" i="2" s="1"/>
  <c r="I260" i="2"/>
  <c r="F260" i="2"/>
  <c r="J260" i="2" s="1"/>
  <c r="L259" i="2"/>
  <c r="I259" i="2"/>
  <c r="N258" i="2"/>
  <c r="L258" i="2"/>
  <c r="M258" i="2" s="1"/>
  <c r="P258" i="2" s="1"/>
  <c r="I258" i="2"/>
  <c r="F258" i="2"/>
  <c r="J258" i="2" s="1"/>
  <c r="O257" i="2"/>
  <c r="M257" i="2"/>
  <c r="P257" i="2" s="1"/>
  <c r="L257" i="2"/>
  <c r="J257" i="2"/>
  <c r="I257" i="2"/>
  <c r="F257" i="2"/>
  <c r="N257" i="2" s="1"/>
  <c r="N256" i="2"/>
  <c r="L256" i="2"/>
  <c r="I256" i="2"/>
  <c r="F256" i="2"/>
  <c r="J256" i="2" s="1"/>
  <c r="M255" i="2"/>
  <c r="L255" i="2"/>
  <c r="I255" i="2"/>
  <c r="F255" i="2"/>
  <c r="N254" i="2"/>
  <c r="L254" i="2"/>
  <c r="M254" i="2" s="1"/>
  <c r="P254" i="2" s="1"/>
  <c r="I254" i="2"/>
  <c r="F254" i="2"/>
  <c r="J254" i="2" s="1"/>
  <c r="O253" i="2"/>
  <c r="M253" i="2"/>
  <c r="P253" i="2" s="1"/>
  <c r="L253" i="2"/>
  <c r="J253" i="2"/>
  <c r="I253" i="2"/>
  <c r="F253" i="2"/>
  <c r="N253" i="2" s="1"/>
  <c r="N252" i="2"/>
  <c r="L252" i="2"/>
  <c r="I252" i="2"/>
  <c r="F252" i="2"/>
  <c r="J252" i="2" s="1"/>
  <c r="M251" i="2"/>
  <c r="L251" i="2"/>
  <c r="I251" i="2"/>
  <c r="F251" i="2"/>
  <c r="N250" i="2"/>
  <c r="L250" i="2"/>
  <c r="M250" i="2" s="1"/>
  <c r="P250" i="2" s="1"/>
  <c r="I250" i="2"/>
  <c r="F250" i="2"/>
  <c r="J250" i="2" s="1"/>
  <c r="O249" i="2"/>
  <c r="M249" i="2"/>
  <c r="P249" i="2" s="1"/>
  <c r="L249" i="2"/>
  <c r="J249" i="2"/>
  <c r="I249" i="2"/>
  <c r="F249" i="2"/>
  <c r="N249" i="2" s="1"/>
  <c r="N248" i="2"/>
  <c r="L248" i="2"/>
  <c r="I248" i="2"/>
  <c r="I246" i="2" s="1"/>
  <c r="F248" i="2"/>
  <c r="J248" i="2" s="1"/>
  <c r="M247" i="2"/>
  <c r="L247" i="2"/>
  <c r="I247" i="2"/>
  <c r="F247" i="2"/>
  <c r="L246" i="2"/>
  <c r="O245" i="2"/>
  <c r="M245" i="2"/>
  <c r="P245" i="2" s="1"/>
  <c r="Q245" i="2" s="1"/>
  <c r="L245" i="2"/>
  <c r="I245" i="2"/>
  <c r="F245" i="2"/>
  <c r="N245" i="2" s="1"/>
  <c r="M244" i="2"/>
  <c r="P244" i="2" s="1"/>
  <c r="L244" i="2"/>
  <c r="I244" i="2"/>
  <c r="F244" i="2"/>
  <c r="N243" i="2"/>
  <c r="L243" i="2"/>
  <c r="M243" i="2" s="1"/>
  <c r="P243" i="2" s="1"/>
  <c r="J243" i="2"/>
  <c r="Q243" i="2" s="1"/>
  <c r="I243" i="2"/>
  <c r="F243" i="2"/>
  <c r="O242" i="2"/>
  <c r="M242" i="2"/>
  <c r="P242" i="2" s="1"/>
  <c r="L242" i="2"/>
  <c r="J242" i="2"/>
  <c r="Q242" i="2" s="1"/>
  <c r="I242" i="2"/>
  <c r="F242" i="2"/>
  <c r="N242" i="2" s="1"/>
  <c r="N241" i="2"/>
  <c r="L241" i="2"/>
  <c r="I241" i="2"/>
  <c r="F241" i="2"/>
  <c r="J241" i="2" s="1"/>
  <c r="Q240" i="2"/>
  <c r="M240" i="2"/>
  <c r="P240" i="2" s="1"/>
  <c r="L240" i="2"/>
  <c r="F240" i="2"/>
  <c r="O240" i="2" s="1"/>
  <c r="N239" i="2"/>
  <c r="L239" i="2"/>
  <c r="I239" i="2"/>
  <c r="F239" i="2"/>
  <c r="J239" i="2" s="1"/>
  <c r="M238" i="2"/>
  <c r="P238" i="2" s="1"/>
  <c r="L238" i="2"/>
  <c r="I238" i="2"/>
  <c r="F238" i="2"/>
  <c r="L237" i="2"/>
  <c r="N236" i="2"/>
  <c r="L236" i="2"/>
  <c r="I236" i="2"/>
  <c r="F236" i="2"/>
  <c r="J236" i="2" s="1"/>
  <c r="M235" i="2"/>
  <c r="P235" i="2" s="1"/>
  <c r="L235" i="2"/>
  <c r="I235" i="2"/>
  <c r="F235" i="2"/>
  <c r="N234" i="2"/>
  <c r="L234" i="2"/>
  <c r="M234" i="2" s="1"/>
  <c r="P234" i="2" s="1"/>
  <c r="I234" i="2"/>
  <c r="F234" i="2"/>
  <c r="J234" i="2" s="1"/>
  <c r="O233" i="2"/>
  <c r="M233" i="2"/>
  <c r="P233" i="2" s="1"/>
  <c r="L233" i="2"/>
  <c r="J233" i="2"/>
  <c r="I233" i="2"/>
  <c r="F233" i="2"/>
  <c r="N233" i="2" s="1"/>
  <c r="N232" i="2"/>
  <c r="L232" i="2"/>
  <c r="I232" i="2"/>
  <c r="F232" i="2"/>
  <c r="J232" i="2" s="1"/>
  <c r="M231" i="2"/>
  <c r="P231" i="2" s="1"/>
  <c r="L231" i="2"/>
  <c r="I231" i="2"/>
  <c r="F231" i="2"/>
  <c r="N230" i="2"/>
  <c r="L230" i="2"/>
  <c r="M230" i="2" s="1"/>
  <c r="P230" i="2" s="1"/>
  <c r="I230" i="2"/>
  <c r="F230" i="2"/>
  <c r="J230" i="2" s="1"/>
  <c r="O229" i="2"/>
  <c r="M229" i="2"/>
  <c r="P229" i="2" s="1"/>
  <c r="L229" i="2"/>
  <c r="J229" i="2"/>
  <c r="I229" i="2"/>
  <c r="F229" i="2"/>
  <c r="N229" i="2" s="1"/>
  <c r="N228" i="2"/>
  <c r="L228" i="2"/>
  <c r="I228" i="2"/>
  <c r="F228" i="2"/>
  <c r="J228" i="2" s="1"/>
  <c r="M227" i="2"/>
  <c r="P227" i="2" s="1"/>
  <c r="L227" i="2"/>
  <c r="I227" i="2"/>
  <c r="F227" i="2"/>
  <c r="N226" i="2"/>
  <c r="L226" i="2"/>
  <c r="M226" i="2" s="1"/>
  <c r="P226" i="2" s="1"/>
  <c r="I226" i="2"/>
  <c r="F226" i="2"/>
  <c r="J226" i="2" s="1"/>
  <c r="O225" i="2"/>
  <c r="M225" i="2"/>
  <c r="P225" i="2" s="1"/>
  <c r="L225" i="2"/>
  <c r="J225" i="2"/>
  <c r="I225" i="2"/>
  <c r="F225" i="2"/>
  <c r="N225" i="2" s="1"/>
  <c r="N224" i="2"/>
  <c r="L224" i="2"/>
  <c r="I224" i="2"/>
  <c r="F224" i="2"/>
  <c r="J224" i="2" s="1"/>
  <c r="M223" i="2"/>
  <c r="P223" i="2" s="1"/>
  <c r="L223" i="2"/>
  <c r="I223" i="2"/>
  <c r="F223" i="2"/>
  <c r="N222" i="2"/>
  <c r="L222" i="2"/>
  <c r="M222" i="2" s="1"/>
  <c r="P222" i="2" s="1"/>
  <c r="I222" i="2"/>
  <c r="F222" i="2"/>
  <c r="J222" i="2" s="1"/>
  <c r="O221" i="2"/>
  <c r="M221" i="2"/>
  <c r="L221" i="2"/>
  <c r="I221" i="2"/>
  <c r="F221" i="2"/>
  <c r="N221" i="2" s="1"/>
  <c r="N220" i="2"/>
  <c r="L220" i="2"/>
  <c r="I220" i="2"/>
  <c r="F220" i="2"/>
  <c r="J220" i="2" s="1"/>
  <c r="O219" i="2"/>
  <c r="M219" i="2"/>
  <c r="L219" i="2"/>
  <c r="I219" i="2"/>
  <c r="F219" i="2"/>
  <c r="N219" i="2" s="1"/>
  <c r="L218" i="2"/>
  <c r="M217" i="2"/>
  <c r="L217" i="2"/>
  <c r="J217" i="2"/>
  <c r="I217" i="2"/>
  <c r="F217" i="2"/>
  <c r="N217" i="2" s="1"/>
  <c r="N216" i="2"/>
  <c r="L216" i="2"/>
  <c r="I216" i="2"/>
  <c r="F216" i="2"/>
  <c r="J216" i="2" s="1"/>
  <c r="M215" i="2"/>
  <c r="L215" i="2"/>
  <c r="J215" i="2"/>
  <c r="I215" i="2"/>
  <c r="F215" i="2"/>
  <c r="N215" i="2" s="1"/>
  <c r="N214" i="2"/>
  <c r="L214" i="2"/>
  <c r="I214" i="2"/>
  <c r="F214" i="2"/>
  <c r="J214" i="2" s="1"/>
  <c r="M213" i="2"/>
  <c r="L213" i="2"/>
  <c r="J213" i="2"/>
  <c r="I213" i="2"/>
  <c r="F213" i="2"/>
  <c r="N213" i="2" s="1"/>
  <c r="N212" i="2"/>
  <c r="L212" i="2"/>
  <c r="I212" i="2"/>
  <c r="F212" i="2"/>
  <c r="J212" i="2" s="1"/>
  <c r="L211" i="2"/>
  <c r="I211" i="2"/>
  <c r="F211" i="2"/>
  <c r="N211" i="2" s="1"/>
  <c r="M210" i="2"/>
  <c r="L210" i="2"/>
  <c r="I210" i="2"/>
  <c r="F210" i="2"/>
  <c r="N209" i="2"/>
  <c r="L209" i="2"/>
  <c r="M209" i="2" s="1"/>
  <c r="P209" i="2" s="1"/>
  <c r="J209" i="2"/>
  <c r="I209" i="2"/>
  <c r="F209" i="2"/>
  <c r="O208" i="2"/>
  <c r="M208" i="2"/>
  <c r="P208" i="2" s="1"/>
  <c r="L208" i="2"/>
  <c r="J208" i="2"/>
  <c r="I208" i="2"/>
  <c r="F208" i="2"/>
  <c r="N208" i="2" s="1"/>
  <c r="N207" i="2"/>
  <c r="L207" i="2"/>
  <c r="I207" i="2"/>
  <c r="F207" i="2"/>
  <c r="J207" i="2" s="1"/>
  <c r="M206" i="2"/>
  <c r="P206" i="2" s="1"/>
  <c r="L206" i="2"/>
  <c r="I206" i="2"/>
  <c r="F206" i="2"/>
  <c r="N205" i="2"/>
  <c r="L205" i="2"/>
  <c r="M205" i="2" s="1"/>
  <c r="P205" i="2" s="1"/>
  <c r="J205" i="2"/>
  <c r="Q205" i="2" s="1"/>
  <c r="I205" i="2"/>
  <c r="F205" i="2"/>
  <c r="O204" i="2"/>
  <c r="M204" i="2"/>
  <c r="P204" i="2" s="1"/>
  <c r="L204" i="2"/>
  <c r="J204" i="2"/>
  <c r="I204" i="2"/>
  <c r="F204" i="2"/>
  <c r="N204" i="2" s="1"/>
  <c r="N203" i="2"/>
  <c r="L203" i="2"/>
  <c r="I203" i="2"/>
  <c r="F203" i="2"/>
  <c r="J203" i="2" s="1"/>
  <c r="M202" i="2"/>
  <c r="L202" i="2"/>
  <c r="I202" i="2"/>
  <c r="F202" i="2"/>
  <c r="N201" i="2"/>
  <c r="L201" i="2"/>
  <c r="M201" i="2" s="1"/>
  <c r="P201" i="2" s="1"/>
  <c r="J201" i="2"/>
  <c r="I201" i="2"/>
  <c r="F201" i="2"/>
  <c r="O200" i="2"/>
  <c r="N200" i="2"/>
  <c r="M200" i="2"/>
  <c r="P200" i="2" s="1"/>
  <c r="Q200" i="2" s="1"/>
  <c r="L200" i="2"/>
  <c r="M199" i="2"/>
  <c r="L199" i="2"/>
  <c r="I199" i="2"/>
  <c r="F199" i="2"/>
  <c r="N198" i="2"/>
  <c r="L198" i="2"/>
  <c r="M198" i="2" s="1"/>
  <c r="P198" i="2" s="1"/>
  <c r="J198" i="2"/>
  <c r="I198" i="2"/>
  <c r="I165" i="2" s="1"/>
  <c r="F198" i="2"/>
  <c r="O197" i="2"/>
  <c r="M197" i="2"/>
  <c r="P197" i="2" s="1"/>
  <c r="L197" i="2"/>
  <c r="J197" i="2"/>
  <c r="I197" i="2"/>
  <c r="F197" i="2"/>
  <c r="N197" i="2" s="1"/>
  <c r="N196" i="2"/>
  <c r="L196" i="2"/>
  <c r="I196" i="2"/>
  <c r="F196" i="2"/>
  <c r="J196" i="2" s="1"/>
  <c r="M195" i="2"/>
  <c r="P195" i="2" s="1"/>
  <c r="L195" i="2"/>
  <c r="I195" i="2"/>
  <c r="F195" i="2"/>
  <c r="N194" i="2"/>
  <c r="L194" i="2"/>
  <c r="M194" i="2" s="1"/>
  <c r="P194" i="2" s="1"/>
  <c r="J194" i="2"/>
  <c r="Q194" i="2" s="1"/>
  <c r="I194" i="2"/>
  <c r="F194" i="2"/>
  <c r="O193" i="2"/>
  <c r="M193" i="2"/>
  <c r="P193" i="2" s="1"/>
  <c r="L193" i="2"/>
  <c r="J193" i="2"/>
  <c r="I193" i="2"/>
  <c r="F193" i="2"/>
  <c r="N193" i="2" s="1"/>
  <c r="N192" i="2"/>
  <c r="L192" i="2"/>
  <c r="I192" i="2"/>
  <c r="F192" i="2"/>
  <c r="J192" i="2" s="1"/>
  <c r="M191" i="2"/>
  <c r="L191" i="2"/>
  <c r="I191" i="2"/>
  <c r="F191" i="2"/>
  <c r="N190" i="2"/>
  <c r="L190" i="2"/>
  <c r="M190" i="2" s="1"/>
  <c r="P190" i="2" s="1"/>
  <c r="J190" i="2"/>
  <c r="I190" i="2"/>
  <c r="F190" i="2"/>
  <c r="O189" i="2"/>
  <c r="M189" i="2"/>
  <c r="P189" i="2" s="1"/>
  <c r="L189" i="2"/>
  <c r="J189" i="2"/>
  <c r="Q189" i="2" s="1"/>
  <c r="I189" i="2"/>
  <c r="F189" i="2"/>
  <c r="N189" i="2" s="1"/>
  <c r="N188" i="2"/>
  <c r="L188" i="2"/>
  <c r="I188" i="2"/>
  <c r="F188" i="2"/>
  <c r="J188" i="2" s="1"/>
  <c r="M187" i="2"/>
  <c r="P187" i="2" s="1"/>
  <c r="L187" i="2"/>
  <c r="I187" i="2"/>
  <c r="F187" i="2"/>
  <c r="N186" i="2"/>
  <c r="L186" i="2"/>
  <c r="M186" i="2" s="1"/>
  <c r="P186" i="2" s="1"/>
  <c r="I186" i="2"/>
  <c r="F186" i="2"/>
  <c r="J186" i="2" s="1"/>
  <c r="Q186" i="2" s="1"/>
  <c r="O185" i="2"/>
  <c r="M185" i="2"/>
  <c r="P185" i="2" s="1"/>
  <c r="L185" i="2"/>
  <c r="J185" i="2"/>
  <c r="Q185" i="2" s="1"/>
  <c r="I185" i="2"/>
  <c r="F185" i="2"/>
  <c r="N185" i="2" s="1"/>
  <c r="N184" i="2"/>
  <c r="L184" i="2"/>
  <c r="I184" i="2"/>
  <c r="F184" i="2"/>
  <c r="J184" i="2" s="1"/>
  <c r="M183" i="2"/>
  <c r="P183" i="2" s="1"/>
  <c r="L183" i="2"/>
  <c r="I183" i="2"/>
  <c r="F183" i="2"/>
  <c r="N182" i="2"/>
  <c r="L182" i="2"/>
  <c r="M182" i="2" s="1"/>
  <c r="P182" i="2" s="1"/>
  <c r="I182" i="2"/>
  <c r="F182" i="2"/>
  <c r="J182" i="2" s="1"/>
  <c r="Q182" i="2" s="1"/>
  <c r="O181" i="2"/>
  <c r="M181" i="2"/>
  <c r="P181" i="2" s="1"/>
  <c r="L181" i="2"/>
  <c r="J181" i="2"/>
  <c r="Q181" i="2" s="1"/>
  <c r="I181" i="2"/>
  <c r="F181" i="2"/>
  <c r="N181" i="2" s="1"/>
  <c r="N180" i="2"/>
  <c r="L180" i="2"/>
  <c r="I180" i="2"/>
  <c r="F180" i="2"/>
  <c r="J180" i="2" s="1"/>
  <c r="M179" i="2"/>
  <c r="P179" i="2" s="1"/>
  <c r="L179" i="2"/>
  <c r="I179" i="2"/>
  <c r="F179" i="2"/>
  <c r="N178" i="2"/>
  <c r="L178" i="2"/>
  <c r="M178" i="2" s="1"/>
  <c r="P178" i="2" s="1"/>
  <c r="I178" i="2"/>
  <c r="F178" i="2"/>
  <c r="J178" i="2" s="1"/>
  <c r="Q178" i="2" s="1"/>
  <c r="O177" i="2"/>
  <c r="M177" i="2"/>
  <c r="P177" i="2" s="1"/>
  <c r="L177" i="2"/>
  <c r="J177" i="2"/>
  <c r="Q177" i="2" s="1"/>
  <c r="I177" i="2"/>
  <c r="F177" i="2"/>
  <c r="N177" i="2" s="1"/>
  <c r="N176" i="2"/>
  <c r="L176" i="2"/>
  <c r="I176" i="2"/>
  <c r="F176" i="2"/>
  <c r="J176" i="2" s="1"/>
  <c r="M175" i="2"/>
  <c r="P175" i="2" s="1"/>
  <c r="L175" i="2"/>
  <c r="I175" i="2"/>
  <c r="F175" i="2"/>
  <c r="N174" i="2"/>
  <c r="L174" i="2"/>
  <c r="M174" i="2" s="1"/>
  <c r="P174" i="2" s="1"/>
  <c r="I174" i="2"/>
  <c r="F174" i="2"/>
  <c r="J174" i="2" s="1"/>
  <c r="Q174" i="2" s="1"/>
  <c r="O173" i="2"/>
  <c r="M173" i="2"/>
  <c r="P173" i="2" s="1"/>
  <c r="L173" i="2"/>
  <c r="J173" i="2"/>
  <c r="Q173" i="2" s="1"/>
  <c r="I173" i="2"/>
  <c r="F173" i="2"/>
  <c r="N173" i="2" s="1"/>
  <c r="N172" i="2"/>
  <c r="L172" i="2"/>
  <c r="I172" i="2"/>
  <c r="F172" i="2"/>
  <c r="J172" i="2" s="1"/>
  <c r="M171" i="2"/>
  <c r="P171" i="2" s="1"/>
  <c r="L171" i="2"/>
  <c r="I171" i="2"/>
  <c r="F171" i="2"/>
  <c r="N170" i="2"/>
  <c r="L170" i="2"/>
  <c r="M170" i="2" s="1"/>
  <c r="P170" i="2" s="1"/>
  <c r="I170" i="2"/>
  <c r="F170" i="2"/>
  <c r="J170" i="2" s="1"/>
  <c r="Q170" i="2" s="1"/>
  <c r="O169" i="2"/>
  <c r="M169" i="2"/>
  <c r="P169" i="2" s="1"/>
  <c r="L169" i="2"/>
  <c r="J169" i="2"/>
  <c r="Q169" i="2" s="1"/>
  <c r="I169" i="2"/>
  <c r="F169" i="2"/>
  <c r="N169" i="2" s="1"/>
  <c r="N168" i="2"/>
  <c r="L168" i="2"/>
  <c r="I168" i="2"/>
  <c r="F168" i="2"/>
  <c r="J168" i="2" s="1"/>
  <c r="M167" i="2"/>
  <c r="P167" i="2" s="1"/>
  <c r="L167" i="2"/>
  <c r="I167" i="2"/>
  <c r="F167" i="2"/>
  <c r="N166" i="2"/>
  <c r="L166" i="2"/>
  <c r="M166" i="2" s="1"/>
  <c r="P166" i="2" s="1"/>
  <c r="I166" i="2"/>
  <c r="F166" i="2"/>
  <c r="J166" i="2" s="1"/>
  <c r="L165" i="2"/>
  <c r="N164" i="2"/>
  <c r="L164" i="2"/>
  <c r="M164" i="2" s="1"/>
  <c r="P164" i="2" s="1"/>
  <c r="I164" i="2"/>
  <c r="F164" i="2"/>
  <c r="J164" i="2" s="1"/>
  <c r="O163" i="2"/>
  <c r="M163" i="2"/>
  <c r="P163" i="2" s="1"/>
  <c r="L163" i="2"/>
  <c r="J163" i="2"/>
  <c r="I163" i="2"/>
  <c r="F163" i="2"/>
  <c r="N163" i="2" s="1"/>
  <c r="N162" i="2"/>
  <c r="L162" i="2"/>
  <c r="I162" i="2"/>
  <c r="F162" i="2"/>
  <c r="J162" i="2" s="1"/>
  <c r="M161" i="2"/>
  <c r="L161" i="2"/>
  <c r="I161" i="2"/>
  <c r="F161" i="2"/>
  <c r="N160" i="2"/>
  <c r="L160" i="2"/>
  <c r="M160" i="2" s="1"/>
  <c r="P160" i="2" s="1"/>
  <c r="I160" i="2"/>
  <c r="F160" i="2"/>
  <c r="J160" i="2" s="1"/>
  <c r="O159" i="2"/>
  <c r="M159" i="2"/>
  <c r="P159" i="2" s="1"/>
  <c r="L159" i="2"/>
  <c r="J159" i="2"/>
  <c r="I159" i="2"/>
  <c r="F159" i="2"/>
  <c r="N159" i="2" s="1"/>
  <c r="N158" i="2"/>
  <c r="L158" i="2"/>
  <c r="I158" i="2"/>
  <c r="F158" i="2"/>
  <c r="J158" i="2" s="1"/>
  <c r="M157" i="2"/>
  <c r="L157" i="2"/>
  <c r="I157" i="2"/>
  <c r="F157" i="2"/>
  <c r="N156" i="2"/>
  <c r="L156" i="2"/>
  <c r="M156" i="2" s="1"/>
  <c r="P156" i="2" s="1"/>
  <c r="I156" i="2"/>
  <c r="F156" i="2"/>
  <c r="J156" i="2" s="1"/>
  <c r="O155" i="2"/>
  <c r="M155" i="2"/>
  <c r="P155" i="2" s="1"/>
  <c r="L155" i="2"/>
  <c r="J155" i="2"/>
  <c r="I155" i="2"/>
  <c r="F155" i="2"/>
  <c r="N155" i="2" s="1"/>
  <c r="N154" i="2"/>
  <c r="L154" i="2"/>
  <c r="I154" i="2"/>
  <c r="F154" i="2"/>
  <c r="J154" i="2" s="1"/>
  <c r="M153" i="2"/>
  <c r="L153" i="2"/>
  <c r="I153" i="2"/>
  <c r="F153" i="2"/>
  <c r="N152" i="2"/>
  <c r="L152" i="2"/>
  <c r="M152" i="2" s="1"/>
  <c r="P152" i="2" s="1"/>
  <c r="I152" i="2"/>
  <c r="F152" i="2"/>
  <c r="J152" i="2" s="1"/>
  <c r="O151" i="2"/>
  <c r="M151" i="2"/>
  <c r="P151" i="2" s="1"/>
  <c r="L151" i="2"/>
  <c r="J151" i="2"/>
  <c r="I151" i="2"/>
  <c r="F151" i="2"/>
  <c r="N151" i="2" s="1"/>
  <c r="N150" i="2"/>
  <c r="L150" i="2"/>
  <c r="I150" i="2"/>
  <c r="F150" i="2"/>
  <c r="J150" i="2" s="1"/>
  <c r="M149" i="2"/>
  <c r="L149" i="2"/>
  <c r="I149" i="2"/>
  <c r="F149" i="2"/>
  <c r="N148" i="2"/>
  <c r="L148" i="2"/>
  <c r="I148" i="2"/>
  <c r="F148" i="2"/>
  <c r="J148" i="2" s="1"/>
  <c r="O147" i="2"/>
  <c r="M147" i="2"/>
  <c r="L147" i="2"/>
  <c r="I147" i="2"/>
  <c r="F147" i="2"/>
  <c r="N147" i="2" s="1"/>
  <c r="N146" i="2"/>
  <c r="L146" i="2"/>
  <c r="I146" i="2"/>
  <c r="F146" i="2"/>
  <c r="J146" i="2" s="1"/>
  <c r="O145" i="2"/>
  <c r="M145" i="2"/>
  <c r="L145" i="2"/>
  <c r="I145" i="2"/>
  <c r="F145" i="2"/>
  <c r="N145" i="2" s="1"/>
  <c r="N144" i="2"/>
  <c r="L144" i="2"/>
  <c r="I144" i="2"/>
  <c r="F144" i="2"/>
  <c r="J144" i="2" s="1"/>
  <c r="O143" i="2"/>
  <c r="M143" i="2"/>
  <c r="L143" i="2"/>
  <c r="I143" i="2"/>
  <c r="F143" i="2"/>
  <c r="N143" i="2" s="1"/>
  <c r="N142" i="2"/>
  <c r="L142" i="2"/>
  <c r="I142" i="2"/>
  <c r="F142" i="2"/>
  <c r="J142" i="2" s="1"/>
  <c r="O141" i="2"/>
  <c r="M141" i="2"/>
  <c r="L141" i="2"/>
  <c r="I141" i="2"/>
  <c r="F141" i="2"/>
  <c r="N141" i="2" s="1"/>
  <c r="N140" i="2"/>
  <c r="L140" i="2"/>
  <c r="I140" i="2"/>
  <c r="F140" i="2"/>
  <c r="J140" i="2" s="1"/>
  <c r="O139" i="2"/>
  <c r="M139" i="2"/>
  <c r="L139" i="2"/>
  <c r="I139" i="2"/>
  <c r="F139" i="2"/>
  <c r="N139" i="2" s="1"/>
  <c r="N138" i="2"/>
  <c r="L138" i="2"/>
  <c r="I138" i="2"/>
  <c r="F138" i="2"/>
  <c r="J138" i="2" s="1"/>
  <c r="O137" i="2"/>
  <c r="M137" i="2"/>
  <c r="L137" i="2"/>
  <c r="I137" i="2"/>
  <c r="F137" i="2"/>
  <c r="N137" i="2" s="1"/>
  <c r="N136" i="2"/>
  <c r="L136" i="2"/>
  <c r="I136" i="2"/>
  <c r="F136" i="2"/>
  <c r="J136" i="2" s="1"/>
  <c r="O135" i="2"/>
  <c r="M135" i="2"/>
  <c r="L135" i="2"/>
  <c r="I135" i="2"/>
  <c r="F135" i="2"/>
  <c r="N135" i="2" s="1"/>
  <c r="N134" i="2"/>
  <c r="L134" i="2"/>
  <c r="I134" i="2"/>
  <c r="F134" i="2"/>
  <c r="J134" i="2" s="1"/>
  <c r="O133" i="2"/>
  <c r="M133" i="2"/>
  <c r="L133" i="2"/>
  <c r="I133" i="2"/>
  <c r="F133" i="2"/>
  <c r="N133" i="2" s="1"/>
  <c r="L132" i="2"/>
  <c r="I132" i="2"/>
  <c r="F132" i="2"/>
  <c r="N131" i="2"/>
  <c r="L131" i="2"/>
  <c r="M131" i="2" s="1"/>
  <c r="P131" i="2" s="1"/>
  <c r="J131" i="2"/>
  <c r="I131" i="2"/>
  <c r="F131" i="2"/>
  <c r="O130" i="2"/>
  <c r="M130" i="2"/>
  <c r="P130" i="2" s="1"/>
  <c r="L130" i="2"/>
  <c r="J130" i="2"/>
  <c r="Q130" i="2" s="1"/>
  <c r="I130" i="2"/>
  <c r="F130" i="2"/>
  <c r="N130" i="2" s="1"/>
  <c r="N129" i="2"/>
  <c r="L129" i="2"/>
  <c r="I129" i="2"/>
  <c r="F129" i="2"/>
  <c r="J129" i="2" s="1"/>
  <c r="M128" i="2"/>
  <c r="P128" i="2" s="1"/>
  <c r="L128" i="2"/>
  <c r="I128" i="2"/>
  <c r="F128" i="2"/>
  <c r="N127" i="2"/>
  <c r="L127" i="2"/>
  <c r="M127" i="2" s="1"/>
  <c r="P127" i="2" s="1"/>
  <c r="J127" i="2"/>
  <c r="Q127" i="2" s="1"/>
  <c r="I127" i="2"/>
  <c r="F127" i="2"/>
  <c r="O126" i="2"/>
  <c r="M126" i="2"/>
  <c r="P126" i="2" s="1"/>
  <c r="L126" i="2"/>
  <c r="J126" i="2"/>
  <c r="Q126" i="2" s="1"/>
  <c r="I126" i="2"/>
  <c r="F126" i="2"/>
  <c r="N126" i="2" s="1"/>
  <c r="N125" i="2"/>
  <c r="L125" i="2"/>
  <c r="I125" i="2"/>
  <c r="F125" i="2"/>
  <c r="J125" i="2" s="1"/>
  <c r="M124" i="2"/>
  <c r="L124" i="2"/>
  <c r="I124" i="2"/>
  <c r="F124" i="2"/>
  <c r="N123" i="2"/>
  <c r="L123" i="2"/>
  <c r="M123" i="2" s="1"/>
  <c r="P123" i="2" s="1"/>
  <c r="J123" i="2"/>
  <c r="Q123" i="2" s="1"/>
  <c r="I123" i="2"/>
  <c r="F123" i="2"/>
  <c r="O122" i="2"/>
  <c r="M122" i="2"/>
  <c r="P122" i="2" s="1"/>
  <c r="L122" i="2"/>
  <c r="J122" i="2"/>
  <c r="I122" i="2"/>
  <c r="F122" i="2"/>
  <c r="N122" i="2" s="1"/>
  <c r="N121" i="2"/>
  <c r="L121" i="2"/>
  <c r="I121" i="2"/>
  <c r="F121" i="2"/>
  <c r="J121" i="2" s="1"/>
  <c r="M120" i="2"/>
  <c r="P120" i="2" s="1"/>
  <c r="L120" i="2"/>
  <c r="I120" i="2"/>
  <c r="F120" i="2"/>
  <c r="N119" i="2"/>
  <c r="L119" i="2"/>
  <c r="M119" i="2" s="1"/>
  <c r="P119" i="2" s="1"/>
  <c r="J119" i="2"/>
  <c r="Q119" i="2" s="1"/>
  <c r="I119" i="2"/>
  <c r="F119" i="2"/>
  <c r="O118" i="2"/>
  <c r="M118" i="2"/>
  <c r="P118" i="2" s="1"/>
  <c r="L118" i="2"/>
  <c r="J118" i="2"/>
  <c r="I118" i="2"/>
  <c r="F118" i="2"/>
  <c r="N118" i="2" s="1"/>
  <c r="N117" i="2"/>
  <c r="L117" i="2"/>
  <c r="I117" i="2"/>
  <c r="F117" i="2"/>
  <c r="J117" i="2" s="1"/>
  <c r="M116" i="2"/>
  <c r="L116" i="2"/>
  <c r="I116" i="2"/>
  <c r="F116" i="2"/>
  <c r="N115" i="2"/>
  <c r="L115" i="2"/>
  <c r="M115" i="2" s="1"/>
  <c r="P115" i="2" s="1"/>
  <c r="J115" i="2"/>
  <c r="I115" i="2"/>
  <c r="F115" i="2"/>
  <c r="O114" i="2"/>
  <c r="M114" i="2"/>
  <c r="P114" i="2" s="1"/>
  <c r="L114" i="2"/>
  <c r="J114" i="2"/>
  <c r="Q114" i="2" s="1"/>
  <c r="I114" i="2"/>
  <c r="F114" i="2"/>
  <c r="N114" i="2" s="1"/>
  <c r="N113" i="2"/>
  <c r="L113" i="2"/>
  <c r="I113" i="2"/>
  <c r="F113" i="2"/>
  <c r="J113" i="2" s="1"/>
  <c r="M112" i="2"/>
  <c r="P112" i="2" s="1"/>
  <c r="L112" i="2"/>
  <c r="I112" i="2"/>
  <c r="F112" i="2"/>
  <c r="N111" i="2"/>
  <c r="L111" i="2"/>
  <c r="M111" i="2" s="1"/>
  <c r="P111" i="2" s="1"/>
  <c r="J111" i="2"/>
  <c r="Q111" i="2" s="1"/>
  <c r="I111" i="2"/>
  <c r="F111" i="2"/>
  <c r="O110" i="2"/>
  <c r="M110" i="2"/>
  <c r="P110" i="2" s="1"/>
  <c r="L110" i="2"/>
  <c r="J110" i="2"/>
  <c r="Q110" i="2" s="1"/>
  <c r="I110" i="2"/>
  <c r="F110" i="2"/>
  <c r="N110" i="2" s="1"/>
  <c r="N109" i="2"/>
  <c r="L109" i="2"/>
  <c r="I109" i="2"/>
  <c r="F109" i="2"/>
  <c r="J109" i="2" s="1"/>
  <c r="M108" i="2"/>
  <c r="L108" i="2"/>
  <c r="I108" i="2"/>
  <c r="F108" i="2"/>
  <c r="N107" i="2"/>
  <c r="L107" i="2"/>
  <c r="M107" i="2" s="1"/>
  <c r="P107" i="2" s="1"/>
  <c r="J107" i="2"/>
  <c r="I107" i="2"/>
  <c r="F107" i="2"/>
  <c r="O106" i="2"/>
  <c r="M106" i="2"/>
  <c r="P106" i="2" s="1"/>
  <c r="L106" i="2"/>
  <c r="J106" i="2"/>
  <c r="I106" i="2"/>
  <c r="F106" i="2"/>
  <c r="N106" i="2" s="1"/>
  <c r="N105" i="2"/>
  <c r="L105" i="2"/>
  <c r="I105" i="2"/>
  <c r="F105" i="2"/>
  <c r="J105" i="2" s="1"/>
  <c r="M104" i="2"/>
  <c r="P104" i="2" s="1"/>
  <c r="L104" i="2"/>
  <c r="I104" i="2"/>
  <c r="F104" i="2"/>
  <c r="N103" i="2"/>
  <c r="L103" i="2"/>
  <c r="M103" i="2" s="1"/>
  <c r="P103" i="2" s="1"/>
  <c r="J103" i="2"/>
  <c r="Q103" i="2" s="1"/>
  <c r="I103" i="2"/>
  <c r="F103" i="2"/>
  <c r="O102" i="2"/>
  <c r="M102" i="2"/>
  <c r="P102" i="2" s="1"/>
  <c r="L102" i="2"/>
  <c r="J102" i="2"/>
  <c r="I102" i="2"/>
  <c r="F102" i="2"/>
  <c r="N102" i="2" s="1"/>
  <c r="N101" i="2"/>
  <c r="L101" i="2"/>
  <c r="I101" i="2"/>
  <c r="F101" i="2"/>
  <c r="J101" i="2" s="1"/>
  <c r="M100" i="2"/>
  <c r="L100" i="2"/>
  <c r="I100" i="2"/>
  <c r="F100" i="2"/>
  <c r="N99" i="2"/>
  <c r="L99" i="2"/>
  <c r="M99" i="2" s="1"/>
  <c r="P99" i="2" s="1"/>
  <c r="J99" i="2"/>
  <c r="I99" i="2"/>
  <c r="F99" i="2"/>
  <c r="O98" i="2"/>
  <c r="M98" i="2"/>
  <c r="P98" i="2" s="1"/>
  <c r="L98" i="2"/>
  <c r="J98" i="2"/>
  <c r="Q98" i="2" s="1"/>
  <c r="I98" i="2"/>
  <c r="F98" i="2"/>
  <c r="N98" i="2" s="1"/>
  <c r="N97" i="2"/>
  <c r="L97" i="2"/>
  <c r="I97" i="2"/>
  <c r="F97" i="2"/>
  <c r="J97" i="2" s="1"/>
  <c r="M96" i="2"/>
  <c r="P96" i="2" s="1"/>
  <c r="L96" i="2"/>
  <c r="I96" i="2"/>
  <c r="F96" i="2"/>
  <c r="L95" i="2"/>
  <c r="Q94" i="2"/>
  <c r="O94" i="2"/>
  <c r="N94" i="2"/>
  <c r="M94" i="2"/>
  <c r="P94" i="2" s="1"/>
  <c r="L94" i="2"/>
  <c r="O93" i="2"/>
  <c r="M93" i="2"/>
  <c r="P93" i="2" s="1"/>
  <c r="L93" i="2"/>
  <c r="J93" i="2"/>
  <c r="I93" i="2"/>
  <c r="F93" i="2"/>
  <c r="N93" i="2" s="1"/>
  <c r="N92" i="2"/>
  <c r="L92" i="2"/>
  <c r="I92" i="2"/>
  <c r="F92" i="2"/>
  <c r="J92" i="2" s="1"/>
  <c r="M91" i="2"/>
  <c r="L91" i="2"/>
  <c r="I91" i="2"/>
  <c r="F91" i="2"/>
  <c r="N90" i="2"/>
  <c r="L90" i="2"/>
  <c r="M90" i="2" s="1"/>
  <c r="P90" i="2" s="1"/>
  <c r="J90" i="2"/>
  <c r="I90" i="2"/>
  <c r="F90" i="2"/>
  <c r="O89" i="2"/>
  <c r="M89" i="2"/>
  <c r="P89" i="2" s="1"/>
  <c r="L89" i="2"/>
  <c r="J89" i="2"/>
  <c r="Q89" i="2" s="1"/>
  <c r="I89" i="2"/>
  <c r="F89" i="2"/>
  <c r="N89" i="2" s="1"/>
  <c r="N88" i="2"/>
  <c r="L88" i="2"/>
  <c r="I88" i="2"/>
  <c r="F88" i="2"/>
  <c r="J88" i="2" s="1"/>
  <c r="O87" i="2"/>
  <c r="N87" i="2"/>
  <c r="M87" i="2"/>
  <c r="P87" i="2" s="1"/>
  <c r="Q87" i="2" s="1"/>
  <c r="L87" i="2"/>
  <c r="O86" i="2"/>
  <c r="M86" i="2"/>
  <c r="P86" i="2" s="1"/>
  <c r="L86" i="2"/>
  <c r="J86" i="2"/>
  <c r="Q86" i="2" s="1"/>
  <c r="I86" i="2"/>
  <c r="F86" i="2"/>
  <c r="N86" i="2" s="1"/>
  <c r="N85" i="2"/>
  <c r="L85" i="2"/>
  <c r="I85" i="2"/>
  <c r="F85" i="2"/>
  <c r="J85" i="2" s="1"/>
  <c r="M84" i="2"/>
  <c r="P84" i="2" s="1"/>
  <c r="L84" i="2"/>
  <c r="I84" i="2"/>
  <c r="F84" i="2"/>
  <c r="N83" i="2"/>
  <c r="L83" i="2"/>
  <c r="M83" i="2" s="1"/>
  <c r="P83" i="2" s="1"/>
  <c r="J83" i="2"/>
  <c r="Q83" i="2" s="1"/>
  <c r="I83" i="2"/>
  <c r="F83" i="2"/>
  <c r="O82" i="2"/>
  <c r="M82" i="2"/>
  <c r="P82" i="2" s="1"/>
  <c r="L82" i="2"/>
  <c r="J82" i="2"/>
  <c r="Q82" i="2" s="1"/>
  <c r="I82" i="2"/>
  <c r="F82" i="2"/>
  <c r="N82" i="2" s="1"/>
  <c r="N81" i="2"/>
  <c r="L81" i="2"/>
  <c r="I81" i="2"/>
  <c r="F81" i="2"/>
  <c r="J81" i="2" s="1"/>
  <c r="M80" i="2"/>
  <c r="L80" i="2"/>
  <c r="I80" i="2"/>
  <c r="F80" i="2"/>
  <c r="N79" i="2"/>
  <c r="L79" i="2"/>
  <c r="M79" i="2" s="1"/>
  <c r="P79" i="2" s="1"/>
  <c r="J79" i="2"/>
  <c r="I79" i="2"/>
  <c r="F79" i="2"/>
  <c r="O78" i="2"/>
  <c r="M78" i="2"/>
  <c r="P78" i="2" s="1"/>
  <c r="L78" i="2"/>
  <c r="J78" i="2"/>
  <c r="I78" i="2"/>
  <c r="F78" i="2"/>
  <c r="N78" i="2" s="1"/>
  <c r="N77" i="2"/>
  <c r="L77" i="2"/>
  <c r="I77" i="2"/>
  <c r="F77" i="2"/>
  <c r="J77" i="2" s="1"/>
  <c r="O76" i="2"/>
  <c r="N76" i="2"/>
  <c r="M76" i="2"/>
  <c r="P76" i="2" s="1"/>
  <c r="Q76" i="2" s="1"/>
  <c r="L76" i="2"/>
  <c r="L75" i="2"/>
  <c r="I75" i="2"/>
  <c r="N74" i="2"/>
  <c r="L74" i="2"/>
  <c r="M74" i="2" s="1"/>
  <c r="P74" i="2" s="1"/>
  <c r="J74" i="2"/>
  <c r="I74" i="2"/>
  <c r="F74" i="2"/>
  <c r="O73" i="2"/>
  <c r="M73" i="2"/>
  <c r="P73" i="2" s="1"/>
  <c r="L73" i="2"/>
  <c r="J73" i="2"/>
  <c r="I73" i="2"/>
  <c r="F73" i="2"/>
  <c r="N73" i="2" s="1"/>
  <c r="N72" i="2"/>
  <c r="L72" i="2"/>
  <c r="I72" i="2"/>
  <c r="F72" i="2"/>
  <c r="J72" i="2" s="1"/>
  <c r="M71" i="2"/>
  <c r="P71" i="2" s="1"/>
  <c r="L71" i="2"/>
  <c r="I71" i="2"/>
  <c r="F71" i="2"/>
  <c r="L70" i="2"/>
  <c r="M69" i="2"/>
  <c r="L69" i="2"/>
  <c r="I69" i="2"/>
  <c r="F69" i="2"/>
  <c r="N68" i="2"/>
  <c r="L68" i="2"/>
  <c r="M68" i="2" s="1"/>
  <c r="P68" i="2" s="1"/>
  <c r="J68" i="2"/>
  <c r="I68" i="2"/>
  <c r="F68" i="2"/>
  <c r="O67" i="2"/>
  <c r="M67" i="2"/>
  <c r="P67" i="2" s="1"/>
  <c r="L67" i="2"/>
  <c r="J67" i="2"/>
  <c r="I67" i="2"/>
  <c r="F67" i="2"/>
  <c r="N67" i="2" s="1"/>
  <c r="N66" i="2"/>
  <c r="L66" i="2"/>
  <c r="I66" i="2"/>
  <c r="F66" i="2"/>
  <c r="J66" i="2" s="1"/>
  <c r="O65" i="2"/>
  <c r="M65" i="2"/>
  <c r="L65" i="2"/>
  <c r="I65" i="2"/>
  <c r="F65" i="2"/>
  <c r="N65" i="2" s="1"/>
  <c r="N64" i="2"/>
  <c r="L64" i="2"/>
  <c r="J64" i="2"/>
  <c r="I64" i="2"/>
  <c r="F64" i="2"/>
  <c r="M63" i="2"/>
  <c r="L63" i="2"/>
  <c r="I63" i="2"/>
  <c r="F63" i="2"/>
  <c r="N63" i="2" s="1"/>
  <c r="N62" i="2"/>
  <c r="L62" i="2"/>
  <c r="I62" i="2"/>
  <c r="F62" i="2"/>
  <c r="J62" i="2" s="1"/>
  <c r="M61" i="2"/>
  <c r="L61" i="2"/>
  <c r="I61" i="2"/>
  <c r="F61" i="2"/>
  <c r="N61" i="2" s="1"/>
  <c r="N60" i="2"/>
  <c r="L60" i="2"/>
  <c r="I60" i="2"/>
  <c r="I58" i="2" s="1"/>
  <c r="F60" i="2"/>
  <c r="J60" i="2" s="1"/>
  <c r="M59" i="2"/>
  <c r="L59" i="2"/>
  <c r="I59" i="2"/>
  <c r="F59" i="2"/>
  <c r="N59" i="2" s="1"/>
  <c r="L58" i="2"/>
  <c r="O57" i="2"/>
  <c r="M57" i="2"/>
  <c r="L57" i="2"/>
  <c r="I57" i="2"/>
  <c r="F57" i="2"/>
  <c r="N57" i="2" s="1"/>
  <c r="N56" i="2"/>
  <c r="L56" i="2"/>
  <c r="I56" i="2"/>
  <c r="F56" i="2"/>
  <c r="J56" i="2" s="1"/>
  <c r="O55" i="2"/>
  <c r="M55" i="2"/>
  <c r="L55" i="2"/>
  <c r="I55" i="2"/>
  <c r="F55" i="2"/>
  <c r="N55" i="2" s="1"/>
  <c r="N54" i="2"/>
  <c r="L54" i="2"/>
  <c r="I54" i="2"/>
  <c r="F54" i="2"/>
  <c r="J54" i="2" s="1"/>
  <c r="O53" i="2"/>
  <c r="M53" i="2"/>
  <c r="L53" i="2"/>
  <c r="I53" i="2"/>
  <c r="F53" i="2"/>
  <c r="N53" i="2" s="1"/>
  <c r="N52" i="2"/>
  <c r="L52" i="2"/>
  <c r="I52" i="2"/>
  <c r="I50" i="2" s="1"/>
  <c r="F52" i="2"/>
  <c r="J52" i="2" s="1"/>
  <c r="O51" i="2"/>
  <c r="M51" i="2"/>
  <c r="L51" i="2"/>
  <c r="I51" i="2"/>
  <c r="F51" i="2"/>
  <c r="N51" i="2" s="1"/>
  <c r="N50" i="2" s="1"/>
  <c r="L50" i="2"/>
  <c r="M49" i="2"/>
  <c r="L49" i="2"/>
  <c r="J49" i="2"/>
  <c r="I49" i="2"/>
  <c r="F49" i="2"/>
  <c r="N49" i="2" s="1"/>
  <c r="N48" i="2"/>
  <c r="L48" i="2"/>
  <c r="I48" i="2"/>
  <c r="F48" i="2"/>
  <c r="J48" i="2" s="1"/>
  <c r="M47" i="2"/>
  <c r="L47" i="2"/>
  <c r="J47" i="2"/>
  <c r="I47" i="2"/>
  <c r="F47" i="2"/>
  <c r="N47" i="2" s="1"/>
  <c r="N46" i="2"/>
  <c r="L46" i="2"/>
  <c r="I46" i="2"/>
  <c r="F46" i="2"/>
  <c r="J46" i="2" s="1"/>
  <c r="M45" i="2"/>
  <c r="P45" i="2" s="1"/>
  <c r="L45" i="2"/>
  <c r="I45" i="2"/>
  <c r="F45" i="2"/>
  <c r="O45" i="2" s="1"/>
  <c r="N44" i="2"/>
  <c r="L44" i="2"/>
  <c r="M44" i="2" s="1"/>
  <c r="P44" i="2" s="1"/>
  <c r="J44" i="2"/>
  <c r="Q44" i="2" s="1"/>
  <c r="I44" i="2"/>
  <c r="F44" i="2"/>
  <c r="O43" i="2"/>
  <c r="M43" i="2"/>
  <c r="P43" i="2" s="1"/>
  <c r="L43" i="2"/>
  <c r="J43" i="2"/>
  <c r="I43" i="2"/>
  <c r="F43" i="2"/>
  <c r="N43" i="2" s="1"/>
  <c r="N42" i="2"/>
  <c r="L42" i="2"/>
  <c r="O42" i="2" s="1"/>
  <c r="I42" i="2"/>
  <c r="F42" i="2"/>
  <c r="J42" i="2" s="1"/>
  <c r="M41" i="2"/>
  <c r="P41" i="2" s="1"/>
  <c r="L41" i="2"/>
  <c r="I41" i="2"/>
  <c r="F41" i="2"/>
  <c r="O41" i="2" s="1"/>
  <c r="N40" i="2"/>
  <c r="L40" i="2"/>
  <c r="M40" i="2" s="1"/>
  <c r="P40" i="2" s="1"/>
  <c r="J40" i="2"/>
  <c r="I40" i="2"/>
  <c r="I37" i="2" s="1"/>
  <c r="F40" i="2"/>
  <c r="O39" i="2"/>
  <c r="M39" i="2"/>
  <c r="P39" i="2" s="1"/>
  <c r="L39" i="2"/>
  <c r="J39" i="2"/>
  <c r="Q39" i="2" s="1"/>
  <c r="I39" i="2"/>
  <c r="F39" i="2"/>
  <c r="N39" i="2" s="1"/>
  <c r="N38" i="2"/>
  <c r="L38" i="2"/>
  <c r="O38" i="2" s="1"/>
  <c r="I38" i="2"/>
  <c r="F38" i="2"/>
  <c r="J38" i="2" s="1"/>
  <c r="L37" i="2"/>
  <c r="N36" i="2"/>
  <c r="L36" i="2"/>
  <c r="O36" i="2" s="1"/>
  <c r="I36" i="2"/>
  <c r="F36" i="2"/>
  <c r="J36" i="2" s="1"/>
  <c r="M35" i="2"/>
  <c r="P35" i="2" s="1"/>
  <c r="L35" i="2"/>
  <c r="I35" i="2"/>
  <c r="F35" i="2"/>
  <c r="O35" i="2" s="1"/>
  <c r="N34" i="2"/>
  <c r="L34" i="2"/>
  <c r="M34" i="2" s="1"/>
  <c r="P34" i="2" s="1"/>
  <c r="J34" i="2"/>
  <c r="I34" i="2"/>
  <c r="F34" i="2"/>
  <c r="O33" i="2"/>
  <c r="M33" i="2"/>
  <c r="P33" i="2" s="1"/>
  <c r="L33" i="2"/>
  <c r="J33" i="2"/>
  <c r="I33" i="2"/>
  <c r="F33" i="2"/>
  <c r="N33" i="2" s="1"/>
  <c r="N32" i="2"/>
  <c r="L32" i="2"/>
  <c r="O32" i="2" s="1"/>
  <c r="I32" i="2"/>
  <c r="F32" i="2"/>
  <c r="J32" i="2" s="1"/>
  <c r="M31" i="2"/>
  <c r="P31" i="2" s="1"/>
  <c r="L31" i="2"/>
  <c r="I31" i="2"/>
  <c r="F31" i="2"/>
  <c r="J31" i="2" s="1"/>
  <c r="N30" i="2"/>
  <c r="L30" i="2"/>
  <c r="M30" i="2" s="1"/>
  <c r="P30" i="2" s="1"/>
  <c r="J30" i="2"/>
  <c r="Q30" i="2" s="1"/>
  <c r="I30" i="2"/>
  <c r="F30" i="2"/>
  <c r="O29" i="2"/>
  <c r="M29" i="2"/>
  <c r="P29" i="2" s="1"/>
  <c r="L29" i="2"/>
  <c r="J29" i="2"/>
  <c r="Q29" i="2" s="1"/>
  <c r="I29" i="2"/>
  <c r="F29" i="2"/>
  <c r="N29" i="2" s="1"/>
  <c r="N28" i="2"/>
  <c r="L28" i="2"/>
  <c r="O28" i="2" s="1"/>
  <c r="I28" i="2"/>
  <c r="F28" i="2"/>
  <c r="J28" i="2" s="1"/>
  <c r="M27" i="2"/>
  <c r="P27" i="2" s="1"/>
  <c r="L27" i="2"/>
  <c r="I27" i="2"/>
  <c r="F27" i="2"/>
  <c r="J27" i="2" s="1"/>
  <c r="Q27" i="2" s="1"/>
  <c r="N26" i="2"/>
  <c r="L26" i="2"/>
  <c r="M26" i="2" s="1"/>
  <c r="P26" i="2" s="1"/>
  <c r="J26" i="2"/>
  <c r="I26" i="2"/>
  <c r="F26" i="2"/>
  <c r="O25" i="2"/>
  <c r="M25" i="2"/>
  <c r="P25" i="2" s="1"/>
  <c r="L25" i="2"/>
  <c r="J25" i="2"/>
  <c r="I25" i="2"/>
  <c r="F25" i="2"/>
  <c r="N25" i="2" s="1"/>
  <c r="N24" i="2"/>
  <c r="L24" i="2"/>
  <c r="O24" i="2" s="1"/>
  <c r="I24" i="2"/>
  <c r="F24" i="2"/>
  <c r="J24" i="2" s="1"/>
  <c r="M23" i="2"/>
  <c r="P23" i="2" s="1"/>
  <c r="L23" i="2"/>
  <c r="I23" i="2"/>
  <c r="F23" i="2"/>
  <c r="J23" i="2" s="1"/>
  <c r="N22" i="2"/>
  <c r="L22" i="2"/>
  <c r="M22" i="2" s="1"/>
  <c r="P22" i="2" s="1"/>
  <c r="J22" i="2"/>
  <c r="Q22" i="2" s="1"/>
  <c r="I22" i="2"/>
  <c r="I20" i="2" s="1"/>
  <c r="F22" i="2"/>
  <c r="O21" i="2"/>
  <c r="M21" i="2"/>
  <c r="P21" i="2" s="1"/>
  <c r="L21" i="2"/>
  <c r="J21" i="2"/>
  <c r="I21" i="2"/>
  <c r="F21" i="2"/>
  <c r="N21" i="2" s="1"/>
  <c r="L20" i="2"/>
  <c r="O19" i="2"/>
  <c r="M19" i="2"/>
  <c r="P19" i="2" s="1"/>
  <c r="L19" i="2"/>
  <c r="J19" i="2"/>
  <c r="I19" i="2"/>
  <c r="F19" i="2"/>
  <c r="N19" i="2" s="1"/>
  <c r="N18" i="2"/>
  <c r="L18" i="2"/>
  <c r="O18" i="2" s="1"/>
  <c r="I18" i="2"/>
  <c r="F18" i="2"/>
  <c r="J18" i="2" s="1"/>
  <c r="M17" i="2"/>
  <c r="P17" i="2" s="1"/>
  <c r="L17" i="2"/>
  <c r="I17" i="2"/>
  <c r="F17" i="2"/>
  <c r="J17" i="2" s="1"/>
  <c r="N16" i="2"/>
  <c r="L16" i="2"/>
  <c r="M16" i="2" s="1"/>
  <c r="P16" i="2" s="1"/>
  <c r="J16" i="2"/>
  <c r="Q16" i="2" s="1"/>
  <c r="I16" i="2"/>
  <c r="F16" i="2"/>
  <c r="O15" i="2"/>
  <c r="M15" i="2"/>
  <c r="P15" i="2" s="1"/>
  <c r="L15" i="2"/>
  <c r="J15" i="2"/>
  <c r="Q15" i="2" s="1"/>
  <c r="I15" i="2"/>
  <c r="F15" i="2"/>
  <c r="N15" i="2" s="1"/>
  <c r="N14" i="2"/>
  <c r="L14" i="2"/>
  <c r="O14" i="2" s="1"/>
  <c r="I14" i="2"/>
  <c r="F14" i="2"/>
  <c r="J14" i="2" s="1"/>
  <c r="M13" i="2"/>
  <c r="P13" i="2" s="1"/>
  <c r="L13" i="2"/>
  <c r="I13" i="2"/>
  <c r="F13" i="2"/>
  <c r="O13" i="2" s="1"/>
  <c r="N12" i="2"/>
  <c r="L12" i="2"/>
  <c r="M12" i="2" s="1"/>
  <c r="P12" i="2" s="1"/>
  <c r="J12" i="2"/>
  <c r="I12" i="2"/>
  <c r="I11" i="2" s="1"/>
  <c r="F12" i="2"/>
  <c r="N11" i="2" l="1"/>
  <c r="Q17" i="2"/>
  <c r="Q25" i="2"/>
  <c r="Q31" i="2"/>
  <c r="Q34" i="2"/>
  <c r="Q40" i="2"/>
  <c r="Q43" i="2"/>
  <c r="Q49" i="2"/>
  <c r="Q21" i="2"/>
  <c r="Q12" i="2"/>
  <c r="Q19" i="2"/>
  <c r="Q23" i="2"/>
  <c r="Q24" i="2"/>
  <c r="Q26" i="2"/>
  <c r="Q33" i="2"/>
  <c r="N58" i="2"/>
  <c r="P59" i="2"/>
  <c r="P61" i="2"/>
  <c r="P63" i="2"/>
  <c r="J75" i="2"/>
  <c r="O80" i="2"/>
  <c r="J80" i="2"/>
  <c r="N80" i="2"/>
  <c r="O85" i="2"/>
  <c r="M85" i="2"/>
  <c r="P85" i="2" s="1"/>
  <c r="O108" i="2"/>
  <c r="J108" i="2"/>
  <c r="N108" i="2"/>
  <c r="O129" i="2"/>
  <c r="M129" i="2"/>
  <c r="P129" i="2" s="1"/>
  <c r="Q129" i="2" s="1"/>
  <c r="O172" i="2"/>
  <c r="M172" i="2"/>
  <c r="P172" i="2" s="1"/>
  <c r="O180" i="2"/>
  <c r="M180" i="2"/>
  <c r="P180" i="2" s="1"/>
  <c r="Q180" i="2" s="1"/>
  <c r="O188" i="2"/>
  <c r="M188" i="2"/>
  <c r="P188" i="2" s="1"/>
  <c r="O199" i="2"/>
  <c r="J199" i="2"/>
  <c r="Q199" i="2" s="1"/>
  <c r="N199" i="2"/>
  <c r="O12" i="2"/>
  <c r="N13" i="2"/>
  <c r="M14" i="2"/>
  <c r="P14" i="2" s="1"/>
  <c r="P11" i="2" s="1"/>
  <c r="O16" i="2"/>
  <c r="N17" i="2"/>
  <c r="M18" i="2"/>
  <c r="P18" i="2" s="1"/>
  <c r="Q18" i="2" s="1"/>
  <c r="O22" i="2"/>
  <c r="O20" i="2" s="1"/>
  <c r="N23" i="2"/>
  <c r="N20" i="2" s="1"/>
  <c r="M24" i="2"/>
  <c r="P24" i="2" s="1"/>
  <c r="O26" i="2"/>
  <c r="N27" i="2"/>
  <c r="M28" i="2"/>
  <c r="P28" i="2" s="1"/>
  <c r="Q28" i="2" s="1"/>
  <c r="O30" i="2"/>
  <c r="N31" i="2"/>
  <c r="M32" i="2"/>
  <c r="P32" i="2" s="1"/>
  <c r="Q32" i="2" s="1"/>
  <c r="O34" i="2"/>
  <c r="N35" i="2"/>
  <c r="M36" i="2"/>
  <c r="P36" i="2" s="1"/>
  <c r="Q36" i="2" s="1"/>
  <c r="M38" i="2"/>
  <c r="P38" i="2" s="1"/>
  <c r="O40" i="2"/>
  <c r="O37" i="2" s="1"/>
  <c r="N41" i="2"/>
  <c r="N37" i="2" s="1"/>
  <c r="M42" i="2"/>
  <c r="P42" i="2" s="1"/>
  <c r="Q42" i="2" s="1"/>
  <c r="O44" i="2"/>
  <c r="N45" i="2"/>
  <c r="P51" i="2"/>
  <c r="P50" i="2" s="1"/>
  <c r="P53" i="2"/>
  <c r="P55" i="2"/>
  <c r="P57" i="2"/>
  <c r="O59" i="2"/>
  <c r="M60" i="2"/>
  <c r="P60" i="2" s="1"/>
  <c r="O60" i="2"/>
  <c r="O61" i="2"/>
  <c r="O62" i="2"/>
  <c r="M62" i="2"/>
  <c r="P62" i="2" s="1"/>
  <c r="O63" i="2"/>
  <c r="P65" i="2"/>
  <c r="Q68" i="2"/>
  <c r="I70" i="2"/>
  <c r="Q74" i="2"/>
  <c r="Q79" i="2"/>
  <c r="O84" i="2"/>
  <c r="J84" i="2"/>
  <c r="Q84" i="2" s="1"/>
  <c r="N84" i="2"/>
  <c r="N75" i="2" s="1"/>
  <c r="P91" i="2"/>
  <c r="O92" i="2"/>
  <c r="M92" i="2"/>
  <c r="P92" i="2" s="1"/>
  <c r="O96" i="2"/>
  <c r="J96" i="2"/>
  <c r="N96" i="2"/>
  <c r="P100" i="2"/>
  <c r="O101" i="2"/>
  <c r="M101" i="2"/>
  <c r="P101" i="2" s="1"/>
  <c r="Q107" i="2"/>
  <c r="O112" i="2"/>
  <c r="J112" i="2"/>
  <c r="Q112" i="2" s="1"/>
  <c r="N112" i="2"/>
  <c r="P116" i="2"/>
  <c r="O117" i="2"/>
  <c r="M117" i="2"/>
  <c r="P117" i="2" s="1"/>
  <c r="O128" i="2"/>
  <c r="J128" i="2"/>
  <c r="Q128" i="2" s="1"/>
  <c r="N128" i="2"/>
  <c r="Q144" i="2"/>
  <c r="O210" i="2"/>
  <c r="J210" i="2"/>
  <c r="Q210" i="2" s="1"/>
  <c r="N210" i="2"/>
  <c r="O262" i="2"/>
  <c r="M262" i="2"/>
  <c r="P262" i="2" s="1"/>
  <c r="O69" i="2"/>
  <c r="J69" i="2"/>
  <c r="N69" i="2"/>
  <c r="O97" i="2"/>
  <c r="M97" i="2"/>
  <c r="P97" i="2" s="1"/>
  <c r="Q97" i="2" s="1"/>
  <c r="J13" i="2"/>
  <c r="O17" i="2"/>
  <c r="O23" i="2"/>
  <c r="O27" i="2"/>
  <c r="O31" i="2"/>
  <c r="J35" i="2"/>
  <c r="Q35" i="2" s="1"/>
  <c r="J41" i="2"/>
  <c r="Q41" i="2" s="1"/>
  <c r="J45" i="2"/>
  <c r="Q45" i="2" s="1"/>
  <c r="P47" i="2"/>
  <c r="Q47" i="2" s="1"/>
  <c r="P49" i="2"/>
  <c r="O52" i="2"/>
  <c r="M52" i="2"/>
  <c r="P52" i="2" s="1"/>
  <c r="Q52" i="2" s="1"/>
  <c r="M54" i="2"/>
  <c r="P54" i="2" s="1"/>
  <c r="O54" i="2"/>
  <c r="O50" i="2" s="1"/>
  <c r="O56" i="2"/>
  <c r="M56" i="2"/>
  <c r="P56" i="2" s="1"/>
  <c r="Q56" i="2" s="1"/>
  <c r="J59" i="2"/>
  <c r="J61" i="2"/>
  <c r="Q61" i="2" s="1"/>
  <c r="J63" i="2"/>
  <c r="Q63" i="2" s="1"/>
  <c r="M64" i="2"/>
  <c r="P64" i="2" s="1"/>
  <c r="Q64" i="2" s="1"/>
  <c r="O64" i="2"/>
  <c r="O66" i="2"/>
  <c r="M66" i="2"/>
  <c r="P66" i="2" s="1"/>
  <c r="O72" i="2"/>
  <c r="M72" i="2"/>
  <c r="P72" i="2" s="1"/>
  <c r="Q72" i="2" s="1"/>
  <c r="O77" i="2"/>
  <c r="M77" i="2"/>
  <c r="P77" i="2" s="1"/>
  <c r="Q77" i="2" s="1"/>
  <c r="Q85" i="2"/>
  <c r="O91" i="2"/>
  <c r="J91" i="2"/>
  <c r="Q91" i="2" s="1"/>
  <c r="N91" i="2"/>
  <c r="Q93" i="2"/>
  <c r="O100" i="2"/>
  <c r="J100" i="2"/>
  <c r="Q100" i="2" s="1"/>
  <c r="N100" i="2"/>
  <c r="Q102" i="2"/>
  <c r="O105" i="2"/>
  <c r="M105" i="2"/>
  <c r="P105" i="2" s="1"/>
  <c r="Q105" i="2" s="1"/>
  <c r="Q113" i="2"/>
  <c r="O116" i="2"/>
  <c r="J116" i="2"/>
  <c r="Q116" i="2" s="1"/>
  <c r="N116" i="2"/>
  <c r="Q118" i="2"/>
  <c r="O121" i="2"/>
  <c r="M121" i="2"/>
  <c r="P121" i="2" s="1"/>
  <c r="Q121" i="2" s="1"/>
  <c r="J132" i="2"/>
  <c r="Q132" i="2" s="1"/>
  <c r="N132" i="2"/>
  <c r="O168" i="2"/>
  <c r="M168" i="2"/>
  <c r="P168" i="2" s="1"/>
  <c r="O176" i="2"/>
  <c r="M176" i="2"/>
  <c r="P176" i="2" s="1"/>
  <c r="O184" i="2"/>
  <c r="M184" i="2"/>
  <c r="P184" i="2" s="1"/>
  <c r="Q54" i="2"/>
  <c r="Q66" i="2"/>
  <c r="O88" i="2"/>
  <c r="M88" i="2"/>
  <c r="P88" i="2" s="1"/>
  <c r="Q88" i="2" s="1"/>
  <c r="O113" i="2"/>
  <c r="M113" i="2"/>
  <c r="P113" i="2" s="1"/>
  <c r="O124" i="2"/>
  <c r="J124" i="2"/>
  <c r="Q124" i="2" s="1"/>
  <c r="N124" i="2"/>
  <c r="O46" i="2"/>
  <c r="M46" i="2"/>
  <c r="P46" i="2" s="1"/>
  <c r="Q46" i="2" s="1"/>
  <c r="O47" i="2"/>
  <c r="M48" i="2"/>
  <c r="P48" i="2" s="1"/>
  <c r="Q48" i="2" s="1"/>
  <c r="O48" i="2"/>
  <c r="O49" i="2"/>
  <c r="J51" i="2"/>
  <c r="J53" i="2"/>
  <c r="Q53" i="2" s="1"/>
  <c r="J55" i="2"/>
  <c r="Q55" i="2" s="1"/>
  <c r="J57" i="2"/>
  <c r="Q57" i="2" s="1"/>
  <c r="Q60" i="2"/>
  <c r="Q62" i="2"/>
  <c r="J65" i="2"/>
  <c r="Q67" i="2"/>
  <c r="P69" i="2"/>
  <c r="O71" i="2"/>
  <c r="O70" i="2" s="1"/>
  <c r="J71" i="2"/>
  <c r="N71" i="2"/>
  <c r="N70" i="2" s="1"/>
  <c r="Q73" i="2"/>
  <c r="Q78" i="2"/>
  <c r="P80" i="2"/>
  <c r="O81" i="2"/>
  <c r="M81" i="2"/>
  <c r="P81" i="2" s="1"/>
  <c r="Q81" i="2" s="1"/>
  <c r="Q90" i="2"/>
  <c r="Q92" i="2"/>
  <c r="I95" i="2"/>
  <c r="Q99" i="2"/>
  <c r="Q101" i="2"/>
  <c r="O104" i="2"/>
  <c r="J104" i="2"/>
  <c r="Q104" i="2" s="1"/>
  <c r="N104" i="2"/>
  <c r="Q106" i="2"/>
  <c r="P108" i="2"/>
  <c r="O109" i="2"/>
  <c r="M109" i="2"/>
  <c r="P109" i="2" s="1"/>
  <c r="Q109" i="2" s="1"/>
  <c r="Q115" i="2"/>
  <c r="Q117" i="2"/>
  <c r="O120" i="2"/>
  <c r="J120" i="2"/>
  <c r="Q120" i="2" s="1"/>
  <c r="N120" i="2"/>
  <c r="Q122" i="2"/>
  <c r="P124" i="2"/>
  <c r="O125" i="2"/>
  <c r="M125" i="2"/>
  <c r="P125" i="2" s="1"/>
  <c r="Q125" i="2" s="1"/>
  <c r="Q131" i="2"/>
  <c r="O68" i="2"/>
  <c r="O74" i="2"/>
  <c r="O79" i="2"/>
  <c r="O83" i="2"/>
  <c r="O90" i="2"/>
  <c r="O99" i="2"/>
  <c r="O103" i="2"/>
  <c r="O107" i="2"/>
  <c r="O111" i="2"/>
  <c r="O115" i="2"/>
  <c r="O119" i="2"/>
  <c r="O123" i="2"/>
  <c r="O127" i="2"/>
  <c r="O131" i="2"/>
  <c r="P133" i="2"/>
  <c r="P135" i="2"/>
  <c r="P137" i="2"/>
  <c r="P139" i="2"/>
  <c r="P141" i="2"/>
  <c r="P143" i="2"/>
  <c r="P145" i="2"/>
  <c r="P147" i="2"/>
  <c r="O149" i="2"/>
  <c r="N149" i="2"/>
  <c r="P149" i="2"/>
  <c r="O150" i="2"/>
  <c r="M150" i="2"/>
  <c r="P150" i="2" s="1"/>
  <c r="Q150" i="2" s="1"/>
  <c r="P153" i="2"/>
  <c r="O154" i="2"/>
  <c r="M154" i="2"/>
  <c r="P154" i="2" s="1"/>
  <c r="P157" i="2"/>
  <c r="O158" i="2"/>
  <c r="M158" i="2"/>
  <c r="P158" i="2" s="1"/>
  <c r="P161" i="2"/>
  <c r="O162" i="2"/>
  <c r="M162" i="2"/>
  <c r="P162" i="2" s="1"/>
  <c r="Q166" i="2"/>
  <c r="O167" i="2"/>
  <c r="J167" i="2"/>
  <c r="Q167" i="2" s="1"/>
  <c r="N167" i="2"/>
  <c r="N165" i="2" s="1"/>
  <c r="O171" i="2"/>
  <c r="J171" i="2"/>
  <c r="Q171" i="2" s="1"/>
  <c r="N171" i="2"/>
  <c r="O175" i="2"/>
  <c r="J175" i="2"/>
  <c r="Q175" i="2" s="1"/>
  <c r="N175" i="2"/>
  <c r="O179" i="2"/>
  <c r="J179" i="2"/>
  <c r="Q179" i="2" s="1"/>
  <c r="N179" i="2"/>
  <c r="O183" i="2"/>
  <c r="J183" i="2"/>
  <c r="Q183" i="2" s="1"/>
  <c r="N183" i="2"/>
  <c r="O187" i="2"/>
  <c r="J187" i="2"/>
  <c r="Q187" i="2" s="1"/>
  <c r="N187" i="2"/>
  <c r="P191" i="2"/>
  <c r="O192" i="2"/>
  <c r="M192" i="2"/>
  <c r="P192" i="2" s="1"/>
  <c r="Q192" i="2" s="1"/>
  <c r="Q198" i="2"/>
  <c r="P202" i="2"/>
  <c r="O203" i="2"/>
  <c r="M203" i="2"/>
  <c r="P203" i="2" s="1"/>
  <c r="Q209" i="2"/>
  <c r="N259" i="2"/>
  <c r="M132" i="2"/>
  <c r="P132" i="2" s="1"/>
  <c r="O132" i="2"/>
  <c r="O134" i="2"/>
  <c r="M134" i="2"/>
  <c r="P134" i="2" s="1"/>
  <c r="Q134" i="2" s="1"/>
  <c r="M136" i="2"/>
  <c r="P136" i="2" s="1"/>
  <c r="Q136" i="2" s="1"/>
  <c r="O136" i="2"/>
  <c r="O138" i="2"/>
  <c r="M138" i="2"/>
  <c r="P138" i="2" s="1"/>
  <c r="Q138" i="2" s="1"/>
  <c r="M140" i="2"/>
  <c r="P140" i="2" s="1"/>
  <c r="Q140" i="2" s="1"/>
  <c r="O140" i="2"/>
  <c r="O142" i="2"/>
  <c r="M142" i="2"/>
  <c r="P142" i="2" s="1"/>
  <c r="Q142" i="2" s="1"/>
  <c r="M144" i="2"/>
  <c r="P144" i="2" s="1"/>
  <c r="O144" i="2"/>
  <c r="O146" i="2"/>
  <c r="M146" i="2"/>
  <c r="P146" i="2" s="1"/>
  <c r="Q146" i="2" s="1"/>
  <c r="M148" i="2"/>
  <c r="P148" i="2" s="1"/>
  <c r="Q148" i="2" s="1"/>
  <c r="O148" i="2"/>
  <c r="Q151" i="2"/>
  <c r="Q152" i="2"/>
  <c r="O153" i="2"/>
  <c r="J153" i="2"/>
  <c r="Q153" i="2" s="1"/>
  <c r="N153" i="2"/>
  <c r="Q155" i="2"/>
  <c r="Q156" i="2"/>
  <c r="O157" i="2"/>
  <c r="J157" i="2"/>
  <c r="N157" i="2"/>
  <c r="Q159" i="2"/>
  <c r="Q160" i="2"/>
  <c r="O161" i="2"/>
  <c r="J161" i="2"/>
  <c r="Q161" i="2" s="1"/>
  <c r="N161" i="2"/>
  <c r="Q163" i="2"/>
  <c r="Q164" i="2"/>
  <c r="Q168" i="2"/>
  <c r="Q172" i="2"/>
  <c r="Q176" i="2"/>
  <c r="Q184" i="2"/>
  <c r="Q188" i="2"/>
  <c r="O191" i="2"/>
  <c r="J191" i="2"/>
  <c r="N191" i="2"/>
  <c r="Q193" i="2"/>
  <c r="O196" i="2"/>
  <c r="M196" i="2"/>
  <c r="P196" i="2" s="1"/>
  <c r="Q196" i="2" s="1"/>
  <c r="O202" i="2"/>
  <c r="J202" i="2"/>
  <c r="N202" i="2"/>
  <c r="Q204" i="2"/>
  <c r="O207" i="2"/>
  <c r="M207" i="2"/>
  <c r="P207" i="2" s="1"/>
  <c r="Q207" i="2" s="1"/>
  <c r="O267" i="2"/>
  <c r="M267" i="2"/>
  <c r="P267" i="2" s="1"/>
  <c r="Q267" i="2" s="1"/>
  <c r="J133" i="2"/>
  <c r="J135" i="2"/>
  <c r="Q135" i="2" s="1"/>
  <c r="J137" i="2"/>
  <c r="Q137" i="2" s="1"/>
  <c r="J139" i="2"/>
  <c r="Q139" i="2" s="1"/>
  <c r="J141" i="2"/>
  <c r="J143" i="2"/>
  <c r="Q143" i="2" s="1"/>
  <c r="J145" i="2"/>
  <c r="Q145" i="2" s="1"/>
  <c r="J147" i="2"/>
  <c r="Q147" i="2" s="1"/>
  <c r="J149" i="2"/>
  <c r="Q149" i="2" s="1"/>
  <c r="Q154" i="2"/>
  <c r="Q158" i="2"/>
  <c r="Q162" i="2"/>
  <c r="Q190" i="2"/>
  <c r="O195" i="2"/>
  <c r="J195" i="2"/>
  <c r="Q195" i="2" s="1"/>
  <c r="N195" i="2"/>
  <c r="Q197" i="2"/>
  <c r="P199" i="2"/>
  <c r="Q201" i="2"/>
  <c r="Q203" i="2"/>
  <c r="O206" i="2"/>
  <c r="J206" i="2"/>
  <c r="Q206" i="2" s="1"/>
  <c r="N206" i="2"/>
  <c r="Q208" i="2"/>
  <c r="P210" i="2"/>
  <c r="O211" i="2"/>
  <c r="M211" i="2"/>
  <c r="P211" i="2" s="1"/>
  <c r="Q228" i="2"/>
  <c r="O152" i="2"/>
  <c r="O156" i="2"/>
  <c r="O160" i="2"/>
  <c r="O164" i="2"/>
  <c r="O166" i="2"/>
  <c r="O170" i="2"/>
  <c r="O174" i="2"/>
  <c r="O178" i="2"/>
  <c r="O182" i="2"/>
  <c r="O186" i="2"/>
  <c r="O190" i="2"/>
  <c r="O194" i="2"/>
  <c r="O198" i="2"/>
  <c r="O201" i="2"/>
  <c r="O205" i="2"/>
  <c r="O209" i="2"/>
  <c r="Q212" i="2"/>
  <c r="Q216" i="2"/>
  <c r="P219" i="2"/>
  <c r="I218" i="2"/>
  <c r="P221" i="2"/>
  <c r="Q241" i="2"/>
  <c r="O244" i="2"/>
  <c r="J244" i="2"/>
  <c r="Q244" i="2" s="1"/>
  <c r="N244" i="2"/>
  <c r="P247" i="2"/>
  <c r="O248" i="2"/>
  <c r="M248" i="2"/>
  <c r="P248" i="2" s="1"/>
  <c r="P251" i="2"/>
  <c r="O252" i="2"/>
  <c r="M252" i="2"/>
  <c r="P252" i="2" s="1"/>
  <c r="P255" i="2"/>
  <c r="O256" i="2"/>
  <c r="M256" i="2"/>
  <c r="P256" i="2" s="1"/>
  <c r="Q260" i="2"/>
  <c r="O261" i="2"/>
  <c r="J261" i="2"/>
  <c r="Q261" i="2" s="1"/>
  <c r="N261" i="2"/>
  <c r="J263" i="2"/>
  <c r="I268" i="2"/>
  <c r="P213" i="2"/>
  <c r="Q213" i="2" s="1"/>
  <c r="P215" i="2"/>
  <c r="Q215" i="2" s="1"/>
  <c r="P217" i="2"/>
  <c r="Q217" i="2" s="1"/>
  <c r="O220" i="2"/>
  <c r="M220" i="2"/>
  <c r="P220" i="2" s="1"/>
  <c r="Q220" i="2" s="1"/>
  <c r="O224" i="2"/>
  <c r="M224" i="2"/>
  <c r="P224" i="2" s="1"/>
  <c r="Q224" i="2" s="1"/>
  <c r="O228" i="2"/>
  <c r="M228" i="2"/>
  <c r="P228" i="2" s="1"/>
  <c r="O232" i="2"/>
  <c r="M232" i="2"/>
  <c r="P232" i="2" s="1"/>
  <c r="Q232" i="2" s="1"/>
  <c r="O236" i="2"/>
  <c r="M236" i="2"/>
  <c r="P236" i="2" s="1"/>
  <c r="Q236" i="2" s="1"/>
  <c r="O239" i="2"/>
  <c r="M239" i="2"/>
  <c r="P239" i="2" s="1"/>
  <c r="Q239" i="2" s="1"/>
  <c r="O247" i="2"/>
  <c r="J247" i="2"/>
  <c r="N247" i="2"/>
  <c r="N246" i="2" s="1"/>
  <c r="Q249" i="2"/>
  <c r="Q250" i="2"/>
  <c r="O251" i="2"/>
  <c r="J251" i="2"/>
  <c r="Q251" i="2" s="1"/>
  <c r="N251" i="2"/>
  <c r="Q253" i="2"/>
  <c r="Q254" i="2"/>
  <c r="O255" i="2"/>
  <c r="J255" i="2"/>
  <c r="N255" i="2"/>
  <c r="Q257" i="2"/>
  <c r="Q258" i="2"/>
  <c r="Q262" i="2"/>
  <c r="J211" i="2"/>
  <c r="Q211" i="2" s="1"/>
  <c r="M212" i="2"/>
  <c r="P212" i="2" s="1"/>
  <c r="O212" i="2"/>
  <c r="O213" i="2"/>
  <c r="O214" i="2"/>
  <c r="M214" i="2"/>
  <c r="P214" i="2" s="1"/>
  <c r="Q214" i="2" s="1"/>
  <c r="O215" i="2"/>
  <c r="M216" i="2"/>
  <c r="P216" i="2" s="1"/>
  <c r="O216" i="2"/>
  <c r="O217" i="2"/>
  <c r="J219" i="2"/>
  <c r="J221" i="2"/>
  <c r="Q221" i="2" s="1"/>
  <c r="Q222" i="2"/>
  <c r="O223" i="2"/>
  <c r="J223" i="2"/>
  <c r="Q223" i="2" s="1"/>
  <c r="N223" i="2"/>
  <c r="N218" i="2" s="1"/>
  <c r="Q225" i="2"/>
  <c r="Q226" i="2"/>
  <c r="O227" i="2"/>
  <c r="J227" i="2"/>
  <c r="Q227" i="2" s="1"/>
  <c r="N227" i="2"/>
  <c r="Q229" i="2"/>
  <c r="Q230" i="2"/>
  <c r="O231" i="2"/>
  <c r="J231" i="2"/>
  <c r="Q231" i="2" s="1"/>
  <c r="N231" i="2"/>
  <c r="Q233" i="2"/>
  <c r="Q234" i="2"/>
  <c r="O235" i="2"/>
  <c r="J235" i="2"/>
  <c r="Q235" i="2" s="1"/>
  <c r="N235" i="2"/>
  <c r="O238" i="2"/>
  <c r="J238" i="2"/>
  <c r="N238" i="2"/>
  <c r="O241" i="2"/>
  <c r="M241" i="2"/>
  <c r="P241" i="2" s="1"/>
  <c r="Q248" i="2"/>
  <c r="Q252" i="2"/>
  <c r="Q256" i="2"/>
  <c r="P259" i="2"/>
  <c r="O264" i="2"/>
  <c r="M264" i="2"/>
  <c r="P264" i="2" s="1"/>
  <c r="P263" i="2" s="1"/>
  <c r="O222" i="2"/>
  <c r="O218" i="2" s="1"/>
  <c r="O226" i="2"/>
  <c r="O230" i="2"/>
  <c r="O234" i="2"/>
  <c r="N240" i="2"/>
  <c r="O243" i="2"/>
  <c r="O250" i="2"/>
  <c r="O254" i="2"/>
  <c r="O258" i="2"/>
  <c r="O260" i="2"/>
  <c r="O259" i="2" s="1"/>
  <c r="O266" i="2"/>
  <c r="Q219" i="2" l="1"/>
  <c r="Q218" i="2" s="1"/>
  <c r="J218" i="2"/>
  <c r="O95" i="2"/>
  <c r="Q108" i="2"/>
  <c r="P20" i="2"/>
  <c r="P268" i="2" s="1"/>
  <c r="J37" i="2"/>
  <c r="N237" i="2"/>
  <c r="J246" i="2"/>
  <c r="Q247" i="2"/>
  <c r="P237" i="2"/>
  <c r="Q264" i="2"/>
  <c r="Q263" i="2" s="1"/>
  <c r="P165" i="2"/>
  <c r="Q191" i="2"/>
  <c r="Q157" i="2"/>
  <c r="J165" i="2"/>
  <c r="J70" i="2"/>
  <c r="Q71" i="2"/>
  <c r="Q70" i="2" s="1"/>
  <c r="Q65" i="2"/>
  <c r="Q59" i="2"/>
  <c r="J58" i="2"/>
  <c r="P58" i="2"/>
  <c r="J20" i="2"/>
  <c r="Q20" i="2"/>
  <c r="J237" i="2"/>
  <c r="Q238" i="2"/>
  <c r="Q237" i="2" s="1"/>
  <c r="O246" i="2"/>
  <c r="O165" i="2"/>
  <c r="Q141" i="2"/>
  <c r="Q133" i="2"/>
  <c r="Q165" i="2"/>
  <c r="P75" i="2"/>
  <c r="P70" i="2"/>
  <c r="J11" i="2"/>
  <c r="Q13" i="2"/>
  <c r="Q11" i="2" s="1"/>
  <c r="N95" i="2"/>
  <c r="N268" i="2" s="1"/>
  <c r="O11" i="2"/>
  <c r="P95" i="2"/>
  <c r="Q80" i="2"/>
  <c r="Q75" i="2" s="1"/>
  <c r="P246" i="2"/>
  <c r="O58" i="2"/>
  <c r="P37" i="2"/>
  <c r="O263" i="2"/>
  <c r="J259" i="2"/>
  <c r="J268" i="2" s="1"/>
  <c r="M6" i="2" s="1"/>
  <c r="O237" i="2"/>
  <c r="Q255" i="2"/>
  <c r="Q259" i="2"/>
  <c r="P218" i="2"/>
  <c r="Q202" i="2"/>
  <c r="Q51" i="2"/>
  <c r="Q50" i="2" s="1"/>
  <c r="J50" i="2"/>
  <c r="O75" i="2"/>
  <c r="Q69" i="2"/>
  <c r="J95" i="2"/>
  <c r="Q96" i="2"/>
  <c r="Q95" i="2" s="1"/>
  <c r="Q14" i="2"/>
  <c r="Q38" i="2"/>
  <c r="Q37" i="2" s="1"/>
  <c r="Q58" i="2" l="1"/>
  <c r="Q268" i="2" s="1"/>
  <c r="O268" i="2"/>
  <c r="O6" i="2" s="1"/>
  <c r="Q246" i="2"/>
</calcChain>
</file>

<file path=xl/sharedStrings.xml><?xml version="1.0" encoding="utf-8"?>
<sst xmlns="http://schemas.openxmlformats.org/spreadsheetml/2006/main" count="1807" uniqueCount="1099">
  <si>
    <t>BM 01</t>
  </si>
  <si>
    <t>OBRA: CASA DE SOUSA</t>
  </si>
  <si>
    <t>PERÍODO DA MEDIÇÃO:</t>
  </si>
  <si>
    <r>
      <rPr>
        <b/>
        <sz val="9"/>
        <rFont val="Arial"/>
        <family val="2"/>
      </rPr>
      <t xml:space="preserve">Referências:
</t>
    </r>
    <r>
      <rPr>
        <sz val="9"/>
        <rFont val="Arial MT"/>
        <family val="2"/>
      </rPr>
      <t xml:space="preserve">SINAPI-PB - 02/2021
</t>
    </r>
    <r>
      <rPr>
        <sz val="9"/>
        <rFont val="Arial MT"/>
        <family val="2"/>
      </rPr>
      <t>ORSE-SE - 01/2021</t>
    </r>
  </si>
  <si>
    <t xml:space="preserve">Valor da Obra (R$)
</t>
  </si>
  <si>
    <t>VALOR DESTA MEDIÇÃO</t>
  </si>
  <si>
    <t>ENDEREÇO: AVENIDA FLORIANO PEIXOTO, Nº 810, JAGUARIBE, JOÃO PESSOA-PB</t>
  </si>
  <si>
    <t>03/09/2021 A 23/11/2021</t>
  </si>
  <si>
    <t>CIDADE: JOÃO PESSOA</t>
  </si>
  <si>
    <r>
      <rPr>
        <sz val="9"/>
        <rFont val="Arial MT"/>
        <family val="2"/>
      </rPr>
      <t>SEINFRA-CE V.026.1</t>
    </r>
  </si>
  <si>
    <t>BDI: 27,35%</t>
  </si>
  <si>
    <r>
      <rPr>
        <b/>
        <sz val="9"/>
        <rFont val="Arial"/>
        <family val="2"/>
      </rPr>
      <t>Item</t>
    </r>
  </si>
  <si>
    <r>
      <rPr>
        <b/>
        <sz val="9"/>
        <rFont val="Arial"/>
        <family val="2"/>
      </rPr>
      <t>Discriminação dos Serviços</t>
    </r>
  </si>
  <si>
    <r>
      <rPr>
        <b/>
        <sz val="9"/>
        <rFont val="Arial"/>
        <family val="2"/>
      </rPr>
      <t>Unid.</t>
    </r>
  </si>
  <si>
    <r>
      <rPr>
        <b/>
        <sz val="9"/>
        <rFont val="Arial"/>
        <family val="2"/>
      </rPr>
      <t>Quant.</t>
    </r>
  </si>
  <si>
    <t>P. Unit. s/ BDI</t>
  </si>
  <si>
    <t>P. Unit. c/ BDI</t>
  </si>
  <si>
    <r>
      <rPr>
        <b/>
        <sz val="9"/>
        <rFont val="Arial"/>
        <family val="2"/>
      </rPr>
      <t>Código</t>
    </r>
  </si>
  <si>
    <r>
      <rPr>
        <b/>
        <sz val="9"/>
        <rFont val="Arial"/>
        <family val="2"/>
      </rPr>
      <t>Fonte</t>
    </r>
  </si>
  <si>
    <r>
      <rPr>
        <b/>
        <sz val="9"/>
        <rFont val="Arial"/>
        <family val="2"/>
      </rPr>
      <t>Total s/ BDI</t>
    </r>
  </si>
  <si>
    <r>
      <rPr>
        <b/>
        <sz val="9"/>
        <rFont val="Arial"/>
        <family val="2"/>
      </rPr>
      <t>Total c/BDI</t>
    </r>
  </si>
  <si>
    <t>EXECUTADO (QUANTIDADES)</t>
  </si>
  <si>
    <t>EXECUTADO (FINANCEIRO - R$)</t>
  </si>
  <si>
    <t>SALDO (R$)</t>
  </si>
  <si>
    <t>Acum. até período anterior</t>
  </si>
  <si>
    <t>Medido no Período</t>
  </si>
  <si>
    <t>Acum. Inclui. o período</t>
  </si>
  <si>
    <r>
      <rPr>
        <b/>
        <sz val="9"/>
        <rFont val="Arial"/>
        <family val="2"/>
      </rPr>
      <t>1.0</t>
    </r>
  </si>
  <si>
    <r>
      <rPr>
        <b/>
        <sz val="9"/>
        <rFont val="Arial"/>
        <family val="2"/>
      </rPr>
      <t>SERVIÇOS PRELIMINARES</t>
    </r>
  </si>
  <si>
    <r>
      <rPr>
        <sz val="9"/>
        <rFont val="Arial MT"/>
        <family val="2"/>
      </rPr>
      <t>1.1</t>
    </r>
  </si>
  <si>
    <r>
      <rPr>
        <sz val="9"/>
        <rFont val="Arial MT"/>
        <family val="2"/>
      </rPr>
      <t>Locação de obra - execução de gabarito</t>
    </r>
  </si>
  <si>
    <r>
      <rPr>
        <sz val="9"/>
        <rFont val="Arial MT"/>
        <family val="2"/>
      </rPr>
      <t>m²</t>
    </r>
  </si>
  <si>
    <r>
      <rPr>
        <sz val="9"/>
        <rFont val="Arial MT"/>
        <family val="2"/>
      </rPr>
      <t>C1630</t>
    </r>
  </si>
  <si>
    <r>
      <rPr>
        <sz val="9"/>
        <rFont val="Arial MT"/>
        <family val="2"/>
      </rPr>
      <t xml:space="preserve">SEINFRA
</t>
    </r>
    <r>
      <rPr>
        <sz val="9"/>
        <rFont val="Arial MT"/>
        <family val="2"/>
      </rPr>
      <t>026.1</t>
    </r>
  </si>
  <si>
    <r>
      <rPr>
        <sz val="9"/>
        <rFont val="Arial MT"/>
        <family val="2"/>
      </rPr>
      <t>1.2</t>
    </r>
  </si>
  <si>
    <r>
      <rPr>
        <sz val="9"/>
        <rFont val="Arial MT"/>
        <family val="2"/>
      </rPr>
      <t>Placa de obra em chapa aço galvanizado, instalada</t>
    </r>
  </si>
  <si>
    <r>
      <rPr>
        <sz val="9"/>
        <rFont val="Arial MT"/>
        <family val="2"/>
      </rPr>
      <t xml:space="preserve">ORSE-
</t>
    </r>
    <r>
      <rPr>
        <sz val="9"/>
        <rFont val="Arial MT"/>
        <family val="2"/>
      </rPr>
      <t>JAN/2021</t>
    </r>
  </si>
  <si>
    <r>
      <rPr>
        <sz val="9"/>
        <rFont val="Arial MT"/>
        <family val="2"/>
      </rPr>
      <t>1.3</t>
    </r>
  </si>
  <si>
    <r>
      <rPr>
        <sz val="9"/>
        <rFont val="Arial MT"/>
        <family val="2"/>
      </rPr>
      <t xml:space="preserve">Tapume  de  chapa  de  madeira  compensada  e=  6mm
</t>
    </r>
    <r>
      <rPr>
        <sz val="9"/>
        <rFont val="Arial MT"/>
        <family val="2"/>
      </rPr>
      <t>c/abertura e portão</t>
    </r>
  </si>
  <si>
    <r>
      <rPr>
        <sz val="9"/>
        <rFont val="Arial MT"/>
        <family val="2"/>
      </rPr>
      <t>C2316</t>
    </r>
  </si>
  <si>
    <r>
      <rPr>
        <sz val="9"/>
        <rFont val="Arial MT"/>
        <family val="2"/>
      </rPr>
      <t>1.4</t>
    </r>
  </si>
  <si>
    <r>
      <rPr>
        <sz val="9"/>
        <rFont val="Arial MT"/>
        <family val="2"/>
      </rPr>
      <t xml:space="preserve">Limpeza  mecanizada  de  terreno  com  remocao  de
</t>
    </r>
    <r>
      <rPr>
        <sz val="9"/>
        <rFont val="Arial MT"/>
        <family val="2"/>
      </rPr>
      <t>camada vegetal, utilizando trator de esteiras</t>
    </r>
  </si>
  <si>
    <r>
      <rPr>
        <sz val="9"/>
        <rFont val="Arial MT"/>
        <family val="2"/>
      </rPr>
      <t>C4919</t>
    </r>
  </si>
  <si>
    <r>
      <rPr>
        <sz val="9"/>
        <rFont val="Arial MT"/>
        <family val="2"/>
      </rPr>
      <t>1.5</t>
    </r>
  </si>
  <si>
    <r>
      <rPr>
        <sz val="9"/>
        <rFont val="Arial MT"/>
        <family val="2"/>
      </rPr>
      <t xml:space="preserve">Barracão   para   escritório   de   obra   porte   pequeno
</t>
    </r>
    <r>
      <rPr>
        <sz val="9"/>
        <rFont val="Arial MT"/>
        <family val="2"/>
      </rPr>
      <t>s=25,41m2 com materiais novos</t>
    </r>
  </si>
  <si>
    <r>
      <rPr>
        <sz val="9"/>
        <rFont val="Arial MT"/>
        <family val="2"/>
      </rPr>
      <t>un</t>
    </r>
  </si>
  <si>
    <r>
      <rPr>
        <sz val="9"/>
        <rFont val="Arial MT"/>
        <family val="2"/>
      </rPr>
      <t>1.6</t>
    </r>
  </si>
  <si>
    <r>
      <rPr>
        <sz val="9"/>
        <rFont val="Arial MT"/>
        <family val="2"/>
      </rPr>
      <t>Instalação provisória de água</t>
    </r>
  </si>
  <si>
    <r>
      <rPr>
        <sz val="9"/>
        <rFont val="Arial MT"/>
        <family val="2"/>
      </rPr>
      <t>C2851</t>
    </r>
  </si>
  <si>
    <r>
      <rPr>
        <sz val="9"/>
        <rFont val="Arial MT"/>
        <family val="2"/>
      </rPr>
      <t>1.7</t>
    </r>
  </si>
  <si>
    <r>
      <rPr>
        <sz val="9"/>
        <rFont val="Arial MT"/>
        <family val="2"/>
      </rPr>
      <t>Instalaçoes provisórias de esgoto</t>
    </r>
  </si>
  <si>
    <r>
      <rPr>
        <sz val="9"/>
        <rFont val="Arial MT"/>
        <family val="2"/>
      </rPr>
      <t>C2849</t>
    </r>
  </si>
  <si>
    <r>
      <rPr>
        <sz val="9"/>
        <rFont val="Arial MT"/>
        <family val="2"/>
      </rPr>
      <t>1.8</t>
    </r>
  </si>
  <si>
    <r>
      <rPr>
        <sz val="9"/>
        <rFont val="Arial MT"/>
        <family val="2"/>
      </rPr>
      <t>Instalações provisórias de luz, força, telefone elógica</t>
    </r>
  </si>
  <si>
    <r>
      <rPr>
        <sz val="9"/>
        <rFont val="Arial MT"/>
        <family val="2"/>
      </rPr>
      <t>C2850</t>
    </r>
  </si>
  <si>
    <r>
      <rPr>
        <b/>
        <sz val="9"/>
        <rFont val="Arial"/>
        <family val="2"/>
      </rPr>
      <t>2.0</t>
    </r>
  </si>
  <si>
    <r>
      <rPr>
        <b/>
        <sz val="9"/>
        <rFont val="Arial"/>
        <family val="2"/>
      </rPr>
      <t>INFRAESTRUTURA</t>
    </r>
  </si>
  <si>
    <r>
      <rPr>
        <sz val="9"/>
        <rFont val="Arial MT"/>
        <family val="2"/>
      </rPr>
      <t>2.1</t>
    </r>
  </si>
  <si>
    <r>
      <rPr>
        <sz val="9"/>
        <rFont val="Arial MT"/>
        <family val="2"/>
      </rPr>
      <t>Escavação manual de vala</t>
    </r>
  </si>
  <si>
    <r>
      <rPr>
        <sz val="9"/>
        <rFont val="Arial MT"/>
        <family val="2"/>
      </rPr>
      <t>m³</t>
    </r>
  </si>
  <si>
    <r>
      <rPr>
        <sz val="9"/>
        <rFont val="Arial MT"/>
        <family val="2"/>
      </rPr>
      <t xml:space="preserve">SINAPI-
</t>
    </r>
    <r>
      <rPr>
        <sz val="9"/>
        <rFont val="Arial MT"/>
        <family val="2"/>
      </rPr>
      <t>FEV/2021</t>
    </r>
  </si>
  <si>
    <r>
      <rPr>
        <sz val="9"/>
        <rFont val="Arial MT"/>
        <family val="2"/>
      </rPr>
      <t>2.2</t>
    </r>
  </si>
  <si>
    <r>
      <rPr>
        <sz val="9"/>
        <rFont val="Arial MT"/>
        <family val="2"/>
      </rPr>
      <t xml:space="preserve">Reaterro manual de valas com compactação
</t>
    </r>
    <r>
      <rPr>
        <sz val="9"/>
        <rFont val="Arial MT"/>
        <family val="2"/>
      </rPr>
      <t>mecanizada.</t>
    </r>
  </si>
  <si>
    <r>
      <rPr>
        <sz val="9"/>
        <rFont val="Arial MT"/>
        <family val="2"/>
      </rPr>
      <t>2.3</t>
    </r>
  </si>
  <si>
    <r>
      <rPr>
        <sz val="9"/>
        <rFont val="Arial MT"/>
        <family val="2"/>
      </rPr>
      <t xml:space="preserve">Lastro de concreto magro, aplicado em pisos ou
</t>
    </r>
    <r>
      <rPr>
        <sz val="9"/>
        <rFont val="Arial MT"/>
        <family val="2"/>
      </rPr>
      <t>radiers, espessura de 5 cm. (base das sapatas)</t>
    </r>
  </si>
  <si>
    <r>
      <rPr>
        <sz val="9"/>
        <rFont val="Arial MT"/>
        <family val="2"/>
      </rPr>
      <t>2.4</t>
    </r>
  </si>
  <si>
    <r>
      <rPr>
        <sz val="9"/>
        <rFont val="Arial MT"/>
        <family val="2"/>
      </rPr>
      <t xml:space="preserve">Alvenaria de embasamento em tijolo cerâmico furado c/
</t>
    </r>
    <r>
      <rPr>
        <sz val="9"/>
        <rFont val="Arial MT"/>
        <family val="2"/>
      </rPr>
      <t>argamassa cimento e areia 1:4</t>
    </r>
  </si>
  <si>
    <r>
      <rPr>
        <sz val="9"/>
        <rFont val="Arial MT"/>
        <family val="2"/>
      </rPr>
      <t>C4592</t>
    </r>
  </si>
  <si>
    <r>
      <rPr>
        <sz val="9"/>
        <rFont val="Arial MT"/>
        <family val="2"/>
      </rPr>
      <t>2.5</t>
    </r>
  </si>
  <si>
    <r>
      <rPr>
        <sz val="9"/>
        <rFont val="Arial MT"/>
        <family val="2"/>
      </rPr>
      <t xml:space="preserve">Forma plana para fundações, em compensado
</t>
    </r>
    <r>
      <rPr>
        <sz val="9"/>
        <rFont val="Arial MT"/>
        <family val="2"/>
      </rPr>
      <t>resinado 12mm, 07 usos</t>
    </r>
  </si>
  <si>
    <r>
      <rPr>
        <sz val="9"/>
        <rFont val="Arial MT"/>
        <family val="2"/>
      </rPr>
      <t>2.6</t>
    </r>
  </si>
  <si>
    <r>
      <rPr>
        <sz val="9"/>
        <rFont val="Arial MT"/>
        <family val="2"/>
      </rPr>
      <t xml:space="preserve">Armação de bloco, viga baldrame e sapata utilizando
</t>
    </r>
    <r>
      <rPr>
        <sz val="9"/>
        <rFont val="Arial MT"/>
        <family val="2"/>
      </rPr>
      <t>aço ca-60 de 5 mm - montagem.</t>
    </r>
  </si>
  <si>
    <r>
      <rPr>
        <sz val="9"/>
        <rFont val="Arial MT"/>
        <family val="2"/>
      </rPr>
      <t>Kg</t>
    </r>
  </si>
  <si>
    <r>
      <rPr>
        <sz val="9"/>
        <rFont val="Arial MT"/>
        <family val="2"/>
      </rPr>
      <t>2.7</t>
    </r>
  </si>
  <si>
    <r>
      <rPr>
        <sz val="9"/>
        <rFont val="Arial MT"/>
        <family val="2"/>
      </rPr>
      <t xml:space="preserve">Armação de bloco, viga baldrame ou sapata utilizando
</t>
    </r>
    <r>
      <rPr>
        <sz val="9"/>
        <rFont val="Arial MT"/>
        <family val="2"/>
      </rPr>
      <t>aço ca-50 de 6,3 mm - montagem</t>
    </r>
  </si>
  <si>
    <r>
      <rPr>
        <sz val="9"/>
        <rFont val="Arial MT"/>
        <family val="2"/>
      </rPr>
      <t>2.8</t>
    </r>
  </si>
  <si>
    <r>
      <rPr>
        <sz val="9"/>
        <rFont val="Arial MT"/>
        <family val="2"/>
      </rPr>
      <t xml:space="preserve">Armação de bloco, viga baldrame ou sapata utilizando
</t>
    </r>
    <r>
      <rPr>
        <sz val="9"/>
        <rFont val="Arial MT"/>
        <family val="2"/>
      </rPr>
      <t>aço ca-50 de 8 mm - montagem</t>
    </r>
  </si>
  <si>
    <r>
      <rPr>
        <sz val="9"/>
        <rFont val="Arial MT"/>
        <family val="2"/>
      </rPr>
      <t>2.9</t>
    </r>
  </si>
  <si>
    <r>
      <rPr>
        <sz val="9"/>
        <rFont val="Arial MT"/>
        <family val="2"/>
      </rPr>
      <t xml:space="preserve">Armação de bloco, viga baldrame ou sapata utilizando
</t>
    </r>
    <r>
      <rPr>
        <sz val="9"/>
        <rFont val="Arial MT"/>
        <family val="2"/>
      </rPr>
      <t>aço ca-50 de 10mm - montagem</t>
    </r>
  </si>
  <si>
    <r>
      <rPr>
        <sz val="9"/>
        <rFont val="Arial MT"/>
        <family val="2"/>
      </rPr>
      <t>2.10</t>
    </r>
  </si>
  <si>
    <r>
      <rPr>
        <sz val="9"/>
        <rFont val="Arial MT"/>
        <family val="2"/>
      </rPr>
      <t xml:space="preserve">Armação de bloco, viga baldrame ou sapata utilizando
</t>
    </r>
    <r>
      <rPr>
        <sz val="9"/>
        <rFont val="Arial MT"/>
        <family val="2"/>
      </rPr>
      <t>aço ca-50 de 12,5mm - montagem</t>
    </r>
  </si>
  <si>
    <r>
      <rPr>
        <sz val="9"/>
        <rFont val="Arial MT"/>
        <family val="2"/>
      </rPr>
      <t>2.11</t>
    </r>
  </si>
  <si>
    <r>
      <rPr>
        <sz val="9"/>
        <rFont val="Arial MT"/>
        <family val="2"/>
      </rPr>
      <t xml:space="preserve">Armação de bloco, viga baldrame ou sapata utilizando
</t>
    </r>
    <r>
      <rPr>
        <sz val="9"/>
        <rFont val="Arial MT"/>
        <family val="2"/>
      </rPr>
      <t>aço ca-50 de 16 mm - montagem</t>
    </r>
  </si>
  <si>
    <r>
      <rPr>
        <sz val="9"/>
        <rFont val="Arial MT"/>
        <family val="2"/>
      </rPr>
      <t>2.12</t>
    </r>
  </si>
  <si>
    <r>
      <rPr>
        <sz val="9"/>
        <rFont val="Arial MT"/>
        <family val="2"/>
      </rPr>
      <t>Concreto fck = 30mpa, traço 1:2,1:2,5 (cimento/ areia média/ brita 1)  - preparo mecânico com betoneira 400 l</t>
    </r>
  </si>
  <si>
    <r>
      <rPr>
        <sz val="9"/>
        <rFont val="Arial MT"/>
        <family val="2"/>
      </rPr>
      <t>SINAPI- FEV/2021</t>
    </r>
  </si>
  <si>
    <r>
      <rPr>
        <sz val="9"/>
        <rFont val="Arial MT"/>
        <family val="2"/>
      </rPr>
      <t>2.13</t>
    </r>
  </si>
  <si>
    <r>
      <rPr>
        <sz val="9"/>
        <rFont val="Arial MT"/>
        <family val="2"/>
      </rPr>
      <t xml:space="preserve">Lançamento com uso de baldes, adensamento e
</t>
    </r>
    <r>
      <rPr>
        <sz val="9"/>
        <rFont val="Arial MT"/>
        <family val="2"/>
      </rPr>
      <t>acabamento de concreto em estruturas</t>
    </r>
  </si>
  <si>
    <r>
      <rPr>
        <sz val="9"/>
        <rFont val="Arial MT"/>
        <family val="2"/>
      </rPr>
      <t>2.14</t>
    </r>
  </si>
  <si>
    <r>
      <rPr>
        <sz val="9"/>
        <rFont val="Arial MT"/>
        <family val="2"/>
      </rPr>
      <t xml:space="preserve">Impermeabilização de alicerce e viga baldrame com 2 demãos de tinta asfáltica tipo Neutrol da Vedacit ou
</t>
    </r>
    <r>
      <rPr>
        <sz val="9"/>
        <rFont val="Arial MT"/>
        <family val="2"/>
      </rPr>
      <t>similar, exceto argamassa impermeabilização</t>
    </r>
  </si>
  <si>
    <r>
      <rPr>
        <sz val="9"/>
        <rFont val="Arial MT"/>
        <family val="2"/>
      </rPr>
      <t>ORSE- JAN/2021</t>
    </r>
  </si>
  <si>
    <r>
      <rPr>
        <sz val="9"/>
        <rFont val="Arial MT"/>
        <family val="2"/>
      </rPr>
      <t>2.15</t>
    </r>
  </si>
  <si>
    <r>
      <rPr>
        <sz val="9"/>
        <rFont val="Arial MT"/>
        <family val="2"/>
      </rPr>
      <t xml:space="preserve">Impermeabilização de paredes com argamassa de
</t>
    </r>
    <r>
      <rPr>
        <sz val="9"/>
        <rFont val="Arial MT"/>
        <family val="2"/>
      </rPr>
      <t>cimento e areia, com aditivo impermeabilizante, e = 2cm</t>
    </r>
  </si>
  <si>
    <r>
      <rPr>
        <sz val="9"/>
        <rFont val="Arial MT"/>
        <family val="2"/>
      </rPr>
      <t>2.16</t>
    </r>
  </si>
  <si>
    <r>
      <rPr>
        <sz val="9"/>
        <rFont val="Arial MT"/>
        <family val="2"/>
      </rPr>
      <t xml:space="preserve">Controle tecnológico de concreto c/ rompimento de
</t>
    </r>
    <r>
      <rPr>
        <sz val="9"/>
        <rFont val="Arial MT"/>
        <family val="2"/>
      </rPr>
      <t>corpo-de-prova à compressão</t>
    </r>
  </si>
  <si>
    <r>
      <rPr>
        <sz val="9"/>
        <rFont val="Arial MT"/>
        <family val="2"/>
      </rPr>
      <t>C4768</t>
    </r>
  </si>
  <si>
    <r>
      <rPr>
        <b/>
        <sz val="9"/>
        <rFont val="Arial"/>
        <family val="2"/>
      </rPr>
      <t>3.0</t>
    </r>
  </si>
  <si>
    <r>
      <rPr>
        <b/>
        <sz val="9"/>
        <rFont val="Arial"/>
        <family val="2"/>
      </rPr>
      <t>SUPERESTRUTURA</t>
    </r>
  </si>
  <si>
    <r>
      <rPr>
        <sz val="9"/>
        <rFont val="Arial MT"/>
        <family val="2"/>
      </rPr>
      <t>3.1</t>
    </r>
  </si>
  <si>
    <r>
      <rPr>
        <sz val="9"/>
        <rFont val="Arial MT"/>
        <family val="2"/>
      </rPr>
      <t xml:space="preserve">Armação de pilar ou viga de uma estrutura
</t>
    </r>
    <r>
      <rPr>
        <sz val="9"/>
        <rFont val="Arial MT"/>
        <family val="2"/>
      </rPr>
      <t>convencional de concreto armado em uma edificação térrea ou sobrado utilizando aço ca-60 de 5,0 mm - montagem.</t>
    </r>
  </si>
  <si>
    <r>
      <rPr>
        <sz val="9"/>
        <rFont val="Arial MT"/>
        <family val="2"/>
      </rPr>
      <t>3.2</t>
    </r>
  </si>
  <si>
    <r>
      <rPr>
        <sz val="9"/>
        <rFont val="Arial MT"/>
        <family val="2"/>
      </rPr>
      <t xml:space="preserve">Armação    de    pilar    ou    viga    de    uma    estrutura convencional  de  concreto  armado  em  uma  edificação térrea  ou  sobrado  utilizando  aço  ca-50  de  6,3  mm  -
</t>
    </r>
    <r>
      <rPr>
        <sz val="9"/>
        <rFont val="Arial MT"/>
        <family val="2"/>
      </rPr>
      <t>montagem.</t>
    </r>
  </si>
  <si>
    <r>
      <rPr>
        <sz val="9"/>
        <rFont val="Arial MT"/>
        <family val="2"/>
      </rPr>
      <t>3.3</t>
    </r>
  </si>
  <si>
    <r>
      <rPr>
        <sz val="9"/>
        <rFont val="Arial MT"/>
        <family val="2"/>
      </rPr>
      <t xml:space="preserve">Armação    de    pilar    ou    viga    de    uma    estrutura convencional  de  concreto  armado  em  uma  edificação térrea  ou  sobrado  utilizando  aço  ca-50  de  8,0  mm  -
</t>
    </r>
    <r>
      <rPr>
        <sz val="9"/>
        <rFont val="Arial MT"/>
        <family val="2"/>
      </rPr>
      <t>montagem.</t>
    </r>
  </si>
  <si>
    <r>
      <rPr>
        <sz val="9"/>
        <rFont val="Arial MT"/>
        <family val="2"/>
      </rPr>
      <t>3.4</t>
    </r>
  </si>
  <si>
    <r>
      <rPr>
        <sz val="9"/>
        <rFont val="Arial MT"/>
        <family val="2"/>
      </rPr>
      <t xml:space="preserve">Armação    de    pilar    ou    viga    de    uma    estrutura convencional  de  concreto  armado  em  uma  edificação térrea  ou  sobrado  utilizando  aço  ca-50  de  10,0  mm  -
</t>
    </r>
    <r>
      <rPr>
        <sz val="9"/>
        <rFont val="Arial MT"/>
        <family val="2"/>
      </rPr>
      <t>montagem.</t>
    </r>
  </si>
  <si>
    <r>
      <rPr>
        <sz val="9"/>
        <rFont val="Arial MT"/>
        <family val="2"/>
      </rPr>
      <t>3.5</t>
    </r>
  </si>
  <si>
    <r>
      <rPr>
        <sz val="9"/>
        <rFont val="Arial MT"/>
        <family val="2"/>
      </rPr>
      <t xml:space="preserve">Armação    de    pilar    ou    viga    de    uma    estrutura convencional  de  concreto  armado  em  uma  edificação térrea  ou  sobrado  utilizando  aço  ca-50  de  12,5  mm  -
</t>
    </r>
    <r>
      <rPr>
        <sz val="9"/>
        <rFont val="Arial MT"/>
        <family val="2"/>
      </rPr>
      <t>montagem.</t>
    </r>
  </si>
  <si>
    <r>
      <rPr>
        <sz val="9"/>
        <rFont val="Arial MT"/>
        <family val="2"/>
      </rPr>
      <t>3.6</t>
    </r>
  </si>
  <si>
    <r>
      <rPr>
        <sz val="9"/>
        <rFont val="Arial MT"/>
        <family val="2"/>
      </rPr>
      <t xml:space="preserve">Armação    de    pilar    ou    viga    de    uma    estrutura convencional  de  concreto  armado  em  um  edifício  de múltiplos pavimentos utilizando aço ca-50 de 16,0 mm -
</t>
    </r>
    <r>
      <rPr>
        <sz val="9"/>
        <rFont val="Arial MT"/>
        <family val="2"/>
      </rPr>
      <t>montagem</t>
    </r>
  </si>
  <si>
    <r>
      <rPr>
        <sz val="9"/>
        <rFont val="Arial MT"/>
        <family val="2"/>
      </rPr>
      <t>3.7</t>
    </r>
  </si>
  <si>
    <r>
      <rPr>
        <sz val="9"/>
        <rFont val="Arial MT"/>
        <family val="2"/>
      </rPr>
      <t xml:space="preserve">Armação    de    pilar    ou    viga    de    uma    estrutura convencional  de  concreto  armado  em  um  edifício  de múltiplos pavimentos utilizando aço ca-50 de 20,0 mm -
</t>
    </r>
    <r>
      <rPr>
        <sz val="9"/>
        <rFont val="Arial MT"/>
        <family val="2"/>
      </rPr>
      <t>montagem</t>
    </r>
  </si>
  <si>
    <r>
      <rPr>
        <sz val="9"/>
        <rFont val="Arial MT"/>
        <family val="2"/>
      </rPr>
      <t>3.8</t>
    </r>
  </si>
  <si>
    <r>
      <rPr>
        <sz val="9"/>
        <rFont val="Arial MT"/>
        <family val="2"/>
      </rPr>
      <t xml:space="preserve">Forma    plana    para    estruturas,    em    compensado
</t>
    </r>
    <r>
      <rPr>
        <sz val="9"/>
        <rFont val="Arial MT"/>
        <family val="2"/>
      </rPr>
      <t>plastificado de 12mm, 07 usos, inclusive escoramento - Revisada 07.2015</t>
    </r>
  </si>
  <si>
    <r>
      <rPr>
        <sz val="9"/>
        <rFont val="Arial MT"/>
        <family val="2"/>
      </rPr>
      <t>3.9</t>
    </r>
  </si>
  <si>
    <r>
      <rPr>
        <sz val="9"/>
        <rFont val="Arial MT"/>
        <family val="2"/>
      </rPr>
      <t>Concreto  fck  =  30mpa,  traço  1:2,1:2,5  (cimento/  areia média/ brita 1) - preparo mecânico com betoneira 400 l</t>
    </r>
  </si>
  <si>
    <r>
      <rPr>
        <sz val="9"/>
        <rFont val="Arial MT"/>
        <family val="2"/>
      </rPr>
      <t>3.10</t>
    </r>
  </si>
  <si>
    <r>
      <rPr>
        <sz val="9"/>
        <rFont val="Arial MT"/>
        <family val="2"/>
      </rPr>
      <t xml:space="preserve">Lançamento   com   uso   de   baldes,   adensamento   e
</t>
    </r>
    <r>
      <rPr>
        <sz val="9"/>
        <rFont val="Arial MT"/>
        <family val="2"/>
      </rPr>
      <t>acabamento de concreto em estruturas.</t>
    </r>
  </si>
  <si>
    <r>
      <rPr>
        <sz val="9"/>
        <rFont val="Arial MT"/>
        <family val="2"/>
      </rPr>
      <t>3.11</t>
    </r>
  </si>
  <si>
    <r>
      <rPr>
        <sz val="9"/>
        <rFont val="Arial MT"/>
        <family val="2"/>
      </rPr>
      <t>Laje  pré-moldada  unidirecional,  biapoiada,  para  piso, enchimento  em  cerâmica,  vigota  convencional,  altura total da laje (enchimento+capa) = (8+4) (fck = 30Mpa)</t>
    </r>
  </si>
  <si>
    <r>
      <rPr>
        <sz val="9"/>
        <rFont val="Arial MT"/>
        <family val="2"/>
      </rPr>
      <t>CPU 1</t>
    </r>
  </si>
  <si>
    <r>
      <rPr>
        <sz val="9"/>
        <rFont val="Arial MT"/>
        <family val="2"/>
      </rPr>
      <t>CPU</t>
    </r>
  </si>
  <si>
    <r>
      <rPr>
        <sz val="9"/>
        <rFont val="Arial MT"/>
        <family val="2"/>
      </rPr>
      <t>3.12</t>
    </r>
  </si>
  <si>
    <r>
      <rPr>
        <b/>
        <sz val="9"/>
        <rFont val="Arial"/>
        <family val="2"/>
      </rPr>
      <t>4.0</t>
    </r>
  </si>
  <si>
    <t>PAREDES E FECHAMENTOS</t>
  </si>
  <si>
    <r>
      <rPr>
        <sz val="9"/>
        <rFont val="Arial MT"/>
        <family val="2"/>
      </rPr>
      <t>4.1</t>
    </r>
  </si>
  <si>
    <r>
      <rPr>
        <sz val="9"/>
        <rFont val="Arial MT"/>
        <family val="2"/>
      </rPr>
      <t xml:space="preserve">Alvenaria de vedação de blocos cerâmicos furados na
</t>
    </r>
    <r>
      <rPr>
        <sz val="9"/>
        <rFont val="Arial MT"/>
        <family val="2"/>
      </rPr>
      <t>horizontal de 9x19x19 cm (espessura 9cm) de paredes com  área  líquida  maior  ou  igual  a  6m2  sem  vãos  e argamassa    de    assentamento    com    preparo    em betoneira</t>
    </r>
  </si>
  <si>
    <r>
      <rPr>
        <sz val="9"/>
        <rFont val="Arial MT"/>
        <family val="2"/>
      </rPr>
      <t>4.2</t>
    </r>
  </si>
  <si>
    <r>
      <rPr>
        <sz val="9"/>
        <rFont val="Arial MT"/>
        <family val="2"/>
      </rPr>
      <t>Verga pré-moldada para portas com até 1,5m de vão.</t>
    </r>
  </si>
  <si>
    <r>
      <rPr>
        <sz val="9"/>
        <rFont val="Arial MT"/>
        <family val="2"/>
      </rPr>
      <t>m</t>
    </r>
  </si>
  <si>
    <r>
      <rPr>
        <sz val="9"/>
        <rFont val="Arial MT"/>
        <family val="2"/>
      </rPr>
      <t>4.3</t>
    </r>
  </si>
  <si>
    <r>
      <rPr>
        <sz val="9"/>
        <rFont val="Arial MT"/>
        <family val="2"/>
      </rPr>
      <t>Verga pré-moldada para portas com mais 1,5m de vão.</t>
    </r>
  </si>
  <si>
    <r>
      <rPr>
        <sz val="9"/>
        <rFont val="Arial MT"/>
        <family val="2"/>
      </rPr>
      <t>4.4</t>
    </r>
  </si>
  <si>
    <r>
      <rPr>
        <sz val="9"/>
        <rFont val="Arial MT"/>
        <family val="2"/>
      </rPr>
      <t>Verga pré-moldada para janelas com até 1,5 m de vão</t>
    </r>
  </si>
  <si>
    <r>
      <rPr>
        <sz val="9"/>
        <rFont val="Arial MT"/>
        <family val="2"/>
      </rPr>
      <t>4.5</t>
    </r>
  </si>
  <si>
    <r>
      <rPr>
        <sz val="9"/>
        <rFont val="Arial MT"/>
        <family val="2"/>
      </rPr>
      <t xml:space="preserve">Verga pré-moldada para janelas com mais de 1,5 m de
</t>
    </r>
    <r>
      <rPr>
        <sz val="9"/>
        <rFont val="Arial MT"/>
        <family val="2"/>
      </rPr>
      <t>vão</t>
    </r>
  </si>
  <si>
    <r>
      <rPr>
        <sz val="9"/>
        <rFont val="Arial MT"/>
        <family val="2"/>
      </rPr>
      <t>4.6</t>
    </r>
  </si>
  <si>
    <r>
      <rPr>
        <sz val="9"/>
        <rFont val="Arial MT"/>
        <family val="2"/>
      </rPr>
      <t xml:space="preserve">Contraverga  pré-moldada  para  vãos  de  até  1,5  m  de
</t>
    </r>
    <r>
      <rPr>
        <sz val="9"/>
        <rFont val="Arial MT"/>
        <family val="2"/>
      </rPr>
      <t>comprimento</t>
    </r>
  </si>
  <si>
    <r>
      <rPr>
        <sz val="9"/>
        <rFont val="Arial MT"/>
        <family val="2"/>
      </rPr>
      <t>4.7</t>
    </r>
  </si>
  <si>
    <r>
      <rPr>
        <sz val="9"/>
        <rFont val="Arial MT"/>
        <family val="2"/>
      </rPr>
      <t xml:space="preserve">Contraverga pré-moldada para vãos de mais de 1,5 m
</t>
    </r>
    <r>
      <rPr>
        <sz val="9"/>
        <rFont val="Arial MT"/>
        <family val="2"/>
      </rPr>
      <t>de comprimento</t>
    </r>
  </si>
  <si>
    <r>
      <rPr>
        <b/>
        <sz val="9"/>
        <rFont val="Arial"/>
        <family val="2"/>
      </rPr>
      <t>5.0</t>
    </r>
  </si>
  <si>
    <r>
      <rPr>
        <b/>
        <sz val="9"/>
        <rFont val="Arial"/>
        <family val="2"/>
      </rPr>
      <t>REVESTIMENTOS E PINTURA</t>
    </r>
  </si>
  <si>
    <r>
      <rPr>
        <sz val="9"/>
        <rFont val="Arial MT"/>
        <family val="2"/>
      </rPr>
      <t>5.1</t>
    </r>
  </si>
  <si>
    <r>
      <rPr>
        <sz val="9"/>
        <rFont val="Arial MT"/>
        <family val="2"/>
      </rPr>
      <t xml:space="preserve">Chapisco aplicado em alvenaria (sem presença de vãos) e estruturas de concreto de fachada, com colher de pedreiro. argamassa traço 1:3 com preparo em
</t>
    </r>
    <r>
      <rPr>
        <sz val="9"/>
        <rFont val="Arial MT"/>
        <family val="2"/>
      </rPr>
      <t>betoneira 400l.</t>
    </r>
  </si>
  <si>
    <r>
      <rPr>
        <sz val="9"/>
        <rFont val="Arial MT"/>
        <family val="2"/>
      </rPr>
      <t>5.2</t>
    </r>
  </si>
  <si>
    <r>
      <rPr>
        <sz val="9"/>
        <rFont val="Arial MT"/>
        <family val="2"/>
      </rPr>
      <t xml:space="preserve">Massa única espessura de 20mm, com execução de
</t>
    </r>
    <r>
      <rPr>
        <sz val="9"/>
        <rFont val="Arial MT"/>
        <family val="2"/>
      </rPr>
      <t>taliscas.</t>
    </r>
  </si>
  <si>
    <r>
      <rPr>
        <sz val="9"/>
        <rFont val="Arial MT"/>
        <family val="2"/>
      </rPr>
      <t>5.3</t>
    </r>
  </si>
  <si>
    <r>
      <rPr>
        <sz val="9"/>
        <rFont val="Arial MT"/>
        <family val="2"/>
      </rPr>
      <t xml:space="preserve">Revestimento cerâmico para paredes internas com placas tipo esmaltada extra de dimensões 33x45 cm aplicadas em ambientes de área menor que 5 m² na altura inteira das paredes. [paredes de áreas molháveis
</t>
    </r>
    <r>
      <rPr>
        <sz val="9"/>
        <rFont val="Arial MT"/>
        <family val="2"/>
      </rPr>
      <t>e circulação]</t>
    </r>
  </si>
  <si>
    <r>
      <rPr>
        <sz val="9"/>
        <rFont val="Arial MT"/>
        <family val="2"/>
      </rPr>
      <t>5.4</t>
    </r>
  </si>
  <si>
    <r>
      <rPr>
        <sz val="9"/>
        <rFont val="Arial MT"/>
        <family val="2"/>
      </rPr>
      <t xml:space="preserve">Aplicação de fundo selador acrílico em paredes, uma
</t>
    </r>
    <r>
      <rPr>
        <sz val="9"/>
        <rFont val="Arial MT"/>
        <family val="2"/>
      </rPr>
      <t>demão</t>
    </r>
  </si>
  <si>
    <r>
      <rPr>
        <sz val="9"/>
        <rFont val="Arial MT"/>
        <family val="2"/>
      </rPr>
      <t>5.5</t>
    </r>
  </si>
  <si>
    <r>
      <rPr>
        <sz val="9"/>
        <rFont val="Arial MT"/>
        <family val="2"/>
      </rPr>
      <t xml:space="preserve">Emassamento de superfície, com aplicação de 02 demãos de massa acrílica, lixamento e retoques - rev
</t>
    </r>
    <r>
      <rPr>
        <sz val="9"/>
        <rFont val="Arial MT"/>
        <family val="2"/>
      </rPr>
      <t>01</t>
    </r>
  </si>
  <si>
    <r>
      <rPr>
        <sz val="9"/>
        <rFont val="Arial MT"/>
        <family val="2"/>
      </rPr>
      <t>5.6</t>
    </r>
  </si>
  <si>
    <r>
      <rPr>
        <sz val="9"/>
        <rFont val="Arial MT"/>
        <family val="2"/>
      </rPr>
      <t xml:space="preserve">Aplicação e lixamento de massa látex em paredes,
</t>
    </r>
    <r>
      <rPr>
        <sz val="9"/>
        <rFont val="Arial MT"/>
        <family val="2"/>
      </rPr>
      <t>duas demãos</t>
    </r>
  </si>
  <si>
    <r>
      <rPr>
        <sz val="9"/>
        <rFont val="Arial MT"/>
        <family val="2"/>
      </rPr>
      <t>5.7</t>
    </r>
  </si>
  <si>
    <r>
      <rPr>
        <sz val="9"/>
        <rFont val="Arial MT"/>
        <family val="2"/>
      </rPr>
      <t>Pintura verniz em madeira, 2 demãos</t>
    </r>
  </si>
  <si>
    <r>
      <rPr>
        <sz val="9"/>
        <rFont val="Arial MT"/>
        <family val="2"/>
      </rPr>
      <t>5.8</t>
    </r>
  </si>
  <si>
    <r>
      <rPr>
        <sz val="9"/>
        <rFont val="Arial MT"/>
        <family val="2"/>
      </rPr>
      <t xml:space="preserve">Pintura com tinta alquídica de fundo e acabamento (esmalte sintético grafite) pulverizada sobre perfil
</t>
    </r>
    <r>
      <rPr>
        <sz val="9"/>
        <rFont val="Arial MT"/>
        <family val="2"/>
      </rPr>
      <t>metálico executado em fábrica (por demão)</t>
    </r>
  </si>
  <si>
    <r>
      <rPr>
        <sz val="9"/>
        <rFont val="Arial MT"/>
        <family val="2"/>
      </rPr>
      <t>5.9</t>
    </r>
  </si>
  <si>
    <r>
      <rPr>
        <sz val="9"/>
        <rFont val="Arial MT"/>
        <family val="2"/>
      </rPr>
      <t xml:space="preserve">Aplicação manual de pintura com tinta látex acrílica em
</t>
    </r>
    <r>
      <rPr>
        <sz val="9"/>
        <rFont val="Arial MT"/>
        <family val="2"/>
      </rPr>
      <t>teto, duas demãos.</t>
    </r>
  </si>
  <si>
    <r>
      <rPr>
        <sz val="9"/>
        <rFont val="Arial MT"/>
        <family val="2"/>
      </rPr>
      <t>5.10</t>
    </r>
  </si>
  <si>
    <r>
      <rPr>
        <sz val="9"/>
        <rFont val="Arial MT"/>
        <family val="2"/>
      </rPr>
      <t xml:space="preserve">Aplicação manual de pintura com tinta látex acrílica em
</t>
    </r>
    <r>
      <rPr>
        <sz val="9"/>
        <rFont val="Arial MT"/>
        <family val="2"/>
      </rPr>
      <t>paredes, duas demãos.</t>
    </r>
  </si>
  <si>
    <r>
      <rPr>
        <sz val="9"/>
        <rFont val="Arial MT"/>
        <family val="2"/>
      </rPr>
      <t>5.11</t>
    </r>
  </si>
  <si>
    <r>
      <rPr>
        <sz val="9"/>
        <rFont val="Arial MT"/>
        <family val="2"/>
      </rPr>
      <t xml:space="preserve">Aplicação manual de pintura com tinta látex pva em
</t>
    </r>
    <r>
      <rPr>
        <sz val="9"/>
        <rFont val="Arial MT"/>
        <family val="2"/>
      </rPr>
      <t>paredes, duas demãos</t>
    </r>
  </si>
  <si>
    <r>
      <rPr>
        <b/>
        <sz val="9"/>
        <rFont val="Arial"/>
        <family val="2"/>
      </rPr>
      <t>6.0</t>
    </r>
  </si>
  <si>
    <t>COBERTURA</t>
  </si>
  <si>
    <r>
      <rPr>
        <sz val="9"/>
        <rFont val="Arial MT"/>
        <family val="2"/>
      </rPr>
      <t>6.1</t>
    </r>
  </si>
  <si>
    <r>
      <rPr>
        <sz val="9"/>
        <rFont val="Arial MT"/>
        <family val="2"/>
      </rPr>
      <t xml:space="preserve">Trama de madeira composta por terças para telhados
</t>
    </r>
    <r>
      <rPr>
        <sz val="9"/>
        <rFont val="Arial MT"/>
        <family val="2"/>
      </rPr>
      <t>de até 2 águas para telha estrutural de fibrocimento, incluso transporte vertical</t>
    </r>
  </si>
  <si>
    <r>
      <rPr>
        <sz val="9"/>
        <rFont val="Arial MT"/>
        <family val="2"/>
      </rPr>
      <t>6.2</t>
    </r>
  </si>
  <si>
    <r>
      <rPr>
        <sz val="9"/>
        <rFont val="Arial MT"/>
        <family val="2"/>
      </rPr>
      <t xml:space="preserve">Telhamento com telha ondulada de fibrocimento e = 6 mm, com recobrimento lateral de 1/4 de onda para telhado com inclinação igual ou maior que 10°, com até
</t>
    </r>
    <r>
      <rPr>
        <sz val="9"/>
        <rFont val="Arial MT"/>
        <family val="2"/>
      </rPr>
      <t>2 águas, incluso içamento.</t>
    </r>
  </si>
  <si>
    <r>
      <rPr>
        <sz val="9"/>
        <rFont val="Arial MT"/>
        <family val="2"/>
      </rPr>
      <t>6.3</t>
    </r>
  </si>
  <si>
    <r>
      <rPr>
        <sz val="9"/>
        <rFont val="Arial MT"/>
        <family val="2"/>
      </rPr>
      <t xml:space="preserve">Rufo em fibrocimento para telha ondulada e = 6 mm, aba de 26 cm, incluso transporte vertical, exceto
</t>
    </r>
    <r>
      <rPr>
        <sz val="9"/>
        <rFont val="Arial MT"/>
        <family val="2"/>
      </rPr>
      <t>contrarrufo</t>
    </r>
  </si>
  <si>
    <r>
      <rPr>
        <sz val="9"/>
        <rFont val="Arial MT"/>
        <family val="2"/>
      </rPr>
      <t>6.4</t>
    </r>
  </si>
  <si>
    <r>
      <rPr>
        <sz val="9"/>
        <rFont val="Arial MT"/>
        <family val="2"/>
      </rPr>
      <t xml:space="preserve">Calha em chapa de aço galvanizado número 24, desenvolvimento de 100 cm, incluso transporte vertical.
</t>
    </r>
    <r>
      <rPr>
        <sz val="9"/>
        <rFont val="Arial MT"/>
        <family val="2"/>
      </rPr>
      <t>af_07/2019</t>
    </r>
  </si>
  <si>
    <r>
      <rPr>
        <b/>
        <sz val="9"/>
        <rFont val="Arial"/>
        <family val="2"/>
      </rPr>
      <t>7.0</t>
    </r>
  </si>
  <si>
    <r>
      <rPr>
        <b/>
        <sz val="9"/>
        <rFont val="Arial"/>
        <family val="2"/>
      </rPr>
      <t>PAVIMENTAÇÃO E ÁREA EXTERNA</t>
    </r>
  </si>
  <si>
    <r>
      <rPr>
        <sz val="9"/>
        <rFont val="Arial MT"/>
        <family val="2"/>
      </rPr>
      <t>7.1</t>
    </r>
  </si>
  <si>
    <r>
      <rPr>
        <b/>
        <sz val="9"/>
        <rFont val="Arial"/>
        <family val="2"/>
      </rPr>
      <t>Area externa</t>
    </r>
  </si>
  <si>
    <r>
      <rPr>
        <sz val="9"/>
        <rFont val="Arial MT"/>
        <family val="2"/>
      </rPr>
      <t>7.1.1</t>
    </r>
  </si>
  <si>
    <r>
      <rPr>
        <sz val="9"/>
        <rFont val="Arial MT"/>
        <family val="2"/>
      </rPr>
      <t>Execução de passeio em piso intertravado, com bloco retangular cor natural de 20 x 10 cm, espessura 6 cm.</t>
    </r>
  </si>
  <si>
    <r>
      <rPr>
        <sz val="9"/>
        <rFont val="Arial MT"/>
        <family val="2"/>
      </rPr>
      <t>7.1.2</t>
    </r>
  </si>
  <si>
    <r>
      <rPr>
        <sz val="9"/>
        <rFont val="Arial MT"/>
        <family val="2"/>
      </rPr>
      <t>Plantio de grama em placas</t>
    </r>
  </si>
  <si>
    <r>
      <rPr>
        <sz val="9"/>
        <rFont val="Arial MT"/>
        <family val="2"/>
      </rPr>
      <t>7.1.3</t>
    </r>
  </si>
  <si>
    <r>
      <rPr>
        <sz val="9"/>
        <rFont val="Arial MT"/>
        <family val="2"/>
      </rPr>
      <t xml:space="preserve">Fornecimento    e    instalação    de    tela    aço    soldada nervurada  CA-60,  Q-92,  malha  15x15cm,  ferro  4.2mm
</t>
    </r>
    <r>
      <rPr>
        <sz val="9"/>
        <rFont val="Arial MT"/>
        <family val="2"/>
      </rPr>
      <t>(1.48 kg/m2), painel 2,45x6,0m</t>
    </r>
  </si>
  <si>
    <r>
      <rPr>
        <sz val="9"/>
        <rFont val="Arial MT"/>
        <family val="2"/>
      </rPr>
      <t>7.1.4</t>
    </r>
  </si>
  <si>
    <r>
      <rPr>
        <sz val="9"/>
        <rFont val="Arial MT"/>
        <family val="2"/>
      </rPr>
      <t xml:space="preserve">Piso em concreto 20 mpa preparo mecânico, espessura
</t>
    </r>
    <r>
      <rPr>
        <sz val="9"/>
        <rFont val="Arial MT"/>
        <family val="2"/>
      </rPr>
      <t>7cm</t>
    </r>
  </si>
  <si>
    <r>
      <rPr>
        <sz val="9"/>
        <rFont val="Arial MT"/>
        <family val="2"/>
      </rPr>
      <t>7.1.5</t>
    </r>
  </si>
  <si>
    <r>
      <rPr>
        <sz val="9"/>
        <rFont val="Arial MT"/>
        <family val="2"/>
      </rPr>
      <t>Contrapiso em  argamassa traço 1:4 (cimento  e areia), preparo  mecânico  com  betoneira  400  l,  aplicado  em áreas secas sobre laje, aderido, espessura 3cm</t>
    </r>
  </si>
  <si>
    <r>
      <rPr>
        <sz val="9"/>
        <rFont val="Arial MT"/>
        <family val="2"/>
      </rPr>
      <t>7.1.6</t>
    </r>
  </si>
  <si>
    <r>
      <rPr>
        <sz val="9"/>
        <rFont val="Arial MT"/>
        <family val="2"/>
      </rPr>
      <t xml:space="preserve">Revestimento  cerâmico  para  piso  ou  parede,  30  x  90 cm,   imitação   madeira   antiderrapante,   aplicado   com argamassa   industrializada   ac-i,   rejuntado,   exclusive
</t>
    </r>
    <r>
      <rPr>
        <sz val="9"/>
        <rFont val="Arial MT"/>
        <family val="2"/>
      </rPr>
      <t>regularização de base ou emboço</t>
    </r>
  </si>
  <si>
    <r>
      <rPr>
        <sz val="9"/>
        <rFont val="Arial MT"/>
        <family val="2"/>
      </rPr>
      <t>7.1.7</t>
    </r>
  </si>
  <si>
    <r>
      <rPr>
        <sz val="9"/>
        <rFont val="Arial MT"/>
        <family val="2"/>
      </rPr>
      <t>Alvenaria de embasamento de pedra argamassada</t>
    </r>
  </si>
  <si>
    <r>
      <rPr>
        <sz val="9"/>
        <rFont val="Arial MT"/>
        <family val="2"/>
      </rPr>
      <t>C0054</t>
    </r>
  </si>
  <si>
    <r>
      <rPr>
        <sz val="9"/>
        <rFont val="Arial MT"/>
        <family val="2"/>
      </rPr>
      <t>7.1.8</t>
    </r>
  </si>
  <si>
    <r>
      <rPr>
        <sz val="9"/>
        <rFont val="Arial MT"/>
        <family val="2"/>
      </rPr>
      <t xml:space="preserve">Alvenaria tijolo refratário (5,1 x 11,4 x 23 cm), aparente,
</t>
    </r>
    <r>
      <rPr>
        <sz val="9"/>
        <rFont val="Arial MT"/>
        <family val="2"/>
      </rPr>
      <t>esp=0.114m, executada com argamassa industrializada ac-ii, c/ junta de 1,0cm - r1</t>
    </r>
  </si>
  <si>
    <r>
      <rPr>
        <sz val="9"/>
        <rFont val="Arial MT"/>
        <family val="2"/>
      </rPr>
      <t>7.1.9</t>
    </r>
  </si>
  <si>
    <r>
      <rPr>
        <sz val="9"/>
        <rFont val="Arial MT"/>
        <family val="2"/>
      </rPr>
      <t>Tampo pré-moldado em concreto para bancos (e=5cm)</t>
    </r>
  </si>
  <si>
    <r>
      <rPr>
        <sz val="9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</si>
  <si>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r>
      <rPr>
        <sz val="9"/>
        <rFont val="Arial MT"/>
        <family val="2"/>
      </rPr>
      <t xml:space="preserve">Execução  de  pavimento  em  piso   intertravado,   com
</t>
    </r>
    <r>
      <rPr>
        <sz val="9"/>
        <rFont val="Arial MT"/>
        <family val="2"/>
      </rPr>
      <t>bloco pisograma de 35 x 25 cm, espessura 6 cm</t>
    </r>
  </si>
  <si>
    <r>
      <rPr>
        <b/>
        <sz val="9"/>
        <rFont val="Arial"/>
        <family val="2"/>
      </rPr>
      <t>7.2</t>
    </r>
  </si>
  <si>
    <r>
      <rPr>
        <b/>
        <sz val="9"/>
        <rFont val="Arial"/>
        <family val="2"/>
      </rPr>
      <t>Area Interna</t>
    </r>
  </si>
  <si>
    <r>
      <rPr>
        <sz val="9"/>
        <rFont val="Arial MT"/>
        <family val="2"/>
      </rPr>
      <t>7.2.1</t>
    </r>
  </si>
  <si>
    <r>
      <rPr>
        <sz val="9"/>
        <rFont val="Arial MT"/>
        <family val="2"/>
      </rPr>
      <t xml:space="preserve">Lastro  com  material  granular,  aplicado  em  pisos  ou
</t>
    </r>
    <r>
      <rPr>
        <sz val="9"/>
        <rFont val="Arial MT"/>
        <family val="2"/>
      </rPr>
      <t>lajes sobre solo, espessura de *5 cm*</t>
    </r>
  </si>
  <si>
    <r>
      <rPr>
        <sz val="9"/>
        <rFont val="Arial MT"/>
        <family val="2"/>
      </rPr>
      <t>7.2.2</t>
    </r>
  </si>
  <si>
    <r>
      <rPr>
        <sz val="9"/>
        <rFont val="Arial MT"/>
        <family val="2"/>
      </rPr>
      <t xml:space="preserve">Lastro  de  concreto  magro,  aplicado  em  pisos,  lajes
</t>
    </r>
    <r>
      <rPr>
        <sz val="9"/>
        <rFont val="Arial MT"/>
        <family val="2"/>
      </rPr>
      <t>sobre solo ou radiers, espessura de 5 cm</t>
    </r>
  </si>
  <si>
    <r>
      <rPr>
        <sz val="9"/>
        <rFont val="Arial MT"/>
        <family val="2"/>
      </rPr>
      <t>7.2.3</t>
    </r>
  </si>
  <si>
    <r>
      <rPr>
        <sz val="9"/>
        <rFont val="Arial MT"/>
        <family val="2"/>
      </rPr>
      <t>7.2.4</t>
    </r>
  </si>
  <si>
    <r>
      <rPr>
        <sz val="9"/>
        <rFont val="Arial MT"/>
        <family val="2"/>
      </rPr>
      <t>Contrapiso em  argamassa traço 1:4 (cimento  e areia), preparo  mecânico  com  betoneira  400  l,  aplicado  em áreas secas sobre laje, aderido, espessura 2cm</t>
    </r>
  </si>
  <si>
    <r>
      <rPr>
        <sz val="9"/>
        <rFont val="Arial MT"/>
        <family val="2"/>
      </rPr>
      <t>7.2.5</t>
    </r>
  </si>
  <si>
    <r>
      <rPr>
        <sz val="9"/>
        <rFont val="Arial MT"/>
        <family val="2"/>
      </rPr>
      <t>Revestimento cerâmico para piso com placas tipo esmaltada extra de dimensões 45x45 cm aplicada em ambientes de área entre 5 m2 e 10 m2. af_06/2014</t>
    </r>
  </si>
  <si>
    <r>
      <rPr>
        <sz val="9"/>
        <rFont val="Arial MT"/>
        <family val="2"/>
      </rPr>
      <t>7.2.6</t>
    </r>
  </si>
  <si>
    <r>
      <rPr>
        <sz val="9"/>
        <rFont val="Arial MT"/>
        <family val="2"/>
      </rPr>
      <t xml:space="preserve">Rodapé cerâmico de 7cm de altura com placas tipo
</t>
    </r>
    <r>
      <rPr>
        <sz val="9"/>
        <rFont val="Arial MT"/>
        <family val="2"/>
      </rPr>
      <t>esmaltada extra de dimensões 45x45cm</t>
    </r>
  </si>
  <si>
    <r>
      <rPr>
        <b/>
        <sz val="9"/>
        <rFont val="Arial"/>
        <family val="2"/>
      </rPr>
      <t>8.0</t>
    </r>
  </si>
  <si>
    <r>
      <rPr>
        <b/>
        <sz val="9"/>
        <rFont val="Arial"/>
        <family val="2"/>
      </rPr>
      <t>INSTALAÇÕES HIDRÁULICAS / SANITÁRIAS</t>
    </r>
  </si>
  <si>
    <r>
      <rPr>
        <sz val="9"/>
        <rFont val="Arial MT"/>
        <family val="2"/>
      </rPr>
      <t>8.1</t>
    </r>
  </si>
  <si>
    <r>
      <rPr>
        <sz val="9"/>
        <rFont val="Arial MT"/>
        <family val="2"/>
      </rPr>
      <t>Caixa de gordura dupla (capacidade: 126 l), retangular, em alvenaria com blocos de concreto, dimensões internas = 0,4x0,7 m, altura interna = 0,8 m.</t>
    </r>
  </si>
  <si>
    <r>
      <rPr>
        <sz val="9"/>
        <rFont val="Arial MT"/>
        <family val="2"/>
      </rPr>
      <t>8.2</t>
    </r>
  </si>
  <si>
    <r>
      <rPr>
        <sz val="9"/>
        <rFont val="Arial MT"/>
        <family val="2"/>
      </rPr>
      <t xml:space="preserve">Caixa d´água em polietileno, 1000 litros, com
</t>
    </r>
    <r>
      <rPr>
        <sz val="9"/>
        <rFont val="Arial MT"/>
        <family val="2"/>
      </rPr>
      <t>acessórios</t>
    </r>
  </si>
  <si>
    <r>
      <rPr>
        <sz val="9"/>
        <rFont val="Arial MT"/>
        <family val="2"/>
      </rPr>
      <t>8.3</t>
    </r>
  </si>
  <si>
    <r>
      <rPr>
        <sz val="9"/>
        <rFont val="Arial MT"/>
        <family val="2"/>
      </rPr>
      <t xml:space="preserve">Caixa sifonada quadrada, com sete entradas e uma saida, d = 150 x 185 x 75mm, ref. nº40, acabamento
</t>
    </r>
    <r>
      <rPr>
        <sz val="9"/>
        <rFont val="Arial MT"/>
        <family val="2"/>
      </rPr>
      <t>branco</t>
    </r>
  </si>
  <si>
    <r>
      <rPr>
        <sz val="9"/>
        <rFont val="Arial MT"/>
        <family val="2"/>
      </rPr>
      <t>8.4</t>
    </r>
  </si>
  <si>
    <r>
      <rPr>
        <sz val="9"/>
        <rFont val="Arial MT"/>
        <family val="2"/>
      </rPr>
      <t xml:space="preserve">Ralo sifonado, pvc, dn 100 x 40 mm, junta soldável, fornecido e instalado em ramal de descarga ou em
</t>
    </r>
    <r>
      <rPr>
        <sz val="9"/>
        <rFont val="Arial MT"/>
        <family val="2"/>
      </rPr>
      <t>ramal de esgoto sanitário</t>
    </r>
  </si>
  <si>
    <r>
      <rPr>
        <sz val="9"/>
        <rFont val="Arial MT"/>
        <family val="2"/>
      </rPr>
      <t>8.5</t>
    </r>
  </si>
  <si>
    <r>
      <rPr>
        <sz val="9"/>
        <rFont val="Arial MT"/>
        <family val="2"/>
      </rPr>
      <t xml:space="preserve">Bucha de redução longa, pvc, serie r, água pluvial, dn 50 x 40 mm, junta elástica, fornecido e instalado em
</t>
    </r>
    <r>
      <rPr>
        <sz val="9"/>
        <rFont val="Arial MT"/>
        <family val="2"/>
      </rPr>
      <t>ramal de encaminhamento</t>
    </r>
  </si>
  <si>
    <r>
      <rPr>
        <sz val="9"/>
        <rFont val="Arial MT"/>
        <family val="2"/>
      </rPr>
      <t>8.6</t>
    </r>
  </si>
  <si>
    <r>
      <rPr>
        <sz val="9"/>
        <rFont val="Arial MT"/>
        <family val="2"/>
      </rPr>
      <t xml:space="preserve">Joelho 45 graus, pvc, serie normal, esgoto predial, dn 40 mm, junta soldável, fornecido e instalado em ramal
</t>
    </r>
    <r>
      <rPr>
        <sz val="9"/>
        <rFont val="Arial MT"/>
        <family val="2"/>
      </rPr>
      <t>de descarga ou ramal de esgoto sanitário</t>
    </r>
  </si>
  <si>
    <r>
      <rPr>
        <sz val="9"/>
        <rFont val="Arial MT"/>
        <family val="2"/>
      </rPr>
      <t>8.7</t>
    </r>
  </si>
  <si>
    <r>
      <rPr>
        <sz val="9"/>
        <rFont val="Arial MT"/>
        <family val="2"/>
      </rPr>
      <t xml:space="preserve">Joelho 45 graus, pvc, serie normal, esgoto predial, dn 50 mm, junta elástica, fornecido e instalado em
</t>
    </r>
    <r>
      <rPr>
        <sz val="9"/>
        <rFont val="Arial MT"/>
        <family val="2"/>
      </rPr>
      <t>prumada de esgoto sanitário ou ventilação</t>
    </r>
  </si>
  <si>
    <r>
      <rPr>
        <sz val="9"/>
        <rFont val="Arial MT"/>
        <family val="2"/>
      </rPr>
      <t>8.8</t>
    </r>
  </si>
  <si>
    <r>
      <rPr>
        <sz val="9"/>
        <rFont val="Arial MT"/>
        <family val="2"/>
      </rPr>
      <t xml:space="preserve">Joelho 45 graus, pvc, serie normal, esgoto predial, dn 75 mm, junta elástica, fornecido e instalado em
</t>
    </r>
    <r>
      <rPr>
        <sz val="9"/>
        <rFont val="Arial MT"/>
        <family val="2"/>
      </rPr>
      <t>prumada de esgoto sanitário ou ventilação</t>
    </r>
  </si>
  <si>
    <r>
      <rPr>
        <sz val="9"/>
        <rFont val="Arial MT"/>
        <family val="2"/>
      </rPr>
      <t>8.9</t>
    </r>
  </si>
  <si>
    <r>
      <rPr>
        <sz val="9"/>
        <rFont val="Arial MT"/>
        <family val="2"/>
      </rPr>
      <t xml:space="preserve">Joelho 45 graus, pvc, serie normal, esgoto predial, dn
</t>
    </r>
    <r>
      <rPr>
        <sz val="9"/>
        <rFont val="Arial MT"/>
        <family val="2"/>
      </rPr>
      <t>100 mm, junta elástica, fornecido e instalado em prumada de esgoto sanitário ou ventilação</t>
    </r>
  </si>
  <si>
    <r>
      <rPr>
        <sz val="9"/>
        <rFont val="Arial MT"/>
        <family val="2"/>
      </rPr>
      <t>8.10</t>
    </r>
  </si>
  <si>
    <r>
      <rPr>
        <sz val="9"/>
        <rFont val="Arial MT"/>
        <family val="2"/>
      </rPr>
      <t xml:space="preserve">Joelho 90 graus, pvc, serie normal, esgoto predial, dn 40 mm, junta soldável, fornecido e instalado em ramal
</t>
    </r>
    <r>
      <rPr>
        <sz val="9"/>
        <rFont val="Arial MT"/>
        <family val="2"/>
      </rPr>
      <t>de descarga ou ramal de esgoto sanitário</t>
    </r>
  </si>
  <si>
    <r>
      <rPr>
        <sz val="9"/>
        <rFont val="Arial MT"/>
        <family val="2"/>
      </rPr>
      <t>8.11</t>
    </r>
  </si>
  <si>
    <r>
      <rPr>
        <sz val="9"/>
        <rFont val="Arial MT"/>
        <family val="2"/>
      </rPr>
      <t xml:space="preserve">Joelho 90 graus, pvc, serie normal, esgoto predial, dn
</t>
    </r>
    <r>
      <rPr>
        <sz val="9"/>
        <rFont val="Arial MT"/>
        <family val="2"/>
      </rPr>
      <t>50 mm, junta elástica, fornecido e instalado em prumada de esgoto sanitário ou ventilação</t>
    </r>
  </si>
  <si>
    <r>
      <rPr>
        <sz val="9"/>
        <rFont val="Arial MT"/>
        <family val="2"/>
      </rPr>
      <t>8.12</t>
    </r>
  </si>
  <si>
    <r>
      <rPr>
        <sz val="9"/>
        <rFont val="Arial MT"/>
        <family val="2"/>
      </rPr>
      <t xml:space="preserve">Joelho 90 graus, pvc, serie normal, esgoto predial, dn 75 mm, junta elástica, fornecido e instalado em
</t>
    </r>
    <r>
      <rPr>
        <sz val="9"/>
        <rFont val="Arial MT"/>
        <family val="2"/>
      </rPr>
      <t>prumada de esgoto sanitário ou ventilação</t>
    </r>
  </si>
  <si>
    <r>
      <rPr>
        <sz val="9"/>
        <rFont val="Arial MT"/>
        <family val="2"/>
      </rPr>
      <t>8.13</t>
    </r>
  </si>
  <si>
    <r>
      <rPr>
        <sz val="9"/>
        <rFont val="Arial MT"/>
        <family val="2"/>
      </rPr>
      <t xml:space="preserve">Joelho 90 graus, pvc, serie normal, esgoto predial, dn 100 mm, junta elástica, fornecido e instalado em ramal
</t>
    </r>
    <r>
      <rPr>
        <sz val="9"/>
        <rFont val="Arial MT"/>
        <family val="2"/>
      </rPr>
      <t>de descarga ou ramal de esgoto sanitário</t>
    </r>
  </si>
  <si>
    <r>
      <rPr>
        <sz val="9"/>
        <rFont val="Arial MT"/>
        <family val="2"/>
      </rPr>
      <t>8.14</t>
    </r>
  </si>
  <si>
    <r>
      <rPr>
        <sz val="9"/>
        <rFont val="Arial MT"/>
        <family val="2"/>
      </rPr>
      <t>Junção simples, pvc, serie normal, esgoto predial, dn 50 x 50 mm, junta elástica, fornecido e instalado em ramal de descarga ou ramal de esgoto sanitário</t>
    </r>
  </si>
  <si>
    <r>
      <rPr>
        <sz val="9"/>
        <rFont val="Arial MT"/>
        <family val="2"/>
      </rPr>
      <t>8.15</t>
    </r>
  </si>
  <si>
    <r>
      <rPr>
        <sz val="9"/>
        <rFont val="Arial MT"/>
        <family val="2"/>
      </rPr>
      <t xml:space="preserve">Junção simples de redução pvc p/esgoto 75x50mm
</t>
    </r>
    <r>
      <rPr>
        <sz val="9"/>
        <rFont val="Arial MT"/>
        <family val="2"/>
      </rPr>
      <t>(3"x2")</t>
    </r>
  </si>
  <si>
    <r>
      <rPr>
        <sz val="9"/>
        <rFont val="Arial MT"/>
        <family val="2"/>
      </rPr>
      <t>C1579</t>
    </r>
  </si>
  <si>
    <r>
      <rPr>
        <sz val="9"/>
        <rFont val="Arial MT"/>
        <family val="2"/>
      </rPr>
      <t>8.16</t>
    </r>
  </si>
  <si>
    <r>
      <rPr>
        <sz val="9"/>
        <rFont val="Arial MT"/>
        <family val="2"/>
      </rPr>
      <t>Junção simples, pvc, serie normal, esgoto predial, dn 75 x 75 mm, junta elástica, fornecido e instalado em prumada de esgoto sanitário ou ventilação</t>
    </r>
  </si>
  <si>
    <r>
      <rPr>
        <sz val="9"/>
        <rFont val="Arial MT"/>
        <family val="2"/>
      </rPr>
      <t>8.17</t>
    </r>
  </si>
  <si>
    <r>
      <rPr>
        <sz val="9"/>
        <rFont val="Arial MT"/>
        <family val="2"/>
      </rPr>
      <t xml:space="preserve">Juncao simples, pvc, dn 100 x 50 mm, serie normal
</t>
    </r>
    <r>
      <rPr>
        <sz val="9"/>
        <rFont val="Arial MT"/>
        <family val="2"/>
      </rPr>
      <t>para esgoto predial</t>
    </r>
  </si>
  <si>
    <r>
      <rPr>
        <sz val="9"/>
        <rFont val="Arial MT"/>
        <family val="2"/>
      </rPr>
      <t>8.18</t>
    </r>
  </si>
  <si>
    <r>
      <rPr>
        <sz val="9"/>
        <rFont val="Arial MT"/>
        <family val="2"/>
      </rPr>
      <t>Junção simples, pvc, serie normal, esgoto predial, dn 100 x 100 mm, junta elástica, fornecido e instalado em ramal de descarga ou ramal de esgoto sanitário</t>
    </r>
  </si>
  <si>
    <r>
      <rPr>
        <sz val="9"/>
        <rFont val="Arial MT"/>
        <family val="2"/>
      </rPr>
      <t>8.19</t>
    </r>
  </si>
  <si>
    <r>
      <rPr>
        <sz val="9"/>
        <rFont val="Arial MT"/>
        <family val="2"/>
      </rPr>
      <t xml:space="preserve">Luva simples, pvc, serie normal, esgoto predial, dn 50
</t>
    </r>
    <r>
      <rPr>
        <sz val="9"/>
        <rFont val="Arial MT"/>
        <family val="2"/>
      </rPr>
      <t>mm, junta elástica, fornecido e instalado em prumada de esgoto sanitário ou ventilação</t>
    </r>
  </si>
  <si>
    <r>
      <rPr>
        <sz val="9"/>
        <rFont val="Arial MT"/>
        <family val="2"/>
      </rPr>
      <t>8.20</t>
    </r>
  </si>
  <si>
    <r>
      <rPr>
        <sz val="9"/>
        <rFont val="Arial MT"/>
        <family val="2"/>
      </rPr>
      <t xml:space="preserve">Luva simples, pvc, serie normal, esgoto predial, dn 75 mm, junta elástica, fornecido e instalado em prumada
</t>
    </r>
    <r>
      <rPr>
        <sz val="9"/>
        <rFont val="Arial MT"/>
        <family val="2"/>
      </rPr>
      <t>de esgoto sanitário ou ventilação</t>
    </r>
  </si>
  <si>
    <r>
      <rPr>
        <sz val="9"/>
        <rFont val="Arial MT"/>
        <family val="2"/>
      </rPr>
      <t>8.21</t>
    </r>
  </si>
  <si>
    <r>
      <rPr>
        <sz val="9"/>
        <rFont val="Arial MT"/>
        <family val="2"/>
      </rPr>
      <t xml:space="preserve">Luva simples, pvc, serie normal, esgoto predial, dn 100
</t>
    </r>
    <r>
      <rPr>
        <sz val="9"/>
        <rFont val="Arial MT"/>
        <family val="2"/>
      </rPr>
      <t>mm, junta elástica, fornecido e instalado em prumada de esgoto sanitário ou ventilação</t>
    </r>
  </si>
  <si>
    <r>
      <rPr>
        <sz val="9"/>
        <rFont val="Arial MT"/>
        <family val="2"/>
      </rPr>
      <t>8.22</t>
    </r>
  </si>
  <si>
    <r>
      <rPr>
        <sz val="9"/>
        <rFont val="Arial MT"/>
        <family val="2"/>
      </rPr>
      <t xml:space="preserve">Plug em pvc rígido c/ anéis, para esgoto primário, diâm
</t>
    </r>
    <r>
      <rPr>
        <sz val="9"/>
        <rFont val="Arial MT"/>
        <family val="2"/>
      </rPr>
      <t>=100mm</t>
    </r>
  </si>
  <si>
    <r>
      <rPr>
        <sz val="9"/>
        <rFont val="Arial MT"/>
        <family val="2"/>
      </rPr>
      <t>8.23</t>
    </r>
  </si>
  <si>
    <r>
      <rPr>
        <sz val="9"/>
        <rFont val="Arial MT"/>
        <family val="2"/>
      </rPr>
      <t xml:space="preserve">Redução excentrica em pvc rígido soldável, para
</t>
    </r>
    <r>
      <rPr>
        <sz val="9"/>
        <rFont val="Arial MT"/>
        <family val="2"/>
      </rPr>
      <t>esgoto primário, diâm = 75 x 50mm</t>
    </r>
  </si>
  <si>
    <r>
      <rPr>
        <sz val="9"/>
        <rFont val="Arial MT"/>
        <family val="2"/>
      </rPr>
      <t>8.24</t>
    </r>
  </si>
  <si>
    <r>
      <rPr>
        <sz val="9"/>
        <rFont val="Arial MT"/>
        <family val="2"/>
      </rPr>
      <t xml:space="preserve">Redução excentrica em pvc rígido soldável, para
</t>
    </r>
    <r>
      <rPr>
        <sz val="9"/>
        <rFont val="Arial MT"/>
        <family val="2"/>
      </rPr>
      <t>esgoto primário, diâm = 100 x 50mm</t>
    </r>
  </si>
  <si>
    <r>
      <rPr>
        <sz val="9"/>
        <rFont val="Arial MT"/>
        <family val="2"/>
      </rPr>
      <t>8.25</t>
    </r>
  </si>
  <si>
    <r>
      <rPr>
        <sz val="9"/>
        <rFont val="Arial MT"/>
        <family val="2"/>
      </rPr>
      <t xml:space="preserve">Te, pvc, serie normal, esgoto predial, dn 50 x 50 mm,
</t>
    </r>
    <r>
      <rPr>
        <sz val="9"/>
        <rFont val="Arial MT"/>
        <family val="2"/>
      </rPr>
      <t>junta elástica, fornecido e instalado em prumada de esgoto sanitário ou ventilação</t>
    </r>
  </si>
  <si>
    <r>
      <rPr>
        <sz val="9"/>
        <rFont val="Arial MT"/>
        <family val="2"/>
      </rPr>
      <t>8.26</t>
    </r>
  </si>
  <si>
    <r>
      <rPr>
        <sz val="9"/>
        <rFont val="Arial MT"/>
        <family val="2"/>
      </rPr>
      <t xml:space="preserve">Tê sanitário em pvc rígido c/ anéis, para esgoto
</t>
    </r>
    <r>
      <rPr>
        <sz val="9"/>
        <rFont val="Arial MT"/>
        <family val="2"/>
      </rPr>
      <t>primário, diâm =100 x 50mm</t>
    </r>
  </si>
  <si>
    <r>
      <rPr>
        <sz val="9"/>
        <rFont val="Arial MT"/>
        <family val="2"/>
      </rPr>
      <t>8.27</t>
    </r>
  </si>
  <si>
    <r>
      <rPr>
        <sz val="9"/>
        <rFont val="Arial MT"/>
        <family val="2"/>
      </rPr>
      <t xml:space="preserve">Tê sanitário em pvc rígido c/ anéis, para esgoto
</t>
    </r>
    <r>
      <rPr>
        <sz val="9"/>
        <rFont val="Arial MT"/>
        <family val="2"/>
      </rPr>
      <t>primário, diâm =100 x 75mm</t>
    </r>
  </si>
  <si>
    <r>
      <rPr>
        <sz val="9"/>
        <rFont val="Arial MT"/>
        <family val="2"/>
      </rPr>
      <t>8.28</t>
    </r>
  </si>
  <si>
    <r>
      <rPr>
        <sz val="9"/>
        <rFont val="Arial MT"/>
        <family val="2"/>
      </rPr>
      <t xml:space="preserve">Te, pvc, serie normal, esgoto predial, dn 100 x 100 mm, junta elástica, fornecido e instalado em ramal de
</t>
    </r>
    <r>
      <rPr>
        <sz val="9"/>
        <rFont val="Arial MT"/>
        <family val="2"/>
      </rPr>
      <t>descarga ou ramal de esgoto sanitário</t>
    </r>
  </si>
  <si>
    <r>
      <rPr>
        <sz val="9"/>
        <rFont val="Arial MT"/>
        <family val="2"/>
      </rPr>
      <t>8.29</t>
    </r>
  </si>
  <si>
    <r>
      <rPr>
        <sz val="9"/>
        <rFont val="Arial MT"/>
        <family val="2"/>
      </rPr>
      <t xml:space="preserve">Tubo pvc, serie normal, esgoto predial, dn 40 mm, fornecido e instalado em ramal de descarga ou ramal
</t>
    </r>
    <r>
      <rPr>
        <sz val="9"/>
        <rFont val="Arial MT"/>
        <family val="2"/>
      </rPr>
      <t>de esgoto sanitário</t>
    </r>
  </si>
  <si>
    <r>
      <rPr>
        <sz val="9"/>
        <rFont val="Arial MT"/>
        <family val="2"/>
      </rPr>
      <t>8.30</t>
    </r>
  </si>
  <si>
    <r>
      <rPr>
        <sz val="9"/>
        <rFont val="Arial MT"/>
        <family val="2"/>
      </rPr>
      <t xml:space="preserve">Tubo pvc, serie normal, esgoto predial, dn 50 mm, fornecido e instalado em prumada de esgoto sanitário
</t>
    </r>
    <r>
      <rPr>
        <sz val="9"/>
        <rFont val="Arial MT"/>
        <family val="2"/>
      </rPr>
      <t>ou ventilação</t>
    </r>
  </si>
  <si>
    <r>
      <rPr>
        <sz val="9"/>
        <rFont val="Arial MT"/>
        <family val="2"/>
      </rPr>
      <t>8.31</t>
    </r>
  </si>
  <si>
    <r>
      <rPr>
        <sz val="9"/>
        <rFont val="Arial MT"/>
        <family val="2"/>
      </rPr>
      <t xml:space="preserve">Tubo pvc, serie normal, esgoto predial, dn 75 mm,
</t>
    </r>
    <r>
      <rPr>
        <sz val="9"/>
        <rFont val="Arial MT"/>
        <family val="2"/>
      </rPr>
      <t>fornecido e instalado em prumada de esgoto sanitário ou ventilação</t>
    </r>
  </si>
  <si>
    <r>
      <rPr>
        <sz val="9"/>
        <rFont val="Arial MT"/>
        <family val="2"/>
      </rPr>
      <t>8.32</t>
    </r>
  </si>
  <si>
    <r>
      <rPr>
        <sz val="9"/>
        <rFont val="Arial MT"/>
        <family val="2"/>
      </rPr>
      <t xml:space="preserve">Tubo pvc, serie normal, esgoto predial, dn 100 mm,
</t>
    </r>
    <r>
      <rPr>
        <sz val="9"/>
        <rFont val="Arial MT"/>
        <family val="2"/>
      </rPr>
      <t>fornecido e instalado em prumada de esgoto sanitário ou ventilação</t>
    </r>
  </si>
  <si>
    <r>
      <rPr>
        <sz val="9"/>
        <rFont val="Arial MT"/>
        <family val="2"/>
      </rPr>
      <t>8.33</t>
    </r>
  </si>
  <si>
    <r>
      <rPr>
        <sz val="9"/>
        <rFont val="Arial MT"/>
        <family val="2"/>
      </rPr>
      <t xml:space="preserve">Tubo, pvc, soldável, dn 25mm, instalado em ramal de
</t>
    </r>
    <r>
      <rPr>
        <sz val="9"/>
        <rFont val="Arial MT"/>
        <family val="2"/>
      </rPr>
      <t>distribuição de água - fornecimento e instalação</t>
    </r>
  </si>
  <si>
    <r>
      <rPr>
        <sz val="9"/>
        <rFont val="Arial MT"/>
        <family val="2"/>
      </rPr>
      <t>8.34</t>
    </r>
  </si>
  <si>
    <r>
      <rPr>
        <sz val="9"/>
        <rFont val="Arial MT"/>
        <family val="2"/>
      </rPr>
      <t xml:space="preserve">Tubo, pvc, soldável, dn 50mm, instalado em prumada
</t>
    </r>
    <r>
      <rPr>
        <sz val="9"/>
        <rFont val="Arial MT"/>
        <family val="2"/>
      </rPr>
      <t>de água - fornecimento e instalação</t>
    </r>
  </si>
  <si>
    <r>
      <rPr>
        <sz val="9"/>
        <rFont val="Arial MT"/>
        <family val="2"/>
      </rPr>
      <t>8.35</t>
    </r>
  </si>
  <si>
    <r>
      <rPr>
        <sz val="9"/>
        <rFont val="Arial MT"/>
        <family val="2"/>
      </rPr>
      <t>Registro de gaveta bruto, latão, roscável, 1 1/2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, instalado em reservação de água de edificação que possua reservatório de fibra/fibrocimento 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fornecimento
</t>
    </r>
    <r>
      <rPr>
        <sz val="9"/>
        <rFont val="Arial MT"/>
        <family val="2"/>
      </rPr>
      <t>e instalação</t>
    </r>
  </si>
  <si>
    <r>
      <rPr>
        <sz val="9"/>
        <rFont val="Arial MT"/>
        <family val="2"/>
      </rPr>
      <t>8.36</t>
    </r>
  </si>
  <si>
    <r>
      <rPr>
        <sz val="9"/>
        <rFont val="Arial MT"/>
        <family val="2"/>
      </rPr>
      <t xml:space="preserve">Registro de gaveta bruto, latão, roscável, 3/4",
</t>
    </r>
    <r>
      <rPr>
        <sz val="9"/>
        <rFont val="Arial MT"/>
        <family val="2"/>
      </rPr>
      <t>fornecido e instalado em ramal de água</t>
    </r>
  </si>
  <si>
    <r>
      <rPr>
        <sz val="9"/>
        <rFont val="Arial MT"/>
        <family val="2"/>
      </rPr>
      <t>8.37</t>
    </r>
  </si>
  <si>
    <r>
      <rPr>
        <sz val="9"/>
        <rFont val="Arial MT"/>
        <family val="2"/>
      </rPr>
      <t>Registro de pressão bruto, latão,  roscável, 3/4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,
</t>
    </r>
    <r>
      <rPr>
        <sz val="9"/>
        <rFont val="Arial MT"/>
        <family val="2"/>
      </rPr>
      <t>fornecido e instalado em ramal de água</t>
    </r>
  </si>
  <si>
    <r>
      <rPr>
        <sz val="9"/>
        <rFont val="Arial MT"/>
        <family val="2"/>
      </rPr>
      <t>8.38</t>
    </r>
  </si>
  <si>
    <r>
      <rPr>
        <sz val="9"/>
        <rFont val="Arial MT"/>
        <family val="2"/>
      </rPr>
      <t xml:space="preserve">Bucha de reducao de pvc, soldavel, longa, com 50 x 25
</t>
    </r>
    <r>
      <rPr>
        <sz val="9"/>
        <rFont val="Arial MT"/>
        <family val="2"/>
      </rPr>
      <t>mm, para agua fria predial</t>
    </r>
  </si>
  <si>
    <r>
      <rPr>
        <sz val="9"/>
        <rFont val="Arial MT"/>
        <family val="2"/>
      </rPr>
      <t>8.39</t>
    </r>
  </si>
  <si>
    <r>
      <rPr>
        <sz val="9"/>
        <rFont val="Arial MT"/>
        <family val="2"/>
      </rPr>
      <t xml:space="preserve">Joelho 90 graus, pvc, soldável, dn 25mm, instalado em
</t>
    </r>
    <r>
      <rPr>
        <sz val="9"/>
        <rFont val="Arial MT"/>
        <family val="2"/>
      </rPr>
      <t>prumada de água - fornecimento e instalação</t>
    </r>
  </si>
  <si>
    <r>
      <rPr>
        <sz val="9"/>
        <rFont val="Arial MT"/>
        <family val="2"/>
      </rPr>
      <t>8.40</t>
    </r>
  </si>
  <si>
    <r>
      <rPr>
        <sz val="9"/>
        <rFont val="Arial MT"/>
        <family val="2"/>
      </rPr>
      <t xml:space="preserve">Joelho 90 graus, pvc, soldável, dn 50mm, instalado em
</t>
    </r>
    <r>
      <rPr>
        <sz val="9"/>
        <rFont val="Arial MT"/>
        <family val="2"/>
      </rPr>
      <t>prumada de água - fornecimento e instalação</t>
    </r>
  </si>
  <si>
    <r>
      <rPr>
        <sz val="9"/>
        <rFont val="Arial MT"/>
        <family val="2"/>
      </rPr>
      <t>8.41</t>
    </r>
  </si>
  <si>
    <r>
      <rPr>
        <sz val="9"/>
        <rFont val="Arial MT"/>
        <family val="2"/>
      </rPr>
      <t>Joelho 90 graus com bucha de latão, pvc, soldável, dn 25mm, x 3/4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instalado em ramal ou sub-ramal de água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</si>
  <si>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8.42</t>
    </r>
  </si>
  <si>
    <r>
      <rPr>
        <sz val="9"/>
        <rFont val="Arial MT"/>
        <family val="2"/>
      </rPr>
      <t xml:space="preserve">Tê de redução, pvc, soldável, dn 50mm x 25mm,
</t>
    </r>
    <r>
      <rPr>
        <sz val="9"/>
        <rFont val="Arial MT"/>
        <family val="2"/>
      </rPr>
      <t>instalado em prumada de água - fornecimento e instalação</t>
    </r>
  </si>
  <si>
    <r>
      <rPr>
        <sz val="9"/>
        <rFont val="Arial MT"/>
        <family val="2"/>
      </rPr>
      <t>8.43</t>
    </r>
  </si>
  <si>
    <r>
      <rPr>
        <sz val="9"/>
        <rFont val="Arial MT"/>
        <family val="2"/>
      </rPr>
      <t xml:space="preserve">Te, pvc, soldável, dn 25mm, instalado em ramal de
</t>
    </r>
    <r>
      <rPr>
        <sz val="9"/>
        <rFont val="Arial MT"/>
        <family val="2"/>
      </rPr>
      <t>distribuição de água - fornecimento e instalação</t>
    </r>
  </si>
  <si>
    <r>
      <rPr>
        <sz val="9"/>
        <rFont val="Arial MT"/>
        <family val="2"/>
      </rPr>
      <t>8.44</t>
    </r>
  </si>
  <si>
    <r>
      <rPr>
        <sz val="9"/>
        <rFont val="Arial MT"/>
        <family val="2"/>
      </rPr>
      <t xml:space="preserve">Te, pvc, soldável, dn 50mm, instalado em prumada de
</t>
    </r>
    <r>
      <rPr>
        <sz val="9"/>
        <rFont val="Arial MT"/>
        <family val="2"/>
      </rPr>
      <t>água - fornecimento e instalação</t>
    </r>
  </si>
  <si>
    <r>
      <rPr>
        <sz val="9"/>
        <rFont val="Arial MT"/>
        <family val="2"/>
      </rPr>
      <t>8.45</t>
    </r>
  </si>
  <si>
    <r>
      <rPr>
        <sz val="9"/>
        <rFont val="Arial MT"/>
        <family val="2"/>
      </rPr>
      <t xml:space="preserve">Tê com bucha de latão na bolsa central, pvc, soldável,
</t>
    </r>
    <r>
      <rPr>
        <sz val="9"/>
        <rFont val="Arial MT"/>
        <family val="2"/>
      </rPr>
      <t>dn 25mm x 3/4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>, instalado em ramal ou sub-ramal de água - fornecimento e instalação</t>
    </r>
  </si>
  <si>
    <r>
      <rPr>
        <sz val="9"/>
        <rFont val="Arial MT"/>
        <family val="2"/>
      </rPr>
      <t>8.46</t>
    </r>
  </si>
  <si>
    <r>
      <rPr>
        <sz val="9"/>
        <rFont val="Arial MT"/>
        <family val="2"/>
      </rPr>
      <t xml:space="preserve">Vaso sanitário sifonado com caixa acoplada louça branca, incluso engate flexível em plástico branco, 1/2
</t>
    </r>
    <r>
      <rPr>
        <sz val="9"/>
        <rFont val="Arial MT"/>
        <family val="2"/>
      </rPr>
      <t>x 40cm - fornecimento e instalação</t>
    </r>
  </si>
  <si>
    <r>
      <rPr>
        <sz val="9"/>
        <rFont val="Arial MT"/>
        <family val="2"/>
      </rPr>
      <t>8.47</t>
    </r>
  </si>
  <si>
    <r>
      <rPr>
        <sz val="9"/>
        <rFont val="Arial MT"/>
        <family val="2"/>
      </rPr>
      <t xml:space="preserve">Vaso sanitario sifonado convencional para pcd sem furo frontal com louça branca sem assento, incluso conjunto de ligação para bacia sanitária ajustável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</si>
  <si>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8.48</t>
    </r>
  </si>
  <si>
    <r>
      <rPr>
        <sz val="9"/>
        <rFont val="Arial MT"/>
        <family val="2"/>
      </rPr>
      <t>Ducha higienica plastica com registro metalico 1/2 "</t>
    </r>
  </si>
  <si>
    <r>
      <rPr>
        <sz val="9"/>
        <rFont val="Arial MT"/>
        <family val="2"/>
      </rPr>
      <t>8.49</t>
    </r>
  </si>
  <si>
    <r>
      <rPr>
        <sz val="9"/>
        <rFont val="Arial MT"/>
        <family val="2"/>
      </rPr>
      <t xml:space="preserve">Mictório sifonado louça branca padrão médio
</t>
    </r>
    <r>
      <rPr>
        <sz val="9"/>
        <rFont val="Arial MT"/>
        <family val="2"/>
      </rPr>
      <t>fornecimento e instalação.</t>
    </r>
  </si>
  <si>
    <r>
      <rPr>
        <sz val="9"/>
        <rFont val="Arial MT"/>
        <family val="2"/>
      </rPr>
      <t>8.50</t>
    </r>
  </si>
  <si>
    <r>
      <rPr>
        <sz val="9"/>
        <rFont val="Arial MT"/>
        <family val="2"/>
      </rPr>
      <t>Torneira de boia, roscável, 1,</t>
    </r>
    <r>
      <rPr>
        <sz val="8.5"/>
        <rFont val="Microsoft Sans Serif"/>
        <family val="2"/>
      </rPr>
      <t xml:space="preserve">  </t>
    </r>
    <r>
      <rPr>
        <sz val="9"/>
        <rFont val="Arial MT"/>
        <family val="2"/>
      </rPr>
      <t xml:space="preserve">fornecida e instalada em
</t>
    </r>
    <r>
      <rPr>
        <sz val="9"/>
        <rFont val="Arial MT"/>
        <family val="2"/>
      </rPr>
      <t>reservação de água</t>
    </r>
  </si>
  <si>
    <r>
      <rPr>
        <sz val="9"/>
        <rFont val="Arial MT"/>
        <family val="2"/>
      </rPr>
      <t>8.51</t>
    </r>
  </si>
  <si>
    <r>
      <rPr>
        <sz val="9"/>
        <rFont val="Arial MT"/>
        <family val="2"/>
      </rPr>
      <t xml:space="preserve">Torneira plastica para tanque 1/2 " ou 3/4 " com bico
</t>
    </r>
    <r>
      <rPr>
        <sz val="9"/>
        <rFont val="Arial MT"/>
        <family val="2"/>
      </rPr>
      <t>para mangueira</t>
    </r>
  </si>
  <si>
    <r>
      <rPr>
        <sz val="9"/>
        <rFont val="Arial MT"/>
        <family val="2"/>
      </rPr>
      <t>8.52</t>
    </r>
  </si>
  <si>
    <r>
      <rPr>
        <sz val="9"/>
        <rFont val="Arial MT"/>
        <family val="2"/>
      </rPr>
      <t xml:space="preserve">Hidrômetro dn 25 (¾ ), 5,0 m³/h fornecimento e
</t>
    </r>
    <r>
      <rPr>
        <sz val="9"/>
        <rFont val="Arial MT"/>
        <family val="2"/>
      </rPr>
      <t>instalação</t>
    </r>
  </si>
  <si>
    <r>
      <rPr>
        <sz val="9"/>
        <rFont val="Arial MT"/>
        <family val="2"/>
      </rPr>
      <t>8.53</t>
    </r>
  </si>
  <si>
    <r>
      <rPr>
        <sz val="9"/>
        <rFont val="Arial MT"/>
        <family val="2"/>
      </rPr>
      <t xml:space="preserve">Kit cavalete para medição de água - entrada principal, em pvc soldável dn 25 (¾")   fornecimento e instalação
</t>
    </r>
    <r>
      <rPr>
        <sz val="9"/>
        <rFont val="Arial MT"/>
        <family val="2"/>
      </rPr>
      <t>(exclusive hidrômetro)</t>
    </r>
  </si>
  <si>
    <r>
      <rPr>
        <sz val="9"/>
        <rFont val="Arial MT"/>
        <family val="2"/>
      </rPr>
      <t>8.54</t>
    </r>
  </si>
  <si>
    <r>
      <rPr>
        <sz val="9"/>
        <rFont val="Arial MT"/>
        <family val="2"/>
      </rPr>
      <t>Bancada em granito , e=2cm</t>
    </r>
  </si>
  <si>
    <r>
      <rPr>
        <sz val="9"/>
        <rFont val="Arial MT"/>
        <family val="2"/>
      </rPr>
      <t>8.55</t>
    </r>
  </si>
  <si>
    <r>
      <rPr>
        <sz val="9"/>
        <rFont val="Arial MT"/>
        <family val="2"/>
      </rPr>
      <t xml:space="preserve">Cuba de embutir de aço inoxidável média, incluso
</t>
    </r>
    <r>
      <rPr>
        <sz val="9"/>
        <rFont val="Arial MT"/>
        <family val="2"/>
      </rPr>
      <t>válvula tipo americana em metal cromado e sifão flexível em pvc - fornecimento e instalação</t>
    </r>
  </si>
  <si>
    <r>
      <rPr>
        <sz val="9"/>
        <rFont val="Arial MT"/>
        <family val="2"/>
      </rPr>
      <t>8.56</t>
    </r>
  </si>
  <si>
    <r>
      <rPr>
        <sz val="9"/>
        <rFont val="Arial MT"/>
        <family val="2"/>
      </rPr>
      <t xml:space="preserve">Cuba de louça de embutir (oval ou circular) inclusive
</t>
    </r>
    <r>
      <rPr>
        <sz val="9"/>
        <rFont val="Arial MT"/>
        <family val="2"/>
      </rPr>
      <t>sifão plástico, válvula plástica para pia e engate plástico</t>
    </r>
  </si>
  <si>
    <r>
      <rPr>
        <sz val="9"/>
        <rFont val="Arial MT"/>
        <family val="2"/>
      </rPr>
      <t>8.57</t>
    </r>
  </si>
  <si>
    <r>
      <rPr>
        <sz val="9"/>
        <rFont val="Arial MT"/>
        <family val="2"/>
      </rPr>
      <t xml:space="preserve">Kit de acessorios para banheiro em metal cromado, 5
</t>
    </r>
    <r>
      <rPr>
        <sz val="9"/>
        <rFont val="Arial MT"/>
        <family val="2"/>
      </rPr>
      <t>pecas, incluso fixação</t>
    </r>
  </si>
  <si>
    <r>
      <rPr>
        <sz val="9"/>
        <rFont val="Arial MT"/>
        <family val="2"/>
      </rPr>
      <t>8.58</t>
    </r>
  </si>
  <si>
    <r>
      <rPr>
        <sz val="9"/>
        <rFont val="Arial MT"/>
        <family val="2"/>
      </rPr>
      <t xml:space="preserve">Papeleira de parede em metal cromado sem tampa,
</t>
    </r>
    <r>
      <rPr>
        <sz val="9"/>
        <rFont val="Arial MT"/>
        <family val="2"/>
      </rPr>
      <t>incluso fixação</t>
    </r>
  </si>
  <si>
    <r>
      <rPr>
        <sz val="9"/>
        <rFont val="Arial MT"/>
        <family val="2"/>
      </rPr>
      <t>8.59</t>
    </r>
  </si>
  <si>
    <r>
      <rPr>
        <sz val="9"/>
        <rFont val="Arial MT"/>
        <family val="2"/>
      </rPr>
      <t>Saboneteira plastica tipo dispenser para sabonete liquido com reservatorio 800 a 1500 ml, incluso fixação</t>
    </r>
  </si>
  <si>
    <r>
      <rPr>
        <sz val="9"/>
        <rFont val="Arial MT"/>
        <family val="2"/>
      </rPr>
      <t>8.60</t>
    </r>
  </si>
  <si>
    <r>
      <rPr>
        <sz val="9"/>
        <rFont val="Arial MT"/>
        <family val="2"/>
      </rPr>
      <t xml:space="preserve">Saboneteira de parede em metal cromado, incluso
</t>
    </r>
    <r>
      <rPr>
        <sz val="9"/>
        <rFont val="Arial MT"/>
        <family val="2"/>
      </rPr>
      <t>fixação</t>
    </r>
  </si>
  <si>
    <r>
      <rPr>
        <sz val="9"/>
        <rFont val="Arial MT"/>
        <family val="2"/>
      </rPr>
      <t>8.61</t>
    </r>
  </si>
  <si>
    <r>
      <rPr>
        <sz val="9"/>
        <rFont val="Arial MT"/>
        <family val="2"/>
      </rPr>
      <t xml:space="preserve">Chuveiro elétrico comum corpo plástico, tipo ducha </t>
    </r>
    <r>
      <rPr>
        <sz val="8.5"/>
        <rFont val="Microsoft Sans Serif"/>
        <family val="2"/>
      </rPr>
      <t xml:space="preserve"> 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</si>
  <si>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8.62</t>
    </r>
  </si>
  <si>
    <r>
      <rPr>
        <sz val="9"/>
        <rFont val="Arial MT"/>
        <family val="2"/>
      </rPr>
      <t xml:space="preserve">Caixa enterrada hidráulica retangular em alvenaria com tijolos cerâmicos maciços, dimensões internas:
</t>
    </r>
    <r>
      <rPr>
        <sz val="9"/>
        <rFont val="Arial MT"/>
        <family val="2"/>
      </rPr>
      <t>0,6x0,6x0,6 m para rede de esgoto</t>
    </r>
  </si>
  <si>
    <r>
      <rPr>
        <sz val="9"/>
        <rFont val="Arial MT"/>
        <family val="2"/>
      </rPr>
      <t>8.63</t>
    </r>
  </si>
  <si>
    <r>
      <rPr>
        <sz val="9"/>
        <rFont val="Arial MT"/>
        <family val="2"/>
      </rPr>
      <t xml:space="preserve">Caixa enterrada hidráulica retangular em alvenaria com
</t>
    </r>
    <r>
      <rPr>
        <sz val="9"/>
        <rFont val="Arial MT"/>
        <family val="2"/>
      </rPr>
      <t>tijolos cerâmicos maciços, dimensões internas: 0,8x0,8x0,6 m para rede de drenagem</t>
    </r>
  </si>
  <si>
    <r>
      <rPr>
        <sz val="9"/>
        <rFont val="Arial MT"/>
        <family val="2"/>
      </rPr>
      <t>8.64</t>
    </r>
  </si>
  <si>
    <r>
      <rPr>
        <sz val="9"/>
        <rFont val="Arial MT"/>
        <family val="2"/>
      </rPr>
      <t>Torneira cromada de mesa, 1/2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>ou 3/4,</t>
    </r>
    <r>
      <rPr>
        <sz val="8.5"/>
        <rFont val="Microsoft Sans Serif"/>
        <family val="2"/>
      </rPr>
      <t xml:space="preserve">  </t>
    </r>
    <r>
      <rPr>
        <sz val="9"/>
        <rFont val="Arial MT"/>
        <family val="2"/>
      </rPr>
      <t>para lavatório, padrão popular - fornecimento e instalação</t>
    </r>
  </si>
  <si>
    <r>
      <rPr>
        <sz val="9"/>
        <rFont val="Arial MT"/>
        <family val="2"/>
      </rPr>
      <t>8.65</t>
    </r>
  </si>
  <si>
    <r>
      <rPr>
        <sz val="9"/>
        <rFont val="Arial MT"/>
        <family val="2"/>
      </rPr>
      <t>Torneira cromada tubo móvel, de mesa, 1/2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>ou 3/4,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para pia de cozinha, padrão alto - fornecimento e
</t>
    </r>
    <r>
      <rPr>
        <sz val="9"/>
        <rFont val="Arial MT"/>
        <family val="2"/>
      </rPr>
      <t>instalação</t>
    </r>
  </si>
  <si>
    <r>
      <rPr>
        <sz val="9"/>
        <rFont val="Arial MT"/>
        <family val="2"/>
      </rPr>
      <t>8.66</t>
    </r>
  </si>
  <si>
    <r>
      <rPr>
        <sz val="9"/>
        <rFont val="Arial MT"/>
        <family val="2"/>
      </rPr>
      <t>Engate flexível em plástico branco, 1/2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x 40cm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</si>
  <si>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8.67</t>
    </r>
  </si>
  <si>
    <r>
      <rPr>
        <sz val="9"/>
        <rFont val="Arial MT"/>
        <family val="2"/>
      </rPr>
      <t>Válvula pé c/ crivo, d = 25 mm (1")</t>
    </r>
  </si>
  <si>
    <r>
      <rPr>
        <sz val="9"/>
        <rFont val="Arial MT"/>
        <family val="2"/>
      </rPr>
      <t>8.68</t>
    </r>
  </si>
  <si>
    <r>
      <rPr>
        <sz val="9"/>
        <rFont val="Arial MT"/>
        <family val="2"/>
      </rPr>
      <t xml:space="preserve">Conjunto moto-bomba com motor de 3/4 cv, monofásico, bomba centrífuga, sucção=1", recalque=1", pr. máx. 26 mca, alt. sucção 8 mca. faixas hm (m) - q (m3/h) : (23-3,4)(20-4,7)(17-5,7)(14-6,6)(11-
</t>
    </r>
    <r>
      <rPr>
        <sz val="9"/>
        <rFont val="Arial MT"/>
        <family val="2"/>
      </rPr>
      <t>7,3), inclusive chave de partida direta</t>
    </r>
  </si>
  <si>
    <r>
      <rPr>
        <sz val="9"/>
        <rFont val="Arial MT"/>
        <family val="2"/>
      </rPr>
      <t>8.69</t>
    </r>
  </si>
  <si>
    <r>
      <rPr>
        <sz val="9"/>
        <rFont val="Arial MT"/>
        <family val="2"/>
      </rPr>
      <t>Tubo pvc, série r, água pluvial, dn 100 mm, fornecido e instalado em condutores verticais de águas pluviais</t>
    </r>
  </si>
  <si>
    <r>
      <rPr>
        <b/>
        <sz val="9"/>
        <rFont val="Arial"/>
        <family val="2"/>
      </rPr>
      <t>9.0</t>
    </r>
  </si>
  <si>
    <r>
      <rPr>
        <b/>
        <sz val="9"/>
        <rFont val="Arial"/>
        <family val="2"/>
      </rPr>
      <t>INSTALAÇÕES ELÉTRICAS</t>
    </r>
  </si>
  <si>
    <r>
      <rPr>
        <sz val="9"/>
        <rFont val="Arial MT"/>
        <family val="2"/>
      </rPr>
      <t>9.1</t>
    </r>
  </si>
  <si>
    <r>
      <rPr>
        <sz val="9"/>
        <rFont val="Arial MT"/>
        <family val="2"/>
      </rPr>
      <t>Caixa de embutir pvc - 4x2 retangular</t>
    </r>
  </si>
  <si>
    <r>
      <rPr>
        <sz val="9"/>
        <rFont val="Arial MT"/>
        <family val="2"/>
      </rPr>
      <t>C4762</t>
    </r>
  </si>
  <si>
    <r>
      <rPr>
        <sz val="9"/>
        <rFont val="Arial MT"/>
        <family val="2"/>
      </rPr>
      <t>9.2</t>
    </r>
  </si>
  <si>
    <r>
      <rPr>
        <sz val="9"/>
        <rFont val="Arial MT"/>
        <family val="2"/>
      </rPr>
      <t xml:space="preserve">Curva 90 graus para eletroduto, pvc, roscável, dn 50
</t>
    </r>
    <r>
      <rPr>
        <sz val="9"/>
        <rFont val="Arial MT"/>
        <family val="2"/>
      </rPr>
      <t>mm (1 1/2") - fornecimento e instalação.</t>
    </r>
  </si>
  <si>
    <r>
      <rPr>
        <sz val="9"/>
        <rFont val="Arial MT"/>
        <family val="2"/>
      </rPr>
      <t>9.3</t>
    </r>
  </si>
  <si>
    <r>
      <rPr>
        <sz val="9"/>
        <rFont val="Arial MT"/>
        <family val="2"/>
      </rPr>
      <t xml:space="preserve">Curva 90 graus para eletroduto, pvc, roscável, dn 40 mm (1 1/4"), para circuitos terminais, instalada em
</t>
    </r>
    <r>
      <rPr>
        <sz val="9"/>
        <rFont val="Arial MT"/>
        <family val="2"/>
      </rPr>
      <t>parede - fornecimento e instalação. af_12/2015</t>
    </r>
  </si>
  <si>
    <r>
      <rPr>
        <sz val="9"/>
        <rFont val="Arial MT"/>
        <family val="2"/>
      </rPr>
      <t>9.4</t>
    </r>
  </si>
  <si>
    <r>
      <rPr>
        <sz val="9"/>
        <rFont val="Arial MT"/>
        <family val="2"/>
      </rPr>
      <t xml:space="preserve">Curva 90 graus para eletroduto, pvc, roscável, dn 32 mm (1"), para circuitos terminais, instalada em parede -
</t>
    </r>
    <r>
      <rPr>
        <sz val="9"/>
        <rFont val="Arial MT"/>
        <family val="2"/>
      </rPr>
      <t>fornecimento e instalação. af_12/2015</t>
    </r>
  </si>
  <si>
    <r>
      <rPr>
        <sz val="9"/>
        <rFont val="Arial MT"/>
        <family val="2"/>
      </rPr>
      <t>9.5</t>
    </r>
  </si>
  <si>
    <r>
      <rPr>
        <sz val="9"/>
        <rFont val="Arial MT"/>
        <family val="2"/>
      </rPr>
      <t xml:space="preserve">Eletroduto flexível corrugado, pvc, dn 32 mm (1"), para circuitos terminais, instalado em forro - fornecimento e
</t>
    </r>
    <r>
      <rPr>
        <sz val="9"/>
        <rFont val="Arial MT"/>
        <family val="2"/>
      </rPr>
      <t>instalação. af_12/2015</t>
    </r>
  </si>
  <si>
    <r>
      <rPr>
        <sz val="9"/>
        <rFont val="Arial MT"/>
        <family val="2"/>
      </rPr>
      <t>9.6</t>
    </r>
  </si>
  <si>
    <r>
      <rPr>
        <sz val="9"/>
        <rFont val="Arial MT"/>
        <family val="2"/>
      </rPr>
      <t xml:space="preserve">Eletroduto flexível corrugado, pead, dn 40 mm (1 1/4"),
</t>
    </r>
    <r>
      <rPr>
        <sz val="9"/>
        <rFont val="Arial MT"/>
        <family val="2"/>
      </rPr>
      <t>para circuitos terminais, instalado em forro - fornecimento e instalação. af_12/2015</t>
    </r>
  </si>
  <si>
    <r>
      <rPr>
        <sz val="9"/>
        <rFont val="Arial MT"/>
        <family val="2"/>
      </rPr>
      <t>9.7</t>
    </r>
  </si>
  <si>
    <r>
      <rPr>
        <sz val="9"/>
        <rFont val="Arial MT"/>
        <family val="2"/>
      </rPr>
      <t xml:space="preserve">Eletroduto flexível corrugado, pead, dn 50 (1 ½) -
</t>
    </r>
    <r>
      <rPr>
        <sz val="9"/>
        <rFont val="Arial MT"/>
        <family val="2"/>
      </rPr>
      <t>fornecimento e instalação. af_04/2016</t>
    </r>
  </si>
  <si>
    <r>
      <rPr>
        <sz val="9"/>
        <rFont val="Arial MT"/>
        <family val="2"/>
      </rPr>
      <t>9.8</t>
    </r>
  </si>
  <si>
    <r>
      <rPr>
        <sz val="9"/>
        <rFont val="Arial MT"/>
        <family val="2"/>
      </rPr>
      <t xml:space="preserve">Eletroduto rígido roscável, pvc, dn 40 mm (1 1/4"), para circuitos terminais, instalado em forro - fornecimento e
</t>
    </r>
    <r>
      <rPr>
        <sz val="9"/>
        <rFont val="Arial MT"/>
        <family val="2"/>
      </rPr>
      <t>instalação. af_12/2015</t>
    </r>
  </si>
  <si>
    <r>
      <rPr>
        <sz val="9"/>
        <rFont val="Arial MT"/>
        <family val="2"/>
      </rPr>
      <t>9.9</t>
    </r>
  </si>
  <si>
    <r>
      <rPr>
        <sz val="9"/>
        <rFont val="Arial MT"/>
        <family val="2"/>
      </rPr>
      <t xml:space="preserve">Eletroduto rígido roscável, pvc, dn 32 mm (1"), para circuitos terminais, instalado em forro - fornecimento e
</t>
    </r>
    <r>
      <rPr>
        <sz val="9"/>
        <rFont val="Arial MT"/>
        <family val="2"/>
      </rPr>
      <t>instalação. af_12/2015</t>
    </r>
  </si>
  <si>
    <r>
      <rPr>
        <sz val="9"/>
        <rFont val="Arial MT"/>
        <family val="2"/>
      </rPr>
      <t>9.10</t>
    </r>
  </si>
  <si>
    <r>
      <rPr>
        <sz val="9"/>
        <rFont val="Arial MT"/>
        <family val="2"/>
      </rPr>
      <t xml:space="preserve">Eletroduto rígido roscável, pvc, dn 50 mm (1 1/2") -
</t>
    </r>
    <r>
      <rPr>
        <sz val="9"/>
        <rFont val="Arial MT"/>
        <family val="2"/>
      </rPr>
      <t>fornecimento e instalação. af_12/2015</t>
    </r>
  </si>
  <si>
    <r>
      <rPr>
        <sz val="9"/>
        <rFont val="Arial MT"/>
        <family val="2"/>
      </rPr>
      <t>9.11</t>
    </r>
  </si>
  <si>
    <r>
      <rPr>
        <sz val="9"/>
        <rFont val="Arial MT"/>
        <family val="2"/>
      </rPr>
      <t xml:space="preserve">Luva para eletroduto, pvc, roscável, dn 50 mm (1 1/2") -
</t>
    </r>
    <r>
      <rPr>
        <sz val="9"/>
        <rFont val="Arial MT"/>
        <family val="2"/>
      </rPr>
      <t>fornecimento e instalação. af_12/2015</t>
    </r>
  </si>
  <si>
    <r>
      <rPr>
        <sz val="9"/>
        <rFont val="Arial MT"/>
        <family val="2"/>
      </rPr>
      <t>9.12</t>
    </r>
  </si>
  <si>
    <r>
      <rPr>
        <sz val="9"/>
        <rFont val="Arial MT"/>
        <family val="2"/>
      </rPr>
      <t xml:space="preserve">Luva para eletroduto, pvc, roscável, dn 40 mm (1 1/4"),
</t>
    </r>
    <r>
      <rPr>
        <sz val="9"/>
        <rFont val="Arial MT"/>
        <family val="2"/>
      </rPr>
      <t>para circuitos terminais, instalada em forro - fornecimento e instalação. af_12/2015</t>
    </r>
  </si>
  <si>
    <r>
      <rPr>
        <sz val="9"/>
        <rFont val="Arial MT"/>
        <family val="2"/>
      </rPr>
      <t>9.13</t>
    </r>
  </si>
  <si>
    <r>
      <rPr>
        <sz val="9"/>
        <rFont val="Arial MT"/>
        <family val="2"/>
      </rPr>
      <t xml:space="preserve">Luva para eletroduto, pvc, roscável, dn 32 mm (1"), para circuitos terminais, instalada em forro -
</t>
    </r>
    <r>
      <rPr>
        <sz val="9"/>
        <rFont val="Arial MT"/>
        <family val="2"/>
      </rPr>
      <t>fornecimento e instalação. af_12/2015</t>
    </r>
  </si>
  <si>
    <r>
      <rPr>
        <sz val="9"/>
        <rFont val="Arial MT"/>
        <family val="2"/>
      </rPr>
      <t>9.14</t>
    </r>
  </si>
  <si>
    <r>
      <rPr>
        <sz val="9"/>
        <rFont val="Arial MT"/>
        <family val="2"/>
      </rPr>
      <t xml:space="preserve">Quadro Geral de luz e força (18 módulos) Barramento
</t>
    </r>
    <r>
      <rPr>
        <sz val="9"/>
        <rFont val="Arial MT"/>
        <family val="2"/>
      </rPr>
      <t>175A</t>
    </r>
  </si>
  <si>
    <r>
      <rPr>
        <sz val="9"/>
        <rFont val="Arial MT"/>
        <family val="2"/>
      </rPr>
      <t>9.15</t>
    </r>
  </si>
  <si>
    <r>
      <rPr>
        <sz val="9"/>
        <rFont val="Arial MT"/>
        <family val="2"/>
      </rPr>
      <t xml:space="preserve">Quadro Parcial de luz e força (18 módulos) Barramento
</t>
    </r>
    <r>
      <rPr>
        <sz val="9"/>
        <rFont val="Arial MT"/>
        <family val="2"/>
      </rPr>
      <t>175A</t>
    </r>
  </si>
  <si>
    <r>
      <rPr>
        <sz val="9"/>
        <rFont val="Arial MT"/>
        <family val="2"/>
      </rPr>
      <t>9.16</t>
    </r>
  </si>
  <si>
    <r>
      <rPr>
        <sz val="9"/>
        <rFont val="Arial MT"/>
        <family val="2"/>
      </rPr>
      <t>Tomada 2P+T - 10A</t>
    </r>
  </si>
  <si>
    <r>
      <rPr>
        <sz val="9"/>
        <rFont val="Arial MT"/>
        <family val="2"/>
      </rPr>
      <t>9.17</t>
    </r>
  </si>
  <si>
    <r>
      <rPr>
        <sz val="9"/>
        <rFont val="Arial MT"/>
        <family val="2"/>
      </rPr>
      <t>Interruptor simples (2 módulos), 10a/250v, incluindo suporte e placa - fornecimento e instalação. af_12/2015</t>
    </r>
  </si>
  <si>
    <r>
      <rPr>
        <sz val="9"/>
        <rFont val="Arial MT"/>
        <family val="2"/>
      </rPr>
      <t>9.18</t>
    </r>
  </si>
  <si>
    <r>
      <rPr>
        <sz val="9"/>
        <rFont val="Arial MT"/>
        <family val="2"/>
      </rPr>
      <t>Interruptor paralelo (3 módulos), 10a/250v, incluindo suporte e placa - fornecimento e instalação. af_12/2015</t>
    </r>
  </si>
  <si>
    <r>
      <rPr>
        <sz val="9"/>
        <rFont val="Arial MT"/>
        <family val="2"/>
      </rPr>
      <t>9.19</t>
    </r>
  </si>
  <si>
    <r>
      <rPr>
        <sz val="9"/>
        <rFont val="Arial MT"/>
        <family val="2"/>
      </rPr>
      <t>Interruptor simples (1 módulo), 10a/250v, incluindo suporte e placa - fornecimento e instalação. af_12/2015</t>
    </r>
  </si>
  <si>
    <r>
      <rPr>
        <sz val="9"/>
        <rFont val="Arial MT"/>
        <family val="2"/>
      </rPr>
      <t>9.20</t>
    </r>
  </si>
  <si>
    <r>
      <rPr>
        <sz val="9"/>
        <rFont val="Arial MT"/>
        <family val="2"/>
      </rPr>
      <t xml:space="preserve">Caixa sextavada 3" x 3", metálica, instalada em laje -
</t>
    </r>
    <r>
      <rPr>
        <sz val="9"/>
        <rFont val="Arial MT"/>
        <family val="2"/>
      </rPr>
      <t>fornecimento e instalação. af_12/2015</t>
    </r>
  </si>
  <si>
    <r>
      <rPr>
        <sz val="9"/>
        <rFont val="Arial MT"/>
        <family val="2"/>
      </rPr>
      <t>9.21</t>
    </r>
  </si>
  <si>
    <r>
      <rPr>
        <sz val="9"/>
        <rFont val="Arial MT"/>
        <family val="2"/>
      </rPr>
      <t>Luminária tipo plafon com 1 lâmpada led - 12W</t>
    </r>
  </si>
  <si>
    <r>
      <rPr>
        <sz val="9"/>
        <rFont val="Arial MT"/>
        <family val="2"/>
      </rPr>
      <t>9.22</t>
    </r>
  </si>
  <si>
    <r>
      <rPr>
        <sz val="9"/>
        <rFont val="Arial MT"/>
        <family val="2"/>
      </rPr>
      <t>Luminária Plafon Led 18w</t>
    </r>
  </si>
  <si>
    <r>
      <rPr>
        <sz val="9"/>
        <rFont val="Arial MT"/>
        <family val="2"/>
      </rPr>
      <t>9.23</t>
    </r>
  </si>
  <si>
    <r>
      <rPr>
        <sz val="9"/>
        <rFont val="Arial MT"/>
        <family val="2"/>
      </rPr>
      <t xml:space="preserve">Disjuntor tripolar tipo din, corrente nominal de 40a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</si>
  <si>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9.24</t>
    </r>
  </si>
  <si>
    <r>
      <rPr>
        <sz val="9"/>
        <rFont val="Arial MT"/>
        <family val="2"/>
      </rPr>
      <t>Disjuntor Diferencial Residual - DR- 2P25A - 30mA</t>
    </r>
  </si>
  <si>
    <r>
      <rPr>
        <sz val="9"/>
        <rFont val="Arial MT"/>
        <family val="2"/>
      </rPr>
      <t>C4530</t>
    </r>
  </si>
  <si>
    <r>
      <rPr>
        <sz val="9"/>
        <rFont val="Arial MT"/>
        <family val="2"/>
      </rPr>
      <t>9.25</t>
    </r>
  </si>
  <si>
    <r>
      <rPr>
        <sz val="9"/>
        <rFont val="Arial MT"/>
        <family val="2"/>
      </rPr>
      <t xml:space="preserve">Disjuntor monopolar tipo din, corrente nominal de 25a -
</t>
    </r>
    <r>
      <rPr>
        <sz val="9"/>
        <rFont val="Arial MT"/>
        <family val="2"/>
      </rPr>
      <t>fornecimento e instalação. af_04/2016</t>
    </r>
  </si>
  <si>
    <r>
      <rPr>
        <sz val="9"/>
        <rFont val="Arial MT"/>
        <family val="2"/>
      </rPr>
      <t>9.26</t>
    </r>
  </si>
  <si>
    <r>
      <rPr>
        <sz val="9"/>
        <rFont val="Arial MT"/>
        <family val="2"/>
      </rPr>
      <t xml:space="preserve">Disjuntor monopolar tipo din, corrente nominal de 10a -
</t>
    </r>
    <r>
      <rPr>
        <sz val="9"/>
        <rFont val="Arial MT"/>
        <family val="2"/>
      </rPr>
      <t>fornecimento e instalação. af_04/2016</t>
    </r>
  </si>
  <si>
    <r>
      <rPr>
        <sz val="9"/>
        <rFont val="Arial MT"/>
        <family val="2"/>
      </rPr>
      <t>9.27</t>
    </r>
  </si>
  <si>
    <r>
      <rPr>
        <sz val="9"/>
        <rFont val="Arial MT"/>
        <family val="2"/>
      </rPr>
      <t xml:space="preserve">Disjuntor tripolar tipo din, corrente nominal de 50a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</si>
  <si>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9.28</t>
    </r>
  </si>
  <si>
    <r>
      <rPr>
        <sz val="9"/>
        <rFont val="Arial MT"/>
        <family val="2"/>
      </rPr>
      <t>DPS Classe II - 20kA</t>
    </r>
  </si>
  <si>
    <r>
      <rPr>
        <sz val="9"/>
        <rFont val="Arial MT"/>
        <family val="2"/>
      </rPr>
      <t>9.29</t>
    </r>
  </si>
  <si>
    <r>
      <rPr>
        <sz val="9"/>
        <rFont val="Arial MT"/>
        <family val="2"/>
      </rPr>
      <t xml:space="preserve">Cabo de cobre isolado HEPR (XLPE), rigido, 16mm²,
</t>
    </r>
    <r>
      <rPr>
        <sz val="9"/>
        <rFont val="Arial MT"/>
        <family val="2"/>
      </rPr>
      <t>1kv / 90º C</t>
    </r>
  </si>
  <si>
    <r>
      <rPr>
        <sz val="9"/>
        <rFont val="Arial MT"/>
        <family val="2"/>
      </rPr>
      <t>9.30</t>
    </r>
  </si>
  <si>
    <r>
      <rPr>
        <sz val="9"/>
        <rFont val="Arial MT"/>
        <family val="2"/>
      </rPr>
      <t>Cabo cobre nu 16mm2</t>
    </r>
  </si>
  <si>
    <r>
      <rPr>
        <sz val="9"/>
        <rFont val="Arial MT"/>
        <family val="2"/>
      </rPr>
      <t>C0518</t>
    </r>
  </si>
  <si>
    <r>
      <rPr>
        <sz val="9"/>
        <rFont val="Arial MT"/>
        <family val="2"/>
      </rPr>
      <t>9.31</t>
    </r>
  </si>
  <si>
    <r>
      <rPr>
        <sz val="9"/>
        <rFont val="Arial MT"/>
        <family val="2"/>
      </rPr>
      <t xml:space="preserve">Cabo de cobre isolado HEPR (XLPE), rigido, 10mm²,
</t>
    </r>
    <r>
      <rPr>
        <sz val="9"/>
        <rFont val="Arial MT"/>
        <family val="2"/>
      </rPr>
      <t>1kv / 90º C</t>
    </r>
  </si>
  <si>
    <r>
      <rPr>
        <sz val="9"/>
        <rFont val="Arial MT"/>
        <family val="2"/>
      </rPr>
      <t>9.32</t>
    </r>
  </si>
  <si>
    <r>
      <rPr>
        <sz val="9"/>
        <rFont val="Arial MT"/>
        <family val="2"/>
      </rPr>
      <t>Cabo cobre nu 10 mm²</t>
    </r>
  </si>
  <si>
    <r>
      <rPr>
        <sz val="9"/>
        <rFont val="Arial MT"/>
        <family val="2"/>
      </rPr>
      <t>C3907</t>
    </r>
  </si>
  <si>
    <r>
      <rPr>
        <sz val="9"/>
        <rFont val="Arial MT"/>
        <family val="2"/>
      </rPr>
      <t>9.33</t>
    </r>
  </si>
  <si>
    <r>
      <rPr>
        <sz val="9"/>
        <rFont val="Arial MT"/>
        <family val="2"/>
      </rPr>
      <t xml:space="preserve">Cabo de cobre flexível isolado, 4 mm², anti-chama
</t>
    </r>
    <r>
      <rPr>
        <sz val="9"/>
        <rFont val="Arial MT"/>
        <family val="2"/>
      </rPr>
      <t>450/750 v, para circuitos terminais - fornecimento e instalação. af_12/2015</t>
    </r>
  </si>
  <si>
    <r>
      <rPr>
        <sz val="9"/>
        <rFont val="Arial MT"/>
        <family val="2"/>
      </rPr>
      <t>9.34</t>
    </r>
  </si>
  <si>
    <r>
      <rPr>
        <sz val="9"/>
        <rFont val="Arial MT"/>
        <family val="2"/>
      </rPr>
      <t xml:space="preserve">Cabo de cobre flexível isolado, 1,5 mm², anti-chama 450/750 v, para circuitos terminais - fornecimento e
</t>
    </r>
    <r>
      <rPr>
        <sz val="9"/>
        <rFont val="Arial MT"/>
        <family val="2"/>
      </rPr>
      <t>instalação. af_12/2015</t>
    </r>
  </si>
  <si>
    <r>
      <rPr>
        <b/>
        <sz val="9"/>
        <rFont val="Arial"/>
        <family val="2"/>
      </rPr>
      <t>PADRÃO DE MEDIÇÃO</t>
    </r>
  </si>
  <si>
    <r>
      <rPr>
        <sz val="9"/>
        <rFont val="Arial MT"/>
        <family val="2"/>
      </rPr>
      <t>9.35</t>
    </r>
  </si>
  <si>
    <r>
      <rPr>
        <sz val="9"/>
        <rFont val="Arial MT"/>
        <family val="2"/>
      </rPr>
      <t>Poste de concreto duplo T 7m/100daN</t>
    </r>
  </si>
  <si>
    <r>
      <rPr>
        <sz val="9"/>
        <rFont val="Arial MT"/>
        <family val="2"/>
      </rPr>
      <t>9.36</t>
    </r>
  </si>
  <si>
    <r>
      <rPr>
        <sz val="9"/>
        <rFont val="Arial MT"/>
        <family val="2"/>
      </rPr>
      <t>Porca olhal</t>
    </r>
  </si>
  <si>
    <r>
      <rPr>
        <sz val="9"/>
        <rFont val="Arial MT"/>
        <family val="2"/>
      </rPr>
      <t>9.37</t>
    </r>
  </si>
  <si>
    <r>
      <rPr>
        <sz val="9"/>
        <rFont val="Arial MT"/>
        <family val="2"/>
      </rPr>
      <t>Curva de 90° para eletroduto rosqueável 32mm</t>
    </r>
  </si>
  <si>
    <r>
      <rPr>
        <sz val="9"/>
        <rFont val="Arial MT"/>
        <family val="2"/>
      </rPr>
      <t>9.38</t>
    </r>
  </si>
  <si>
    <r>
      <rPr>
        <sz val="9"/>
        <rFont val="Arial MT"/>
        <family val="2"/>
      </rPr>
      <t>Curva de 135°/180° ou cabeçote</t>
    </r>
  </si>
  <si>
    <r>
      <rPr>
        <sz val="9"/>
        <rFont val="Arial MT"/>
        <family val="2"/>
      </rPr>
      <t>9.39</t>
    </r>
  </si>
  <si>
    <r>
      <rPr>
        <sz val="9"/>
        <rFont val="Arial MT"/>
        <family val="2"/>
      </rPr>
      <t>Luva de emenda para eletroduto 32mm</t>
    </r>
  </si>
  <si>
    <r>
      <rPr>
        <sz val="9"/>
        <rFont val="Arial MT"/>
        <family val="2"/>
      </rPr>
      <t>9.40</t>
    </r>
  </si>
  <si>
    <r>
      <rPr>
        <sz val="9"/>
        <rFont val="Arial MT"/>
        <family val="2"/>
      </rPr>
      <t>Eletroduto PVC rígido rosqueável 32mm</t>
    </r>
  </si>
  <si>
    <r>
      <rPr>
        <sz val="9"/>
        <rFont val="Arial MT"/>
        <family val="2"/>
      </rPr>
      <t>9.41</t>
    </r>
  </si>
  <si>
    <r>
      <rPr>
        <sz val="9"/>
        <rFont val="Arial MT"/>
        <family val="2"/>
      </rPr>
      <t xml:space="preserve">Eletroduto PVC rígido 20mm (para o condutor de
</t>
    </r>
    <r>
      <rPr>
        <sz val="9"/>
        <rFont val="Arial MT"/>
        <family val="2"/>
      </rPr>
      <t>aterramento)</t>
    </r>
  </si>
  <si>
    <r>
      <rPr>
        <sz val="9"/>
        <rFont val="Arial MT"/>
        <family val="2"/>
      </rPr>
      <t>9.42</t>
    </r>
  </si>
  <si>
    <r>
      <rPr>
        <sz val="9"/>
        <rFont val="Arial MT"/>
        <family val="2"/>
      </rPr>
      <t>Curva 90° para eletroduto roscável 20mm</t>
    </r>
  </si>
  <si>
    <r>
      <rPr>
        <sz val="9"/>
        <rFont val="Arial MT"/>
        <family val="2"/>
      </rPr>
      <t>9.43</t>
    </r>
  </si>
  <si>
    <r>
      <rPr>
        <sz val="9"/>
        <rFont val="Arial MT"/>
        <family val="2"/>
      </rPr>
      <t>Fita de aço inoxidável 19mm</t>
    </r>
  </si>
  <si>
    <r>
      <rPr>
        <sz val="9"/>
        <rFont val="Arial MT"/>
        <family val="2"/>
      </rPr>
      <t>9.44</t>
    </r>
  </si>
  <si>
    <r>
      <rPr>
        <sz val="9"/>
        <rFont val="Arial MT"/>
        <family val="2"/>
      </rPr>
      <t>Caixa de medição Polifásica Padrão Energisa</t>
    </r>
  </si>
  <si>
    <r>
      <rPr>
        <sz val="9"/>
        <rFont val="Arial MT"/>
        <family val="2"/>
      </rPr>
      <t>9.45</t>
    </r>
  </si>
  <si>
    <r>
      <rPr>
        <sz val="9"/>
        <rFont val="Arial MT"/>
        <family val="2"/>
      </rPr>
      <t>Disjuntor Termomagnético Tripolar 40A</t>
    </r>
  </si>
  <si>
    <r>
      <rPr>
        <sz val="9"/>
        <rFont val="Arial MT"/>
        <family val="2"/>
      </rPr>
      <t>9.46</t>
    </r>
  </si>
  <si>
    <r>
      <rPr>
        <sz val="9"/>
        <rFont val="Arial MT"/>
        <family val="2"/>
      </rPr>
      <t>Condutor de cobre rígido com isolamento 1kV - 10mm²</t>
    </r>
  </si>
  <si>
    <r>
      <rPr>
        <sz val="9"/>
        <rFont val="Arial MT"/>
        <family val="2"/>
      </rPr>
      <t>9.47</t>
    </r>
  </si>
  <si>
    <r>
      <rPr>
        <sz val="9"/>
        <rFont val="Arial MT"/>
        <family val="2"/>
      </rPr>
      <t>Condutor para aterramento - 6mm²</t>
    </r>
  </si>
  <si>
    <r>
      <rPr>
        <sz val="9"/>
        <rFont val="Arial MT"/>
        <family val="2"/>
      </rPr>
      <t>C0522</t>
    </r>
  </si>
  <si>
    <r>
      <rPr>
        <sz val="9"/>
        <rFont val="Arial MT"/>
        <family val="2"/>
      </rPr>
      <t>9.48</t>
    </r>
  </si>
  <si>
    <r>
      <rPr>
        <sz val="9"/>
        <rFont val="Arial MT"/>
        <family val="2"/>
      </rPr>
      <t xml:space="preserve">Caixa de inspeção para aterramento, circular, em
</t>
    </r>
    <r>
      <rPr>
        <sz val="9"/>
        <rFont val="Arial MT"/>
        <family val="2"/>
      </rPr>
      <t>polietileno, diâmetro interno = 0,3 m. af_05/2018</t>
    </r>
  </si>
  <si>
    <r>
      <rPr>
        <sz val="9"/>
        <rFont val="Arial MT"/>
        <family val="2"/>
      </rPr>
      <t>9.49</t>
    </r>
  </si>
  <si>
    <r>
      <rPr>
        <sz val="9"/>
        <rFont val="Arial MT"/>
        <family val="2"/>
      </rPr>
      <t>Haste de aterramento copperweld 5/8"x 2.40m</t>
    </r>
  </si>
  <si>
    <r>
      <rPr>
        <sz val="9"/>
        <rFont val="Arial MT"/>
        <family val="2"/>
      </rPr>
      <t>C4933</t>
    </r>
  </si>
  <si>
    <r>
      <rPr>
        <sz val="9"/>
        <rFont val="Arial MT"/>
        <family val="2"/>
      </rPr>
      <t>9.50</t>
    </r>
  </si>
  <si>
    <r>
      <rPr>
        <sz val="9"/>
        <rFont val="Arial MT"/>
        <family val="2"/>
      </rPr>
      <t xml:space="preserve">Caixa enterrada elétrica retangular, em alvenaria com tijolos cerâmicos maciços, fundo com brita, dimensões
</t>
    </r>
    <r>
      <rPr>
        <sz val="9"/>
        <rFont val="Arial MT"/>
        <family val="2"/>
      </rPr>
      <t>internas: 0,4x0,4x0,4 m</t>
    </r>
  </si>
  <si>
    <r>
      <rPr>
        <sz val="9"/>
        <rFont val="Arial MT"/>
        <family val="2"/>
      </rPr>
      <t>9.51</t>
    </r>
  </si>
  <si>
    <r>
      <rPr>
        <sz val="9"/>
        <rFont val="Arial MT"/>
        <family val="2"/>
      </rPr>
      <t>Conector tipo cunha ou GTDU</t>
    </r>
  </si>
  <si>
    <r>
      <rPr>
        <b/>
        <sz val="9"/>
        <rFont val="Arial"/>
        <family val="2"/>
      </rPr>
      <t>10.0</t>
    </r>
  </si>
  <si>
    <r>
      <rPr>
        <b/>
        <sz val="9"/>
        <rFont val="Arial"/>
        <family val="2"/>
      </rPr>
      <t>DIVERSOS</t>
    </r>
  </si>
  <si>
    <r>
      <rPr>
        <sz val="9"/>
        <rFont val="Arial MT"/>
        <family val="2"/>
      </rPr>
      <t>10.1</t>
    </r>
  </si>
  <si>
    <r>
      <rPr>
        <sz val="9"/>
        <rFont val="Arial MT"/>
        <family val="2"/>
      </rPr>
      <t>Divisória em granito cinza andorinha polido, e=2cm, inclusive montagem com ferragens - Rev 02</t>
    </r>
  </si>
  <si>
    <r>
      <rPr>
        <sz val="9"/>
        <rFont val="Arial MT"/>
        <family val="2"/>
      </rPr>
      <t>10.2</t>
    </r>
  </si>
  <si>
    <r>
      <rPr>
        <sz val="9"/>
        <rFont val="Arial MT"/>
        <family val="2"/>
      </rPr>
      <t xml:space="preserve">Forro em placas de gesso, para ambientes
</t>
    </r>
    <r>
      <rPr>
        <sz val="9"/>
        <rFont val="Arial MT"/>
        <family val="2"/>
      </rPr>
      <t>residenciais.</t>
    </r>
  </si>
  <si>
    <r>
      <rPr>
        <sz val="9"/>
        <rFont val="Arial MT"/>
        <family val="2"/>
      </rPr>
      <t>10.3</t>
    </r>
  </si>
  <si>
    <r>
      <rPr>
        <sz val="9"/>
        <rFont val="Arial MT"/>
        <family val="2"/>
      </rPr>
      <t xml:space="preserve">Extintor de incêndio portátil com carga de pqs de 4 kg,
</t>
    </r>
    <r>
      <rPr>
        <sz val="9"/>
        <rFont val="Arial MT"/>
        <family val="2"/>
      </rPr>
      <t>classe bc - fornecimento e instalação</t>
    </r>
  </si>
  <si>
    <r>
      <rPr>
        <sz val="9"/>
        <rFont val="Arial MT"/>
        <family val="2"/>
      </rPr>
      <t>10.4</t>
    </r>
  </si>
  <si>
    <r>
      <rPr>
        <sz val="9"/>
        <rFont val="Arial MT"/>
        <family val="2"/>
      </rPr>
      <t xml:space="preserve">Extintor de incêndio portátil com carga de água pressurizada de 10 l, classe a - fornecimento e
</t>
    </r>
    <r>
      <rPr>
        <sz val="9"/>
        <rFont val="Arial MT"/>
        <family val="2"/>
      </rPr>
      <t>instalação</t>
    </r>
  </si>
  <si>
    <r>
      <rPr>
        <sz val="9"/>
        <rFont val="Arial MT"/>
        <family val="2"/>
      </rPr>
      <t>10.5</t>
    </r>
  </si>
  <si>
    <r>
      <rPr>
        <sz val="9"/>
        <rFont val="Arial MT"/>
        <family val="2"/>
      </rPr>
      <t>Sinalização para extintor</t>
    </r>
  </si>
  <si>
    <r>
      <rPr>
        <sz val="9"/>
        <rFont val="Arial MT"/>
        <family val="2"/>
      </rPr>
      <t>C4649</t>
    </r>
  </si>
  <si>
    <r>
      <rPr>
        <sz val="9"/>
        <rFont val="Arial MT"/>
        <family val="2"/>
      </rPr>
      <t>10.6</t>
    </r>
  </si>
  <si>
    <r>
      <rPr>
        <sz val="9"/>
        <rFont val="Arial MT"/>
        <family val="2"/>
      </rPr>
      <t xml:space="preserve">Placa de sinalizacao de seguranca contra incendio, fotoluminescente, retangular, *20 x 40* cm, em pvc *2* mm anti-chamas (simbolos, cores e pictogramas
</t>
    </r>
    <r>
      <rPr>
        <sz val="9"/>
        <rFont val="Arial MT"/>
        <family val="2"/>
      </rPr>
      <t>conforme nbr 13434)</t>
    </r>
  </si>
  <si>
    <r>
      <rPr>
        <sz val="9"/>
        <rFont val="Arial MT"/>
        <family val="2"/>
      </rPr>
      <t>10.7</t>
    </r>
  </si>
  <si>
    <r>
      <rPr>
        <sz val="9"/>
        <rFont val="Arial MT"/>
        <family val="2"/>
      </rPr>
      <t xml:space="preserve">Placa de sinalizacao de seguranca contra incendio, fotoluminescente, retangular, *15x30* cm, em pvc *2* mm anti-chamas (simbolos, cores e pictogramas
</t>
    </r>
    <r>
      <rPr>
        <sz val="9"/>
        <rFont val="Arial MT"/>
        <family val="2"/>
      </rPr>
      <t>conforme nbr 13434)</t>
    </r>
  </si>
  <si>
    <r>
      <rPr>
        <sz val="9"/>
        <rFont val="Arial MT"/>
        <family val="2"/>
      </rPr>
      <t>10.8</t>
    </r>
  </si>
  <si>
    <r>
      <rPr>
        <sz val="9"/>
        <rFont val="Arial MT"/>
        <family val="2"/>
      </rPr>
      <t xml:space="preserve">Sinalizacao horizontal com tinta retrorrefletiva a base
</t>
    </r>
    <r>
      <rPr>
        <sz val="9"/>
        <rFont val="Arial MT"/>
        <family val="2"/>
      </rPr>
      <t>de resina acrilica com microesferas de vidro</t>
    </r>
  </si>
  <si>
    <r>
      <rPr>
        <sz val="9"/>
        <rFont val="Arial MT"/>
        <family val="2"/>
      </rPr>
      <t>10.9</t>
    </r>
  </si>
  <si>
    <r>
      <rPr>
        <sz val="9"/>
        <rFont val="Arial MT"/>
        <family val="2"/>
      </rPr>
      <t>Fita antiderrapante  l=5cm</t>
    </r>
  </si>
  <si>
    <r>
      <rPr>
        <sz val="9"/>
        <rFont val="Arial MT"/>
        <family val="2"/>
      </rPr>
      <t>10.10</t>
    </r>
  </si>
  <si>
    <r>
      <rPr>
        <sz val="9"/>
        <rFont val="Arial MT"/>
        <family val="2"/>
      </rPr>
      <t xml:space="preserve">Cama em alvenaria compacta, acabamento cimentado
</t>
    </r>
    <r>
      <rPr>
        <sz val="9"/>
        <rFont val="Arial MT"/>
        <family val="2"/>
      </rPr>
      <t>e pintada</t>
    </r>
  </si>
  <si>
    <r>
      <rPr>
        <sz val="9"/>
        <rFont val="Arial MT"/>
        <family val="2"/>
      </rPr>
      <t>C0666</t>
    </r>
  </si>
  <si>
    <r>
      <rPr>
        <sz val="9"/>
        <rFont val="Arial MT"/>
        <family val="2"/>
      </rPr>
      <t>10.11</t>
    </r>
  </si>
  <si>
    <r>
      <rPr>
        <sz val="9"/>
        <rFont val="Arial MT"/>
        <family val="2"/>
      </rPr>
      <t xml:space="preserve">Banco articulado, em aco inox, para pcd, fixado na
</t>
    </r>
    <r>
      <rPr>
        <sz val="9"/>
        <rFont val="Arial MT"/>
        <family val="2"/>
      </rPr>
      <t>parede - fornecimento e instalação</t>
    </r>
  </si>
  <si>
    <r>
      <rPr>
        <sz val="9"/>
        <rFont val="Arial MT"/>
        <family val="2"/>
      </rPr>
      <t>10.12</t>
    </r>
  </si>
  <si>
    <r>
      <rPr>
        <sz val="9"/>
        <rFont val="Arial MT"/>
        <family val="2"/>
      </rPr>
      <t xml:space="preserve">Luminária de emergência, de sobrepor, tipo bloco
</t>
    </r>
    <r>
      <rPr>
        <sz val="9"/>
        <rFont val="Arial MT"/>
        <family val="2"/>
      </rPr>
      <t>autônomo, com autonomia de 1h</t>
    </r>
  </si>
  <si>
    <r>
      <rPr>
        <sz val="9"/>
        <rFont val="Arial MT"/>
        <family val="2"/>
      </rPr>
      <t>10.13</t>
    </r>
  </si>
  <si>
    <r>
      <rPr>
        <sz val="9"/>
        <rFont val="Arial MT"/>
        <family val="2"/>
      </rPr>
      <t>Corrimão em aço inox, escovado, d=1 1/2"</t>
    </r>
  </si>
  <si>
    <r>
      <rPr>
        <sz val="9"/>
        <rFont val="Arial MT"/>
        <family val="2"/>
      </rPr>
      <t>10.14</t>
    </r>
  </si>
  <si>
    <r>
      <rPr>
        <sz val="9"/>
        <rFont val="Arial MT"/>
        <family val="2"/>
      </rPr>
      <t xml:space="preserve">Guarda-corpo h = 1,10m e Corrimão em Aço Inox, barras superiores alt=0,92m e 0,70m e barra inferior, diam= 1.1/2" r, barras verticais d=3/4" a cada 0,11m,
</t>
    </r>
    <r>
      <rPr>
        <sz val="9"/>
        <rFont val="Arial MT"/>
        <family val="2"/>
      </rPr>
      <t>curvas de aço inox. - Escada</t>
    </r>
  </si>
  <si>
    <r>
      <rPr>
        <sz val="9"/>
        <rFont val="Arial MT"/>
        <family val="2"/>
      </rPr>
      <t>10.15</t>
    </r>
  </si>
  <si>
    <r>
      <rPr>
        <sz val="9"/>
        <rFont val="Arial MT"/>
        <family val="2"/>
      </rPr>
      <t>Barra de apoio reta, em aco inox polido, comprimento 90 cm,  fixada na parede - fornecimento e instalação</t>
    </r>
  </si>
  <si>
    <r>
      <rPr>
        <sz val="9"/>
        <rFont val="Arial MT"/>
        <family val="2"/>
      </rPr>
      <t>10.16</t>
    </r>
  </si>
  <si>
    <r>
      <rPr>
        <sz val="9"/>
        <rFont val="Arial MT"/>
        <family val="2"/>
      </rPr>
      <t>Barra de apoio reta, em aco inox polido, comprimento 60cm, fixada na parede - fornecimento e instalação</t>
    </r>
  </si>
  <si>
    <r>
      <rPr>
        <sz val="9"/>
        <rFont val="Arial MT"/>
        <family val="2"/>
      </rPr>
      <t>10.17</t>
    </r>
  </si>
  <si>
    <r>
      <rPr>
        <sz val="9"/>
        <rFont val="Arial MT"/>
        <family val="2"/>
      </rPr>
      <t xml:space="preserve">Barra de apoio lateral articulada, com trava, em aco inox polido, fixada na parede - fornecimento e
</t>
    </r>
    <r>
      <rPr>
        <sz val="9"/>
        <rFont val="Arial MT"/>
        <family val="2"/>
      </rPr>
      <t>instalação</t>
    </r>
  </si>
  <si>
    <r>
      <rPr>
        <sz val="9"/>
        <rFont val="Arial MT"/>
        <family val="2"/>
      </rPr>
      <t>10.18</t>
    </r>
  </si>
  <si>
    <r>
      <rPr>
        <sz val="9"/>
        <rFont val="Arial MT"/>
        <family val="2"/>
      </rPr>
      <t xml:space="preserve">Puxador para pcd, fixado na porta - fornecimento e
</t>
    </r>
    <r>
      <rPr>
        <sz val="9"/>
        <rFont val="Arial MT"/>
        <family val="2"/>
      </rPr>
      <t>instalação</t>
    </r>
  </si>
  <si>
    <r>
      <rPr>
        <b/>
        <sz val="9"/>
        <rFont val="Arial"/>
        <family val="2"/>
      </rPr>
      <t>11.0</t>
    </r>
  </si>
  <si>
    <r>
      <rPr>
        <b/>
        <sz val="9"/>
        <rFont val="Arial"/>
        <family val="2"/>
      </rPr>
      <t>ORATÓRIO</t>
    </r>
  </si>
  <si>
    <r>
      <rPr>
        <sz val="9"/>
        <rFont val="Arial MT"/>
        <family val="2"/>
      </rPr>
      <t>11.1</t>
    </r>
  </si>
  <si>
    <r>
      <rPr>
        <sz val="9"/>
        <rFont val="Arial MT"/>
        <family val="2"/>
      </rPr>
      <t xml:space="preserve">Divisória em placa de concreto armado polido,
</t>
    </r>
    <r>
      <rPr>
        <sz val="9"/>
        <rFont val="Arial MT"/>
        <family val="2"/>
      </rPr>
      <t>fck=30mpa</t>
    </r>
  </si>
  <si>
    <r>
      <rPr>
        <sz val="9"/>
        <rFont val="Arial MT"/>
        <family val="2"/>
      </rPr>
      <t>11.2</t>
    </r>
  </si>
  <si>
    <r>
      <rPr>
        <sz val="9"/>
        <rFont val="Arial MT"/>
        <family val="2"/>
      </rPr>
      <t>Forma curva para estruturas, em compensado plastificado de 10mm, 04 usos, inclusive escoramento</t>
    </r>
  </si>
  <si>
    <r>
      <rPr>
        <sz val="9"/>
        <rFont val="Arial MT"/>
        <family val="2"/>
      </rPr>
      <t>11.3</t>
    </r>
  </si>
  <si>
    <r>
      <rPr>
        <sz val="9"/>
        <rFont val="Arial MT"/>
        <family val="2"/>
      </rPr>
      <t xml:space="preserve">Concreto fck = 15mpa, traço 1:3,4:3,5 (cimento/ areia
</t>
    </r>
    <r>
      <rPr>
        <sz val="9"/>
        <rFont val="Arial MT"/>
        <family val="2"/>
      </rPr>
      <t>média/ brita 1) - preparo mecânico com betoneira 400 l. af_07/2016</t>
    </r>
  </si>
  <si>
    <r>
      <rPr>
        <sz val="9"/>
        <rFont val="Arial MT"/>
        <family val="2"/>
      </rPr>
      <t>11.4</t>
    </r>
  </si>
  <si>
    <r>
      <rPr>
        <sz val="9"/>
        <rFont val="Arial MT"/>
        <family val="2"/>
      </rPr>
      <t>Armadura em tela soldada de aço ca-60b</t>
    </r>
  </si>
  <si>
    <r>
      <rPr>
        <sz val="9"/>
        <rFont val="Arial MT"/>
        <family val="2"/>
      </rPr>
      <t>C0219</t>
    </r>
  </si>
  <si>
    <r>
      <rPr>
        <sz val="9"/>
        <rFont val="Arial MT"/>
        <family val="2"/>
      </rPr>
      <t>11.5</t>
    </r>
  </si>
  <si>
    <r>
      <rPr>
        <sz val="9"/>
        <rFont val="Arial MT"/>
        <family val="2"/>
      </rPr>
      <t>11.6</t>
    </r>
  </si>
  <si>
    <r>
      <rPr>
        <sz val="9"/>
        <rFont val="Arial MT"/>
        <family val="2"/>
      </rPr>
      <t xml:space="preserve">Emboço, para recebimento de cerâmica, em argamassa traço 1:2:8, preparo mecânico com betoneira de 400l, aplicado manualmente em faces internas de paredes, para ambientes com área maior que 10m2, espssura de 20mm, com execução de taliscas. [interno][recepção e circulação; expurgo;banheiros;copa;área de serviço; deposito de
</t>
    </r>
    <r>
      <rPr>
        <sz val="9"/>
        <rFont val="Arial MT"/>
        <family val="2"/>
      </rPr>
      <t>resíduos]</t>
    </r>
  </si>
  <si>
    <r>
      <rPr>
        <sz val="9"/>
        <rFont val="Arial MT"/>
        <family val="2"/>
      </rPr>
      <t>11.7</t>
    </r>
  </si>
  <si>
    <r>
      <rPr>
        <sz val="9"/>
        <rFont val="Arial MT"/>
        <family val="2"/>
      </rPr>
      <t xml:space="preserve">Alvenaria de vedação de blocos cerâmicos furados na horizontal de 9x19x19cm (espessura 9cm) de paredes com área líquida menor que 6m² sem vãos e argamassa de assentamento com preparo em
</t>
    </r>
    <r>
      <rPr>
        <sz val="9"/>
        <rFont val="Arial MT"/>
        <family val="2"/>
      </rPr>
      <t>betoneira.</t>
    </r>
  </si>
  <si>
    <r>
      <rPr>
        <sz val="9"/>
        <rFont val="Arial MT"/>
        <family val="2"/>
      </rPr>
      <t>11.8</t>
    </r>
  </si>
  <si>
    <r>
      <rPr>
        <sz val="9"/>
        <rFont val="Arial MT"/>
        <family val="2"/>
      </rPr>
      <t xml:space="preserve">Revestimento cerâmico para piso com placas tipo porcelanato de dimensões 45x45 cm aplicada em
</t>
    </r>
    <r>
      <rPr>
        <sz val="9"/>
        <rFont val="Arial MT"/>
        <family val="2"/>
      </rPr>
      <t>ambientes de área entre 5 m² e 10 m².</t>
    </r>
  </si>
  <si>
    <r>
      <rPr>
        <b/>
        <sz val="9"/>
        <rFont val="Arial"/>
        <family val="2"/>
      </rPr>
      <t>12.0</t>
    </r>
  </si>
  <si>
    <r>
      <rPr>
        <b/>
        <sz val="9"/>
        <rFont val="Arial"/>
        <family val="2"/>
      </rPr>
      <t>ESQUADRIAS / VIDROS</t>
    </r>
  </si>
  <si>
    <r>
      <rPr>
        <sz val="9"/>
        <rFont val="Arial MT"/>
        <family val="2"/>
      </rPr>
      <t>12.1</t>
    </r>
  </si>
  <si>
    <r>
      <rPr>
        <sz val="9"/>
        <rFont val="Arial MT"/>
        <family val="2"/>
      </rPr>
      <t xml:space="preserve">Kit de porta de madeira para verniz, semi-oca (leve ou
</t>
    </r>
    <r>
      <rPr>
        <sz val="9"/>
        <rFont val="Arial MT"/>
        <family val="2"/>
      </rPr>
      <t>média), padrão médio, 70x210cm, espessura de 3,5cm, itens inclusos: dobradiças, montagem e instalação do batente, sem fechadura - fornecimento e instalação. af_08/2015</t>
    </r>
  </si>
  <si>
    <r>
      <rPr>
        <sz val="9"/>
        <rFont val="Arial MT"/>
        <family val="2"/>
      </rPr>
      <t>12.2</t>
    </r>
  </si>
  <si>
    <r>
      <rPr>
        <sz val="9"/>
        <rFont val="Arial MT"/>
        <family val="2"/>
      </rPr>
      <t>Kit de porta de madeira para verniz, semi-oca (leve ou média), padrão médio, 80x210cm, espessura de 3,5cm, itens inclusos: dobradiças, montagem e instalação do batente, sem fechadura - fornecimento e instalação</t>
    </r>
  </si>
  <si>
    <r>
      <rPr>
        <sz val="9"/>
        <rFont val="Arial MT"/>
        <family val="2"/>
      </rPr>
      <t>12.3</t>
    </r>
  </si>
  <si>
    <r>
      <rPr>
        <sz val="9"/>
        <rFont val="Arial MT"/>
        <family val="2"/>
      </rPr>
      <t xml:space="preserve">Kit de porta de madeira para verniz, semi-oca (leve ou média), padrão médio, 90x210cm, espessura de 3,5cm,itens inclusos: dobradiças, montagem e instalação do batente, sem fechadura - fornecimento e
</t>
    </r>
    <r>
      <rPr>
        <sz val="9"/>
        <rFont val="Arial MT"/>
        <family val="2"/>
      </rPr>
      <t>instalação. af_08/2015</t>
    </r>
  </si>
  <si>
    <r>
      <rPr>
        <sz val="9"/>
        <rFont val="Arial MT"/>
        <family val="2"/>
      </rPr>
      <t>12.4</t>
    </r>
  </si>
  <si>
    <r>
      <rPr>
        <sz val="9"/>
        <rFont val="Arial MT"/>
        <family val="2"/>
      </rPr>
      <t xml:space="preserve">Porta de correr de alumínio, com duas folhas para vidro, incluso vidro liso incolor, fechadura e puxador,
</t>
    </r>
    <r>
      <rPr>
        <sz val="9"/>
        <rFont val="Arial MT"/>
        <family val="2"/>
      </rPr>
      <t>sem alizar</t>
    </r>
  </si>
  <si>
    <r>
      <rPr>
        <sz val="9"/>
        <rFont val="Arial MT"/>
        <family val="2"/>
      </rPr>
      <t>12.5</t>
    </r>
  </si>
  <si>
    <r>
      <rPr>
        <sz val="9"/>
        <rFont val="Arial MT"/>
        <family val="2"/>
      </rPr>
      <t xml:space="preserve">Portão em ferro, em gradil metálico, padrão belgo ou
</t>
    </r>
    <r>
      <rPr>
        <sz val="9"/>
        <rFont val="Arial MT"/>
        <family val="2"/>
      </rPr>
      <t>equivalente, de correr</t>
    </r>
  </si>
  <si>
    <r>
      <rPr>
        <sz val="9"/>
        <rFont val="Arial MT"/>
        <family val="2"/>
      </rPr>
      <t>12.6</t>
    </r>
  </si>
  <si>
    <r>
      <rPr>
        <sz val="9"/>
        <rFont val="Arial MT"/>
        <family val="2"/>
      </rPr>
      <t>Porta de alumínio de abrir com lambri, com guarnição, fixação com parafusos - fornecimento e instalação</t>
    </r>
  </si>
  <si>
    <r>
      <rPr>
        <sz val="9"/>
        <rFont val="Arial MT"/>
        <family val="2"/>
      </rPr>
      <t>12.7</t>
    </r>
  </si>
  <si>
    <r>
      <rPr>
        <sz val="9"/>
        <rFont val="Arial MT"/>
        <family val="2"/>
      </rPr>
      <t xml:space="preserve">Porta em alumínio de abrir tipo veneziana com guarnição, fixação com parafusos - fornecimento e
</t>
    </r>
    <r>
      <rPr>
        <sz val="9"/>
        <rFont val="Arial MT"/>
        <family val="2"/>
      </rPr>
      <t>instalação</t>
    </r>
  </si>
  <si>
    <r>
      <rPr>
        <sz val="9"/>
        <rFont val="Arial MT"/>
        <family val="2"/>
      </rPr>
      <t>12.8</t>
    </r>
  </si>
  <si>
    <r>
      <rPr>
        <sz val="9"/>
        <rFont val="Arial MT"/>
        <family val="2"/>
      </rPr>
      <t xml:space="preserve">Janela de alumínio de correr com 4 folhas para vidros, com vidros, batente, acabamento com acetato ou brilhante e ferragens. exclusive alizar e contramarco.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</si>
  <si>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12.9</t>
    </r>
  </si>
  <si>
    <r>
      <rPr>
        <sz val="9"/>
        <rFont val="Arial MT"/>
        <family val="2"/>
      </rPr>
      <t xml:space="preserve">Janela de alumínio tipo maxim-ar, com vidros, batente e ferragens. exclusive alizar, acabamento e
</t>
    </r>
    <r>
      <rPr>
        <sz val="9"/>
        <rFont val="Arial MT"/>
        <family val="2"/>
      </rPr>
      <t>contramarco. fornecimento e instalação</t>
    </r>
  </si>
  <si>
    <r>
      <rPr>
        <sz val="9"/>
        <rFont val="Arial MT"/>
        <family val="2"/>
      </rPr>
      <t>12.10</t>
    </r>
  </si>
  <si>
    <r>
      <rPr>
        <sz val="9"/>
        <rFont val="Arial MT"/>
        <family val="2"/>
      </rPr>
      <t xml:space="preserve">Janela fixa de alumínio para vidro, com vidro, batente e ferragens. exclusive acabamento, alizar e contramarco.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</si>
  <si>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12.11</t>
    </r>
  </si>
  <si>
    <r>
      <rPr>
        <sz val="9"/>
        <rFont val="Arial MT"/>
        <family val="2"/>
      </rPr>
      <t xml:space="preserve">Fechadura de embutir com cilindro, externa, completa, acabamento padrão popular, incluso execução de furo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</si>
  <si>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12.12</t>
    </r>
  </si>
  <si>
    <r>
      <rPr>
        <sz val="9"/>
        <rFont val="Arial MT"/>
        <family val="2"/>
      </rPr>
      <t>Tarjeta tipo livre/ocupado para porta de banheiro</t>
    </r>
  </si>
  <si>
    <r>
      <rPr>
        <b/>
        <sz val="9"/>
        <rFont val="Arial"/>
        <family val="2"/>
      </rPr>
      <t>13.0</t>
    </r>
  </si>
  <si>
    <r>
      <rPr>
        <b/>
        <sz val="9"/>
        <rFont val="Arial"/>
        <family val="2"/>
      </rPr>
      <t>FACHADA</t>
    </r>
  </si>
  <si>
    <r>
      <rPr>
        <sz val="9"/>
        <rFont val="Arial MT"/>
        <family val="2"/>
      </rPr>
      <t>13.1</t>
    </r>
  </si>
  <si>
    <r>
      <rPr>
        <sz val="9"/>
        <rFont val="Arial MT"/>
        <family val="2"/>
      </rPr>
      <t xml:space="preserve">Brise metálico hunter douglas ref. 84r - sl4 cor prata ou
</t>
    </r>
    <r>
      <rPr>
        <sz val="9"/>
        <rFont val="Arial MT"/>
        <family val="2"/>
      </rPr>
      <t>similar, com estrutura e montagem, exclusive andaimes ou plataforma</t>
    </r>
  </si>
  <si>
    <r>
      <rPr>
        <sz val="9"/>
        <rFont val="Arial MT"/>
        <family val="2"/>
      </rPr>
      <t>13.2</t>
    </r>
  </si>
  <si>
    <r>
      <rPr>
        <sz val="9"/>
        <rFont val="Arial MT"/>
        <family val="2"/>
      </rPr>
      <t>Placa  de  Indentificação  em  alumínio  composto  preto, 60x60cm,   esp=4mm,   (acm   constit.   de   02   chapas sólidas de alumínio c/ núcleo central em polietileno), c/ pintura  coilcoating  pvdf  kynar  500,  texto  gravado  a laser, acab em verniz autom., mold em alumínio</t>
    </r>
  </si>
  <si>
    <r>
      <rPr>
        <sz val="9"/>
        <rFont val="Arial MT"/>
        <family val="2"/>
      </rPr>
      <t>13.3</t>
    </r>
  </si>
  <si>
    <r>
      <rPr>
        <sz val="9"/>
        <rFont val="Arial MT"/>
        <family val="2"/>
      </rPr>
      <t xml:space="preserve">Revestimento cerâmico  tipo porcelanato de dimensões
</t>
    </r>
    <r>
      <rPr>
        <sz val="9"/>
        <rFont val="Arial MT"/>
        <family val="2"/>
      </rPr>
      <t>60x60 cm</t>
    </r>
  </si>
  <si>
    <r>
      <rPr>
        <b/>
        <sz val="9"/>
        <rFont val="Arial"/>
        <family val="2"/>
      </rPr>
      <t>14.0</t>
    </r>
  </si>
  <si>
    <r>
      <rPr>
        <b/>
        <sz val="9"/>
        <rFont val="Arial"/>
        <family val="2"/>
      </rPr>
      <t>SERVIÇOS FINAIS</t>
    </r>
  </si>
  <si>
    <r>
      <rPr>
        <sz val="9"/>
        <rFont val="Arial MT"/>
        <family val="2"/>
      </rPr>
      <t>14.1</t>
    </r>
  </si>
  <si>
    <r>
      <rPr>
        <sz val="9"/>
        <rFont val="Arial MT"/>
        <family val="2"/>
      </rPr>
      <t xml:space="preserve">Plantio de árvore ornamental com altura de muda
</t>
    </r>
    <r>
      <rPr>
        <sz val="9"/>
        <rFont val="Arial MT"/>
        <family val="2"/>
      </rPr>
      <t>menor ou igual a 2,00m</t>
    </r>
  </si>
  <si>
    <r>
      <rPr>
        <sz val="9"/>
        <rFont val="Arial MT"/>
        <family val="2"/>
      </rPr>
      <t>14.2</t>
    </r>
  </si>
  <si>
    <r>
      <rPr>
        <sz val="9"/>
        <rFont val="Arial MT"/>
        <family val="2"/>
      </rPr>
      <t>Plantio de arbusto ou  cerca viva</t>
    </r>
  </si>
  <si>
    <r>
      <rPr>
        <sz val="9"/>
        <rFont val="Arial MT"/>
        <family val="2"/>
      </rPr>
      <t>14.3</t>
    </r>
  </si>
  <si>
    <r>
      <rPr>
        <sz val="9"/>
        <rFont val="Arial MT"/>
        <family val="2"/>
      </rPr>
      <t>Limpeza geral</t>
    </r>
  </si>
  <si>
    <r>
      <rPr>
        <b/>
        <sz val="9"/>
        <rFont val="Arial"/>
        <family val="2"/>
      </rPr>
      <t>Total</t>
    </r>
  </si>
  <si>
    <t>MEMÓRIA BM 01</t>
  </si>
  <si>
    <t>Item</t>
  </si>
  <si>
    <t>Discriminação dos Serviços</t>
  </si>
  <si>
    <t>Unid.</t>
  </si>
  <si>
    <t>1.0</t>
  </si>
  <si>
    <t>SERVIÇOS PRELIMINARES</t>
  </si>
  <si>
    <r>
      <rPr>
        <sz val="11"/>
        <rFont val="Arial MT"/>
        <family val="2"/>
      </rPr>
      <t>1.1</t>
    </r>
  </si>
  <si>
    <r>
      <rPr>
        <sz val="11"/>
        <rFont val="Arial MT"/>
        <family val="2"/>
      </rPr>
      <t>Locação de obra - execução de gabarito</t>
    </r>
  </si>
  <si>
    <r>
      <rPr>
        <sz val="11"/>
        <rFont val="Arial MT"/>
        <family val="2"/>
      </rPr>
      <t>m²</t>
    </r>
  </si>
  <si>
    <t>Área construída total = 544,94 m²</t>
  </si>
  <si>
    <r>
      <rPr>
        <sz val="11"/>
        <rFont val="Arial MT"/>
        <family val="2"/>
      </rPr>
      <t>1.2</t>
    </r>
  </si>
  <si>
    <r>
      <rPr>
        <sz val="11"/>
        <rFont val="Arial MT"/>
        <family val="2"/>
      </rPr>
      <t>Placa de obra em chapa aço galvanizado, instalada</t>
    </r>
  </si>
  <si>
    <t>2,00 X 3,00= 6,00 m²</t>
  </si>
  <si>
    <r>
      <rPr>
        <sz val="11"/>
        <rFont val="Arial MT"/>
        <family val="2"/>
      </rPr>
      <t>1.3</t>
    </r>
  </si>
  <si>
    <t>Tapume  de  chapa  de  madeira  compensada  e=  6mm c/abertura e portão</t>
  </si>
  <si>
    <t>Altura de 2,10 m x comprimento de 53 m = 111,30 m²</t>
  </si>
  <si>
    <r>
      <rPr>
        <sz val="11"/>
        <rFont val="Arial MT"/>
        <family val="2"/>
      </rPr>
      <t>1.4</t>
    </r>
  </si>
  <si>
    <t>Limpeza  mecanizada  de  terreno  com  remocao  de camada vegetal, utilizando trator de esteiras</t>
  </si>
  <si>
    <t>Limpeza da área construída total = 544,94 m²</t>
  </si>
  <si>
    <r>
      <rPr>
        <sz val="11"/>
        <rFont val="Arial MT"/>
        <family val="2"/>
      </rPr>
      <t>1.5</t>
    </r>
  </si>
  <si>
    <t>Barracão   para   escritório   de   obra   porte   pequeno s=25,41m2 com materiais novos</t>
  </si>
  <si>
    <r>
      <rPr>
        <sz val="11"/>
        <rFont val="Arial MT"/>
        <family val="2"/>
      </rPr>
      <t>un</t>
    </r>
  </si>
  <si>
    <t>Barracão com dimensão de 4,10*6,30 = 25,83 m², mais banheiro fora dessa área</t>
  </si>
  <si>
    <r>
      <rPr>
        <sz val="11"/>
        <rFont val="Arial MT"/>
        <family val="2"/>
      </rPr>
      <t>1.6</t>
    </r>
  </si>
  <si>
    <r>
      <rPr>
        <sz val="11"/>
        <rFont val="Arial MT"/>
        <family val="2"/>
      </rPr>
      <t>Instalação provisória de água</t>
    </r>
  </si>
  <si>
    <r>
      <rPr>
        <sz val="11"/>
        <rFont val="Arial MT"/>
        <family val="2"/>
      </rPr>
      <t>1.7</t>
    </r>
  </si>
  <si>
    <r>
      <rPr>
        <sz val="11"/>
        <rFont val="Arial MT"/>
        <family val="2"/>
      </rPr>
      <t>Instalaçoes provisórias de esgoto</t>
    </r>
  </si>
  <si>
    <r>
      <rPr>
        <sz val="11"/>
        <rFont val="Arial MT"/>
        <family val="2"/>
      </rPr>
      <t>1.8</t>
    </r>
  </si>
  <si>
    <r>
      <rPr>
        <sz val="11"/>
        <rFont val="Arial MT"/>
        <family val="2"/>
      </rPr>
      <t>Instalações provisórias de luz, força, telefone elógica</t>
    </r>
  </si>
  <si>
    <t>1 und</t>
  </si>
  <si>
    <t>2.0</t>
  </si>
  <si>
    <t>INFRAESTRUTURA</t>
  </si>
  <si>
    <r>
      <rPr>
        <sz val="11"/>
        <rFont val="Arial MT"/>
        <family val="2"/>
      </rPr>
      <t>2.1</t>
    </r>
  </si>
  <si>
    <r>
      <rPr>
        <sz val="11"/>
        <rFont val="Arial MT"/>
        <family val="2"/>
      </rPr>
      <t>Escavação manual de vala</t>
    </r>
  </si>
  <si>
    <r>
      <rPr>
        <sz val="11"/>
        <rFont val="Arial MT"/>
        <family val="2"/>
      </rPr>
      <t>m³</t>
    </r>
  </si>
  <si>
    <r>
      <t xml:space="preserve">Escavação para sapatas = 0,80*0,65+0,80*0,75*2+0,95*0,85*4+ 1,05*0,95*3+1,10*1*3+1,20*1,10+1,20*1,20+1,55*1,45+1,10*1,00+ 1,45*1,35*2+1,00*0,90+0,75*0,55 = 22,58 m² x 1,50 m de profundidade média = </t>
    </r>
    <r>
      <rPr>
        <b/>
        <sz val="11"/>
        <color rgb="FF000000"/>
        <rFont val="Arial "/>
      </rPr>
      <t>33,87 m³</t>
    </r>
    <r>
      <rPr>
        <sz val="11"/>
        <color rgb="FF000000"/>
        <rFont val="Arial "/>
      </rPr>
      <t xml:space="preserve">; escavação para o reservatório inferior = 2,76*4,52* 2,00 de profundidade = </t>
    </r>
    <r>
      <rPr>
        <b/>
        <sz val="11"/>
        <color rgb="FF000000"/>
        <rFont val="Arial "/>
      </rPr>
      <t>24,95 m³.</t>
    </r>
    <r>
      <rPr>
        <sz val="11"/>
        <color rgb="FF000000"/>
        <rFont val="Arial "/>
      </rPr>
      <t xml:space="preserve"> Escavação das baldrames = 1,42+5,24+6,09+ 3,15+4,27+3,55+2,52+4,00+3,97+4,45+4,47+ 3,07+4,85+3,12+ 4,65+ 5,00+2,00+3,00+3,21+4,80+0,90+3,00+ 4,50+2,75+5,03+1,15+2,37+4,91 + 4,78+3,82+6,57+5,18+ 3,93+4,20+5,48+7,90 = 143,30 m de vigas x 0,20*0,30 de profundidade = </t>
    </r>
    <r>
      <rPr>
        <b/>
        <sz val="11"/>
        <color rgb="FF000000"/>
        <rFont val="Arial "/>
      </rPr>
      <t xml:space="preserve">8,60 m³. TOTALIZANDO = </t>
    </r>
    <r>
      <rPr>
        <sz val="11"/>
        <color rgb="FF000000"/>
        <rFont val="Arial "/>
      </rPr>
      <t>67,42 m³</t>
    </r>
  </si>
  <si>
    <r>
      <rPr>
        <sz val="11"/>
        <rFont val="Arial MT"/>
        <family val="2"/>
      </rPr>
      <t>2.2</t>
    </r>
  </si>
  <si>
    <t>Reaterro manual de valas com compactação mecanizada.</t>
  </si>
  <si>
    <r>
      <rPr>
        <sz val="11"/>
        <rFont val="Arial MT"/>
        <family val="2"/>
      </rPr>
      <t>2.3</t>
    </r>
  </si>
  <si>
    <t>Lastro de concreto magro, aplicado em pisos ou radiers, espessura de 5 cm. (base das sapatas)</t>
  </si>
  <si>
    <t>área total das sapatas = 33,87 m³; área do fundo da caixa d'água = 2,76*4,52 = 12,47 m². TOTALIZANDO 46,34 m²</t>
  </si>
  <si>
    <r>
      <rPr>
        <sz val="11"/>
        <rFont val="Arial MT"/>
        <family val="2"/>
      </rPr>
      <t>2.4</t>
    </r>
  </si>
  <si>
    <t>Alvenaria de embasamento em tijolo cerâmico furado c/ argamassa cimento e areia 1:4</t>
  </si>
  <si>
    <t>Comprimento total das vigas = 143,30 m x largura do bloco cerâmico (0,20 m) x altura de 3 fiadas de tijolo deitado = (0,30 m) = 8,60 m³</t>
  </si>
  <si>
    <r>
      <rPr>
        <sz val="11"/>
        <rFont val="Arial MT"/>
        <family val="2"/>
      </rPr>
      <t>2.5</t>
    </r>
  </si>
  <si>
    <t>Forma plana para fundações, em compensado resinado 12mm, 07 usos</t>
  </si>
  <si>
    <t>Pelo projeto estrutural para sapatas, arranques e baldrames = 100,43 + 138,47 m² = 238,90 m²</t>
  </si>
  <si>
    <r>
      <rPr>
        <sz val="11"/>
        <rFont val="Arial MT"/>
        <family val="2"/>
      </rPr>
      <t>2.6</t>
    </r>
  </si>
  <si>
    <t>Armação de bloco, viga baldrame e sapata utilizando aço ca-60 de 5 mm - montagem.</t>
  </si>
  <si>
    <r>
      <rPr>
        <sz val="11"/>
        <rFont val="Arial MT"/>
        <family val="2"/>
      </rPr>
      <t>Kg</t>
    </r>
  </si>
  <si>
    <t>Pelo projeto estrutural para sapatas, arranques e baldrames = 36,20+152,6 = 188,80 kg</t>
  </si>
  <si>
    <r>
      <rPr>
        <sz val="11"/>
        <rFont val="Arial MT"/>
        <family val="2"/>
      </rPr>
      <t>2.7</t>
    </r>
  </si>
  <si>
    <t>Armação de bloco, viga baldrame ou sapata utilizando 7aço ca-50 de 6,3 mm - montagem</t>
  </si>
  <si>
    <t>Pelo projeto estrutural para sapatas, arranques e baldrames = 107,20+19 = 126,20 kg</t>
  </si>
  <si>
    <r>
      <rPr>
        <sz val="11"/>
        <rFont val="Arial MT"/>
        <family val="2"/>
      </rPr>
      <t>2.8</t>
    </r>
  </si>
  <si>
    <t>Armação de bloco, viga baldrame ou sapata utilizando aço ca-50 de 8 mm - montagem</t>
  </si>
  <si>
    <t>Pelo projeto estrutural para sapatas, arranques e baldrames = 228,40+271,40 = 499,80 kg</t>
  </si>
  <si>
    <r>
      <rPr>
        <sz val="11"/>
        <rFont val="Arial MT"/>
        <family val="2"/>
      </rPr>
      <t>2.9</t>
    </r>
  </si>
  <si>
    <t>Armação de bloco, viga baldrame ou sapata utilizando aço ca-50 de 10mm - montagem</t>
  </si>
  <si>
    <t>Pelo projeto estrutural para sapatas, arranques e baldrames = 286,10+33,20 = 319,30 kg</t>
  </si>
  <si>
    <r>
      <rPr>
        <sz val="11"/>
        <rFont val="Arial MT"/>
        <family val="2"/>
      </rPr>
      <t>2.10</t>
    </r>
  </si>
  <si>
    <t>Armação de bloco, viga baldrame ou sapata utilizando aço ca-50 de 12,5mm - montagem</t>
  </si>
  <si>
    <t xml:space="preserve">Pelo projeto estrutural para sapatas, arranques e baldrames = 11,10+6,40 = </t>
  </si>
  <si>
    <r>
      <rPr>
        <sz val="11"/>
        <rFont val="Arial MT"/>
        <family val="2"/>
      </rPr>
      <t>2.11</t>
    </r>
  </si>
  <si>
    <t>Armação de bloco, viga baldrame ou sapata utilizando aço ca-50 de 16 mm - montagem</t>
  </si>
  <si>
    <t>Pelo projeto estrutural para sapatas, arranques e baldrames = 10,10</t>
  </si>
  <si>
    <r>
      <rPr>
        <sz val="11"/>
        <rFont val="Arial MT"/>
        <family val="2"/>
      </rPr>
      <t>2.12</t>
    </r>
  </si>
  <si>
    <r>
      <rPr>
        <sz val="11"/>
        <rFont val="Arial MT"/>
        <family val="2"/>
      </rPr>
      <t>Concreto fck = 30mpa, traço 1:2,1:2,5 (cimento/ areia média/ brita 1)  - preparo mecânico com betoneira 400 l</t>
    </r>
  </si>
  <si>
    <t>Pelo projeto estrutural para sapatas, arranques e baldrames = 11,97+10,01 = 21,98 m³</t>
  </si>
  <si>
    <r>
      <rPr>
        <sz val="11"/>
        <rFont val="Arial MT"/>
        <family val="2"/>
      </rPr>
      <t>2.13</t>
    </r>
  </si>
  <si>
    <t>Lançamento com uso de baldes, adensamento e acabamento de concreto em estruturas</t>
  </si>
  <si>
    <t>Mesmo volume de concreto</t>
  </si>
  <si>
    <r>
      <rPr>
        <sz val="11"/>
        <rFont val="Arial MT"/>
        <family val="2"/>
      </rPr>
      <t>2.14</t>
    </r>
  </si>
  <si>
    <t>Impermeabilização de alicerce e viga baldrame com 2 demãos de tinta asfáltica tipo Neutrol da Vedacit ou similar, exceto argamassa impermeabilização</t>
  </si>
  <si>
    <t>Comprimento total das vigas = 143,30 m x (0,15+0,30+0,30) = 107,48 m²</t>
  </si>
  <si>
    <r>
      <rPr>
        <sz val="11"/>
        <rFont val="Arial MT"/>
        <family val="2"/>
      </rPr>
      <t>2.15</t>
    </r>
  </si>
  <si>
    <t>Impermeabilização de paredes com argamassa de 7cimento e areia, com aditivo impermeabilizante, e = 2cm</t>
  </si>
  <si>
    <r>
      <rPr>
        <sz val="11"/>
        <rFont val="Arial MT"/>
        <family val="2"/>
      </rPr>
      <t>2.16</t>
    </r>
  </si>
  <si>
    <t>Controle tecnológico de concreto c/ rompimento de corpo-de-prova à compressão</t>
  </si>
  <si>
    <t>3.0</t>
  </si>
  <si>
    <t>SUPERESTRUTURA</t>
  </si>
  <si>
    <r>
      <rPr>
        <sz val="11"/>
        <rFont val="Arial MT"/>
        <family val="2"/>
      </rPr>
      <t>3.1</t>
    </r>
  </si>
  <si>
    <t>Armação de pilar ou viga de uma estrutura convencional de concreto armado em uma edificação térrea ou sobrado utilizando aço ca-60 de 5,0 mm - montagem.</t>
  </si>
  <si>
    <r>
      <rPr>
        <sz val="11"/>
        <rFont val="Arial MT"/>
        <family val="2"/>
      </rPr>
      <t>3.2</t>
    </r>
  </si>
  <si>
    <r>
      <rPr>
        <sz val="11"/>
        <rFont val="Arial MT"/>
        <family val="2"/>
      </rPr>
      <t>Armação    de    pilar    ou    viga    de    uma    estrutura convencional  de  concreto  armado  em  uma  edificação térrea  ou  sobrado  utilizando  aço  ca-50  de  6,3  mm  -
montagem.</t>
    </r>
  </si>
  <si>
    <r>
      <rPr>
        <sz val="11"/>
        <rFont val="Arial MT"/>
        <family val="2"/>
      </rPr>
      <t>3.3</t>
    </r>
  </si>
  <si>
    <r>
      <rPr>
        <sz val="11"/>
        <rFont val="Arial MT"/>
        <family val="2"/>
      </rPr>
      <t>Armação    de    pilar    ou    viga    de    uma    estrutura convencional  de  concreto  armado  em  uma  edificação térrea  ou  sobrado  utilizando  aço  ca-50  de  8,0  mm  -
montagem.</t>
    </r>
  </si>
  <si>
    <r>
      <rPr>
        <sz val="11"/>
        <rFont val="Arial MT"/>
        <family val="2"/>
      </rPr>
      <t>3.4</t>
    </r>
  </si>
  <si>
    <r>
      <rPr>
        <sz val="11"/>
        <rFont val="Arial MT"/>
        <family val="2"/>
      </rPr>
      <t>Armação    de    pilar    ou    viga    de    uma    estrutura convencional  de  concreto  armado  em  uma  edificação térrea  ou  sobrado  utilizando  aço  ca-50  de  10,0  mm  -
montagem.</t>
    </r>
  </si>
  <si>
    <r>
      <rPr>
        <sz val="11"/>
        <rFont val="Arial MT"/>
        <family val="2"/>
      </rPr>
      <t>3.5</t>
    </r>
  </si>
  <si>
    <r>
      <rPr>
        <sz val="11"/>
        <rFont val="Arial MT"/>
        <family val="2"/>
      </rPr>
      <t>Armação    de    pilar    ou    viga    de    uma    estrutura convencional  de  concreto  armado  em  uma  edificação térrea  ou  sobrado  utilizando  aço  ca-50  de  12,5  mm  -
montagem.</t>
    </r>
  </si>
  <si>
    <r>
      <rPr>
        <sz val="11"/>
        <rFont val="Arial MT"/>
        <family val="2"/>
      </rPr>
      <t>3.6</t>
    </r>
  </si>
  <si>
    <r>
      <rPr>
        <sz val="11"/>
        <rFont val="Arial MT"/>
        <family val="2"/>
      </rPr>
      <t>Armação    de    pilar    ou    viga    de    uma    estrutura convencional  de  concreto  armado  em  um  edifício  de múltiplos pavimentos utilizando aço ca-50 de 16,0 mm -
montagem</t>
    </r>
  </si>
  <si>
    <r>
      <rPr>
        <sz val="11"/>
        <rFont val="Arial MT"/>
        <family val="2"/>
      </rPr>
      <t>3.7</t>
    </r>
  </si>
  <si>
    <r>
      <rPr>
        <sz val="11"/>
        <rFont val="Arial MT"/>
        <family val="2"/>
      </rPr>
      <t>Armação    de    pilar    ou    viga    de    uma    estrutura convencional  de  concreto  armado  em  um  edifício  de múltiplos pavimentos utilizando aço ca-50 de 20,0 mm -
montagem</t>
    </r>
  </si>
  <si>
    <r>
      <rPr>
        <sz val="11"/>
        <rFont val="Arial MT"/>
        <family val="2"/>
      </rPr>
      <t>3.8</t>
    </r>
  </si>
  <si>
    <t>Forma    plana    para    estruturas,    em    compensado plastificado de 12mm, 07 usos, inclusive escoramento - Revisada 07.2015</t>
  </si>
  <si>
    <r>
      <rPr>
        <sz val="11"/>
        <rFont val="Arial MT"/>
        <family val="2"/>
      </rPr>
      <t>3.9</t>
    </r>
  </si>
  <si>
    <r>
      <rPr>
        <sz val="11"/>
        <rFont val="Arial MT"/>
        <family val="2"/>
      </rPr>
      <t>Concreto  fck  =  30mpa,  traço  1:2,1:2,5  (cimento/  areia média/ brita 1) - preparo mecânico com betoneira 400 l</t>
    </r>
  </si>
  <si>
    <r>
      <rPr>
        <sz val="11"/>
        <rFont val="Arial MT"/>
        <family val="2"/>
      </rPr>
      <t>3.10</t>
    </r>
  </si>
  <si>
    <t>Lançamento   com   uso   de   baldes,   adensamento   e acabamento de concreto em estruturas.</t>
  </si>
  <si>
    <r>
      <rPr>
        <sz val="11"/>
        <rFont val="Arial MT"/>
        <family val="2"/>
      </rPr>
      <t>3.11</t>
    </r>
  </si>
  <si>
    <r>
      <rPr>
        <sz val="11"/>
        <rFont val="Arial MT"/>
        <family val="2"/>
      </rPr>
      <t>Laje  pré-moldada  unidirecional,  biapoiada,  para  piso, enchimento  em  cerâmica,  vigota  convencional,  altura total da laje (enchimento+capa) = (8+4) (fck = 30Mpa)</t>
    </r>
  </si>
  <si>
    <r>
      <rPr>
        <sz val="11"/>
        <rFont val="Arial MT"/>
        <family val="2"/>
      </rPr>
      <t>3.12</t>
    </r>
  </si>
  <si>
    <t>4.0</t>
  </si>
  <si>
    <r>
      <rPr>
        <sz val="11"/>
        <rFont val="Arial MT"/>
        <family val="2"/>
      </rPr>
      <t>4.1</t>
    </r>
  </si>
  <si>
    <t>Alvenaria de vedação de blocos cerâmicos furados na horizontal de 9x19x19 cm (espessura 9cm) de paredes com  área  líquida  maior  ou  igual  a  6m2  sem  vãos  e argamassa    de    assentamento    com    preparo    em betoneira</t>
  </si>
  <si>
    <r>
      <rPr>
        <sz val="11"/>
        <rFont val="Arial MT"/>
        <family val="2"/>
      </rPr>
      <t>4.2</t>
    </r>
  </si>
  <si>
    <r>
      <rPr>
        <sz val="11"/>
        <rFont val="Arial MT"/>
        <family val="2"/>
      </rPr>
      <t>Verga pré-moldada para portas com até 1,5m de vão.</t>
    </r>
  </si>
  <si>
    <r>
      <rPr>
        <sz val="11"/>
        <rFont val="Arial MT"/>
        <family val="2"/>
      </rPr>
      <t>m</t>
    </r>
  </si>
  <si>
    <r>
      <rPr>
        <sz val="11"/>
        <rFont val="Arial MT"/>
        <family val="2"/>
      </rPr>
      <t>4.3</t>
    </r>
  </si>
  <si>
    <r>
      <rPr>
        <sz val="11"/>
        <rFont val="Arial MT"/>
        <family val="2"/>
      </rPr>
      <t>Verga pré-moldada para portas com mais 1,5m de vão.</t>
    </r>
  </si>
  <si>
    <r>
      <rPr>
        <sz val="11"/>
        <rFont val="Arial MT"/>
        <family val="2"/>
      </rPr>
      <t>4.4</t>
    </r>
  </si>
  <si>
    <r>
      <rPr>
        <sz val="11"/>
        <rFont val="Arial MT"/>
        <family val="2"/>
      </rPr>
      <t>Verga pré-moldada para janelas com até 1,5 m de vão</t>
    </r>
  </si>
  <si>
    <r>
      <rPr>
        <sz val="11"/>
        <rFont val="Arial MT"/>
        <family val="2"/>
      </rPr>
      <t>4.5</t>
    </r>
  </si>
  <si>
    <t>Verga pré-moldada para janelas com mais de 1,5 m de vão</t>
  </si>
  <si>
    <r>
      <rPr>
        <sz val="11"/>
        <rFont val="Arial MT"/>
        <family val="2"/>
      </rPr>
      <t>4.6</t>
    </r>
  </si>
  <si>
    <t>Contraverga  pré-moldada  para  vãos  de  até  1,5  m  de comprimento</t>
  </si>
  <si>
    <r>
      <rPr>
        <sz val="11"/>
        <rFont val="Arial MT"/>
        <family val="2"/>
      </rPr>
      <t>4.7</t>
    </r>
  </si>
  <si>
    <t>Contraverga pré-moldada para vãos de mais de 1,5 m de comprimento</t>
  </si>
  <si>
    <t>5.0</t>
  </si>
  <si>
    <t>REVESTIMENTOS E PINTURA</t>
  </si>
  <si>
    <r>
      <rPr>
        <sz val="11"/>
        <rFont val="Arial MT"/>
        <family val="2"/>
      </rPr>
      <t>5.1</t>
    </r>
  </si>
  <si>
    <r>
      <rPr>
        <sz val="11"/>
        <rFont val="Arial MT"/>
        <family val="2"/>
      </rPr>
      <t>Chapisco aplicado em alvenaria (sem presença de vãos) e estruturas de concreto de fachada, com colher de pedreiro. argamassa traço 1:3 com preparo em
betoneira 400l.</t>
    </r>
  </si>
  <si>
    <r>
      <rPr>
        <sz val="11"/>
        <rFont val="Arial MT"/>
        <family val="2"/>
      </rPr>
      <t>5.2</t>
    </r>
  </si>
  <si>
    <t>Massa única espessura de 20mm, com execução de taliscas.</t>
  </si>
  <si>
    <r>
      <rPr>
        <sz val="11"/>
        <rFont val="Arial MT"/>
        <family val="2"/>
      </rPr>
      <t>5.3</t>
    </r>
  </si>
  <si>
    <t>Revestimento cerâmico para paredes internas com placas tipo esmaltada extra de dimensões 33x45 cm aplicadas em ambientes de área menor que 5 m² na altura inteira das paredes. [paredes de áreas molháveis e circulação]</t>
  </si>
  <si>
    <r>
      <rPr>
        <sz val="11"/>
        <rFont val="Arial MT"/>
        <family val="2"/>
      </rPr>
      <t>5.4</t>
    </r>
  </si>
  <si>
    <t>Aplicação de fundo selador acrílico em paredes, uma demão</t>
  </si>
  <si>
    <r>
      <rPr>
        <sz val="11"/>
        <rFont val="Arial MT"/>
        <family val="2"/>
      </rPr>
      <t>5.5</t>
    </r>
  </si>
  <si>
    <t>Emassamento de superfície, com aplicação de 02 demãos de massa acrílica, lixamento e retoques - ver 01</t>
  </si>
  <si>
    <r>
      <rPr>
        <sz val="11"/>
        <rFont val="Arial MT"/>
        <family val="2"/>
      </rPr>
      <t>5.6</t>
    </r>
  </si>
  <si>
    <t>Aplicação e lixamento de massa látex em paredes, duas demãos</t>
  </si>
  <si>
    <r>
      <rPr>
        <sz val="11"/>
        <rFont val="Arial MT"/>
        <family val="2"/>
      </rPr>
      <t>5.7</t>
    </r>
  </si>
  <si>
    <t>Pintura verniz em madeira, 2 demãos</t>
  </si>
  <si>
    <r>
      <rPr>
        <sz val="11"/>
        <rFont val="Arial MT"/>
        <family val="2"/>
      </rPr>
      <t>5.8</t>
    </r>
  </si>
  <si>
    <t>Pintura com tinta alquídica de fundo e acabamento (esmalte sintético grafite) pulverizada sobre perfil metálico executado em fábrica (por demão)</t>
  </si>
  <si>
    <r>
      <rPr>
        <sz val="11"/>
        <rFont val="Arial MT"/>
        <family val="2"/>
      </rPr>
      <t>5.9</t>
    </r>
  </si>
  <si>
    <t>Aplicação manual de pintura com tinta látex acrílica em teto, duas demãos.</t>
  </si>
  <si>
    <r>
      <rPr>
        <sz val="11"/>
        <rFont val="Arial MT"/>
        <family val="2"/>
      </rPr>
      <t>5.10</t>
    </r>
  </si>
  <si>
    <t>Aplicação manual de pintura com tinta látex acrílica em paredes, duas demãos.</t>
  </si>
  <si>
    <r>
      <rPr>
        <sz val="11"/>
        <rFont val="Arial MT"/>
        <family val="2"/>
      </rPr>
      <t>5.11</t>
    </r>
  </si>
  <si>
    <t>Aplicação manual de pintura com tinta látex pva em paredes, duas demãos</t>
  </si>
  <si>
    <t>6.0</t>
  </si>
  <si>
    <r>
      <rPr>
        <sz val="11"/>
        <rFont val="Arial MT"/>
        <family val="2"/>
      </rPr>
      <t>6.1</t>
    </r>
  </si>
  <si>
    <t>Trama de madeira composta por terças para telhados de até 2 águas para telha estrutural de fibrocimento, incluso transporte vertical</t>
  </si>
  <si>
    <r>
      <rPr>
        <sz val="11"/>
        <rFont val="Arial MT"/>
        <family val="2"/>
      </rPr>
      <t>6.2</t>
    </r>
  </si>
  <si>
    <t>Telhamento com telha ondulada de fibrocimento e = 6 mm, com recobrimento lateral de 1/4 de onda para telhado com inclinação igual ou maior que 10°, com até 2 águas, incluso içamento.</t>
  </si>
  <si>
    <r>
      <rPr>
        <sz val="11"/>
        <rFont val="Arial MT"/>
        <family val="2"/>
      </rPr>
      <t>6.3</t>
    </r>
  </si>
  <si>
    <t>Rufo em fibrocimento para telha ondulada e = 6 mm, aba de 26 cm, incluso transporte vertical, exceto contrarrufo</t>
  </si>
  <si>
    <r>
      <rPr>
        <sz val="11"/>
        <rFont val="Arial MT"/>
        <family val="2"/>
      </rPr>
      <t>6.4</t>
    </r>
  </si>
  <si>
    <t>Calha em chapa de aço galvanizado número 24, desenvolvimento de 100 cm, incluso transporte vertical. af_07/2019</t>
  </si>
  <si>
    <t>7.0</t>
  </si>
  <si>
    <t>PAVIMENTAÇÃO E ÁREA EXTERNA</t>
  </si>
  <si>
    <r>
      <rPr>
        <sz val="11"/>
        <rFont val="Arial MT"/>
        <family val="2"/>
      </rPr>
      <t>7.1</t>
    </r>
  </si>
  <si>
    <t>Area externa</t>
  </si>
  <si>
    <r>
      <rPr>
        <sz val="11"/>
        <rFont val="Arial MT"/>
        <family val="2"/>
      </rPr>
      <t>7.1.1</t>
    </r>
  </si>
  <si>
    <r>
      <rPr>
        <sz val="11"/>
        <rFont val="Arial MT"/>
        <family val="2"/>
      </rPr>
      <t>Execução de passeio em piso intertravado, com bloco retangular cor natural de 20 x 10 cm, espessura 6 cm.</t>
    </r>
  </si>
  <si>
    <r>
      <rPr>
        <sz val="11"/>
        <rFont val="Arial MT"/>
        <family val="2"/>
      </rPr>
      <t>7.1.2</t>
    </r>
  </si>
  <si>
    <r>
      <rPr>
        <sz val="11"/>
        <rFont val="Arial MT"/>
        <family val="2"/>
      </rPr>
      <t>Plantio de grama em placas</t>
    </r>
  </si>
  <si>
    <r>
      <rPr>
        <sz val="11"/>
        <rFont val="Arial MT"/>
        <family val="2"/>
      </rPr>
      <t>7.1.3</t>
    </r>
  </si>
  <si>
    <r>
      <rPr>
        <sz val="11"/>
        <rFont val="Arial MT"/>
        <family val="2"/>
      </rPr>
      <t>Fornecimento    e    instalação    de    tela    aço    soldada nervurada  CA-60,  Q-92,  malha  15x15cm,  ferro  4.2mm
(1.48 kg/m2), painel 2,45x6,0m</t>
    </r>
  </si>
  <si>
    <r>
      <rPr>
        <sz val="11"/>
        <rFont val="Arial MT"/>
        <family val="2"/>
      </rPr>
      <t>7.1.4</t>
    </r>
  </si>
  <si>
    <t>Piso em concreto 20 mpa preparo mecânico, espessura 7cm</t>
  </si>
  <si>
    <r>
      <rPr>
        <sz val="11"/>
        <rFont val="Arial MT"/>
        <family val="2"/>
      </rPr>
      <t>7.1.5</t>
    </r>
  </si>
  <si>
    <r>
      <rPr>
        <sz val="11"/>
        <rFont val="Arial MT"/>
        <family val="2"/>
      </rPr>
      <t>Contrapiso em  argamassa traço 1:4 (cimento  e areia), preparo  mecânico  com  betoneira  400  l,  aplicado  em áreas secas sobre laje, aderido, espessura 3cm</t>
    </r>
  </si>
  <si>
    <r>
      <rPr>
        <sz val="11"/>
        <rFont val="Arial MT"/>
        <family val="2"/>
      </rPr>
      <t>7.1.6</t>
    </r>
  </si>
  <si>
    <r>
      <rPr>
        <sz val="11"/>
        <rFont val="Arial MT"/>
        <family val="2"/>
      </rPr>
      <t>Revestimento  cerâmico  para  piso  ou  parede,  30  x  90 cm,   imitação   madeira   antiderrapante,   aplicado   com argamassa   industrializada   ac-i,   rejuntado,   exclusive
regularização de base ou emboço</t>
    </r>
  </si>
  <si>
    <r>
      <rPr>
        <sz val="11"/>
        <rFont val="Arial MT"/>
        <family val="2"/>
      </rPr>
      <t>7.1.7</t>
    </r>
  </si>
  <si>
    <r>
      <rPr>
        <sz val="11"/>
        <rFont val="Arial MT"/>
        <family val="2"/>
      </rPr>
      <t>Alvenaria de embasamento de pedra argamassada</t>
    </r>
  </si>
  <si>
    <r>
      <rPr>
        <sz val="11"/>
        <rFont val="Arial MT"/>
        <family val="2"/>
      </rPr>
      <t>7.1.8</t>
    </r>
  </si>
  <si>
    <r>
      <rPr>
        <sz val="11"/>
        <rFont val="Arial MT"/>
        <family val="2"/>
      </rPr>
      <t>Alvenaria tijolo refratário (5,1 x 11,4 x 23 cm), aparente,
esp=0.114m, executada com argamassa industrializada ac-ii, c/ junta de 1,0cm - r1</t>
    </r>
  </si>
  <si>
    <r>
      <rPr>
        <sz val="11"/>
        <rFont val="Arial MT"/>
        <family val="2"/>
      </rPr>
      <t>7.1.9</t>
    </r>
  </si>
  <si>
    <r>
      <rPr>
        <sz val="11"/>
        <rFont val="Arial MT"/>
        <family val="2"/>
      </rPr>
      <t>Tampo pré-moldado em concreto para bancos (e=5cm)</t>
    </r>
  </si>
  <si>
    <r>
      <rPr>
        <sz val="11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</si>
  <si>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r>
      <rPr>
        <sz val="11"/>
        <rFont val="Arial MT"/>
        <family val="2"/>
      </rPr>
      <t>Execução  de  pavimento  em  piso   intertravado,   com
bloco pisograma de 35 x 25 cm, espessura 6 cm</t>
    </r>
  </si>
  <si>
    <t>7.2</t>
  </si>
  <si>
    <t>Area Interna</t>
  </si>
  <si>
    <r>
      <rPr>
        <sz val="11"/>
        <rFont val="Arial MT"/>
        <family val="2"/>
      </rPr>
      <t>7.2.1</t>
    </r>
  </si>
  <si>
    <t>Lastro  com  material  granular,  aplicado  em  pisos  ou lajes sobre solo, espessura de *5 cm*</t>
  </si>
  <si>
    <r>
      <rPr>
        <sz val="11"/>
        <rFont val="Arial MT"/>
        <family val="2"/>
      </rPr>
      <t>7.2.2</t>
    </r>
  </si>
  <si>
    <t>Lastro  de  concreto  magro,  aplicado  em  pisos,  lajes sobre solo ou radiers, espessura de 5 cm</t>
  </si>
  <si>
    <r>
      <rPr>
        <sz val="11"/>
        <rFont val="Arial MT"/>
        <family val="2"/>
      </rPr>
      <t>7.2.3</t>
    </r>
  </si>
  <si>
    <t>Fornecimento    e    instalação    de    tela    aço    soldada nervurada  CA-60,  Q-92,  malha  15x15cm,  ferro  4.2mm (1.48 kg/m2), painel 2,45x6,0m</t>
  </si>
  <si>
    <r>
      <rPr>
        <sz val="11"/>
        <rFont val="Arial MT"/>
        <family val="2"/>
      </rPr>
      <t>7.2.4</t>
    </r>
  </si>
  <si>
    <r>
      <rPr>
        <sz val="11"/>
        <rFont val="Arial MT"/>
        <family val="2"/>
      </rPr>
      <t>Contrapiso em  argamassa traço 1:4 (cimento  e areia), preparo  mecânico  com  betoneira  400  l,  aplicado  em áreas secas sobre laje, aderido, espessura 2cm</t>
    </r>
  </si>
  <si>
    <r>
      <rPr>
        <sz val="11"/>
        <rFont val="Arial MT"/>
        <family val="2"/>
      </rPr>
      <t>7.2.5</t>
    </r>
  </si>
  <si>
    <r>
      <rPr>
        <sz val="11"/>
        <rFont val="Arial MT"/>
        <family val="2"/>
      </rPr>
      <t>Revestimento cerâmico para piso com placas tipo esmaltada extra de dimensões 45x45 cm aplicada em ambientes de área entre 5 m2 e 10 m2. af_06/2014</t>
    </r>
  </si>
  <si>
    <r>
      <rPr>
        <sz val="11"/>
        <rFont val="Arial MT"/>
        <family val="2"/>
      </rPr>
      <t>7.2.6</t>
    </r>
  </si>
  <si>
    <t>Rodapé cerâmico de 7cm de altura com placas tipo esmaltada extra de dimensões 45x45cm</t>
  </si>
  <si>
    <t>8.0</t>
  </si>
  <si>
    <t>INSTALAÇÕES HIDRÁULICAS / SANITÁRIAS</t>
  </si>
  <si>
    <r>
      <rPr>
        <sz val="11"/>
        <rFont val="Arial MT"/>
        <family val="2"/>
      </rPr>
      <t>8.1</t>
    </r>
  </si>
  <si>
    <r>
      <rPr>
        <sz val="11"/>
        <rFont val="Arial MT"/>
        <family val="2"/>
      </rPr>
      <t>Caixa de gordura dupla (capacidade: 126 l), retangular, em alvenaria com blocos de concreto, dimensões internas = 0,4x0,7 m, altura interna = 0,8 m.</t>
    </r>
  </si>
  <si>
    <r>
      <rPr>
        <sz val="11"/>
        <rFont val="Arial MT"/>
        <family val="2"/>
      </rPr>
      <t>8.2</t>
    </r>
  </si>
  <si>
    <r>
      <rPr>
        <sz val="11"/>
        <rFont val="Arial MT"/>
        <family val="2"/>
      </rPr>
      <t>Caixa d´água em polietileno, 1000 litros, com
acessórios</t>
    </r>
  </si>
  <si>
    <r>
      <rPr>
        <sz val="11"/>
        <rFont val="Arial MT"/>
        <family val="2"/>
      </rPr>
      <t>8.3</t>
    </r>
  </si>
  <si>
    <t>Caixa sifonada quadrada, com sete entradas e uma saida, d = 150 x 185 x 75mm, ref. nº40, acabamento branco</t>
  </si>
  <si>
    <r>
      <rPr>
        <sz val="11"/>
        <rFont val="Arial MT"/>
        <family val="2"/>
      </rPr>
      <t>8.4</t>
    </r>
  </si>
  <si>
    <t>Ralo sifonado, pvc, dn 100 x 40 mm, junta soldável, fornecido e instalado em ramal de descarga ou em ramal de esgoto sanitário</t>
  </si>
  <si>
    <r>
      <rPr>
        <sz val="11"/>
        <rFont val="Arial MT"/>
        <family val="2"/>
      </rPr>
      <t>8.5</t>
    </r>
  </si>
  <si>
    <t>Bucha de redução longa, pvc, serie r, água pluvial, dn 50 x 40 mm, junta elástica, fornecido e instalado em ramal de encaminhamento</t>
  </si>
  <si>
    <r>
      <rPr>
        <sz val="11"/>
        <rFont val="Arial MT"/>
        <family val="2"/>
      </rPr>
      <t>8.6</t>
    </r>
  </si>
  <si>
    <t>Joelho 45 graus, pvc, serie normal, esgoto predial, dn 40 mm, junta soldável, fornecido e instalado em ramal de descarga ou ramal de esgoto sanitário</t>
  </si>
  <si>
    <r>
      <rPr>
        <sz val="11"/>
        <rFont val="Arial MT"/>
        <family val="2"/>
      </rPr>
      <t>8.7</t>
    </r>
  </si>
  <si>
    <t>Joelho 45 graus, pvc, serie normal, esgoto predial, dn 50 mm, junta elástica, fornecido e instalado em prumada de esgoto sanitário ou ventilação</t>
  </si>
  <si>
    <r>
      <rPr>
        <sz val="11"/>
        <rFont val="Arial MT"/>
        <family val="2"/>
      </rPr>
      <t>8.8</t>
    </r>
  </si>
  <si>
    <t>Joelho 45 graus, pvc, serie normal, esgoto predial, dn 75 mm, junta elástica, fornecido e instalado em prumada de esgoto sanitário ou ventilação</t>
  </si>
  <si>
    <r>
      <rPr>
        <sz val="11"/>
        <rFont val="Arial MT"/>
        <family val="2"/>
      </rPr>
      <t>8.9</t>
    </r>
  </si>
  <si>
    <t>Joelho 45 graus, pvc, serie normal, esgoto predial, dn 100 mm, junta elástica, fornecido e instalado em prumada de esgoto sanitário ou ventilação</t>
  </si>
  <si>
    <r>
      <rPr>
        <sz val="11"/>
        <rFont val="Arial MT"/>
        <family val="2"/>
      </rPr>
      <t>8.10</t>
    </r>
  </si>
  <si>
    <t>Joelho 90 graus, pvc, serie normal, esgoto predial, dn 40 mm, junta soldável, fornecido e instalado em ramal de descarga ou ramal de esgoto sanitário</t>
  </si>
  <si>
    <r>
      <rPr>
        <sz val="11"/>
        <rFont val="Arial MT"/>
        <family val="2"/>
      </rPr>
      <t>8.11</t>
    </r>
  </si>
  <si>
    <t>Joelho 90 graus, pvc, serie normal, esgoto predial, dn 50 mm, junta elástica, fornecido e instalado em prumada de esgoto sanitário ou ventilação</t>
  </si>
  <si>
    <r>
      <rPr>
        <sz val="11"/>
        <rFont val="Arial MT"/>
        <family val="2"/>
      </rPr>
      <t>8.12</t>
    </r>
  </si>
  <si>
    <t>Joelho 90 graus, pvc, serie normal, esgoto predial, dn 75 mm, junta elástica, fornecido e instalado em prumada de esgoto sanitário ou ventilação</t>
  </si>
  <si>
    <r>
      <rPr>
        <sz val="11"/>
        <rFont val="Arial MT"/>
        <family val="2"/>
      </rPr>
      <t>8.13</t>
    </r>
  </si>
  <si>
    <t>Joelho 90 graus, pvc, serie normal, esgoto predial, dn 100 mm, junta elástica, fornecido e instalado em ramal de descarga ou ramal de esgoto sanitário</t>
  </si>
  <si>
    <r>
      <rPr>
        <sz val="11"/>
        <rFont val="Arial MT"/>
        <family val="2"/>
      </rPr>
      <t>8.14</t>
    </r>
  </si>
  <si>
    <r>
      <rPr>
        <sz val="11"/>
        <rFont val="Arial MT"/>
        <family val="2"/>
      </rPr>
      <t>Junção simples, pvc, serie normal, esgoto predial, dn 50 x 50 mm, junta elástica, fornecido e instalado em ramal de descarga ou ramal de esgoto sanitário</t>
    </r>
  </si>
  <si>
    <r>
      <rPr>
        <sz val="11"/>
        <rFont val="Arial MT"/>
        <family val="2"/>
      </rPr>
      <t>8.15</t>
    </r>
  </si>
  <si>
    <t>Junção simples de redução pvc p/esgoto 75x50mm (3"x2")</t>
  </si>
  <si>
    <r>
      <rPr>
        <sz val="11"/>
        <rFont val="Arial MT"/>
        <family val="2"/>
      </rPr>
      <t>8.16</t>
    </r>
  </si>
  <si>
    <r>
      <rPr>
        <sz val="11"/>
        <rFont val="Arial MT"/>
        <family val="2"/>
      </rPr>
      <t>Junção simples, pvc, serie normal, esgoto predial, dn 75 x 75 mm, junta elástica, fornecido e instalado em prumada de esgoto sanitário ou ventilação</t>
    </r>
  </si>
  <si>
    <r>
      <rPr>
        <sz val="11"/>
        <rFont val="Arial MT"/>
        <family val="2"/>
      </rPr>
      <t>8.17</t>
    </r>
  </si>
  <si>
    <t>Juncao simples, pvc, dn 100 x 50 mm, serie normal para esgoto predial</t>
  </si>
  <si>
    <r>
      <rPr>
        <sz val="11"/>
        <rFont val="Arial MT"/>
        <family val="2"/>
      </rPr>
      <t>8.18</t>
    </r>
  </si>
  <si>
    <r>
      <rPr>
        <sz val="11"/>
        <rFont val="Arial MT"/>
        <family val="2"/>
      </rPr>
      <t>Junção simples, pvc, serie normal, esgoto predial, dn 100 x 100 mm, junta elástica, fornecido e instalado em ramal de descarga ou ramal de esgoto sanitário</t>
    </r>
  </si>
  <si>
    <r>
      <rPr>
        <sz val="11"/>
        <rFont val="Arial MT"/>
        <family val="2"/>
      </rPr>
      <t>8.19</t>
    </r>
  </si>
  <si>
    <t>Luva simples, pvc, serie normal, esgoto predial, dn 50 mm, junta elástica, fornecido e instalado em prumada de esgoto sanitário ou ventilação</t>
  </si>
  <si>
    <r>
      <rPr>
        <sz val="11"/>
        <rFont val="Arial MT"/>
        <family val="2"/>
      </rPr>
      <t>8.20</t>
    </r>
  </si>
  <si>
    <t>Luva simples, pvc, serie normal, esgoto predial, dn 75 mm, junta elástica, fornecido e instalado em prumada de esgoto sanitário ou ventilação</t>
  </si>
  <si>
    <r>
      <rPr>
        <sz val="11"/>
        <rFont val="Arial MT"/>
        <family val="2"/>
      </rPr>
      <t>8.21</t>
    </r>
  </si>
  <si>
    <t>Luva simples, pvc, serie normal, esgoto predial, dn 100 mm, junta elástica, fornecido e instalado em prumada de esgoto sanitário ou ventilação</t>
  </si>
  <si>
    <r>
      <rPr>
        <sz val="11"/>
        <rFont val="Arial MT"/>
        <family val="2"/>
      </rPr>
      <t>8.22</t>
    </r>
  </si>
  <si>
    <t>Plug em pvc rígido c/ anéis, para esgoto primário, diâm =100mm</t>
  </si>
  <si>
    <r>
      <rPr>
        <sz val="11"/>
        <rFont val="Arial MT"/>
        <family val="2"/>
      </rPr>
      <t>8.23</t>
    </r>
  </si>
  <si>
    <t>Redução excentrica em pvc rígido soldável, para esgoto primário, diâm = 75 x 50mm</t>
  </si>
  <si>
    <r>
      <rPr>
        <sz val="11"/>
        <rFont val="Arial MT"/>
        <family val="2"/>
      </rPr>
      <t>8.24</t>
    </r>
  </si>
  <si>
    <t>Redução excentrica em pvc rígido soldável, para esgoto primário, diâm = 100 x 50mm</t>
  </si>
  <si>
    <r>
      <rPr>
        <sz val="11"/>
        <rFont val="Arial MT"/>
        <family val="2"/>
      </rPr>
      <t>8.25</t>
    </r>
  </si>
  <si>
    <t>Te, pvc, serie normal, esgoto predial, dn 50 x 50 mm, junta elástica, fornecido e instalado em prumada de esgoto sanitário ou ventilação</t>
  </si>
  <si>
    <r>
      <rPr>
        <sz val="11"/>
        <rFont val="Arial MT"/>
        <family val="2"/>
      </rPr>
      <t>8.26</t>
    </r>
  </si>
  <si>
    <t>Tê sanitário em pvc rígido c/ anéis, para esgoto primário, diâm =100 x 50mm</t>
  </si>
  <si>
    <r>
      <rPr>
        <sz val="11"/>
        <rFont val="Arial MT"/>
        <family val="2"/>
      </rPr>
      <t>8.27</t>
    </r>
  </si>
  <si>
    <t>Tê sanitário em pvc rígido c/ anéis, para esgoto primário, diâm =100 x 75mm</t>
  </si>
  <si>
    <r>
      <rPr>
        <sz val="11"/>
        <rFont val="Arial MT"/>
        <family val="2"/>
      </rPr>
      <t>8.28</t>
    </r>
  </si>
  <si>
    <t>Te, pvc, serie normal, esgoto predial, dn 100 x 100 mm, junta elástica, fornecido e instalado em ramal de descarga ou ramal de esgoto sanitário</t>
  </si>
  <si>
    <r>
      <rPr>
        <sz val="11"/>
        <rFont val="Arial MT"/>
        <family val="2"/>
      </rPr>
      <t>8.29</t>
    </r>
  </si>
  <si>
    <t>Tubo pvc, serie normal, esgoto predial, dn 40 mm, fornecido e instalado em ramal de descarga ou ramal de esgoto sanitário</t>
  </si>
  <si>
    <r>
      <rPr>
        <sz val="11"/>
        <rFont val="Arial MT"/>
        <family val="2"/>
      </rPr>
      <t>8.30</t>
    </r>
  </si>
  <si>
    <t>Tubo pvc, serie normal, esgoto predial, dn 50 mm, fornecido e instalado em prumada de esgoto sanitário ou ventilação</t>
  </si>
  <si>
    <r>
      <rPr>
        <sz val="11"/>
        <rFont val="Arial MT"/>
        <family val="2"/>
      </rPr>
      <t>8.31</t>
    </r>
  </si>
  <si>
    <t>Tubo pvc, serie normal, esgoto predial, dn 75 mm, fornecido e instalado em prumada de esgoto sanitário ou ventilação</t>
  </si>
  <si>
    <r>
      <rPr>
        <sz val="11"/>
        <rFont val="Arial MT"/>
        <family val="2"/>
      </rPr>
      <t>8.32</t>
    </r>
  </si>
  <si>
    <t>Tubo pvc, serie normal, esgoto predial, dn 100 mm, fornecido e instalado em prumada de esgoto sanitário ou ventilação</t>
  </si>
  <si>
    <r>
      <rPr>
        <sz val="11"/>
        <rFont val="Arial MT"/>
        <family val="2"/>
      </rPr>
      <t>8.33</t>
    </r>
  </si>
  <si>
    <t>Tubo, pvc, soldável, dn 25mm, instalado em ramal de distribuição de água - fornecimento e instalação</t>
  </si>
  <si>
    <r>
      <rPr>
        <sz val="11"/>
        <rFont val="Arial MT"/>
        <family val="2"/>
      </rPr>
      <t>8.34</t>
    </r>
  </si>
  <si>
    <t>Tubo, pvc, soldável, dn 50mm, instalado em prumada de água - fornecimento e instalação</t>
  </si>
  <si>
    <r>
      <rPr>
        <sz val="11"/>
        <rFont val="Arial MT"/>
        <family val="2"/>
      </rPr>
      <t>8.35</t>
    </r>
  </si>
  <si>
    <r>
      <rPr>
        <sz val="11"/>
        <rFont val="Arial MT"/>
        <family val="2"/>
      </rPr>
      <t>Registro de gaveta bruto, latão, roscável, 1 1/2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 xml:space="preserve">, instalado em reservação de água de edificação que possua reservatório de fibra/fibrocimento 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fornecimento e instalação</t>
    </r>
  </si>
  <si>
    <r>
      <rPr>
        <sz val="11"/>
        <rFont val="Arial MT"/>
        <family val="2"/>
      </rPr>
      <t>8.36</t>
    </r>
  </si>
  <si>
    <t>Registro de gaveta bruto, latão, roscável, 3/4", fornecido e instalado em ramal de água</t>
  </si>
  <si>
    <r>
      <rPr>
        <sz val="11"/>
        <rFont val="Arial MT"/>
        <family val="2"/>
      </rPr>
      <t>8.37</t>
    </r>
  </si>
  <si>
    <t>Registro de pressão bruto, latão,  roscável, 3/4, fornecido e instalado em ramal de água</t>
  </si>
  <si>
    <r>
      <rPr>
        <sz val="11"/>
        <rFont val="Arial MT"/>
        <family val="2"/>
      </rPr>
      <t>8.38</t>
    </r>
  </si>
  <si>
    <t>Bucha de reducao de pvc, soldavel, longa, com 50 x 25 mm, para agua fria predial</t>
  </si>
  <si>
    <r>
      <rPr>
        <sz val="11"/>
        <rFont val="Arial MT"/>
        <family val="2"/>
      </rPr>
      <t>8.39</t>
    </r>
  </si>
  <si>
    <t>Joelho 90 graus, pvc, soldável, dn 25mm, instalado em prumada de água - fornecimento e instalação</t>
  </si>
  <si>
    <r>
      <rPr>
        <sz val="11"/>
        <rFont val="Arial MT"/>
        <family val="2"/>
      </rPr>
      <t>8.40</t>
    </r>
  </si>
  <si>
    <t>Joelho 90 graus, pvc, soldável, dn 50mm, instalado em prumada de água - fornecimento e instalação</t>
  </si>
  <si>
    <r>
      <rPr>
        <sz val="11"/>
        <rFont val="Arial MT"/>
        <family val="2"/>
      </rPr>
      <t>8.41</t>
    </r>
  </si>
  <si>
    <r>
      <rPr>
        <sz val="11"/>
        <rFont val="Arial MT"/>
        <family val="2"/>
      </rPr>
      <t>Joelho 90 graus com bucha de latão, pvc, soldável, dn 25mm, x 3/4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instalado em ramal ou sub-ramal de água - fornecimento e instalação</t>
    </r>
  </si>
  <si>
    <r>
      <rPr>
        <sz val="11"/>
        <rFont val="Arial MT"/>
        <family val="2"/>
      </rPr>
      <t>8.42</t>
    </r>
  </si>
  <si>
    <t>Tê de redução, pvc, soldável, dn 50mm x 25mm, instalado em prumada de água - fornecimento e instalação</t>
  </si>
  <si>
    <r>
      <rPr>
        <sz val="11"/>
        <rFont val="Arial MT"/>
        <family val="2"/>
      </rPr>
      <t>8.43</t>
    </r>
  </si>
  <si>
    <t>Te, pvc, soldável, dn 25mm, instalado em ramal de distribuição de água - fornecimento e instalação</t>
  </si>
  <si>
    <r>
      <rPr>
        <sz val="11"/>
        <rFont val="Arial MT"/>
        <family val="2"/>
      </rPr>
      <t>8.44</t>
    </r>
  </si>
  <si>
    <t>Te, pvc, soldável, dn 50mm, instalado em prumada de água - fornecimento e instalação</t>
  </si>
  <si>
    <r>
      <rPr>
        <sz val="11"/>
        <rFont val="Arial MT"/>
        <family val="2"/>
      </rPr>
      <t>8.45</t>
    </r>
  </si>
  <si>
    <r>
      <rPr>
        <sz val="11"/>
        <rFont val="Arial MT"/>
        <family val="2"/>
      </rPr>
      <t>Tê com bucha de latão na bolsa central, pvc, soldável, dn 25mm x 3/4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, instalado em ramal ou sub-ramal de água - fornecimento e instalação</t>
    </r>
  </si>
  <si>
    <r>
      <rPr>
        <sz val="11"/>
        <rFont val="Arial MT"/>
        <family val="2"/>
      </rPr>
      <t>8.46</t>
    </r>
  </si>
  <si>
    <t>Vaso sanitário sifonado com caixa acoplada louça branca, incluso engate flexível em plástico branco, 1/2 x 40cm - fornecimento e instalação</t>
  </si>
  <si>
    <r>
      <rPr>
        <sz val="11"/>
        <rFont val="Arial MT"/>
        <family val="2"/>
      </rPr>
      <t>8.47</t>
    </r>
  </si>
  <si>
    <t>Vaso sanitario sifonado convencional para pcd sem furo frontal com louça branca sem assento, incluso conjunto de ligação para bacia sanitária ajustável - fornecimento e instalação</t>
  </si>
  <si>
    <r>
      <rPr>
        <sz val="11"/>
        <rFont val="Arial MT"/>
        <family val="2"/>
      </rPr>
      <t>8.48</t>
    </r>
  </si>
  <si>
    <t>Ducha higienica plastica com registro metalico 1/2 "</t>
  </si>
  <si>
    <r>
      <rPr>
        <sz val="11"/>
        <rFont val="Arial MT"/>
        <family val="2"/>
      </rPr>
      <t>8.49</t>
    </r>
  </si>
  <si>
    <t>Mictório sifonado louça branca padrão médio fornecimento e instalação.</t>
  </si>
  <si>
    <r>
      <rPr>
        <sz val="11"/>
        <rFont val="Arial MT"/>
        <family val="2"/>
      </rPr>
      <t>8.50</t>
    </r>
  </si>
  <si>
    <r>
      <rPr>
        <sz val="11"/>
        <rFont val="Arial MT"/>
        <family val="2"/>
      </rPr>
      <t>Torneira de boia, roscável, 1,</t>
    </r>
    <r>
      <rPr>
        <sz val="11"/>
        <rFont val="Microsoft Sans Serif"/>
        <family val="2"/>
      </rPr>
      <t xml:space="preserve">  </t>
    </r>
    <r>
      <rPr>
        <sz val="11"/>
        <rFont val="Arial MT"/>
        <family val="2"/>
      </rPr>
      <t>fornecida e instalada em reservação de água</t>
    </r>
  </si>
  <si>
    <r>
      <rPr>
        <sz val="11"/>
        <rFont val="Arial MT"/>
        <family val="2"/>
      </rPr>
      <t>8.51</t>
    </r>
  </si>
  <si>
    <t>Torneira plastica para tanque 1/2 " ou 3/4 " com bico para mangueira</t>
  </si>
  <si>
    <r>
      <rPr>
        <sz val="11"/>
        <rFont val="Arial MT"/>
        <family val="2"/>
      </rPr>
      <t>8.52</t>
    </r>
  </si>
  <si>
    <t>Hidrômetro dn 25 (¾ ), 5,0 m³/h fornecimento e instalação</t>
  </si>
  <si>
    <r>
      <rPr>
        <sz val="11"/>
        <rFont val="Arial MT"/>
        <family val="2"/>
      </rPr>
      <t>8.53</t>
    </r>
  </si>
  <si>
    <t>Kit cavalete para medição de água - entrada principal, em pvc soldável dn 25 (¾")   fornecimento e instalação (exclusive hidrômetro)</t>
  </si>
  <si>
    <r>
      <rPr>
        <sz val="11"/>
        <rFont val="Arial MT"/>
        <family val="2"/>
      </rPr>
      <t>8.54</t>
    </r>
  </si>
  <si>
    <t>Bancada em granito , e=2cm</t>
  </si>
  <si>
    <r>
      <rPr>
        <sz val="11"/>
        <rFont val="Arial MT"/>
        <family val="2"/>
      </rPr>
      <t>8.55</t>
    </r>
  </si>
  <si>
    <t>Cuba de embutir de aço inoxidável média, incluso válvula tipo americana em metal cromado e sifão flexível em pvc - fornecimento e instalação</t>
  </si>
  <si>
    <r>
      <rPr>
        <sz val="11"/>
        <rFont val="Arial MT"/>
        <family val="2"/>
      </rPr>
      <t>8.56</t>
    </r>
  </si>
  <si>
    <t>Cuba de louça de embutir (oval ou circular) inclusive sifão plástico, válvula plástica para pia e engate plástico</t>
  </si>
  <si>
    <r>
      <rPr>
        <sz val="11"/>
        <rFont val="Arial MT"/>
        <family val="2"/>
      </rPr>
      <t>8.57</t>
    </r>
  </si>
  <si>
    <t>Kit de acessorios para banheiro em metal cromado, 5 pecas, incluso fixação</t>
  </si>
  <si>
    <r>
      <rPr>
        <sz val="11"/>
        <rFont val="Arial MT"/>
        <family val="2"/>
      </rPr>
      <t>8.58</t>
    </r>
  </si>
  <si>
    <t>Papeleira de parede em metal cromado sem tampa, incluso fixação</t>
  </si>
  <si>
    <r>
      <rPr>
        <sz val="11"/>
        <rFont val="Arial MT"/>
        <family val="2"/>
      </rPr>
      <t>8.59</t>
    </r>
  </si>
  <si>
    <r>
      <rPr>
        <sz val="11"/>
        <rFont val="Arial MT"/>
        <family val="2"/>
      </rPr>
      <t>Saboneteira plastica tipo dispenser para sabonete liquido com reservatorio 800 a 1500 ml, incluso fixação</t>
    </r>
  </si>
  <si>
    <r>
      <rPr>
        <sz val="11"/>
        <rFont val="Arial MT"/>
        <family val="2"/>
      </rPr>
      <t>8.60</t>
    </r>
  </si>
  <si>
    <t>Saboneteira de parede em metal cromado, incluso fixação</t>
  </si>
  <si>
    <r>
      <rPr>
        <sz val="11"/>
        <rFont val="Arial MT"/>
        <family val="2"/>
      </rPr>
      <t>8.61</t>
    </r>
  </si>
  <si>
    <t>Chuveiro elétrico comum corpo plástico, tipo ducha fornecimento e instalação</t>
  </si>
  <si>
    <r>
      <rPr>
        <sz val="11"/>
        <rFont val="Arial MT"/>
        <family val="2"/>
      </rPr>
      <t>8.62</t>
    </r>
  </si>
  <si>
    <t>Caixa enterrada hidráulica retangular em alvenaria com tijolos cerâmicos maciços, dimensões internas: 0,6x0,6x0,6 m para rede de esgoto</t>
  </si>
  <si>
    <r>
      <rPr>
        <sz val="11"/>
        <rFont val="Arial MT"/>
        <family val="2"/>
      </rPr>
      <t>8.63</t>
    </r>
  </si>
  <si>
    <t>Caixa enterrada hidráulica retangular em alvenaria com tijolos cerâmicos maciços, dimensões internas: 0,8x0,8x0,6 m para rede de drenagem</t>
  </si>
  <si>
    <r>
      <rPr>
        <sz val="11"/>
        <rFont val="Arial MT"/>
        <family val="2"/>
      </rPr>
      <t>8.64</t>
    </r>
  </si>
  <si>
    <r>
      <rPr>
        <sz val="11"/>
        <rFont val="Arial MT"/>
        <family val="2"/>
      </rPr>
      <t>Torneira cromada de mesa, 1/2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ou 3/4,</t>
    </r>
    <r>
      <rPr>
        <sz val="11"/>
        <rFont val="Microsoft Sans Serif"/>
        <family val="2"/>
      </rPr>
      <t xml:space="preserve">  </t>
    </r>
    <r>
      <rPr>
        <sz val="11"/>
        <rFont val="Arial MT"/>
        <family val="2"/>
      </rPr>
      <t>para lavatório, padrão popular - fornecimento e instalação</t>
    </r>
  </si>
  <si>
    <r>
      <rPr>
        <sz val="11"/>
        <rFont val="Arial MT"/>
        <family val="2"/>
      </rPr>
      <t>8.65</t>
    </r>
  </si>
  <si>
    <r>
      <rPr>
        <sz val="11"/>
        <rFont val="Arial MT"/>
        <family val="2"/>
      </rPr>
      <t>Torneira cromada tubo móvel, de mesa, 1/2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ou 3/4,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para pia de cozinha, padrão alto - fornecimento e instalação</t>
    </r>
  </si>
  <si>
    <r>
      <rPr>
        <sz val="11"/>
        <rFont val="Arial MT"/>
        <family val="2"/>
      </rPr>
      <t>8.66</t>
    </r>
  </si>
  <si>
    <r>
      <rPr>
        <sz val="11"/>
        <rFont val="Arial MT"/>
        <family val="2"/>
      </rPr>
      <t>Engate flexível em plástico branco, 1/2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x 40cm - fornecimento e instalação</t>
    </r>
  </si>
  <si>
    <r>
      <rPr>
        <sz val="11"/>
        <rFont val="Arial MT"/>
        <family val="2"/>
      </rPr>
      <t>8.67</t>
    </r>
  </si>
  <si>
    <r>
      <rPr>
        <sz val="11"/>
        <rFont val="Arial MT"/>
        <family val="2"/>
      </rPr>
      <t>Válvula pé c/ crivo, d = 25 mm (1")</t>
    </r>
  </si>
  <si>
    <r>
      <rPr>
        <sz val="11"/>
        <rFont val="Arial MT"/>
        <family val="2"/>
      </rPr>
      <t>8.68</t>
    </r>
  </si>
  <si>
    <t xml:space="preserve">Conjunto moto-bomba com motor de 3/4 cv, monofásico, bomba centrífuga, sucção=1", recalque=1", pr. máx. 26 mca, alt. sucção 8 mca. faixas hm (m) - q (m3/h) : (23-3,4)(20-4,7)(17-5,7)(14-6,6)(11- 7,3), inclusive chave de partida direta </t>
  </si>
  <si>
    <r>
      <rPr>
        <sz val="11"/>
        <rFont val="Arial MT"/>
        <family val="2"/>
      </rPr>
      <t>8.69</t>
    </r>
  </si>
  <si>
    <r>
      <rPr>
        <sz val="11"/>
        <rFont val="Arial MT"/>
        <family val="2"/>
      </rPr>
      <t>Tubo pvc, série r, água pluvial, dn 100 mm, fornecido e instalado em condutores verticais de águas pluviais</t>
    </r>
  </si>
  <si>
    <t>9.0</t>
  </si>
  <si>
    <t>INSTALAÇÕES ELÉTRICAS</t>
  </si>
  <si>
    <r>
      <rPr>
        <sz val="11"/>
        <rFont val="Arial MT"/>
        <family val="2"/>
      </rPr>
      <t>9.1</t>
    </r>
  </si>
  <si>
    <r>
      <rPr>
        <sz val="11"/>
        <rFont val="Arial MT"/>
        <family val="2"/>
      </rPr>
      <t>Caixa de embutir pvc - 4x2 retangular</t>
    </r>
  </si>
  <si>
    <r>
      <rPr>
        <sz val="11"/>
        <rFont val="Arial MT"/>
        <family val="2"/>
      </rPr>
      <t>9.2</t>
    </r>
  </si>
  <si>
    <t>Curva 90 graus para eletroduto, pvc, roscável, dn 50 mm (1 1/2") - fornecimento e instalação.</t>
  </si>
  <si>
    <r>
      <rPr>
        <sz val="11"/>
        <rFont val="Arial MT"/>
        <family val="2"/>
      </rPr>
      <t>9.3</t>
    </r>
  </si>
  <si>
    <t>Curva 90 graus para eletroduto, pvc, roscável, dn 40 mm (1 1/4"), para circuitos terminais, instalada em parede - fornecimento e instalação. af_12/2015</t>
  </si>
  <si>
    <r>
      <rPr>
        <sz val="11"/>
        <rFont val="Arial MT"/>
        <family val="2"/>
      </rPr>
      <t>9.4</t>
    </r>
  </si>
  <si>
    <t>Curva 90 graus para eletroduto, pvc, roscável, dn 32 mm (1"), para circuitos terminais, instalada em parede - fornecimento e instalação. af_12/2015</t>
  </si>
  <si>
    <r>
      <rPr>
        <sz val="11"/>
        <rFont val="Arial MT"/>
        <family val="2"/>
      </rPr>
      <t>9.5</t>
    </r>
  </si>
  <si>
    <t>Eletroduto flexível corrugado, pvc, dn 32 mm (1"), para circuitos terminais, instalado em forro - fornecimento e instalação. af_12/2015</t>
  </si>
  <si>
    <r>
      <rPr>
        <sz val="11"/>
        <rFont val="Arial MT"/>
        <family val="2"/>
      </rPr>
      <t>9.6</t>
    </r>
  </si>
  <si>
    <t>Eletroduto flexível corrugado, pead, dn 40 mm (1 1/4"), para circuitos terminais, instalado em forro - fornecimento e instalação. af_12/2015</t>
  </si>
  <si>
    <r>
      <rPr>
        <sz val="11"/>
        <rFont val="Arial MT"/>
        <family val="2"/>
      </rPr>
      <t>9.7</t>
    </r>
  </si>
  <si>
    <t>Eletroduto flexível corrugado, pead, dn 50 (1 ½) - fornecimento e instalação. af_04/2016</t>
  </si>
  <si>
    <r>
      <rPr>
        <sz val="11"/>
        <rFont val="Arial MT"/>
        <family val="2"/>
      </rPr>
      <t>9.8</t>
    </r>
  </si>
  <si>
    <t>Eletroduto rígido roscável, pvc, dn 40 mm (1 1/4"), para circuitos terminais, instalado em forro - fornecimento e instalação. af_12/2015</t>
  </si>
  <si>
    <r>
      <rPr>
        <sz val="11"/>
        <rFont val="Arial MT"/>
        <family val="2"/>
      </rPr>
      <t>9.9</t>
    </r>
  </si>
  <si>
    <t>Eletroduto rígido roscável, pvc, dn 32 mm (1"), para circuitos terminais, instalado em forro - fornecimento e instalação. af_12/2015</t>
  </si>
  <si>
    <r>
      <rPr>
        <sz val="11"/>
        <rFont val="Arial MT"/>
        <family val="2"/>
      </rPr>
      <t>9.10</t>
    </r>
  </si>
  <si>
    <t>Eletroduto rígido roscável, pvc, dn 50 mm (1 1/2") - fornecimento e instalação. af_12/2015</t>
  </si>
  <si>
    <r>
      <rPr>
        <sz val="11"/>
        <rFont val="Arial MT"/>
        <family val="2"/>
      </rPr>
      <t>9.11</t>
    </r>
  </si>
  <si>
    <t>Luva para eletroduto, pvc, roscável, dn 50 mm (1 1/2") - fornecimento e instalação. af_12/2015</t>
  </si>
  <si>
    <r>
      <rPr>
        <sz val="11"/>
        <rFont val="Arial MT"/>
        <family val="2"/>
      </rPr>
      <t>9.12</t>
    </r>
  </si>
  <si>
    <t>Luva para eletroduto, pvc, roscável, dn 40 mm (1 1/4"), para circuitos terminais, instalada em forro - fornecimento e instalação. af_12/2015</t>
  </si>
  <si>
    <r>
      <rPr>
        <sz val="11"/>
        <rFont val="Arial MT"/>
        <family val="2"/>
      </rPr>
      <t>9.13</t>
    </r>
  </si>
  <si>
    <t>Luva para eletroduto, pvc, roscável, dn 32 mm (1"), para circuitos terminais, instalada em forro - fornecimento e instalação. af_12/2015</t>
  </si>
  <si>
    <r>
      <rPr>
        <sz val="11"/>
        <rFont val="Arial MT"/>
        <family val="2"/>
      </rPr>
      <t>9.14</t>
    </r>
  </si>
  <si>
    <t>Quadro Geral de luz e força (18 módulos) Barramento 175A</t>
  </si>
  <si>
    <r>
      <rPr>
        <sz val="11"/>
        <rFont val="Arial MT"/>
        <family val="2"/>
      </rPr>
      <t>9.15</t>
    </r>
  </si>
  <si>
    <t>Quadro Parcial de luz e força (18 módulos) Barramento 175A</t>
  </si>
  <si>
    <r>
      <rPr>
        <sz val="11"/>
        <rFont val="Arial MT"/>
        <family val="2"/>
      </rPr>
      <t>9.16</t>
    </r>
  </si>
  <si>
    <t>Tomada 2P+T - 10A</t>
  </si>
  <si>
    <r>
      <rPr>
        <sz val="11"/>
        <rFont val="Arial MT"/>
        <family val="2"/>
      </rPr>
      <t>9.17</t>
    </r>
  </si>
  <si>
    <r>
      <rPr>
        <sz val="11"/>
        <rFont val="Arial MT"/>
        <family val="2"/>
      </rPr>
      <t>Interruptor simples (2 módulos), 10a/250v, incluindo suporte e placa - fornecimento e instalação. af_12/2015</t>
    </r>
  </si>
  <si>
    <r>
      <rPr>
        <sz val="11"/>
        <rFont val="Arial MT"/>
        <family val="2"/>
      </rPr>
      <t>9.18</t>
    </r>
  </si>
  <si>
    <r>
      <rPr>
        <sz val="11"/>
        <rFont val="Arial MT"/>
        <family val="2"/>
      </rPr>
      <t>Interruptor paralelo (3 módulos), 10a/250v, incluindo suporte e placa - fornecimento e instalação. af_12/2015</t>
    </r>
  </si>
  <si>
    <r>
      <rPr>
        <sz val="11"/>
        <rFont val="Arial MT"/>
        <family val="2"/>
      </rPr>
      <t>9.19</t>
    </r>
  </si>
  <si>
    <r>
      <rPr>
        <sz val="11"/>
        <rFont val="Arial MT"/>
        <family val="2"/>
      </rPr>
      <t>Interruptor simples (1 módulo), 10a/250v, incluindo suporte e placa - fornecimento e instalação. af_12/2015</t>
    </r>
  </si>
  <si>
    <r>
      <rPr>
        <sz val="11"/>
        <rFont val="Arial MT"/>
        <family val="2"/>
      </rPr>
      <t>9.20</t>
    </r>
  </si>
  <si>
    <t>Caixa sextavada 3" x 3", metálica, instalada em laje - fornecimento e instalação. af_12/2015</t>
  </si>
  <si>
    <r>
      <rPr>
        <sz val="11"/>
        <rFont val="Arial MT"/>
        <family val="2"/>
      </rPr>
      <t>9.21</t>
    </r>
  </si>
  <si>
    <r>
      <rPr>
        <sz val="11"/>
        <rFont val="Arial MT"/>
        <family val="2"/>
      </rPr>
      <t>Luminária tipo plafon com 1 lâmpada led - 12W</t>
    </r>
  </si>
  <si>
    <r>
      <rPr>
        <sz val="11"/>
        <rFont val="Arial MT"/>
        <family val="2"/>
      </rPr>
      <t>9.22</t>
    </r>
  </si>
  <si>
    <r>
      <rPr>
        <sz val="11"/>
        <rFont val="Arial MT"/>
        <family val="2"/>
      </rPr>
      <t>Luminária Plafon Led 18w</t>
    </r>
  </si>
  <si>
    <r>
      <rPr>
        <sz val="11"/>
        <rFont val="Arial MT"/>
        <family val="2"/>
      </rPr>
      <t>9.23</t>
    </r>
  </si>
  <si>
    <t>Disjuntor tripolar tipo din, corrente nominal de 40a - fornecimento e instalação</t>
  </si>
  <si>
    <r>
      <rPr>
        <sz val="11"/>
        <rFont val="Arial MT"/>
        <family val="2"/>
      </rPr>
      <t>9.24</t>
    </r>
  </si>
  <si>
    <r>
      <rPr>
        <sz val="11"/>
        <rFont val="Arial MT"/>
        <family val="2"/>
      </rPr>
      <t>Disjuntor Diferencial Residual - DR- 2P25A - 30mA</t>
    </r>
  </si>
  <si>
    <r>
      <rPr>
        <sz val="11"/>
        <rFont val="Arial MT"/>
        <family val="2"/>
      </rPr>
      <t>9.25</t>
    </r>
  </si>
  <si>
    <t>Disjuntor monopolar tipo din, corrente nominal de 25a - fornecimento e instalação. af_04/2016</t>
  </si>
  <si>
    <r>
      <rPr>
        <sz val="11"/>
        <rFont val="Arial MT"/>
        <family val="2"/>
      </rPr>
      <t>9.26</t>
    </r>
  </si>
  <si>
    <t>Disjuntor monopolar tipo din, corrente nominal de 10a - fornecimento e instalação. af_04/2016</t>
  </si>
  <si>
    <r>
      <rPr>
        <sz val="11"/>
        <rFont val="Arial MT"/>
        <family val="2"/>
      </rPr>
      <t>9.27</t>
    </r>
  </si>
  <si>
    <t>Disjuntor tripolar tipo din, corrente nominal de 50a - fornecimento e instalação</t>
  </si>
  <si>
    <r>
      <rPr>
        <sz val="11"/>
        <rFont val="Arial MT"/>
        <family val="2"/>
      </rPr>
      <t>9.28</t>
    </r>
  </si>
  <si>
    <t>DPS Classe II - 20kA</t>
  </si>
  <si>
    <r>
      <rPr>
        <sz val="11"/>
        <rFont val="Arial MT"/>
        <family val="2"/>
      </rPr>
      <t>9.29</t>
    </r>
  </si>
  <si>
    <t>Cabo de cobre isolado HEPR (XLPE), rigido, 16mm², 1kv / 90º C</t>
  </si>
  <si>
    <r>
      <rPr>
        <sz val="11"/>
        <rFont val="Arial MT"/>
        <family val="2"/>
      </rPr>
      <t>9.30</t>
    </r>
  </si>
  <si>
    <t>Cabo cobre nu 16mm2</t>
  </si>
  <si>
    <r>
      <rPr>
        <sz val="11"/>
        <rFont val="Arial MT"/>
        <family val="2"/>
      </rPr>
      <t>9.31</t>
    </r>
  </si>
  <si>
    <t>Cabo de cobre isolado HEPR (XLPE), rigido, 10mm², 1kv / 90º C</t>
  </si>
  <si>
    <r>
      <rPr>
        <sz val="11"/>
        <rFont val="Arial MT"/>
        <family val="2"/>
      </rPr>
      <t>9.32</t>
    </r>
  </si>
  <si>
    <r>
      <rPr>
        <sz val="11"/>
        <rFont val="Arial MT"/>
        <family val="2"/>
      </rPr>
      <t>Cabo cobre nu 10 mm²</t>
    </r>
  </si>
  <si>
    <r>
      <rPr>
        <sz val="11"/>
        <rFont val="Arial MT"/>
        <family val="2"/>
      </rPr>
      <t>9.33</t>
    </r>
  </si>
  <si>
    <t>Cabo de cobre flexível isolado, 4 mm², anti-chama 450/750 v, para circuitos terminais - fornecimento e instalação. af_12/2015</t>
  </si>
  <si>
    <r>
      <rPr>
        <sz val="11"/>
        <rFont val="Arial MT"/>
        <family val="2"/>
      </rPr>
      <t>9.34</t>
    </r>
  </si>
  <si>
    <t>Cabo de cobre flexível isolado, 1,5 mm², anti-chama 450/750 v, para circuitos terminais - fornecimento e instalação. af_12/2015</t>
  </si>
  <si>
    <t>PADRÃO DE MEDIÇÃO</t>
  </si>
  <si>
    <r>
      <rPr>
        <sz val="11"/>
        <rFont val="Arial MT"/>
        <family val="2"/>
      </rPr>
      <t>9.35</t>
    </r>
  </si>
  <si>
    <r>
      <rPr>
        <sz val="11"/>
        <rFont val="Arial MT"/>
        <family val="2"/>
      </rPr>
      <t>Poste de concreto duplo T 7m/100daN</t>
    </r>
  </si>
  <si>
    <r>
      <rPr>
        <sz val="11"/>
        <rFont val="Arial MT"/>
        <family val="2"/>
      </rPr>
      <t>9.36</t>
    </r>
  </si>
  <si>
    <r>
      <rPr>
        <sz val="11"/>
        <rFont val="Arial MT"/>
        <family val="2"/>
      </rPr>
      <t>Porca olhal</t>
    </r>
  </si>
  <si>
    <r>
      <rPr>
        <sz val="11"/>
        <rFont val="Arial MT"/>
        <family val="2"/>
      </rPr>
      <t>9.37</t>
    </r>
  </si>
  <si>
    <r>
      <rPr>
        <sz val="11"/>
        <rFont val="Arial MT"/>
        <family val="2"/>
      </rPr>
      <t>Curva de 90° para eletroduto rosqueável 32mm</t>
    </r>
  </si>
  <si>
    <r>
      <rPr>
        <sz val="11"/>
        <rFont val="Arial MT"/>
        <family val="2"/>
      </rPr>
      <t>9.38</t>
    </r>
  </si>
  <si>
    <r>
      <rPr>
        <sz val="11"/>
        <rFont val="Arial MT"/>
        <family val="2"/>
      </rPr>
      <t>Curva de 135°/180° ou cabeçote</t>
    </r>
  </si>
  <si>
    <r>
      <rPr>
        <sz val="11"/>
        <rFont val="Arial MT"/>
        <family val="2"/>
      </rPr>
      <t>9.39</t>
    </r>
  </si>
  <si>
    <r>
      <rPr>
        <sz val="11"/>
        <rFont val="Arial MT"/>
        <family val="2"/>
      </rPr>
      <t>Luva de emenda para eletroduto 32mm</t>
    </r>
  </si>
  <si>
    <r>
      <rPr>
        <sz val="11"/>
        <rFont val="Arial MT"/>
        <family val="2"/>
      </rPr>
      <t>9.40</t>
    </r>
  </si>
  <si>
    <r>
      <rPr>
        <sz val="11"/>
        <rFont val="Arial MT"/>
        <family val="2"/>
      </rPr>
      <t>Eletroduto PVC rígido rosqueável 32mm</t>
    </r>
  </si>
  <si>
    <r>
      <rPr>
        <sz val="11"/>
        <rFont val="Arial MT"/>
        <family val="2"/>
      </rPr>
      <t>9.41</t>
    </r>
  </si>
  <si>
    <t>Eletroduto PVC rígido 20mm (para o condutor de aterramento)</t>
  </si>
  <si>
    <r>
      <rPr>
        <sz val="11"/>
        <rFont val="Arial MT"/>
        <family val="2"/>
      </rPr>
      <t>9.42</t>
    </r>
  </si>
  <si>
    <r>
      <rPr>
        <sz val="11"/>
        <rFont val="Arial MT"/>
        <family val="2"/>
      </rPr>
      <t>Curva 90° para eletroduto roscável 20mm</t>
    </r>
  </si>
  <si>
    <r>
      <rPr>
        <sz val="11"/>
        <rFont val="Arial MT"/>
        <family val="2"/>
      </rPr>
      <t>9.43</t>
    </r>
  </si>
  <si>
    <r>
      <rPr>
        <sz val="11"/>
        <rFont val="Arial MT"/>
        <family val="2"/>
      </rPr>
      <t>Fita de aço inoxidável 19mm</t>
    </r>
  </si>
  <si>
    <r>
      <rPr>
        <sz val="11"/>
        <rFont val="Arial MT"/>
        <family val="2"/>
      </rPr>
      <t>9.44</t>
    </r>
  </si>
  <si>
    <r>
      <rPr>
        <sz val="11"/>
        <rFont val="Arial MT"/>
        <family val="2"/>
      </rPr>
      <t>Caixa de medição Polifásica Padrão Energisa</t>
    </r>
  </si>
  <si>
    <r>
      <rPr>
        <sz val="11"/>
        <rFont val="Arial MT"/>
        <family val="2"/>
      </rPr>
      <t>9.45</t>
    </r>
  </si>
  <si>
    <r>
      <rPr>
        <sz val="11"/>
        <rFont val="Arial MT"/>
        <family val="2"/>
      </rPr>
      <t>Disjuntor Termomagnético Tripolar 40A</t>
    </r>
  </si>
  <si>
    <r>
      <rPr>
        <sz val="11"/>
        <rFont val="Arial MT"/>
        <family val="2"/>
      </rPr>
      <t>9.46</t>
    </r>
  </si>
  <si>
    <r>
      <rPr>
        <sz val="11"/>
        <rFont val="Arial MT"/>
        <family val="2"/>
      </rPr>
      <t>Condutor de cobre rígido com isolamento 1kV - 10mm²</t>
    </r>
  </si>
  <si>
    <r>
      <rPr>
        <sz val="11"/>
        <rFont val="Arial MT"/>
        <family val="2"/>
      </rPr>
      <t>9.47</t>
    </r>
  </si>
  <si>
    <r>
      <rPr>
        <sz val="11"/>
        <rFont val="Arial MT"/>
        <family val="2"/>
      </rPr>
      <t>Condutor para aterramento - 6mm²</t>
    </r>
  </si>
  <si>
    <r>
      <rPr>
        <sz val="11"/>
        <rFont val="Arial MT"/>
        <family val="2"/>
      </rPr>
      <t>9.48</t>
    </r>
  </si>
  <si>
    <r>
      <rPr>
        <sz val="11"/>
        <rFont val="Arial MT"/>
        <family val="2"/>
      </rPr>
      <t>Caixa de inspeção para aterramento, circular, em
polietileno, diâmetro interno = 0,3 m. af_05/2018</t>
    </r>
  </si>
  <si>
    <r>
      <rPr>
        <sz val="11"/>
        <rFont val="Arial MT"/>
        <family val="2"/>
      </rPr>
      <t>9.49</t>
    </r>
  </si>
  <si>
    <r>
      <rPr>
        <sz val="11"/>
        <rFont val="Arial MT"/>
        <family val="2"/>
      </rPr>
      <t>Haste de aterramento copperweld 5/8"x 2.40m</t>
    </r>
  </si>
  <si>
    <r>
      <rPr>
        <sz val="11"/>
        <rFont val="Arial MT"/>
        <family val="2"/>
      </rPr>
      <t>9.50</t>
    </r>
  </si>
  <si>
    <t>Caixa enterrada elétrica retangular, em alvenaria com tijolos cerâmicos maciços, fundo com brita, dimensões internas: 0,4x0,4x0,4 m</t>
  </si>
  <si>
    <r>
      <rPr>
        <sz val="11"/>
        <rFont val="Arial MT"/>
        <family val="2"/>
      </rPr>
      <t>9.51</t>
    </r>
  </si>
  <si>
    <r>
      <rPr>
        <sz val="11"/>
        <rFont val="Arial MT"/>
        <family val="2"/>
      </rPr>
      <t>Conector tipo cunha ou GTDU</t>
    </r>
  </si>
  <si>
    <t>10.0</t>
  </si>
  <si>
    <t>DIVERSOS</t>
  </si>
  <si>
    <r>
      <rPr>
        <sz val="11"/>
        <rFont val="Arial MT"/>
        <family val="2"/>
      </rPr>
      <t>10.1</t>
    </r>
  </si>
  <si>
    <r>
      <rPr>
        <sz val="11"/>
        <rFont val="Arial MT"/>
        <family val="2"/>
      </rPr>
      <t>Divisória em granito cinza andorinha polido, e=2cm, inclusive montagem com ferragens - Rev 02</t>
    </r>
  </si>
  <si>
    <r>
      <rPr>
        <sz val="11"/>
        <rFont val="Arial MT"/>
        <family val="2"/>
      </rPr>
      <t>10.2</t>
    </r>
  </si>
  <si>
    <t>Forro em placas de gesso, para ambientes residenciais.</t>
  </si>
  <si>
    <r>
      <rPr>
        <sz val="11"/>
        <rFont val="Arial MT"/>
        <family val="2"/>
      </rPr>
      <t>10.3</t>
    </r>
  </si>
  <si>
    <t>Extintor de incêndio portátil com carga de pqs de 4 kg, classe bc - fornecimento e instalação</t>
  </si>
  <si>
    <r>
      <rPr>
        <sz val="11"/>
        <rFont val="Arial MT"/>
        <family val="2"/>
      </rPr>
      <t>10.4</t>
    </r>
  </si>
  <si>
    <t>Extintor de incêndio portátil com carga de água pressurizada de 10 l, classe a - fornecimento e instalação</t>
  </si>
  <si>
    <r>
      <rPr>
        <sz val="11"/>
        <rFont val="Arial MT"/>
        <family val="2"/>
      </rPr>
      <t>10.5</t>
    </r>
  </si>
  <si>
    <r>
      <rPr>
        <sz val="11"/>
        <rFont val="Arial MT"/>
        <family val="2"/>
      </rPr>
      <t>Sinalização para extintor</t>
    </r>
  </si>
  <si>
    <r>
      <rPr>
        <sz val="11"/>
        <rFont val="Arial MT"/>
        <family val="2"/>
      </rPr>
      <t>10.6</t>
    </r>
  </si>
  <si>
    <t>Placa de sinalizacao de seguranca contra incendio, fotoluminescente, retangular, *20 x 40* cm, em pvc *2* mm anti-chamas (simbolos, cores e pictogramas conforme nbr 13434)</t>
  </si>
  <si>
    <r>
      <rPr>
        <sz val="11"/>
        <rFont val="Arial MT"/>
        <family val="2"/>
      </rPr>
      <t>10.7</t>
    </r>
  </si>
  <si>
    <t>Placa de sinalizacao de seguranca contra incendio, fotoluminescente, retangular, *15x30* cm, em pvc *2* mm anti-chamas (simbolos, cores e pictogramas conforme nbr 13434)</t>
  </si>
  <si>
    <r>
      <rPr>
        <sz val="11"/>
        <rFont val="Arial MT"/>
        <family val="2"/>
      </rPr>
      <t>10.8</t>
    </r>
  </si>
  <si>
    <t>Sinalizacao horizontal com tinta retrorrefletiva a base de resina acrilica com microesferas de vidro</t>
  </si>
  <si>
    <r>
      <rPr>
        <sz val="11"/>
        <rFont val="Arial MT"/>
        <family val="2"/>
      </rPr>
      <t>10.9</t>
    </r>
  </si>
  <si>
    <t>Fita antiderrapante  l=5cm</t>
  </si>
  <si>
    <r>
      <rPr>
        <sz val="11"/>
        <rFont val="Arial MT"/>
        <family val="2"/>
      </rPr>
      <t>10.10</t>
    </r>
  </si>
  <si>
    <t>Cama em alvenaria compacta, acabamento cimentado e pintada</t>
  </si>
  <si>
    <r>
      <rPr>
        <sz val="11"/>
        <rFont val="Arial MT"/>
        <family val="2"/>
      </rPr>
      <t>10.11</t>
    </r>
  </si>
  <si>
    <t>Banco articulado, em aco inox, para pcd, fixado na parede - fornecimento e instalação</t>
  </si>
  <si>
    <r>
      <rPr>
        <sz val="11"/>
        <rFont val="Arial MT"/>
        <family val="2"/>
      </rPr>
      <t>10.12</t>
    </r>
  </si>
  <si>
    <t>Luminária de emergência, de sobrepor, tipo bloco autônomo, com autonomia de 1h</t>
  </si>
  <si>
    <r>
      <rPr>
        <sz val="11"/>
        <rFont val="Arial MT"/>
        <family val="2"/>
      </rPr>
      <t>10.13</t>
    </r>
  </si>
  <si>
    <t>Corrimão em aço inox, escovado, d=1 1/2"</t>
  </si>
  <si>
    <r>
      <rPr>
        <sz val="11"/>
        <rFont val="Arial MT"/>
        <family val="2"/>
      </rPr>
      <t>10.14</t>
    </r>
  </si>
  <si>
    <t>Guarda-corpo h = 1,10m e Corrimão em Aço Inox, barras superiores alt=0,92m e 0,70m e barra inferior, diam= 1.1/2" r, barras verticais d=3/4" a cada 0,11m, curvas de aço inox. - Escada</t>
  </si>
  <si>
    <r>
      <rPr>
        <sz val="11"/>
        <rFont val="Arial MT"/>
        <family val="2"/>
      </rPr>
      <t>10.15</t>
    </r>
  </si>
  <si>
    <r>
      <rPr>
        <sz val="11"/>
        <rFont val="Arial MT"/>
        <family val="2"/>
      </rPr>
      <t>Barra de apoio reta, em aco inox polido, comprimento 90 cm,  fixada na parede - fornecimento e instalação</t>
    </r>
    <r>
      <rPr>
        <sz val="11"/>
        <rFont val="Arial MT"/>
      </rPr>
      <t xml:space="preserve"> </t>
    </r>
  </si>
  <si>
    <r>
      <rPr>
        <sz val="11"/>
        <rFont val="Arial MT"/>
        <family val="2"/>
      </rPr>
      <t>10.16</t>
    </r>
  </si>
  <si>
    <r>
      <rPr>
        <sz val="11"/>
        <rFont val="Arial MT"/>
        <family val="2"/>
      </rPr>
      <t>Barra de apoio reta, em aco inox polido, comprimento 60cm, fixada na parede - fornecimento e instalação</t>
    </r>
    <r>
      <rPr>
        <sz val="11"/>
        <rFont val="Arial MT"/>
      </rPr>
      <t xml:space="preserve"> </t>
    </r>
  </si>
  <si>
    <r>
      <rPr>
        <sz val="11"/>
        <rFont val="Arial MT"/>
        <family val="2"/>
      </rPr>
      <t>10.17</t>
    </r>
  </si>
  <si>
    <t>Barra de apoio lateral articulada, com trava, em aco inox polido, fixada na parede - fornecimento e instalação</t>
  </si>
  <si>
    <r>
      <rPr>
        <sz val="11"/>
        <rFont val="Arial MT"/>
        <family val="2"/>
      </rPr>
      <t>10.18</t>
    </r>
  </si>
  <si>
    <t>Puxador para pcd, fixado na porta - fornecimento e instalação</t>
  </si>
  <si>
    <t>11.0</t>
  </si>
  <si>
    <t>ORATÓRIO</t>
  </si>
  <si>
    <r>
      <rPr>
        <sz val="11"/>
        <rFont val="Arial MT"/>
        <family val="2"/>
      </rPr>
      <t>11.1</t>
    </r>
  </si>
  <si>
    <t>Divisória em placa de concreto armado polido, fck=30mpa</t>
  </si>
  <si>
    <r>
      <rPr>
        <sz val="11"/>
        <rFont val="Arial MT"/>
        <family val="2"/>
      </rPr>
      <t>11.2</t>
    </r>
  </si>
  <si>
    <r>
      <rPr>
        <sz val="11"/>
        <rFont val="Arial MT"/>
        <family val="2"/>
      </rPr>
      <t>Forma curva para estruturas, em compensado plastificado de 10mm, 04 usos, inclusive escoramento</t>
    </r>
    <r>
      <rPr>
        <sz val="11"/>
        <rFont val="Arial MT"/>
      </rPr>
      <t xml:space="preserve"> </t>
    </r>
  </si>
  <si>
    <r>
      <rPr>
        <sz val="11"/>
        <rFont val="Arial MT"/>
        <family val="2"/>
      </rPr>
      <t>11.3</t>
    </r>
  </si>
  <si>
    <t>Concreto fck = 15mpa, traço 1:3,4:3,5 (cimento/ areia média/ brita 1) - preparo mecânico com betoneira 400 l. af_07/2016</t>
  </si>
  <si>
    <r>
      <rPr>
        <sz val="11"/>
        <rFont val="Arial MT"/>
        <family val="2"/>
      </rPr>
      <t>11.4</t>
    </r>
  </si>
  <si>
    <t>Armadura em tela soldada de aço ca-60b</t>
  </si>
  <si>
    <r>
      <rPr>
        <sz val="11"/>
        <rFont val="Arial MT"/>
        <family val="2"/>
      </rPr>
      <t>11.5</t>
    </r>
  </si>
  <si>
    <t>Chapisco aplicado em alvenaria (sem presença de vãos) e estruturas de concreto de fachada, com colher de pedreiro. argamassa traço 1:3 com preparo em betoneira 400l.</t>
  </si>
  <si>
    <r>
      <rPr>
        <sz val="11"/>
        <rFont val="Arial MT"/>
        <family val="2"/>
      </rPr>
      <t>11.6</t>
    </r>
  </si>
  <si>
    <r>
      <rPr>
        <sz val="11"/>
        <rFont val="Arial MT"/>
        <family val="2"/>
      </rPr>
      <t>Emboço, para recebimento de cerâmica, em argamassa traço 1:2:8, preparo mecânico com betoneira de 400l, aplicado manualmente em faces internas de paredes, para ambientes com área maior que 10m2, espssura de 20mm, com execução de taliscas. [interno][recepção e circulação; expurgo;banheiros;copa;área de serviço; deposito de
resíduos]</t>
    </r>
  </si>
  <si>
    <r>
      <rPr>
        <sz val="11"/>
        <rFont val="Arial MT"/>
        <family val="2"/>
      </rPr>
      <t>11.7</t>
    </r>
  </si>
  <si>
    <t>Alvenaria de vedação de blocos cerâmicos furados na horizontal de 9x19x19cm (espessura 9cm) de paredes com área líquida menor que 6m² sem vãos e argamassa de assentamento com preparo em
betoneira.</t>
  </si>
  <si>
    <r>
      <rPr>
        <sz val="11"/>
        <rFont val="Arial MT"/>
        <family val="2"/>
      </rPr>
      <t>11.8</t>
    </r>
  </si>
  <si>
    <t>Revestimento cerâmico para piso com placas tipo porcelanato de dimensões 45x45 cm aplicada em ambientes de área entre 5 m² e 10 m².</t>
  </si>
  <si>
    <t>12.0</t>
  </si>
  <si>
    <t>ESQUADRIAS / VIDROS</t>
  </si>
  <si>
    <r>
      <rPr>
        <sz val="11"/>
        <rFont val="Arial MT"/>
        <family val="2"/>
      </rPr>
      <t>12.1</t>
    </r>
  </si>
  <si>
    <t>Kit de porta de madeira para verniz, semi-oca (leve ou média), padrão médio, 70x210cm, espessura de 3,5cm, itens inclusos: dobradiças, montagem e instalação do batente, sem fechadura - fornecimento e instalação. af_08/2015</t>
  </si>
  <si>
    <r>
      <rPr>
        <sz val="11"/>
        <rFont val="Arial MT"/>
        <family val="2"/>
      </rPr>
      <t>12.2</t>
    </r>
  </si>
  <si>
    <t xml:space="preserve">Kit de porta de madeira para verniz, semi-oca (leve ou média), padrão médio, 80x210cm, espessura de 3,5cm, itens inclusos: dobradiças, montagem e instalação do batente, sem fechadura - fornecimento e instalação </t>
  </si>
  <si>
    <r>
      <rPr>
        <sz val="11"/>
        <rFont val="Arial MT"/>
        <family val="2"/>
      </rPr>
      <t>12.3</t>
    </r>
  </si>
  <si>
    <t>Kit de porta de madeira para verniz, semi-oca (leve ou média), padrão médio, 90x210cm, espessura de 3,5cm,itens inclusos: dobradiças, montagem e instalação do batente, sem fechadura - fornecimento e instalação. af_08/2015</t>
  </si>
  <si>
    <r>
      <rPr>
        <sz val="11"/>
        <rFont val="Arial MT"/>
        <family val="2"/>
      </rPr>
      <t>12.4</t>
    </r>
  </si>
  <si>
    <t>Porta de correr de alumínio, com duas folhas para vidro, incluso vidro liso incolor, fechadura e puxador, sem alizar</t>
  </si>
  <si>
    <r>
      <rPr>
        <sz val="11"/>
        <rFont val="Arial MT"/>
        <family val="2"/>
      </rPr>
      <t>12.5</t>
    </r>
  </si>
  <si>
    <t>Portão em ferro, em gradil metálico, padrão belgo ou equivalente, de correr</t>
  </si>
  <si>
    <r>
      <rPr>
        <sz val="11"/>
        <rFont val="Arial MT"/>
        <family val="2"/>
      </rPr>
      <t>12.6</t>
    </r>
  </si>
  <si>
    <r>
      <rPr>
        <sz val="11"/>
        <rFont val="Arial MT"/>
        <family val="2"/>
      </rPr>
      <t>Porta de alumínio de abrir com lambri, com guarnição, fixação com parafusos - fornecimento e instalação</t>
    </r>
  </si>
  <si>
    <r>
      <rPr>
        <sz val="11"/>
        <rFont val="Arial MT"/>
        <family val="2"/>
      </rPr>
      <t>12.7</t>
    </r>
  </si>
  <si>
    <r>
      <rPr>
        <sz val="11"/>
        <rFont val="Arial MT"/>
        <family val="2"/>
      </rPr>
      <t>Porta em alumínio de abrir tipo veneziana com guarnição, fixação com parafusos - fornecimento e
instalação</t>
    </r>
  </si>
  <si>
    <r>
      <rPr>
        <sz val="11"/>
        <rFont val="Arial MT"/>
        <family val="2"/>
      </rPr>
      <t>12.8</t>
    </r>
  </si>
  <si>
    <t>Janela de alumínio de correr com 4 folhas para vidros, com vidros, batente, acabamento com acetato ou brilhante e ferragens. exclusive alizar e contramarco. fornecimento e instalação</t>
  </si>
  <si>
    <r>
      <rPr>
        <sz val="11"/>
        <rFont val="Arial MT"/>
        <family val="2"/>
      </rPr>
      <t>12.9</t>
    </r>
  </si>
  <si>
    <t>Janela de alumínio tipo maxim-ar, com vidros, batente e ferragens. exclusive alizar, acabamento e contramarco. fornecimento e instalação</t>
  </si>
  <si>
    <r>
      <rPr>
        <sz val="11"/>
        <rFont val="Arial MT"/>
        <family val="2"/>
      </rPr>
      <t>12.10</t>
    </r>
  </si>
  <si>
    <t>Janela fixa de alumínio para vidro, com vidro, batente e ferragens. exclusive acabamento, alizar e contramarco. fornecimento e instalação</t>
  </si>
  <si>
    <r>
      <rPr>
        <sz val="11"/>
        <rFont val="Arial MT"/>
        <family val="2"/>
      </rPr>
      <t>12.11</t>
    </r>
  </si>
  <si>
    <r>
      <rPr>
        <sz val="11"/>
        <rFont val="Arial MT"/>
        <family val="2"/>
      </rPr>
      <t>Fechadura de embutir com cilindro, externa, completa, acabamento padrão popular, incluso execução de furo -
fornecimento e instalação</t>
    </r>
  </si>
  <si>
    <r>
      <rPr>
        <sz val="11"/>
        <rFont val="Arial MT"/>
        <family val="2"/>
      </rPr>
      <t>12.12</t>
    </r>
  </si>
  <si>
    <r>
      <rPr>
        <sz val="11"/>
        <rFont val="Arial MT"/>
        <family val="2"/>
      </rPr>
      <t>Tarjeta tipo livre/ocupado para porta de banheiro</t>
    </r>
  </si>
  <si>
    <t>13.0</t>
  </si>
  <si>
    <t>FACHADA</t>
  </si>
  <si>
    <r>
      <rPr>
        <sz val="11"/>
        <rFont val="Arial MT"/>
        <family val="2"/>
      </rPr>
      <t>13.1</t>
    </r>
  </si>
  <si>
    <t>Brise metálico hunter douglas ref. 84r - sl4 cor prata ou similar, com estrutura e montagem, exclusive andaimes ou plataforma</t>
  </si>
  <si>
    <r>
      <rPr>
        <sz val="11"/>
        <rFont val="Arial MT"/>
        <family val="2"/>
      </rPr>
      <t>13.2</t>
    </r>
  </si>
  <si>
    <r>
      <rPr>
        <sz val="11"/>
        <rFont val="Arial MT"/>
        <family val="2"/>
      </rPr>
      <t>Placa  de  Indentificação  em  alumínio  composto  preto, 60x60cm,   esp=4mm,   (acm   constit.   de   02   chapas sólidas de alumínio c/ núcleo central em polietileno), c/ pintura  coilcoating  pvdf  kynar  500,  texto  gravado  a laser, acab em verniz autom., mold em alumínio</t>
    </r>
  </si>
  <si>
    <r>
      <rPr>
        <sz val="11"/>
        <rFont val="Arial MT"/>
        <family val="2"/>
      </rPr>
      <t>13.3</t>
    </r>
  </si>
  <si>
    <t>Revestimento cerâmico  tipo porcelanato de dimensões 60x60 cm</t>
  </si>
  <si>
    <t>14.0</t>
  </si>
  <si>
    <t>SERVIÇOS FINAIS</t>
  </si>
  <si>
    <r>
      <rPr>
        <sz val="11"/>
        <rFont val="Arial MT"/>
        <family val="2"/>
      </rPr>
      <t>14.1</t>
    </r>
  </si>
  <si>
    <r>
      <rPr>
        <sz val="11"/>
        <rFont val="Arial MT"/>
        <family val="2"/>
      </rPr>
      <t>Plantio de árvore ornamental com altura de muda
menor ou igual a 2,00m</t>
    </r>
  </si>
  <si>
    <r>
      <rPr>
        <sz val="11"/>
        <rFont val="Arial MT"/>
        <family val="2"/>
      </rPr>
      <t>14.2</t>
    </r>
  </si>
  <si>
    <r>
      <rPr>
        <sz val="11"/>
        <rFont val="Arial MT"/>
        <family val="2"/>
      </rPr>
      <t>Plantio de arbusto ou  cerca viva</t>
    </r>
  </si>
  <si>
    <r>
      <rPr>
        <sz val="11"/>
        <rFont val="Arial MT"/>
        <family val="2"/>
      </rPr>
      <t>14.3</t>
    </r>
  </si>
  <si>
    <r>
      <rPr>
        <sz val="11"/>
        <rFont val="Arial MT"/>
        <family val="2"/>
      </rPr>
      <t>Limpeza geral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</si>
</sst>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&quot;R$&quot;\ #,##0.00"/>
    <numFmt numFmtId="165" formatCode="00000"/>
    <numFmt numFmtId="166" formatCode="0.0"/>
  </numFmts>
  <fonts count="2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Times New Roman"/>
      <family val="1"/>
    </font>
    <font>
      <b/>
      <sz val="50"/>
      <color rgb="FF000000"/>
      <name val="Times New Roman"/>
      <family val="1"/>
    </font>
    <font>
      <b/>
      <sz val="10"/>
      <color rgb="FF000000"/>
      <name val="Arial"/>
      <family val="2"/>
    </font>
    <font>
      <b/>
      <sz val="9"/>
      <name val="Arial"/>
      <family val="2"/>
    </font>
    <font>
      <sz val="9"/>
      <name val="Arial MT"/>
      <family val="2"/>
    </font>
    <font>
      <sz val="11"/>
      <name val="Arial MT"/>
      <family val="2"/>
    </font>
    <font>
      <sz val="9"/>
      <name val="Arial"/>
      <family val="2"/>
    </font>
    <font>
      <b/>
      <sz val="14"/>
      <color rgb="FF000000"/>
      <name val="Times New Roman"/>
      <family val="1"/>
    </font>
    <font>
      <sz val="10"/>
      <color rgb="FF000000"/>
      <name val="Arial"/>
      <family val="2"/>
    </font>
    <font>
      <sz val="9"/>
      <name val="Arial MT"/>
    </font>
    <font>
      <b/>
      <sz val="10"/>
      <name val="Arial"/>
      <family val="2"/>
    </font>
    <font>
      <b/>
      <sz val="9"/>
      <color theme="1"/>
      <name val="Arial"/>
      <family val="2"/>
    </font>
    <font>
      <b/>
      <sz val="10"/>
      <color rgb="FF000000"/>
      <name val="Times New Roman"/>
      <family val="1"/>
    </font>
    <font>
      <sz val="9"/>
      <color rgb="FF000000"/>
      <name val="Arial MT"/>
      <family val="2"/>
    </font>
    <font>
      <sz val="8.5"/>
      <name val="Microsoft Sans Serif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1"/>
      <color rgb="FF000000"/>
      <name val="Arial "/>
    </font>
    <font>
      <sz val="11"/>
      <name val="Arial MT"/>
    </font>
    <font>
      <b/>
      <sz val="11"/>
      <color rgb="FF000000"/>
      <name val="Arial "/>
    </font>
    <font>
      <sz val="11"/>
      <color rgb="FF000000"/>
      <name val="Times New Roman"/>
      <family val="1"/>
    </font>
    <font>
      <sz val="11"/>
      <name val="Times New Roman"/>
      <family val="2"/>
    </font>
    <font>
      <sz val="11"/>
      <name val="Microsoft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4" fontId="2" fillId="0" borderId="0" applyFont="0" applyFill="0" applyBorder="0" applyAlignment="0" applyProtection="0"/>
  </cellStyleXfs>
  <cellXfs count="157">
    <xf numFmtId="0" fontId="0" fillId="0" borderId="0" xfId="0"/>
    <xf numFmtId="0" fontId="3" fillId="2" borderId="1" xfId="1" applyFont="1" applyFill="1" applyBorder="1" applyAlignment="1">
      <alignment horizontal="center" vertical="center"/>
    </xf>
    <xf numFmtId="0" fontId="2" fillId="0" borderId="0" xfId="1" applyAlignment="1">
      <alignment horizontal="left" vertical="top"/>
    </xf>
    <xf numFmtId="0" fontId="4" fillId="2" borderId="2" xfId="1" applyFont="1" applyFill="1" applyBorder="1" applyAlignment="1">
      <alignment horizontal="left" vertical="center" wrapText="1"/>
    </xf>
    <xf numFmtId="0" fontId="4" fillId="2" borderId="3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2" fillId="2" borderId="5" xfId="1" applyFill="1" applyBorder="1" applyAlignment="1">
      <alignment horizontal="center" vertical="top"/>
    </xf>
    <xf numFmtId="0" fontId="2" fillId="2" borderId="3" xfId="1" applyFill="1" applyBorder="1" applyAlignment="1">
      <alignment horizontal="center" vertical="top"/>
    </xf>
    <xf numFmtId="0" fontId="2" fillId="2" borderId="4" xfId="1" applyFill="1" applyBorder="1" applyAlignment="1">
      <alignment horizontal="center" vertical="top"/>
    </xf>
    <xf numFmtId="0" fontId="5" fillId="2" borderId="6" xfId="1" applyFont="1" applyFill="1" applyBorder="1" applyAlignment="1">
      <alignment horizontal="center" vertical="top" wrapText="1"/>
    </xf>
    <xf numFmtId="4" fontId="2" fillId="2" borderId="5" xfId="1" applyNumberFormat="1" applyFill="1" applyBorder="1" applyAlignment="1">
      <alignment horizontal="left" vertical="top" wrapText="1"/>
    </xf>
    <xf numFmtId="4" fontId="2" fillId="2" borderId="4" xfId="1" applyNumberFormat="1" applyFill="1" applyBorder="1" applyAlignment="1">
      <alignment horizontal="left" vertical="top" wrapText="1"/>
    </xf>
    <xf numFmtId="4" fontId="7" fillId="2" borderId="5" xfId="1" applyNumberFormat="1" applyFont="1" applyFill="1" applyBorder="1" applyAlignment="1">
      <alignment horizontal="center" vertical="top" wrapText="1"/>
    </xf>
    <xf numFmtId="4" fontId="7" fillId="2" borderId="4" xfId="1" applyNumberFormat="1" applyFont="1" applyFill="1" applyBorder="1" applyAlignment="1">
      <alignment horizontal="center" vertical="top" wrapText="1"/>
    </xf>
    <xf numFmtId="4" fontId="2" fillId="0" borderId="5" xfId="1" applyNumberFormat="1" applyBorder="1" applyAlignment="1">
      <alignment horizontal="center" vertical="top"/>
    </xf>
    <xf numFmtId="4" fontId="2" fillId="0" borderId="3" xfId="1" applyNumberFormat="1" applyBorder="1" applyAlignment="1">
      <alignment horizontal="center" vertical="top"/>
    </xf>
    <xf numFmtId="4" fontId="2" fillId="0" borderId="7" xfId="1" applyNumberFormat="1" applyBorder="1" applyAlignment="1">
      <alignment horizontal="center" vertical="top"/>
    </xf>
    <xf numFmtId="0" fontId="8" fillId="2" borderId="8" xfId="1" applyFont="1" applyFill="1" applyBorder="1" applyAlignment="1">
      <alignment horizontal="left" vertical="center" wrapText="1"/>
    </xf>
    <xf numFmtId="0" fontId="8" fillId="2" borderId="0" xfId="1" applyFont="1" applyFill="1" applyAlignment="1">
      <alignment horizontal="left" vertical="center" wrapText="1"/>
    </xf>
    <xf numFmtId="0" fontId="8" fillId="2" borderId="9" xfId="1" applyFont="1" applyFill="1" applyBorder="1" applyAlignment="1">
      <alignment horizontal="left" vertical="center" wrapText="1"/>
    </xf>
    <xf numFmtId="0" fontId="2" fillId="2" borderId="10" xfId="1" applyFill="1" applyBorder="1" applyAlignment="1">
      <alignment horizontal="center" vertical="center"/>
    </xf>
    <xf numFmtId="0" fontId="2" fillId="2" borderId="0" xfId="1" applyFill="1" applyAlignment="1">
      <alignment horizontal="center" vertical="center"/>
    </xf>
    <xf numFmtId="0" fontId="2" fillId="2" borderId="9" xfId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top" wrapText="1"/>
    </xf>
    <xf numFmtId="4" fontId="2" fillId="2" borderId="10" xfId="1" applyNumberFormat="1" applyFill="1" applyBorder="1" applyAlignment="1">
      <alignment horizontal="left" vertical="top" wrapText="1"/>
    </xf>
    <xf numFmtId="4" fontId="2" fillId="2" borderId="9" xfId="1" applyNumberFormat="1" applyFill="1" applyBorder="1" applyAlignment="1">
      <alignment horizontal="left" vertical="top" wrapText="1"/>
    </xf>
    <xf numFmtId="164" fontId="4" fillId="2" borderId="10" xfId="1" applyNumberFormat="1" applyFont="1" applyFill="1" applyBorder="1" applyAlignment="1">
      <alignment horizontal="center" vertical="center" wrapText="1"/>
    </xf>
    <xf numFmtId="164" fontId="4" fillId="2" borderId="9" xfId="1" applyNumberFormat="1" applyFont="1" applyFill="1" applyBorder="1" applyAlignment="1">
      <alignment horizontal="center" vertical="center" wrapText="1"/>
    </xf>
    <xf numFmtId="164" fontId="9" fillId="0" borderId="10" xfId="1" applyNumberFormat="1" applyFont="1" applyBorder="1" applyAlignment="1">
      <alignment horizontal="center" vertical="center"/>
    </xf>
    <xf numFmtId="164" fontId="9" fillId="0" borderId="0" xfId="1" applyNumberFormat="1" applyFont="1" applyAlignment="1">
      <alignment horizontal="center" vertical="center"/>
    </xf>
    <xf numFmtId="164" fontId="9" fillId="0" borderId="12" xfId="1" applyNumberFormat="1" applyFont="1" applyBorder="1" applyAlignment="1">
      <alignment horizontal="center" vertical="center"/>
    </xf>
    <xf numFmtId="0" fontId="10" fillId="2" borderId="13" xfId="1" applyFont="1" applyFill="1" applyBorder="1" applyAlignment="1">
      <alignment horizontal="left" vertical="center" wrapText="1"/>
    </xf>
    <xf numFmtId="0" fontId="10" fillId="2" borderId="14" xfId="1" applyFont="1" applyFill="1" applyBorder="1" applyAlignment="1">
      <alignment horizontal="left" vertical="center" wrapText="1"/>
    </xf>
    <xf numFmtId="0" fontId="10" fillId="2" borderId="15" xfId="1" applyFont="1" applyFill="1" applyBorder="1" applyAlignment="1">
      <alignment horizontal="left" vertical="center" wrapText="1"/>
    </xf>
    <xf numFmtId="0" fontId="2" fillId="2" borderId="14" xfId="1" applyFill="1" applyBorder="1" applyAlignment="1">
      <alignment horizontal="left" vertical="top"/>
    </xf>
    <xf numFmtId="0" fontId="5" fillId="2" borderId="16" xfId="1" applyFont="1" applyFill="1" applyBorder="1" applyAlignment="1">
      <alignment horizontal="center" vertical="top" wrapText="1"/>
    </xf>
    <xf numFmtId="4" fontId="11" fillId="2" borderId="17" xfId="1" applyNumberFormat="1" applyFont="1" applyFill="1" applyBorder="1" applyAlignment="1">
      <alignment horizontal="left" vertical="top" wrapText="1"/>
    </xf>
    <xf numFmtId="4" fontId="11" fillId="2" borderId="15" xfId="1" applyNumberFormat="1" applyFont="1" applyFill="1" applyBorder="1" applyAlignment="1">
      <alignment horizontal="left" vertical="top" wrapText="1"/>
    </xf>
    <xf numFmtId="4" fontId="12" fillId="2" borderId="17" xfId="1" applyNumberFormat="1" applyFont="1" applyFill="1" applyBorder="1" applyAlignment="1">
      <alignment horizontal="center" vertical="top" wrapText="1"/>
    </xf>
    <xf numFmtId="4" fontId="12" fillId="2" borderId="15" xfId="1" applyNumberFormat="1" applyFont="1" applyFill="1" applyBorder="1" applyAlignment="1">
      <alignment horizontal="center" vertical="top" wrapText="1"/>
    </xf>
    <xf numFmtId="4" fontId="2" fillId="0" borderId="17" xfId="1" applyNumberFormat="1" applyBorder="1" applyAlignment="1">
      <alignment vertical="top"/>
    </xf>
    <xf numFmtId="4" fontId="2" fillId="0" borderId="14" xfId="1" applyNumberFormat="1" applyBorder="1" applyAlignment="1">
      <alignment vertical="top"/>
    </xf>
    <xf numFmtId="4" fontId="2" fillId="0" borderId="18" xfId="1" applyNumberFormat="1" applyBorder="1" applyAlignment="1">
      <alignment vertical="top"/>
    </xf>
    <xf numFmtId="0" fontId="2" fillId="2" borderId="13" xfId="1" applyFill="1" applyBorder="1" applyAlignment="1">
      <alignment horizontal="center" wrapText="1"/>
    </xf>
    <xf numFmtId="0" fontId="2" fillId="2" borderId="14" xfId="1" applyFill="1" applyBorder="1" applyAlignment="1">
      <alignment horizont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9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20" xfId="1" applyFont="1" applyFill="1" applyBorder="1" applyAlignment="1">
      <alignment horizontal="center" vertical="center" wrapText="1"/>
    </xf>
    <xf numFmtId="4" fontId="13" fillId="2" borderId="13" xfId="2" applyNumberFormat="1" applyFont="1" applyFill="1" applyBorder="1" applyAlignment="1">
      <alignment horizontal="center" vertical="center"/>
    </xf>
    <xf numFmtId="4" fontId="13" fillId="2" borderId="14" xfId="2" applyNumberFormat="1" applyFont="1" applyFill="1" applyBorder="1" applyAlignment="1">
      <alignment horizontal="center" vertical="center"/>
    </xf>
    <xf numFmtId="4" fontId="13" fillId="2" borderId="18" xfId="2" applyNumberFormat="1" applyFont="1" applyFill="1" applyBorder="1" applyAlignment="1">
      <alignment horizontal="center" vertical="center"/>
    </xf>
    <xf numFmtId="4" fontId="13" fillId="2" borderId="1" xfId="2" applyNumberFormat="1" applyFont="1" applyFill="1" applyBorder="1" applyAlignment="1">
      <alignment horizontal="center" vertical="center"/>
    </xf>
    <xf numFmtId="0" fontId="2" fillId="2" borderId="1" xfId="1" applyFill="1" applyBorder="1" applyAlignment="1">
      <alignment horizontal="center" vertical="center" wrapText="1"/>
    </xf>
    <xf numFmtId="0" fontId="5" fillId="2" borderId="21" xfId="1" applyFont="1" applyFill="1" applyBorder="1" applyAlignment="1">
      <alignment horizontal="center" vertical="center" wrapText="1"/>
    </xf>
    <xf numFmtId="0" fontId="5" fillId="2" borderId="22" xfId="1" applyFont="1" applyFill="1" applyBorder="1" applyAlignment="1">
      <alignment horizontal="center" vertical="center" wrapText="1"/>
    </xf>
    <xf numFmtId="0" fontId="5" fillId="2" borderId="23" xfId="1" applyFont="1" applyFill="1" applyBorder="1" applyAlignment="1">
      <alignment horizontal="center" vertical="center" wrapText="1"/>
    </xf>
    <xf numFmtId="4" fontId="14" fillId="0" borderId="1" xfId="1" applyNumberFormat="1" applyFont="1" applyBorder="1" applyAlignment="1">
      <alignment horizontal="center" vertical="top" wrapText="1"/>
    </xf>
    <xf numFmtId="4" fontId="14" fillId="0" borderId="24" xfId="1" applyNumberFormat="1" applyFont="1" applyBorder="1" applyAlignment="1">
      <alignment horizontal="center" vertical="top" wrapText="1"/>
    </xf>
    <xf numFmtId="0" fontId="5" fillId="2" borderId="25" xfId="1" applyFont="1" applyFill="1" applyBorder="1" applyAlignment="1">
      <alignment horizontal="center" vertical="center" wrapText="1"/>
    </xf>
    <xf numFmtId="0" fontId="5" fillId="2" borderId="26" xfId="1" applyFont="1" applyFill="1" applyBorder="1" applyAlignment="1">
      <alignment vertical="center" wrapText="1"/>
    </xf>
    <xf numFmtId="0" fontId="5" fillId="2" borderId="27" xfId="1" applyFont="1" applyFill="1" applyBorder="1" applyAlignment="1">
      <alignment vertical="top" wrapText="1"/>
    </xf>
    <xf numFmtId="0" fontId="5" fillId="2" borderId="22" xfId="1" applyFont="1" applyFill="1" applyBorder="1" applyAlignment="1">
      <alignment vertical="top" wrapText="1"/>
    </xf>
    <xf numFmtId="4" fontId="5" fillId="2" borderId="28" xfId="1" applyNumberFormat="1" applyFont="1" applyFill="1" applyBorder="1" applyAlignment="1">
      <alignment horizontal="center" vertical="center" wrapText="1"/>
    </xf>
    <xf numFmtId="4" fontId="5" fillId="2" borderId="29" xfId="1" applyNumberFormat="1" applyFont="1" applyFill="1" applyBorder="1" applyAlignment="1">
      <alignment horizontal="center" vertical="center" wrapText="1"/>
    </xf>
    <xf numFmtId="4" fontId="2" fillId="0" borderId="1" xfId="1" applyNumberFormat="1" applyBorder="1" applyAlignment="1">
      <alignment horizontal="center" vertical="top"/>
    </xf>
    <xf numFmtId="4" fontId="14" fillId="0" borderId="1" xfId="1" applyNumberFormat="1" applyFont="1" applyBorder="1" applyAlignment="1">
      <alignment horizontal="center" vertical="top"/>
    </xf>
    <xf numFmtId="4" fontId="14" fillId="0" borderId="24" xfId="1" applyNumberFormat="1" applyFont="1" applyBorder="1" applyAlignment="1">
      <alignment horizontal="center" vertical="top"/>
    </xf>
    <xf numFmtId="0" fontId="11" fillId="2" borderId="28" xfId="1" applyFont="1" applyFill="1" applyBorder="1" applyAlignment="1">
      <alignment horizontal="center" vertical="top" wrapText="1"/>
    </xf>
    <xf numFmtId="0" fontId="11" fillId="2" borderId="28" xfId="1" applyFont="1" applyFill="1" applyBorder="1" applyAlignment="1">
      <alignment horizontal="left" vertical="top" wrapText="1"/>
    </xf>
    <xf numFmtId="2" fontId="15" fillId="2" borderId="28" xfId="1" applyNumberFormat="1" applyFont="1" applyFill="1" applyBorder="1" applyAlignment="1">
      <alignment horizontal="right" vertical="top" shrinkToFit="1"/>
    </xf>
    <xf numFmtId="0" fontId="2" fillId="2" borderId="28" xfId="1" applyFill="1" applyBorder="1" applyAlignment="1">
      <alignment horizontal="center" vertical="top" wrapText="1"/>
    </xf>
    <xf numFmtId="4" fontId="15" fillId="2" borderId="28" xfId="1" applyNumberFormat="1" applyFont="1" applyFill="1" applyBorder="1" applyAlignment="1">
      <alignment horizontal="center" vertical="top" shrinkToFit="1"/>
    </xf>
    <xf numFmtId="4" fontId="15" fillId="2" borderId="29" xfId="1" applyNumberFormat="1" applyFont="1" applyFill="1" applyBorder="1" applyAlignment="1">
      <alignment horizontal="center" vertical="top" shrinkToFit="1"/>
    </xf>
    <xf numFmtId="4" fontId="2" fillId="0" borderId="24" xfId="1" applyNumberFormat="1" applyBorder="1" applyAlignment="1">
      <alignment horizontal="center" vertical="top"/>
    </xf>
    <xf numFmtId="165" fontId="15" fillId="2" borderId="28" xfId="1" applyNumberFormat="1" applyFont="1" applyFill="1" applyBorder="1" applyAlignment="1">
      <alignment horizontal="center" vertical="top" shrinkToFit="1"/>
    </xf>
    <xf numFmtId="0" fontId="2" fillId="2" borderId="28" xfId="1" applyFill="1" applyBorder="1" applyAlignment="1">
      <alignment horizontal="left" vertical="top" wrapText="1"/>
    </xf>
    <xf numFmtId="0" fontId="6" fillId="2" borderId="28" xfId="1" applyFont="1" applyFill="1" applyBorder="1" applyAlignment="1">
      <alignment horizontal="left" vertical="top" wrapText="1"/>
    </xf>
    <xf numFmtId="4" fontId="15" fillId="2" borderId="28" xfId="1" applyNumberFormat="1" applyFont="1" applyFill="1" applyBorder="1" applyAlignment="1">
      <alignment horizontal="right" vertical="top" shrinkToFit="1"/>
    </xf>
    <xf numFmtId="0" fontId="5" fillId="2" borderId="28" xfId="1" applyFont="1" applyFill="1" applyBorder="1" applyAlignment="1">
      <alignment horizontal="center" vertical="top" wrapText="1"/>
    </xf>
    <xf numFmtId="0" fontId="5" fillId="2" borderId="29" xfId="1" applyFont="1" applyFill="1" applyBorder="1" applyAlignment="1">
      <alignment horizontal="left" vertical="top" wrapText="1"/>
    </xf>
    <xf numFmtId="0" fontId="5" fillId="2" borderId="30" xfId="1" applyFont="1" applyFill="1" applyBorder="1" applyAlignment="1">
      <alignment horizontal="left" vertical="top" wrapText="1"/>
    </xf>
    <xf numFmtId="0" fontId="5" fillId="2" borderId="31" xfId="1" applyFont="1" applyFill="1" applyBorder="1" applyAlignment="1">
      <alignment horizontal="left" vertical="top" wrapText="1"/>
    </xf>
    <xf numFmtId="0" fontId="2" fillId="2" borderId="28" xfId="1" applyFill="1" applyBorder="1" applyAlignment="1">
      <alignment horizontal="left" wrapText="1"/>
    </xf>
    <xf numFmtId="4" fontId="5" fillId="2" borderId="28" xfId="1" applyNumberFormat="1" applyFont="1" applyFill="1" applyBorder="1" applyAlignment="1">
      <alignment horizontal="center" vertical="top" wrapText="1"/>
    </xf>
    <xf numFmtId="4" fontId="5" fillId="2" borderId="29" xfId="1" applyNumberFormat="1" applyFont="1" applyFill="1" applyBorder="1" applyAlignment="1">
      <alignment horizontal="center" vertical="top" wrapText="1"/>
    </xf>
    <xf numFmtId="4" fontId="5" fillId="2" borderId="1" xfId="1" applyNumberFormat="1" applyFont="1" applyFill="1" applyBorder="1" applyAlignment="1">
      <alignment horizontal="center" vertical="top" wrapText="1"/>
    </xf>
    <xf numFmtId="1" fontId="15" fillId="2" borderId="28" xfId="1" applyNumberFormat="1" applyFont="1" applyFill="1" applyBorder="1" applyAlignment="1">
      <alignment horizontal="center" vertical="top" shrinkToFit="1"/>
    </xf>
    <xf numFmtId="0" fontId="11" fillId="2" borderId="28" xfId="1" applyFont="1" applyFill="1" applyBorder="1" applyAlignment="1">
      <alignment horizontal="center" vertical="center" wrapText="1"/>
    </xf>
    <xf numFmtId="2" fontId="15" fillId="2" borderId="28" xfId="1" applyNumberFormat="1" applyFont="1" applyFill="1" applyBorder="1" applyAlignment="1">
      <alignment horizontal="right" vertical="center" shrinkToFit="1"/>
    </xf>
    <xf numFmtId="1" fontId="15" fillId="2" borderId="28" xfId="1" applyNumberFormat="1" applyFont="1" applyFill="1" applyBorder="1" applyAlignment="1">
      <alignment horizontal="center" vertical="center" shrinkToFit="1"/>
    </xf>
    <xf numFmtId="0" fontId="2" fillId="2" borderId="28" xfId="1" applyFill="1" applyBorder="1" applyAlignment="1">
      <alignment horizontal="left" vertical="center" wrapText="1"/>
    </xf>
    <xf numFmtId="4" fontId="15" fillId="2" borderId="28" xfId="1" applyNumberFormat="1" applyFont="1" applyFill="1" applyBorder="1" applyAlignment="1">
      <alignment horizontal="center" vertical="center" shrinkToFit="1"/>
    </xf>
    <xf numFmtId="4" fontId="15" fillId="2" borderId="29" xfId="1" applyNumberFormat="1" applyFont="1" applyFill="1" applyBorder="1" applyAlignment="1">
      <alignment horizontal="center" vertical="center" shrinkToFit="1"/>
    </xf>
    <xf numFmtId="165" fontId="15" fillId="2" borderId="28" xfId="1" applyNumberFormat="1" applyFont="1" applyFill="1" applyBorder="1" applyAlignment="1">
      <alignment horizontal="center" vertical="center" shrinkToFit="1"/>
    </xf>
    <xf numFmtId="0" fontId="11" fillId="2" borderId="28" xfId="1" applyFont="1" applyFill="1" applyBorder="1" applyAlignment="1">
      <alignment horizontal="left" vertical="center" wrapText="1"/>
    </xf>
    <xf numFmtId="1" fontId="15" fillId="2" borderId="28" xfId="1" applyNumberFormat="1" applyFont="1" applyFill="1" applyBorder="1" applyAlignment="1">
      <alignment horizontal="right" vertical="top" indent="2" shrinkToFit="1"/>
    </xf>
    <xf numFmtId="1" fontId="15" fillId="2" borderId="28" xfId="1" applyNumberFormat="1" applyFont="1" applyFill="1" applyBorder="1" applyAlignment="1">
      <alignment horizontal="right" vertical="center" indent="2" shrinkToFit="1"/>
    </xf>
    <xf numFmtId="0" fontId="5" fillId="2" borderId="28" xfId="1" applyFont="1" applyFill="1" applyBorder="1" applyAlignment="1">
      <alignment horizontal="left" vertical="top" wrapText="1"/>
    </xf>
    <xf numFmtId="0" fontId="2" fillId="2" borderId="28" xfId="1" applyFill="1" applyBorder="1" applyAlignment="1">
      <alignment horizontal="center" vertical="center" wrapText="1"/>
    </xf>
    <xf numFmtId="0" fontId="2" fillId="2" borderId="29" xfId="1" applyFill="1" applyBorder="1" applyAlignment="1">
      <alignment horizontal="center" vertical="center" wrapText="1"/>
    </xf>
    <xf numFmtId="166" fontId="15" fillId="2" borderId="28" xfId="1" applyNumberFormat="1" applyFont="1" applyFill="1" applyBorder="1" applyAlignment="1">
      <alignment horizontal="right" vertical="center" shrinkToFit="1"/>
    </xf>
    <xf numFmtId="165" fontId="15" fillId="2" borderId="28" xfId="1" applyNumberFormat="1" applyFont="1" applyFill="1" applyBorder="1" applyAlignment="1">
      <alignment horizontal="right" vertical="center" indent="2" shrinkToFit="1"/>
    </xf>
    <xf numFmtId="0" fontId="11" fillId="2" borderId="28" xfId="1" applyFont="1" applyFill="1" applyBorder="1" applyAlignment="1">
      <alignment horizontal="right" vertical="top" wrapText="1" indent="2"/>
    </xf>
    <xf numFmtId="165" fontId="15" fillId="2" borderId="28" xfId="1" applyNumberFormat="1" applyFont="1" applyFill="1" applyBorder="1" applyAlignment="1">
      <alignment horizontal="right" vertical="top" indent="2" shrinkToFit="1"/>
    </xf>
    <xf numFmtId="0" fontId="2" fillId="2" borderId="28" xfId="1" applyFill="1" applyBorder="1" applyAlignment="1">
      <alignment horizontal="center" wrapText="1"/>
    </xf>
    <xf numFmtId="0" fontId="2" fillId="2" borderId="29" xfId="1" applyFill="1" applyBorder="1" applyAlignment="1">
      <alignment horizontal="center" wrapText="1"/>
    </xf>
    <xf numFmtId="2" fontId="5" fillId="2" borderId="28" xfId="1" applyNumberFormat="1" applyFont="1" applyFill="1" applyBorder="1" applyAlignment="1">
      <alignment horizontal="center" vertical="top" wrapText="1"/>
    </xf>
    <xf numFmtId="2" fontId="5" fillId="2" borderId="29" xfId="1" applyNumberFormat="1" applyFont="1" applyFill="1" applyBorder="1" applyAlignment="1">
      <alignment horizontal="center" vertical="top" wrapText="1"/>
    </xf>
    <xf numFmtId="2" fontId="15" fillId="2" borderId="28" xfId="1" applyNumberFormat="1" applyFont="1" applyFill="1" applyBorder="1" applyAlignment="1">
      <alignment horizontal="center" vertical="center" shrinkToFit="1"/>
    </xf>
    <xf numFmtId="2" fontId="15" fillId="2" borderId="29" xfId="1" applyNumberFormat="1" applyFont="1" applyFill="1" applyBorder="1" applyAlignment="1">
      <alignment horizontal="center" vertical="center" shrinkToFit="1"/>
    </xf>
    <xf numFmtId="0" fontId="11" fillId="2" borderId="28" xfId="1" applyFont="1" applyFill="1" applyBorder="1" applyAlignment="1">
      <alignment horizontal="right" vertical="center" wrapText="1" indent="3"/>
    </xf>
    <xf numFmtId="0" fontId="11" fillId="2" borderId="28" xfId="1" applyFont="1" applyFill="1" applyBorder="1" applyAlignment="1">
      <alignment horizontal="right" vertical="top" wrapText="1" indent="3"/>
    </xf>
    <xf numFmtId="4" fontId="15" fillId="2" borderId="28" xfId="1" applyNumberFormat="1" applyFont="1" applyFill="1" applyBorder="1" applyAlignment="1">
      <alignment horizontal="right" vertical="center" shrinkToFit="1"/>
    </xf>
    <xf numFmtId="0" fontId="5" fillId="2" borderId="31" xfId="1" applyFont="1" applyFill="1" applyBorder="1" applyAlignment="1">
      <alignment vertical="top" wrapText="1"/>
    </xf>
    <xf numFmtId="2" fontId="15" fillId="2" borderId="28" xfId="1" applyNumberFormat="1" applyFont="1" applyFill="1" applyBorder="1" applyAlignment="1">
      <alignment horizontal="center" vertical="top" shrinkToFit="1"/>
    </xf>
    <xf numFmtId="2" fontId="15" fillId="2" borderId="29" xfId="1" applyNumberFormat="1" applyFont="1" applyFill="1" applyBorder="1" applyAlignment="1">
      <alignment horizontal="center" vertical="top" shrinkToFit="1"/>
    </xf>
    <xf numFmtId="0" fontId="5" fillId="2" borderId="28" xfId="1" applyFont="1" applyFill="1" applyBorder="1" applyAlignment="1">
      <alignment horizontal="right" vertical="top" wrapText="1" indent="3"/>
    </xf>
    <xf numFmtId="0" fontId="5" fillId="2" borderId="29" xfId="1" applyFont="1" applyFill="1" applyBorder="1" applyAlignment="1">
      <alignment horizontal="left" vertical="top" wrapText="1" indent="3"/>
    </xf>
    <xf numFmtId="0" fontId="5" fillId="2" borderId="30" xfId="1" applyFont="1" applyFill="1" applyBorder="1" applyAlignment="1">
      <alignment horizontal="left" vertical="top" wrapText="1" indent="3"/>
    </xf>
    <xf numFmtId="0" fontId="5" fillId="2" borderId="31" xfId="1" applyFont="1" applyFill="1" applyBorder="1" applyAlignment="1">
      <alignment horizontal="left" vertical="top" wrapText="1" indent="3"/>
    </xf>
    <xf numFmtId="44" fontId="5" fillId="2" borderId="28" xfId="3" applyFont="1" applyFill="1" applyBorder="1" applyAlignment="1">
      <alignment horizontal="center" vertical="top" wrapText="1"/>
    </xf>
    <xf numFmtId="44" fontId="5" fillId="2" borderId="29" xfId="3" applyFont="1" applyFill="1" applyBorder="1" applyAlignment="1">
      <alignment horizontal="center" vertical="top" wrapText="1"/>
    </xf>
    <xf numFmtId="0" fontId="2" fillId="2" borderId="0" xfId="1" applyFill="1" applyAlignment="1">
      <alignment horizontal="left" vertical="top"/>
    </xf>
    <xf numFmtId="4" fontId="2" fillId="0" borderId="0" xfId="1" applyNumberFormat="1" applyAlignment="1">
      <alignment horizontal="left" vertical="top"/>
    </xf>
    <xf numFmtId="0" fontId="17" fillId="2" borderId="8" xfId="1" applyFont="1" applyFill="1" applyBorder="1" applyAlignment="1">
      <alignment horizontal="center" vertical="center" wrapText="1"/>
    </xf>
    <xf numFmtId="0" fontId="17" fillId="2" borderId="0" xfId="1" applyFont="1" applyFill="1" applyAlignment="1">
      <alignment horizontal="center" vertical="center" wrapText="1"/>
    </xf>
    <xf numFmtId="0" fontId="18" fillId="2" borderId="1" xfId="1" applyFont="1" applyFill="1" applyBorder="1" applyAlignment="1">
      <alignment horizontal="center" vertical="center" wrapText="1"/>
    </xf>
    <xf numFmtId="0" fontId="19" fillId="0" borderId="1" xfId="1" applyFont="1" applyBorder="1" applyAlignment="1">
      <alignment horizontal="left" vertical="top" wrapText="1"/>
    </xf>
    <xf numFmtId="0" fontId="18" fillId="2" borderId="25" xfId="1" applyFont="1" applyFill="1" applyBorder="1" applyAlignment="1">
      <alignment horizontal="center" vertical="center" wrapText="1"/>
    </xf>
    <xf numFmtId="0" fontId="18" fillId="2" borderId="26" xfId="1" applyFont="1" applyFill="1" applyBorder="1" applyAlignment="1">
      <alignment vertical="center" wrapText="1"/>
    </xf>
    <xf numFmtId="0" fontId="18" fillId="2" borderId="27" xfId="1" applyFont="1" applyFill="1" applyBorder="1" applyAlignment="1">
      <alignment vertical="top" wrapText="1"/>
    </xf>
    <xf numFmtId="0" fontId="19" fillId="0" borderId="0" xfId="1" applyFont="1" applyAlignment="1">
      <alignment horizontal="left" vertical="top" wrapText="1"/>
    </xf>
    <xf numFmtId="4" fontId="14" fillId="0" borderId="0" xfId="1" applyNumberFormat="1" applyFont="1" applyAlignment="1">
      <alignment horizontal="left" vertical="top"/>
    </xf>
    <xf numFmtId="44" fontId="14" fillId="0" borderId="0" xfId="1" applyNumberFormat="1" applyFont="1" applyAlignment="1">
      <alignment horizontal="left" vertical="top"/>
    </xf>
    <xf numFmtId="0" fontId="20" fillId="2" borderId="28" xfId="1" applyFont="1" applyFill="1" applyBorder="1" applyAlignment="1">
      <alignment horizontal="center" vertical="top" wrapText="1"/>
    </xf>
    <xf numFmtId="0" fontId="20" fillId="2" borderId="28" xfId="1" applyFont="1" applyFill="1" applyBorder="1" applyAlignment="1">
      <alignment horizontal="left" vertical="top" wrapText="1"/>
    </xf>
    <xf numFmtId="0" fontId="20" fillId="2" borderId="29" xfId="1" applyFont="1" applyFill="1" applyBorder="1" applyAlignment="1">
      <alignment horizontal="center" vertical="top" wrapText="1"/>
    </xf>
    <xf numFmtId="0" fontId="7" fillId="2" borderId="28" xfId="1" applyFont="1" applyFill="1" applyBorder="1" applyAlignment="1">
      <alignment horizontal="left" vertical="top" wrapText="1"/>
    </xf>
    <xf numFmtId="0" fontId="18" fillId="2" borderId="28" xfId="1" applyFont="1" applyFill="1" applyBorder="1" applyAlignment="1">
      <alignment horizontal="center" vertical="top" wrapText="1"/>
    </xf>
    <xf numFmtId="0" fontId="18" fillId="2" borderId="29" xfId="1" applyFont="1" applyFill="1" applyBorder="1" applyAlignment="1">
      <alignment horizontal="left" vertical="top" wrapText="1"/>
    </xf>
    <xf numFmtId="0" fontId="18" fillId="2" borderId="30" xfId="1" applyFont="1" applyFill="1" applyBorder="1" applyAlignment="1">
      <alignment horizontal="left" vertical="top" wrapText="1"/>
    </xf>
    <xf numFmtId="4" fontId="14" fillId="0" borderId="0" xfId="3" applyNumberFormat="1" applyFont="1" applyFill="1" applyBorder="1" applyAlignment="1">
      <alignment horizontal="left" vertical="top"/>
    </xf>
    <xf numFmtId="0" fontId="20" fillId="2" borderId="28" xfId="1" applyFont="1" applyFill="1" applyBorder="1" applyAlignment="1">
      <alignment horizontal="left" vertical="center" wrapText="1"/>
    </xf>
    <xf numFmtId="4" fontId="0" fillId="0" borderId="0" xfId="3" applyNumberFormat="1" applyFont="1" applyFill="1" applyBorder="1" applyAlignment="1">
      <alignment horizontal="left" vertical="center"/>
    </xf>
    <xf numFmtId="4" fontId="0" fillId="0" borderId="0" xfId="3" applyNumberFormat="1" applyFont="1" applyFill="1" applyBorder="1" applyAlignment="1">
      <alignment horizontal="left" vertical="top"/>
    </xf>
    <xf numFmtId="0" fontId="20" fillId="2" borderId="28" xfId="1" applyFont="1" applyFill="1" applyBorder="1" applyAlignment="1">
      <alignment horizontal="center" vertical="center" wrapText="1"/>
    </xf>
    <xf numFmtId="0" fontId="22" fillId="2" borderId="28" xfId="1" applyFont="1" applyFill="1" applyBorder="1" applyAlignment="1">
      <alignment horizontal="left" vertical="top" wrapText="1"/>
    </xf>
    <xf numFmtId="0" fontId="18" fillId="2" borderId="28" xfId="1" applyFont="1" applyFill="1" applyBorder="1" applyAlignment="1">
      <alignment horizontal="left" vertical="top" wrapText="1"/>
    </xf>
    <xf numFmtId="0" fontId="22" fillId="2" borderId="28" xfId="1" applyFont="1" applyFill="1" applyBorder="1" applyAlignment="1">
      <alignment horizontal="left" vertical="center" wrapText="1"/>
    </xf>
    <xf numFmtId="0" fontId="22" fillId="2" borderId="28" xfId="1" applyFont="1" applyFill="1" applyBorder="1" applyAlignment="1">
      <alignment horizontal="left" wrapText="1"/>
    </xf>
    <xf numFmtId="0" fontId="20" fillId="2" borderId="28" xfId="1" applyFont="1" applyFill="1" applyBorder="1" applyAlignment="1">
      <alignment horizontal="right" vertical="center" wrapText="1" indent="3"/>
    </xf>
    <xf numFmtId="0" fontId="20" fillId="2" borderId="28" xfId="1" applyFont="1" applyFill="1" applyBorder="1" applyAlignment="1">
      <alignment horizontal="right" vertical="top" wrapText="1" indent="3"/>
    </xf>
    <xf numFmtId="0" fontId="23" fillId="2" borderId="28" xfId="1" applyFont="1" applyFill="1" applyBorder="1" applyAlignment="1">
      <alignment horizontal="left" vertical="top" wrapText="1"/>
    </xf>
    <xf numFmtId="0" fontId="18" fillId="2" borderId="28" xfId="1" applyFont="1" applyFill="1" applyBorder="1" applyAlignment="1">
      <alignment horizontal="right" vertical="top" wrapText="1" indent="3"/>
    </xf>
    <xf numFmtId="0" fontId="22" fillId="2" borderId="0" xfId="1" applyFont="1" applyFill="1" applyAlignment="1">
      <alignment horizontal="left" vertical="top"/>
    </xf>
    <xf numFmtId="0" fontId="22" fillId="2" borderId="0" xfId="1" applyFont="1" applyFill="1" applyAlignment="1">
      <alignment horizontal="left" vertical="top" wrapText="1"/>
    </xf>
  </cellXfs>
  <cellStyles count="4">
    <cellStyle name="Moeda 2" xfId="3" xr:uid="{4F9775A9-2AD9-405F-9A00-40CD47F9471A}"/>
    <cellStyle name="Normal" xfId="0" builtinId="0"/>
    <cellStyle name="Normal 2" xfId="1" xr:uid="{C181F645-8073-4636-B720-FAEA751C8AEB}"/>
    <cellStyle name="Normal 2 2 2" xfId="2" xr:uid="{414FD714-D057-45C7-93B9-B493EB211C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Casa%20de%20Sousa\BM%20-%20Casa%20de%20Sousa.xlsx" TargetMode="External"/><Relationship Id="rId1" Type="http://schemas.openxmlformats.org/officeDocument/2006/relationships/externalLinkPath" Target="/Documents/Prefeitura/Casa%20de%20Sousa/BM%20-%20Casa%20de%20Sous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M 01"/>
      <sheetName val="Memória 01"/>
      <sheetName val="BM 02"/>
      <sheetName val="Memória 02"/>
      <sheetName val="BM 03"/>
      <sheetName val="Memória 03"/>
      <sheetName val="BM 04"/>
      <sheetName val="Memória 04"/>
      <sheetName val="BM 05"/>
      <sheetName val="Memória 05"/>
      <sheetName val="BM 06"/>
      <sheetName val="Memória 06"/>
      <sheetName val="BM 07"/>
      <sheetName val="Memória 07"/>
      <sheetName val="BM 08"/>
      <sheetName val="Memória 08"/>
      <sheetName val="Replanilhamento"/>
      <sheetName val="Memória 09"/>
      <sheetName val="Composições"/>
    </sheetNames>
    <sheetDataSet>
      <sheetData sheetId="0"/>
      <sheetData sheetId="1">
        <row r="5">
          <cell r="E5">
            <v>544.94000000000005</v>
          </cell>
        </row>
        <row r="6">
          <cell r="E6">
            <v>6</v>
          </cell>
        </row>
        <row r="7">
          <cell r="E7">
            <v>111.30000000000001</v>
          </cell>
        </row>
        <row r="8">
          <cell r="E8">
            <v>544.94000000000005</v>
          </cell>
        </row>
        <row r="9">
          <cell r="E9">
            <v>1</v>
          </cell>
        </row>
        <row r="12">
          <cell r="E12">
            <v>1</v>
          </cell>
        </row>
        <row r="14">
          <cell r="E14">
            <v>44.18</v>
          </cell>
        </row>
        <row r="16">
          <cell r="E16">
            <v>45.17</v>
          </cell>
        </row>
        <row r="17">
          <cell r="E17">
            <v>8.6</v>
          </cell>
        </row>
        <row r="18">
          <cell r="E18">
            <v>238.9</v>
          </cell>
        </row>
        <row r="19">
          <cell r="E19">
            <v>188.8</v>
          </cell>
        </row>
        <row r="20">
          <cell r="E20">
            <v>126.2</v>
          </cell>
        </row>
        <row r="21">
          <cell r="E21">
            <v>499.79999999999995</v>
          </cell>
        </row>
        <row r="22">
          <cell r="E22">
            <v>319.3</v>
          </cell>
        </row>
        <row r="23">
          <cell r="E23">
            <v>17.5</v>
          </cell>
        </row>
        <row r="24">
          <cell r="E24">
            <v>10.1</v>
          </cell>
        </row>
        <row r="25">
          <cell r="E25">
            <v>21.98</v>
          </cell>
        </row>
        <row r="26">
          <cell r="E26">
            <v>21.98</v>
          </cell>
        </row>
        <row r="27">
          <cell r="E27">
            <v>107.48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00E43-53C3-43B5-8196-74EF36C880F3}">
  <dimension ref="A1:Q268"/>
  <sheetViews>
    <sheetView view="pageBreakPreview" zoomScale="80" zoomScaleNormal="80" zoomScaleSheetLayoutView="80" workbookViewId="0">
      <selection activeCell="L16" sqref="L16"/>
    </sheetView>
  </sheetViews>
  <sheetFormatPr defaultRowHeight="12.75"/>
  <cols>
    <col min="1" max="1" width="14.42578125" style="123" customWidth="1"/>
    <col min="2" max="2" width="46.85546875" style="123" customWidth="1"/>
    <col min="3" max="3" width="5.7109375" style="123" customWidth="1"/>
    <col min="4" max="4" width="13.85546875" style="123" customWidth="1"/>
    <col min="5" max="6" width="10.7109375" style="123" customWidth="1"/>
    <col min="7" max="7" width="13.7109375" style="123" customWidth="1"/>
    <col min="8" max="8" width="9.5703125" style="123" customWidth="1"/>
    <col min="9" max="9" width="17" style="123" customWidth="1"/>
    <col min="10" max="10" width="16.42578125" style="123" customWidth="1"/>
    <col min="11" max="11" width="16" style="124" customWidth="1"/>
    <col min="12" max="12" width="11" style="124" customWidth="1"/>
    <col min="13" max="13" width="14.42578125" style="124" customWidth="1"/>
    <col min="14" max="14" width="16.7109375" style="124" customWidth="1"/>
    <col min="15" max="15" width="14.140625" style="124" customWidth="1"/>
    <col min="16" max="17" width="14" style="124" customWidth="1"/>
    <col min="18" max="16384" width="9.140625" style="2"/>
  </cols>
  <sheetData>
    <row r="1" spans="1:17" ht="1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4.25">
      <c r="A5" s="3" t="s">
        <v>1</v>
      </c>
      <c r="B5" s="4"/>
      <c r="C5" s="4"/>
      <c r="D5" s="4"/>
      <c r="E5" s="5"/>
      <c r="F5" s="6" t="s">
        <v>2</v>
      </c>
      <c r="G5" s="7"/>
      <c r="H5" s="7"/>
      <c r="I5" s="8"/>
      <c r="J5" s="9"/>
      <c r="K5" s="10" t="s">
        <v>3</v>
      </c>
      <c r="L5" s="11"/>
      <c r="M5" s="12" t="s">
        <v>4</v>
      </c>
      <c r="N5" s="13"/>
      <c r="O5" s="14" t="s">
        <v>5</v>
      </c>
      <c r="P5" s="15"/>
      <c r="Q5" s="16"/>
    </row>
    <row r="6" spans="1:17" ht="23.25" customHeight="1">
      <c r="A6" s="17" t="s">
        <v>6</v>
      </c>
      <c r="B6" s="18"/>
      <c r="C6" s="18"/>
      <c r="D6" s="18"/>
      <c r="E6" s="19"/>
      <c r="F6" s="20" t="s">
        <v>7</v>
      </c>
      <c r="G6" s="21"/>
      <c r="H6" s="21"/>
      <c r="I6" s="22"/>
      <c r="J6" s="23"/>
      <c r="K6" s="24"/>
      <c r="L6" s="25"/>
      <c r="M6" s="26">
        <f>J268</f>
        <v>743201.31116014998</v>
      </c>
      <c r="N6" s="27"/>
      <c r="O6" s="28">
        <f>O268</f>
        <v>83093.91</v>
      </c>
      <c r="P6" s="29"/>
      <c r="Q6" s="30"/>
    </row>
    <row r="7" spans="1:17">
      <c r="A7" s="31" t="s">
        <v>8</v>
      </c>
      <c r="B7" s="32"/>
      <c r="C7" s="32"/>
      <c r="D7" s="32"/>
      <c r="E7" s="33"/>
      <c r="F7" s="34"/>
      <c r="G7" s="34"/>
      <c r="H7" s="34"/>
      <c r="I7" s="34"/>
      <c r="J7" s="35"/>
      <c r="K7" s="36" t="s">
        <v>9</v>
      </c>
      <c r="L7" s="37"/>
      <c r="M7" s="38" t="s">
        <v>10</v>
      </c>
      <c r="N7" s="39"/>
      <c r="O7" s="40"/>
      <c r="P7" s="41"/>
      <c r="Q7" s="42"/>
    </row>
    <row r="8" spans="1:17" ht="12" customHeight="1">
      <c r="A8" s="43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25.5" customHeight="1">
      <c r="A9" s="45" t="s">
        <v>11</v>
      </c>
      <c r="B9" s="45" t="s">
        <v>12</v>
      </c>
      <c r="C9" s="45" t="s">
        <v>13</v>
      </c>
      <c r="D9" s="45" t="s">
        <v>14</v>
      </c>
      <c r="E9" s="45" t="s">
        <v>15</v>
      </c>
      <c r="F9" s="45" t="s">
        <v>16</v>
      </c>
      <c r="G9" s="46" t="s">
        <v>17</v>
      </c>
      <c r="H9" s="46" t="s">
        <v>18</v>
      </c>
      <c r="I9" s="47" t="s">
        <v>19</v>
      </c>
      <c r="J9" s="48" t="s">
        <v>20</v>
      </c>
      <c r="K9" s="49" t="s">
        <v>21</v>
      </c>
      <c r="L9" s="50"/>
      <c r="M9" s="51"/>
      <c r="N9" s="49" t="s">
        <v>22</v>
      </c>
      <c r="O9" s="50"/>
      <c r="P9" s="50"/>
      <c r="Q9" s="52" t="s">
        <v>23</v>
      </c>
    </row>
    <row r="10" spans="1:17" ht="25.5" customHeight="1">
      <c r="A10" s="45"/>
      <c r="B10" s="45"/>
      <c r="C10" s="45"/>
      <c r="D10" s="45"/>
      <c r="E10" s="53"/>
      <c r="F10" s="53"/>
      <c r="G10" s="54"/>
      <c r="H10" s="54"/>
      <c r="I10" s="55"/>
      <c r="J10" s="56"/>
      <c r="K10" s="57" t="s">
        <v>24</v>
      </c>
      <c r="L10" s="57" t="s">
        <v>25</v>
      </c>
      <c r="M10" s="57" t="s">
        <v>26</v>
      </c>
      <c r="N10" s="57" t="s">
        <v>24</v>
      </c>
      <c r="O10" s="57" t="s">
        <v>25</v>
      </c>
      <c r="P10" s="58" t="s">
        <v>26</v>
      </c>
      <c r="Q10" s="52"/>
    </row>
    <row r="11" spans="1:17">
      <c r="A11" s="59" t="s">
        <v>27</v>
      </c>
      <c r="B11" s="60" t="s">
        <v>28</v>
      </c>
      <c r="C11" s="61"/>
      <c r="D11" s="61"/>
      <c r="E11" s="61"/>
      <c r="F11" s="61"/>
      <c r="G11" s="61"/>
      <c r="H11" s="62"/>
      <c r="I11" s="63">
        <f>SUM(I12:I19)</f>
        <v>30703.776399999995</v>
      </c>
      <c r="J11" s="64">
        <f>SUM(J12:J19)</f>
        <v>39101.259245399997</v>
      </c>
      <c r="K11" s="65"/>
      <c r="L11" s="65"/>
      <c r="M11" s="65"/>
      <c r="N11" s="66">
        <f>SUM(N12:N19)</f>
        <v>0</v>
      </c>
      <c r="O11" s="66">
        <f>SUM(O12:O19)</f>
        <v>30183.160000000003</v>
      </c>
      <c r="P11" s="67">
        <f>SUM(P12:P19)</f>
        <v>30183.160000000003</v>
      </c>
      <c r="Q11" s="66">
        <f>SUM(Q12:Q19)</f>
        <v>8918.0992453999952</v>
      </c>
    </row>
    <row r="12" spans="1:17" ht="25.5" customHeight="1">
      <c r="A12" s="68" t="s">
        <v>29</v>
      </c>
      <c r="B12" s="69" t="s">
        <v>30</v>
      </c>
      <c r="C12" s="68" t="s">
        <v>31</v>
      </c>
      <c r="D12" s="70">
        <v>544.94000000000005</v>
      </c>
      <c r="E12" s="70">
        <v>4.62</v>
      </c>
      <c r="F12" s="70">
        <f>E12+E12*27.35/100</f>
        <v>5.8835700000000006</v>
      </c>
      <c r="G12" s="68" t="s">
        <v>32</v>
      </c>
      <c r="H12" s="71" t="s">
        <v>33</v>
      </c>
      <c r="I12" s="72">
        <f t="shared" ref="I12:I19" si="0">E12*D12</f>
        <v>2517.6228000000001</v>
      </c>
      <c r="J12" s="73">
        <f t="shared" ref="J12:J19" si="1">F12*D12</f>
        <v>3206.1926358000005</v>
      </c>
      <c r="K12" s="65">
        <v>0</v>
      </c>
      <c r="L12" s="65">
        <f>'[1]Memória 01'!E5</f>
        <v>544.94000000000005</v>
      </c>
      <c r="M12" s="65">
        <f t="shared" ref="M12:M74" si="2">K12+L12</f>
        <v>544.94000000000005</v>
      </c>
      <c r="N12" s="65">
        <f>ROUND(K12*F12,2)</f>
        <v>0</v>
      </c>
      <c r="O12" s="65">
        <f>ROUND(L12*F12,2)</f>
        <v>3206.19</v>
      </c>
      <c r="P12" s="74">
        <f>ROUND(M12*F12,2)</f>
        <v>3206.19</v>
      </c>
      <c r="Q12" s="65">
        <f>J12-P12</f>
        <v>2.6358000004620408E-3</v>
      </c>
    </row>
    <row r="13" spans="1:17" ht="25.5" customHeight="1">
      <c r="A13" s="68" t="s">
        <v>34</v>
      </c>
      <c r="B13" s="69" t="s">
        <v>35</v>
      </c>
      <c r="C13" s="68" t="s">
        <v>31</v>
      </c>
      <c r="D13" s="70">
        <v>6</v>
      </c>
      <c r="E13" s="70">
        <v>266.39</v>
      </c>
      <c r="F13" s="70">
        <f t="shared" ref="F13:F74" si="3">E13+E13*27.35/100</f>
        <v>339.24766499999998</v>
      </c>
      <c r="G13" s="75">
        <v>51</v>
      </c>
      <c r="H13" s="71" t="s">
        <v>36</v>
      </c>
      <c r="I13" s="72">
        <f t="shared" si="0"/>
        <v>1598.34</v>
      </c>
      <c r="J13" s="73">
        <f t="shared" si="1"/>
        <v>2035.4859899999999</v>
      </c>
      <c r="K13" s="65">
        <v>0</v>
      </c>
      <c r="L13" s="65">
        <f>'[1]Memória 01'!E6</f>
        <v>6</v>
      </c>
      <c r="M13" s="65">
        <f t="shared" si="2"/>
        <v>6</v>
      </c>
      <c r="N13" s="65">
        <f t="shared" ref="N13:N76" si="4">ROUND(K13*F13,2)</f>
        <v>0</v>
      </c>
      <c r="O13" s="65">
        <f t="shared" ref="O13:O76" si="5">ROUND(L13*F13,2)</f>
        <v>2035.49</v>
      </c>
      <c r="P13" s="74">
        <f t="shared" ref="P13:P76" si="6">ROUND(M13*F13,2)</f>
        <v>2035.49</v>
      </c>
      <c r="Q13" s="65">
        <f t="shared" ref="Q13:Q76" si="7">J13-P13</f>
        <v>-4.0100000001075387E-3</v>
      </c>
    </row>
    <row r="14" spans="1:17" ht="25.5" customHeight="1">
      <c r="A14" s="68" t="s">
        <v>37</v>
      </c>
      <c r="B14" s="76" t="s">
        <v>38</v>
      </c>
      <c r="C14" s="68" t="s">
        <v>31</v>
      </c>
      <c r="D14" s="70">
        <v>193.2</v>
      </c>
      <c r="E14" s="70">
        <v>74.709999999999994</v>
      </c>
      <c r="F14" s="70">
        <f t="shared" si="3"/>
        <v>95.143184999999988</v>
      </c>
      <c r="G14" s="68" t="s">
        <v>39</v>
      </c>
      <c r="H14" s="71" t="s">
        <v>33</v>
      </c>
      <c r="I14" s="72">
        <f t="shared" si="0"/>
        <v>14433.971999999998</v>
      </c>
      <c r="J14" s="73">
        <f t="shared" si="1"/>
        <v>18381.663341999996</v>
      </c>
      <c r="K14" s="65">
        <v>0</v>
      </c>
      <c r="L14" s="65">
        <f>'[1]Memória 01'!E7</f>
        <v>111.30000000000001</v>
      </c>
      <c r="M14" s="65">
        <f t="shared" si="2"/>
        <v>111.30000000000001</v>
      </c>
      <c r="N14" s="65">
        <f t="shared" si="4"/>
        <v>0</v>
      </c>
      <c r="O14" s="65">
        <f t="shared" si="5"/>
        <v>10589.44</v>
      </c>
      <c r="P14" s="74">
        <f t="shared" si="6"/>
        <v>10589.44</v>
      </c>
      <c r="Q14" s="65">
        <f t="shared" si="7"/>
        <v>7792.2233419999957</v>
      </c>
    </row>
    <row r="15" spans="1:17" ht="25.5" customHeight="1">
      <c r="A15" s="68" t="s">
        <v>40</v>
      </c>
      <c r="B15" s="76" t="s">
        <v>41</v>
      </c>
      <c r="C15" s="68" t="s">
        <v>31</v>
      </c>
      <c r="D15" s="70">
        <v>544.94000000000005</v>
      </c>
      <c r="E15" s="70">
        <v>0.14000000000000001</v>
      </c>
      <c r="F15" s="70">
        <f t="shared" si="3"/>
        <v>0.17829</v>
      </c>
      <c r="G15" s="68" t="s">
        <v>42</v>
      </c>
      <c r="H15" s="71" t="s">
        <v>33</v>
      </c>
      <c r="I15" s="72">
        <f t="shared" si="0"/>
        <v>76.291600000000017</v>
      </c>
      <c r="J15" s="73">
        <f t="shared" si="1"/>
        <v>97.15735260000001</v>
      </c>
      <c r="K15" s="65">
        <v>0</v>
      </c>
      <c r="L15" s="65">
        <f>'[1]Memória 01'!E8</f>
        <v>544.94000000000005</v>
      </c>
      <c r="M15" s="65">
        <f t="shared" si="2"/>
        <v>544.94000000000005</v>
      </c>
      <c r="N15" s="65">
        <f t="shared" si="4"/>
        <v>0</v>
      </c>
      <c r="O15" s="65">
        <f t="shared" si="5"/>
        <v>97.16</v>
      </c>
      <c r="P15" s="74">
        <f t="shared" si="6"/>
        <v>97.16</v>
      </c>
      <c r="Q15" s="65">
        <f t="shared" si="7"/>
        <v>-2.6473999999865327E-3</v>
      </c>
    </row>
    <row r="16" spans="1:17" ht="25.5" customHeight="1">
      <c r="A16" s="68" t="s">
        <v>43</v>
      </c>
      <c r="B16" s="77" t="s">
        <v>44</v>
      </c>
      <c r="C16" s="68" t="s">
        <v>45</v>
      </c>
      <c r="D16" s="70">
        <v>1</v>
      </c>
      <c r="E16" s="78">
        <v>9925.42</v>
      </c>
      <c r="F16" s="70">
        <f t="shared" si="3"/>
        <v>12640.022370000001</v>
      </c>
      <c r="G16" s="75">
        <v>56</v>
      </c>
      <c r="H16" s="71" t="s">
        <v>36</v>
      </c>
      <c r="I16" s="72">
        <f t="shared" si="0"/>
        <v>9925.42</v>
      </c>
      <c r="J16" s="73">
        <f t="shared" si="1"/>
        <v>12640.022370000001</v>
      </c>
      <c r="K16" s="65">
        <v>0</v>
      </c>
      <c r="L16" s="65">
        <f>'[1]Memória 01'!E9</f>
        <v>1</v>
      </c>
      <c r="M16" s="65">
        <f t="shared" si="2"/>
        <v>1</v>
      </c>
      <c r="N16" s="65">
        <f t="shared" si="4"/>
        <v>0</v>
      </c>
      <c r="O16" s="65">
        <f t="shared" si="5"/>
        <v>12640.02</v>
      </c>
      <c r="P16" s="74">
        <f t="shared" si="6"/>
        <v>12640.02</v>
      </c>
      <c r="Q16" s="65">
        <f t="shared" si="7"/>
        <v>2.3700000001554145E-3</v>
      </c>
    </row>
    <row r="17" spans="1:17" ht="25.5" customHeight="1">
      <c r="A17" s="68" t="s">
        <v>46</v>
      </c>
      <c r="B17" s="69" t="s">
        <v>47</v>
      </c>
      <c r="C17" s="68" t="s">
        <v>45</v>
      </c>
      <c r="D17" s="70">
        <v>1</v>
      </c>
      <c r="E17" s="70">
        <v>719.28</v>
      </c>
      <c r="F17" s="70">
        <f t="shared" si="3"/>
        <v>916.00307999999995</v>
      </c>
      <c r="G17" s="68" t="s">
        <v>48</v>
      </c>
      <c r="H17" s="71" t="s">
        <v>33</v>
      </c>
      <c r="I17" s="72">
        <f t="shared" si="0"/>
        <v>719.28</v>
      </c>
      <c r="J17" s="73">
        <f t="shared" si="1"/>
        <v>916.00307999999995</v>
      </c>
      <c r="K17" s="65">
        <v>0</v>
      </c>
      <c r="L17" s="65">
        <f>'[1]Memória 01'!E10</f>
        <v>0</v>
      </c>
      <c r="M17" s="65">
        <f t="shared" si="2"/>
        <v>0</v>
      </c>
      <c r="N17" s="65">
        <f t="shared" si="4"/>
        <v>0</v>
      </c>
      <c r="O17" s="65">
        <f t="shared" si="5"/>
        <v>0</v>
      </c>
      <c r="P17" s="74">
        <f t="shared" si="6"/>
        <v>0</v>
      </c>
      <c r="Q17" s="65">
        <f t="shared" si="7"/>
        <v>916.00307999999995</v>
      </c>
    </row>
    <row r="18" spans="1:17" ht="25.5" customHeight="1">
      <c r="A18" s="68" t="s">
        <v>49</v>
      </c>
      <c r="B18" s="69" t="s">
        <v>50</v>
      </c>
      <c r="C18" s="68" t="s">
        <v>45</v>
      </c>
      <c r="D18" s="70">
        <v>1</v>
      </c>
      <c r="E18" s="70">
        <v>164.8</v>
      </c>
      <c r="F18" s="70">
        <f t="shared" si="3"/>
        <v>209.87280000000001</v>
      </c>
      <c r="G18" s="68" t="s">
        <v>51</v>
      </c>
      <c r="H18" s="71" t="s">
        <v>33</v>
      </c>
      <c r="I18" s="72">
        <f t="shared" si="0"/>
        <v>164.8</v>
      </c>
      <c r="J18" s="73">
        <f t="shared" si="1"/>
        <v>209.87280000000001</v>
      </c>
      <c r="K18" s="65">
        <v>0</v>
      </c>
      <c r="L18" s="65">
        <f>'[1]Memória 01'!E11</f>
        <v>0</v>
      </c>
      <c r="M18" s="65">
        <f t="shared" si="2"/>
        <v>0</v>
      </c>
      <c r="N18" s="65">
        <f t="shared" si="4"/>
        <v>0</v>
      </c>
      <c r="O18" s="65">
        <f t="shared" si="5"/>
        <v>0</v>
      </c>
      <c r="P18" s="74">
        <f t="shared" si="6"/>
        <v>0</v>
      </c>
      <c r="Q18" s="65">
        <f t="shared" si="7"/>
        <v>209.87280000000001</v>
      </c>
    </row>
    <row r="19" spans="1:17" ht="25.5" customHeight="1">
      <c r="A19" s="68" t="s">
        <v>52</v>
      </c>
      <c r="B19" s="69" t="s">
        <v>53</v>
      </c>
      <c r="C19" s="68" t="s">
        <v>45</v>
      </c>
      <c r="D19" s="70">
        <v>1</v>
      </c>
      <c r="E19" s="78">
        <v>1268.05</v>
      </c>
      <c r="F19" s="70">
        <f t="shared" si="3"/>
        <v>1614.8616750000001</v>
      </c>
      <c r="G19" s="68" t="s">
        <v>54</v>
      </c>
      <c r="H19" s="71" t="s">
        <v>33</v>
      </c>
      <c r="I19" s="72">
        <f t="shared" si="0"/>
        <v>1268.05</v>
      </c>
      <c r="J19" s="73">
        <f t="shared" si="1"/>
        <v>1614.8616750000001</v>
      </c>
      <c r="K19" s="65">
        <v>0</v>
      </c>
      <c r="L19" s="65">
        <f>'[1]Memória 01'!E12</f>
        <v>1</v>
      </c>
      <c r="M19" s="65">
        <f t="shared" si="2"/>
        <v>1</v>
      </c>
      <c r="N19" s="65">
        <f t="shared" si="4"/>
        <v>0</v>
      </c>
      <c r="O19" s="65">
        <f t="shared" si="5"/>
        <v>1614.86</v>
      </c>
      <c r="P19" s="74">
        <f t="shared" si="6"/>
        <v>1614.86</v>
      </c>
      <c r="Q19" s="65">
        <f t="shared" si="7"/>
        <v>1.6750000002048182E-3</v>
      </c>
    </row>
    <row r="20" spans="1:17" ht="14.25" customHeight="1">
      <c r="A20" s="79" t="s">
        <v>55</v>
      </c>
      <c r="B20" s="80" t="s">
        <v>56</v>
      </c>
      <c r="C20" s="81"/>
      <c r="D20" s="81"/>
      <c r="E20" s="81"/>
      <c r="F20" s="81"/>
      <c r="G20" s="82"/>
      <c r="H20" s="83"/>
      <c r="I20" s="84">
        <f>SUM(I21:I36)</f>
        <v>48393.369299999998</v>
      </c>
      <c r="J20" s="85">
        <f>SUM(J21:J36)</f>
        <v>61628.955803549994</v>
      </c>
      <c r="K20" s="65">
        <v>0</v>
      </c>
      <c r="L20" s="65">
        <f>'[1]Memória 01'!E13</f>
        <v>0</v>
      </c>
      <c r="M20" s="85"/>
      <c r="N20" s="85">
        <f t="shared" ref="N20:Q20" si="8">SUM(N21:N36)</f>
        <v>0</v>
      </c>
      <c r="O20" s="85">
        <f t="shared" si="8"/>
        <v>52910.75</v>
      </c>
      <c r="P20" s="85">
        <f t="shared" si="8"/>
        <v>52910.75</v>
      </c>
      <c r="Q20" s="86">
        <f t="shared" si="8"/>
        <v>8718.2058035499995</v>
      </c>
    </row>
    <row r="21" spans="1:17" ht="24">
      <c r="A21" s="68" t="s">
        <v>57</v>
      </c>
      <c r="B21" s="69" t="s">
        <v>58</v>
      </c>
      <c r="C21" s="68" t="s">
        <v>59</v>
      </c>
      <c r="D21" s="70">
        <v>44.18</v>
      </c>
      <c r="E21" s="70">
        <v>44.11</v>
      </c>
      <c r="F21" s="70">
        <f t="shared" si="3"/>
        <v>56.174084999999998</v>
      </c>
      <c r="G21" s="87">
        <v>93358</v>
      </c>
      <c r="H21" s="76" t="s">
        <v>60</v>
      </c>
      <c r="I21" s="72">
        <f t="shared" ref="I21:I36" si="9">E21*D21</f>
        <v>1948.7798</v>
      </c>
      <c r="J21" s="73">
        <f t="shared" ref="J21:J36" si="10">D21*F21</f>
        <v>2481.7710753000001</v>
      </c>
      <c r="K21" s="65">
        <v>0</v>
      </c>
      <c r="L21" s="65">
        <f>'[1]Memória 01'!E14</f>
        <v>44.18</v>
      </c>
      <c r="M21" s="65">
        <f t="shared" si="2"/>
        <v>44.18</v>
      </c>
      <c r="N21" s="65">
        <f t="shared" si="4"/>
        <v>0</v>
      </c>
      <c r="O21" s="65">
        <f t="shared" si="5"/>
        <v>2481.77</v>
      </c>
      <c r="P21" s="74">
        <f t="shared" si="6"/>
        <v>2481.77</v>
      </c>
      <c r="Q21" s="65">
        <f t="shared" si="7"/>
        <v>1.0753000001386681E-3</v>
      </c>
    </row>
    <row r="22" spans="1:17" ht="25.5" customHeight="1">
      <c r="A22" s="68" t="s">
        <v>61</v>
      </c>
      <c r="B22" s="76" t="s">
        <v>62</v>
      </c>
      <c r="C22" s="68" t="s">
        <v>59</v>
      </c>
      <c r="D22" s="70">
        <v>26.98</v>
      </c>
      <c r="E22" s="70">
        <v>16.12</v>
      </c>
      <c r="F22" s="70">
        <f t="shared" si="3"/>
        <v>20.528820000000003</v>
      </c>
      <c r="G22" s="87">
        <v>93382</v>
      </c>
      <c r="H22" s="76" t="s">
        <v>60</v>
      </c>
      <c r="I22" s="72">
        <f t="shared" si="9"/>
        <v>434.91760000000005</v>
      </c>
      <c r="J22" s="73">
        <f t="shared" si="10"/>
        <v>553.86756360000004</v>
      </c>
      <c r="K22" s="65">
        <v>0</v>
      </c>
      <c r="L22" s="65">
        <f>'[1]Memória 01'!E15</f>
        <v>0</v>
      </c>
      <c r="M22" s="65">
        <f t="shared" si="2"/>
        <v>0</v>
      </c>
      <c r="N22" s="65">
        <f t="shared" si="4"/>
        <v>0</v>
      </c>
      <c r="O22" s="65">
        <f t="shared" si="5"/>
        <v>0</v>
      </c>
      <c r="P22" s="74">
        <f t="shared" si="6"/>
        <v>0</v>
      </c>
      <c r="Q22" s="65">
        <f t="shared" si="7"/>
        <v>553.86756360000004</v>
      </c>
    </row>
    <row r="23" spans="1:17" ht="25.5" customHeight="1">
      <c r="A23" s="68" t="s">
        <v>63</v>
      </c>
      <c r="B23" s="76" t="s">
        <v>64</v>
      </c>
      <c r="C23" s="68" t="s">
        <v>31</v>
      </c>
      <c r="D23" s="70">
        <v>45.17</v>
      </c>
      <c r="E23" s="70">
        <v>17.05</v>
      </c>
      <c r="F23" s="70">
        <f t="shared" si="3"/>
        <v>21.713175</v>
      </c>
      <c r="G23" s="87">
        <v>95241</v>
      </c>
      <c r="H23" s="76" t="s">
        <v>60</v>
      </c>
      <c r="I23" s="72">
        <f t="shared" si="9"/>
        <v>770.14850000000001</v>
      </c>
      <c r="J23" s="73">
        <f t="shared" si="10"/>
        <v>980.78411475000007</v>
      </c>
      <c r="K23" s="65">
        <v>0</v>
      </c>
      <c r="L23" s="65">
        <f>'[1]Memória 01'!E16</f>
        <v>45.17</v>
      </c>
      <c r="M23" s="65">
        <f t="shared" si="2"/>
        <v>45.17</v>
      </c>
      <c r="N23" s="65">
        <f t="shared" si="4"/>
        <v>0</v>
      </c>
      <c r="O23" s="65">
        <f t="shared" si="5"/>
        <v>980.78</v>
      </c>
      <c r="P23" s="74">
        <f t="shared" si="6"/>
        <v>980.78</v>
      </c>
      <c r="Q23" s="65">
        <f t="shared" si="7"/>
        <v>4.1147500000988657E-3</v>
      </c>
    </row>
    <row r="24" spans="1:17" ht="25.5" customHeight="1">
      <c r="A24" s="68" t="s">
        <v>65</v>
      </c>
      <c r="B24" s="76" t="s">
        <v>66</v>
      </c>
      <c r="C24" s="68" t="s">
        <v>59</v>
      </c>
      <c r="D24" s="70">
        <v>10.8</v>
      </c>
      <c r="E24" s="70">
        <v>384.31</v>
      </c>
      <c r="F24" s="70">
        <f t="shared" si="3"/>
        <v>489.41878500000001</v>
      </c>
      <c r="G24" s="68" t="s">
        <v>67</v>
      </c>
      <c r="H24" s="71" t="s">
        <v>33</v>
      </c>
      <c r="I24" s="72">
        <f t="shared" si="9"/>
        <v>4150.5480000000007</v>
      </c>
      <c r="J24" s="73">
        <f t="shared" si="10"/>
        <v>5285.7228780000005</v>
      </c>
      <c r="K24" s="65">
        <v>0</v>
      </c>
      <c r="L24" s="65">
        <f>'[1]Memória 01'!E17</f>
        <v>8.6</v>
      </c>
      <c r="M24" s="65">
        <f t="shared" si="2"/>
        <v>8.6</v>
      </c>
      <c r="N24" s="65">
        <f t="shared" si="4"/>
        <v>0</v>
      </c>
      <c r="O24" s="65">
        <f t="shared" si="5"/>
        <v>4209</v>
      </c>
      <c r="P24" s="74">
        <f t="shared" si="6"/>
        <v>4209</v>
      </c>
      <c r="Q24" s="65">
        <f t="shared" si="7"/>
        <v>1076.7228780000005</v>
      </c>
    </row>
    <row r="25" spans="1:17" ht="25.5" customHeight="1">
      <c r="A25" s="68" t="s">
        <v>68</v>
      </c>
      <c r="B25" s="76" t="s">
        <v>69</v>
      </c>
      <c r="C25" s="68" t="s">
        <v>31</v>
      </c>
      <c r="D25" s="70">
        <v>260.39</v>
      </c>
      <c r="E25" s="70">
        <v>43.96</v>
      </c>
      <c r="F25" s="70">
        <f t="shared" si="3"/>
        <v>55.983060000000002</v>
      </c>
      <c r="G25" s="75">
        <v>88</v>
      </c>
      <c r="H25" s="71" t="s">
        <v>36</v>
      </c>
      <c r="I25" s="72">
        <f t="shared" si="9"/>
        <v>11446.7444</v>
      </c>
      <c r="J25" s="73">
        <f t="shared" si="10"/>
        <v>14577.428993399999</v>
      </c>
      <c r="K25" s="65">
        <v>0</v>
      </c>
      <c r="L25" s="65">
        <f>'[1]Memória 01'!E18</f>
        <v>238.9</v>
      </c>
      <c r="M25" s="65">
        <f t="shared" si="2"/>
        <v>238.9</v>
      </c>
      <c r="N25" s="65">
        <f t="shared" si="4"/>
        <v>0</v>
      </c>
      <c r="O25" s="65">
        <f t="shared" si="5"/>
        <v>13374.35</v>
      </c>
      <c r="P25" s="74">
        <f t="shared" si="6"/>
        <v>13374.35</v>
      </c>
      <c r="Q25" s="65">
        <f t="shared" si="7"/>
        <v>1203.0789933999986</v>
      </c>
    </row>
    <row r="26" spans="1:17" ht="25.5" customHeight="1">
      <c r="A26" s="68" t="s">
        <v>70</v>
      </c>
      <c r="B26" s="76" t="s">
        <v>71</v>
      </c>
      <c r="C26" s="68" t="s">
        <v>72</v>
      </c>
      <c r="D26" s="70">
        <v>195.8</v>
      </c>
      <c r="E26" s="70">
        <v>13.67</v>
      </c>
      <c r="F26" s="70">
        <f t="shared" si="3"/>
        <v>17.408745</v>
      </c>
      <c r="G26" s="87">
        <v>96543</v>
      </c>
      <c r="H26" s="76" t="s">
        <v>60</v>
      </c>
      <c r="I26" s="72">
        <f t="shared" si="9"/>
        <v>2676.5860000000002</v>
      </c>
      <c r="J26" s="73">
        <f t="shared" si="10"/>
        <v>3408.6322709999999</v>
      </c>
      <c r="K26" s="65">
        <v>0</v>
      </c>
      <c r="L26" s="65">
        <f>'[1]Memória 01'!E19</f>
        <v>188.8</v>
      </c>
      <c r="M26" s="65">
        <f t="shared" si="2"/>
        <v>188.8</v>
      </c>
      <c r="N26" s="65">
        <f t="shared" si="4"/>
        <v>0</v>
      </c>
      <c r="O26" s="65">
        <f t="shared" si="5"/>
        <v>3286.77</v>
      </c>
      <c r="P26" s="74">
        <f t="shared" si="6"/>
        <v>3286.77</v>
      </c>
      <c r="Q26" s="65">
        <f t="shared" si="7"/>
        <v>121.86227099999996</v>
      </c>
    </row>
    <row r="27" spans="1:17" ht="25.5" customHeight="1">
      <c r="A27" s="68" t="s">
        <v>73</v>
      </c>
      <c r="B27" s="76" t="s">
        <v>74</v>
      </c>
      <c r="C27" s="68" t="s">
        <v>72</v>
      </c>
      <c r="D27" s="70">
        <v>142.6</v>
      </c>
      <c r="E27" s="70">
        <v>13.24</v>
      </c>
      <c r="F27" s="70">
        <f t="shared" si="3"/>
        <v>16.861139999999999</v>
      </c>
      <c r="G27" s="87">
        <v>96544</v>
      </c>
      <c r="H27" s="76" t="s">
        <v>60</v>
      </c>
      <c r="I27" s="72">
        <f t="shared" si="9"/>
        <v>1888.0239999999999</v>
      </c>
      <c r="J27" s="73">
        <f t="shared" si="10"/>
        <v>2404.3985639999996</v>
      </c>
      <c r="K27" s="65">
        <v>0</v>
      </c>
      <c r="L27" s="65">
        <f>'[1]Memória 01'!E20</f>
        <v>126.2</v>
      </c>
      <c r="M27" s="65">
        <f t="shared" si="2"/>
        <v>126.2</v>
      </c>
      <c r="N27" s="65">
        <f t="shared" si="4"/>
        <v>0</v>
      </c>
      <c r="O27" s="65">
        <f t="shared" si="5"/>
        <v>2127.88</v>
      </c>
      <c r="P27" s="74">
        <f t="shared" si="6"/>
        <v>2127.88</v>
      </c>
      <c r="Q27" s="65">
        <f t="shared" si="7"/>
        <v>276.51856399999951</v>
      </c>
    </row>
    <row r="28" spans="1:17" ht="25.5" customHeight="1">
      <c r="A28" s="68" t="s">
        <v>75</v>
      </c>
      <c r="B28" s="76" t="s">
        <v>76</v>
      </c>
      <c r="C28" s="68" t="s">
        <v>72</v>
      </c>
      <c r="D28" s="70">
        <v>499.8</v>
      </c>
      <c r="E28" s="70">
        <v>12.66</v>
      </c>
      <c r="F28" s="70">
        <f t="shared" si="3"/>
        <v>16.122510000000002</v>
      </c>
      <c r="G28" s="87">
        <v>96545</v>
      </c>
      <c r="H28" s="76" t="s">
        <v>60</v>
      </c>
      <c r="I28" s="72">
        <f t="shared" si="9"/>
        <v>6327.4679999999998</v>
      </c>
      <c r="J28" s="73">
        <f t="shared" si="10"/>
        <v>8058.030498000001</v>
      </c>
      <c r="K28" s="65">
        <v>0</v>
      </c>
      <c r="L28" s="65">
        <f>'[1]Memória 01'!E21</f>
        <v>499.79999999999995</v>
      </c>
      <c r="M28" s="65">
        <f t="shared" si="2"/>
        <v>499.79999999999995</v>
      </c>
      <c r="N28" s="65">
        <f t="shared" si="4"/>
        <v>0</v>
      </c>
      <c r="O28" s="65">
        <f t="shared" si="5"/>
        <v>8058.03</v>
      </c>
      <c r="P28" s="74">
        <f t="shared" si="6"/>
        <v>8058.03</v>
      </c>
      <c r="Q28" s="65">
        <f t="shared" si="7"/>
        <v>4.980000012437813E-4</v>
      </c>
    </row>
    <row r="29" spans="1:17" ht="25.5" customHeight="1">
      <c r="A29" s="68" t="s">
        <v>77</v>
      </c>
      <c r="B29" s="76" t="s">
        <v>78</v>
      </c>
      <c r="C29" s="68" t="s">
        <v>72</v>
      </c>
      <c r="D29" s="70">
        <v>452.7</v>
      </c>
      <c r="E29" s="70">
        <v>11.43</v>
      </c>
      <c r="F29" s="70">
        <f t="shared" si="3"/>
        <v>14.556104999999999</v>
      </c>
      <c r="G29" s="87">
        <v>96546</v>
      </c>
      <c r="H29" s="76" t="s">
        <v>60</v>
      </c>
      <c r="I29" s="72">
        <f t="shared" si="9"/>
        <v>5174.3609999999999</v>
      </c>
      <c r="J29" s="73">
        <f t="shared" si="10"/>
        <v>6589.5487334999989</v>
      </c>
      <c r="K29" s="65">
        <v>0</v>
      </c>
      <c r="L29" s="65">
        <f>'[1]Memória 01'!E22</f>
        <v>319.3</v>
      </c>
      <c r="M29" s="65">
        <f t="shared" si="2"/>
        <v>319.3</v>
      </c>
      <c r="N29" s="65">
        <f t="shared" si="4"/>
        <v>0</v>
      </c>
      <c r="O29" s="65">
        <f t="shared" si="5"/>
        <v>4647.76</v>
      </c>
      <c r="P29" s="74">
        <f t="shared" si="6"/>
        <v>4647.76</v>
      </c>
      <c r="Q29" s="65">
        <f t="shared" si="7"/>
        <v>1941.7887334999987</v>
      </c>
    </row>
    <row r="30" spans="1:17" ht="25.5" customHeight="1">
      <c r="A30" s="68" t="s">
        <v>79</v>
      </c>
      <c r="B30" s="76" t="s">
        <v>80</v>
      </c>
      <c r="C30" s="68" t="s">
        <v>72</v>
      </c>
      <c r="D30" s="70">
        <v>17.5</v>
      </c>
      <c r="E30" s="70">
        <v>9.73</v>
      </c>
      <c r="F30" s="70">
        <f t="shared" si="3"/>
        <v>12.391155000000001</v>
      </c>
      <c r="G30" s="87">
        <v>96547</v>
      </c>
      <c r="H30" s="76" t="s">
        <v>60</v>
      </c>
      <c r="I30" s="72">
        <f t="shared" si="9"/>
        <v>170.27500000000001</v>
      </c>
      <c r="J30" s="73">
        <f t="shared" si="10"/>
        <v>216.84521250000003</v>
      </c>
      <c r="K30" s="65">
        <v>0</v>
      </c>
      <c r="L30" s="65">
        <f>'[1]Memória 01'!E23</f>
        <v>17.5</v>
      </c>
      <c r="M30" s="65">
        <f t="shared" si="2"/>
        <v>17.5</v>
      </c>
      <c r="N30" s="65">
        <f t="shared" si="4"/>
        <v>0</v>
      </c>
      <c r="O30" s="65">
        <f t="shared" si="5"/>
        <v>216.85</v>
      </c>
      <c r="P30" s="74">
        <f t="shared" si="6"/>
        <v>216.85</v>
      </c>
      <c r="Q30" s="65">
        <f t="shared" si="7"/>
        <v>-4.7874999999635293E-3</v>
      </c>
    </row>
    <row r="31" spans="1:17" ht="25.5" customHeight="1">
      <c r="A31" s="68" t="s">
        <v>81</v>
      </c>
      <c r="B31" s="76" t="s">
        <v>82</v>
      </c>
      <c r="C31" s="68" t="s">
        <v>72</v>
      </c>
      <c r="D31" s="70">
        <v>10.1</v>
      </c>
      <c r="E31" s="70">
        <v>9.33</v>
      </c>
      <c r="F31" s="70">
        <f t="shared" si="3"/>
        <v>11.881755</v>
      </c>
      <c r="G31" s="87">
        <v>96548</v>
      </c>
      <c r="H31" s="76" t="s">
        <v>60</v>
      </c>
      <c r="I31" s="72">
        <f t="shared" si="9"/>
        <v>94.233000000000004</v>
      </c>
      <c r="J31" s="73">
        <f t="shared" si="10"/>
        <v>120.0057255</v>
      </c>
      <c r="K31" s="65">
        <v>0</v>
      </c>
      <c r="L31" s="65">
        <f>'[1]Memória 01'!E24</f>
        <v>10.1</v>
      </c>
      <c r="M31" s="65">
        <f t="shared" si="2"/>
        <v>10.1</v>
      </c>
      <c r="N31" s="65">
        <f t="shared" si="4"/>
        <v>0</v>
      </c>
      <c r="O31" s="65">
        <f t="shared" si="5"/>
        <v>120.01</v>
      </c>
      <c r="P31" s="74">
        <f t="shared" si="6"/>
        <v>120.01</v>
      </c>
      <c r="Q31" s="65">
        <f t="shared" si="7"/>
        <v>-4.2745000000081745E-3</v>
      </c>
    </row>
    <row r="32" spans="1:17" ht="34.35" customHeight="1">
      <c r="A32" s="88" t="s">
        <v>83</v>
      </c>
      <c r="B32" s="69" t="s">
        <v>84</v>
      </c>
      <c r="C32" s="88" t="s">
        <v>59</v>
      </c>
      <c r="D32" s="89">
        <v>25.52</v>
      </c>
      <c r="E32" s="89">
        <v>292.66000000000003</v>
      </c>
      <c r="F32" s="70">
        <f t="shared" si="3"/>
        <v>372.70251000000002</v>
      </c>
      <c r="G32" s="90">
        <v>94966</v>
      </c>
      <c r="H32" s="69" t="s">
        <v>85</v>
      </c>
      <c r="I32" s="72">
        <f t="shared" si="9"/>
        <v>7468.6832000000004</v>
      </c>
      <c r="J32" s="73">
        <f t="shared" si="10"/>
        <v>9511.3680552000005</v>
      </c>
      <c r="K32" s="65">
        <v>0</v>
      </c>
      <c r="L32" s="65">
        <f>'[1]Memória 01'!E25</f>
        <v>21.98</v>
      </c>
      <c r="M32" s="65">
        <f t="shared" si="2"/>
        <v>21.98</v>
      </c>
      <c r="N32" s="65">
        <f t="shared" si="4"/>
        <v>0</v>
      </c>
      <c r="O32" s="65">
        <f t="shared" si="5"/>
        <v>8192</v>
      </c>
      <c r="P32" s="74">
        <f t="shared" si="6"/>
        <v>8192</v>
      </c>
      <c r="Q32" s="65">
        <f t="shared" si="7"/>
        <v>1319.3680552000005</v>
      </c>
    </row>
    <row r="33" spans="1:17" ht="25.5" customHeight="1">
      <c r="A33" s="68" t="s">
        <v>86</v>
      </c>
      <c r="B33" s="76" t="s">
        <v>87</v>
      </c>
      <c r="C33" s="68" t="s">
        <v>59</v>
      </c>
      <c r="D33" s="70">
        <v>25.52</v>
      </c>
      <c r="E33" s="70">
        <v>114.64</v>
      </c>
      <c r="F33" s="70">
        <f t="shared" si="3"/>
        <v>145.99404000000001</v>
      </c>
      <c r="G33" s="87">
        <v>92873</v>
      </c>
      <c r="H33" s="76" t="s">
        <v>60</v>
      </c>
      <c r="I33" s="72">
        <f t="shared" si="9"/>
        <v>2925.6127999999999</v>
      </c>
      <c r="J33" s="73">
        <f t="shared" si="10"/>
        <v>3725.7679008000005</v>
      </c>
      <c r="K33" s="65">
        <v>0</v>
      </c>
      <c r="L33" s="65">
        <f>'[1]Memória 01'!E26</f>
        <v>21.98</v>
      </c>
      <c r="M33" s="65">
        <f t="shared" si="2"/>
        <v>21.98</v>
      </c>
      <c r="N33" s="65">
        <f t="shared" si="4"/>
        <v>0</v>
      </c>
      <c r="O33" s="65">
        <f t="shared" si="5"/>
        <v>3208.95</v>
      </c>
      <c r="P33" s="74">
        <f t="shared" si="6"/>
        <v>3208.95</v>
      </c>
      <c r="Q33" s="65">
        <f t="shared" si="7"/>
        <v>516.81790080000064</v>
      </c>
    </row>
    <row r="34" spans="1:17" ht="34.35" customHeight="1">
      <c r="A34" s="88" t="s">
        <v>88</v>
      </c>
      <c r="B34" s="76" t="s">
        <v>89</v>
      </c>
      <c r="C34" s="88" t="s">
        <v>31</v>
      </c>
      <c r="D34" s="89">
        <v>108</v>
      </c>
      <c r="E34" s="89">
        <v>14.66</v>
      </c>
      <c r="F34" s="70">
        <f t="shared" si="3"/>
        <v>18.669510000000002</v>
      </c>
      <c r="G34" s="90">
        <v>4953</v>
      </c>
      <c r="H34" s="69" t="s">
        <v>90</v>
      </c>
      <c r="I34" s="72">
        <f t="shared" si="9"/>
        <v>1583.28</v>
      </c>
      <c r="J34" s="73">
        <f t="shared" si="10"/>
        <v>2016.3070800000003</v>
      </c>
      <c r="K34" s="65">
        <v>0</v>
      </c>
      <c r="L34" s="65">
        <f>'[1]Memória 01'!E27</f>
        <v>107.48</v>
      </c>
      <c r="M34" s="65">
        <f t="shared" si="2"/>
        <v>107.48</v>
      </c>
      <c r="N34" s="65">
        <f t="shared" si="4"/>
        <v>0</v>
      </c>
      <c r="O34" s="65">
        <f t="shared" si="5"/>
        <v>2006.6</v>
      </c>
      <c r="P34" s="74">
        <f t="shared" si="6"/>
        <v>2006.6</v>
      </c>
      <c r="Q34" s="65">
        <f t="shared" si="7"/>
        <v>9.7070800000003601</v>
      </c>
    </row>
    <row r="35" spans="1:17" ht="34.35" customHeight="1">
      <c r="A35" s="88" t="s">
        <v>91</v>
      </c>
      <c r="B35" s="76" t="s">
        <v>92</v>
      </c>
      <c r="C35" s="88" t="s">
        <v>31</v>
      </c>
      <c r="D35" s="89">
        <v>25.62</v>
      </c>
      <c r="E35" s="89">
        <v>23.4</v>
      </c>
      <c r="F35" s="70">
        <f t="shared" si="3"/>
        <v>29.799899999999997</v>
      </c>
      <c r="G35" s="90">
        <v>98561</v>
      </c>
      <c r="H35" s="69" t="s">
        <v>85</v>
      </c>
      <c r="I35" s="72">
        <f t="shared" si="9"/>
        <v>599.50800000000004</v>
      </c>
      <c r="J35" s="73">
        <f t="shared" si="10"/>
        <v>763.47343799999999</v>
      </c>
      <c r="K35" s="65">
        <v>0</v>
      </c>
      <c r="L35" s="65">
        <f>'[1]Memória 01'!E28</f>
        <v>0</v>
      </c>
      <c r="M35" s="65">
        <f t="shared" si="2"/>
        <v>0</v>
      </c>
      <c r="N35" s="65">
        <f t="shared" si="4"/>
        <v>0</v>
      </c>
      <c r="O35" s="65">
        <f t="shared" si="5"/>
        <v>0</v>
      </c>
      <c r="P35" s="74">
        <f t="shared" si="6"/>
        <v>0</v>
      </c>
      <c r="Q35" s="65">
        <f t="shared" si="7"/>
        <v>763.47343799999999</v>
      </c>
    </row>
    <row r="36" spans="1:17" ht="25.5" customHeight="1">
      <c r="A36" s="68" t="s">
        <v>93</v>
      </c>
      <c r="B36" s="76" t="s">
        <v>94</v>
      </c>
      <c r="C36" s="68" t="s">
        <v>45</v>
      </c>
      <c r="D36" s="70">
        <v>10</v>
      </c>
      <c r="E36" s="70">
        <v>73.42</v>
      </c>
      <c r="F36" s="70">
        <f t="shared" si="3"/>
        <v>93.500370000000004</v>
      </c>
      <c r="G36" s="68" t="s">
        <v>95</v>
      </c>
      <c r="H36" s="71" t="s">
        <v>33</v>
      </c>
      <c r="I36" s="72">
        <f t="shared" si="9"/>
        <v>734.2</v>
      </c>
      <c r="J36" s="73">
        <f t="shared" si="10"/>
        <v>935.00369999999998</v>
      </c>
      <c r="K36" s="65">
        <v>0</v>
      </c>
      <c r="L36" s="65">
        <f>'[1]Memória 01'!E29</f>
        <v>0</v>
      </c>
      <c r="M36" s="65">
        <f t="shared" si="2"/>
        <v>0</v>
      </c>
      <c r="N36" s="65">
        <f t="shared" si="4"/>
        <v>0</v>
      </c>
      <c r="O36" s="65">
        <f t="shared" si="5"/>
        <v>0</v>
      </c>
      <c r="P36" s="74">
        <f t="shared" si="6"/>
        <v>0</v>
      </c>
      <c r="Q36" s="65">
        <f t="shared" si="7"/>
        <v>935.00369999999998</v>
      </c>
    </row>
    <row r="37" spans="1:17" ht="12.75" customHeight="1">
      <c r="A37" s="79" t="s">
        <v>96</v>
      </c>
      <c r="B37" s="80" t="s">
        <v>97</v>
      </c>
      <c r="C37" s="81"/>
      <c r="D37" s="81"/>
      <c r="E37" s="81"/>
      <c r="F37" s="81"/>
      <c r="G37" s="82"/>
      <c r="H37" s="91"/>
      <c r="I37" s="84">
        <f>SUM(I38:I49)</f>
        <v>120481.71239999999</v>
      </c>
      <c r="J37" s="85">
        <f>SUM(J38:J49)</f>
        <v>153433.46074140002</v>
      </c>
      <c r="K37" s="85"/>
      <c r="L37" s="65">
        <f>'[1]Memória 01'!E30</f>
        <v>0</v>
      </c>
      <c r="M37" s="85"/>
      <c r="N37" s="85">
        <f t="shared" ref="N37:Q37" si="11">SUM(N38:N49)</f>
        <v>0</v>
      </c>
      <c r="O37" s="85">
        <f t="shared" si="11"/>
        <v>0</v>
      </c>
      <c r="P37" s="85">
        <f t="shared" si="11"/>
        <v>0</v>
      </c>
      <c r="Q37" s="85">
        <f t="shared" si="11"/>
        <v>153433.46074140002</v>
      </c>
    </row>
    <row r="38" spans="1:17" ht="45.75" customHeight="1">
      <c r="A38" s="88" t="s">
        <v>98</v>
      </c>
      <c r="B38" s="76" t="s">
        <v>99</v>
      </c>
      <c r="C38" s="88" t="s">
        <v>72</v>
      </c>
      <c r="D38" s="89">
        <v>872.7</v>
      </c>
      <c r="E38" s="89">
        <v>13.7</v>
      </c>
      <c r="F38" s="70">
        <f t="shared" si="3"/>
        <v>17.446950000000001</v>
      </c>
      <c r="G38" s="90">
        <v>92775</v>
      </c>
      <c r="H38" s="69" t="s">
        <v>85</v>
      </c>
      <c r="I38" s="92">
        <f>E38*D38</f>
        <v>11955.99</v>
      </c>
      <c r="J38" s="93">
        <f>F38*D38</f>
        <v>15225.953265000002</v>
      </c>
      <c r="K38" s="65">
        <v>0</v>
      </c>
      <c r="L38" s="65">
        <f>'[1]Memória 01'!E31</f>
        <v>0</v>
      </c>
      <c r="M38" s="65">
        <f t="shared" si="2"/>
        <v>0</v>
      </c>
      <c r="N38" s="65">
        <f t="shared" si="4"/>
        <v>0</v>
      </c>
      <c r="O38" s="65">
        <f t="shared" si="5"/>
        <v>0</v>
      </c>
      <c r="P38" s="74">
        <f t="shared" si="6"/>
        <v>0</v>
      </c>
      <c r="Q38" s="65">
        <f t="shared" si="7"/>
        <v>15225.953265000002</v>
      </c>
    </row>
    <row r="39" spans="1:17" ht="45.75" customHeight="1">
      <c r="A39" s="68" t="s">
        <v>100</v>
      </c>
      <c r="B39" s="76" t="s">
        <v>101</v>
      </c>
      <c r="C39" s="68" t="s">
        <v>72</v>
      </c>
      <c r="D39" s="70">
        <v>85.8</v>
      </c>
      <c r="E39" s="70">
        <v>13.26</v>
      </c>
      <c r="F39" s="70">
        <f t="shared" si="3"/>
        <v>16.886610000000001</v>
      </c>
      <c r="G39" s="87">
        <v>92776</v>
      </c>
      <c r="H39" s="69" t="s">
        <v>85</v>
      </c>
      <c r="I39" s="92">
        <f t="shared" ref="I39:I49" si="12">E39*D39</f>
        <v>1137.7079999999999</v>
      </c>
      <c r="J39" s="93">
        <f t="shared" ref="J39:J49" si="13">F39*D39</f>
        <v>1448.871138</v>
      </c>
      <c r="K39" s="65">
        <v>0</v>
      </c>
      <c r="L39" s="65">
        <f>'[1]Memória 01'!E32</f>
        <v>0</v>
      </c>
      <c r="M39" s="65">
        <f t="shared" si="2"/>
        <v>0</v>
      </c>
      <c r="N39" s="65">
        <f t="shared" si="4"/>
        <v>0</v>
      </c>
      <c r="O39" s="65">
        <f t="shared" si="5"/>
        <v>0</v>
      </c>
      <c r="P39" s="74">
        <f t="shared" si="6"/>
        <v>0</v>
      </c>
      <c r="Q39" s="65">
        <f t="shared" si="7"/>
        <v>1448.871138</v>
      </c>
    </row>
    <row r="40" spans="1:17" ht="45.75" customHeight="1">
      <c r="A40" s="68" t="s">
        <v>102</v>
      </c>
      <c r="B40" s="76" t="s">
        <v>103</v>
      </c>
      <c r="C40" s="68" t="s">
        <v>72</v>
      </c>
      <c r="D40" s="70">
        <v>930.9</v>
      </c>
      <c r="E40" s="70">
        <v>12.66</v>
      </c>
      <c r="F40" s="70">
        <f t="shared" si="3"/>
        <v>16.122510000000002</v>
      </c>
      <c r="G40" s="87">
        <v>92777</v>
      </c>
      <c r="H40" s="69" t="s">
        <v>85</v>
      </c>
      <c r="I40" s="92">
        <f t="shared" si="12"/>
        <v>11785.194</v>
      </c>
      <c r="J40" s="93">
        <f t="shared" si="13"/>
        <v>15008.444559000001</v>
      </c>
      <c r="K40" s="65">
        <v>0</v>
      </c>
      <c r="L40" s="65">
        <f>'[1]Memória 01'!E33</f>
        <v>0</v>
      </c>
      <c r="M40" s="65">
        <f t="shared" si="2"/>
        <v>0</v>
      </c>
      <c r="N40" s="65">
        <f t="shared" si="4"/>
        <v>0</v>
      </c>
      <c r="O40" s="65">
        <f t="shared" si="5"/>
        <v>0</v>
      </c>
      <c r="P40" s="74">
        <f t="shared" si="6"/>
        <v>0</v>
      </c>
      <c r="Q40" s="65">
        <f t="shared" si="7"/>
        <v>15008.444559000001</v>
      </c>
    </row>
    <row r="41" spans="1:17" ht="45.75" customHeight="1">
      <c r="A41" s="68" t="s">
        <v>104</v>
      </c>
      <c r="B41" s="76" t="s">
        <v>105</v>
      </c>
      <c r="C41" s="68" t="s">
        <v>72</v>
      </c>
      <c r="D41" s="70">
        <v>980.4</v>
      </c>
      <c r="E41" s="70">
        <v>11.4</v>
      </c>
      <c r="F41" s="70">
        <f t="shared" si="3"/>
        <v>14.517900000000001</v>
      </c>
      <c r="G41" s="87">
        <v>92778</v>
      </c>
      <c r="H41" s="69" t="s">
        <v>85</v>
      </c>
      <c r="I41" s="92">
        <f t="shared" si="12"/>
        <v>11176.56</v>
      </c>
      <c r="J41" s="93">
        <f t="shared" si="13"/>
        <v>14233.34916</v>
      </c>
      <c r="K41" s="65">
        <v>0</v>
      </c>
      <c r="L41" s="65">
        <f>'[1]Memória 01'!E34</f>
        <v>0</v>
      </c>
      <c r="M41" s="65">
        <f t="shared" si="2"/>
        <v>0</v>
      </c>
      <c r="N41" s="65">
        <f t="shared" si="4"/>
        <v>0</v>
      </c>
      <c r="O41" s="65">
        <f t="shared" si="5"/>
        <v>0</v>
      </c>
      <c r="P41" s="74">
        <f t="shared" si="6"/>
        <v>0</v>
      </c>
      <c r="Q41" s="65">
        <f t="shared" si="7"/>
        <v>14233.34916</v>
      </c>
    </row>
    <row r="42" spans="1:17" ht="45.75" customHeight="1">
      <c r="A42" s="68" t="s">
        <v>106</v>
      </c>
      <c r="B42" s="76" t="s">
        <v>107</v>
      </c>
      <c r="C42" s="68" t="s">
        <v>72</v>
      </c>
      <c r="D42" s="70">
        <v>427.5</v>
      </c>
      <c r="E42" s="70">
        <v>9.65</v>
      </c>
      <c r="F42" s="70">
        <f t="shared" si="3"/>
        <v>12.289275</v>
      </c>
      <c r="G42" s="87">
        <v>92779</v>
      </c>
      <c r="H42" s="69" t="s">
        <v>85</v>
      </c>
      <c r="I42" s="92">
        <f t="shared" si="12"/>
        <v>4125.375</v>
      </c>
      <c r="J42" s="93">
        <f t="shared" si="13"/>
        <v>5253.6650625000002</v>
      </c>
      <c r="K42" s="65">
        <v>0</v>
      </c>
      <c r="L42" s="65">
        <f>'[1]Memória 01'!E35</f>
        <v>0</v>
      </c>
      <c r="M42" s="65">
        <f t="shared" si="2"/>
        <v>0</v>
      </c>
      <c r="N42" s="65">
        <f t="shared" si="4"/>
        <v>0</v>
      </c>
      <c r="O42" s="65">
        <f t="shared" si="5"/>
        <v>0</v>
      </c>
      <c r="P42" s="74">
        <f t="shared" si="6"/>
        <v>0</v>
      </c>
      <c r="Q42" s="65">
        <f t="shared" si="7"/>
        <v>5253.6650625000002</v>
      </c>
    </row>
    <row r="43" spans="1:17" ht="46.7" customHeight="1">
      <c r="A43" s="88" t="s">
        <v>108</v>
      </c>
      <c r="B43" s="76" t="s">
        <v>109</v>
      </c>
      <c r="C43" s="88" t="s">
        <v>72</v>
      </c>
      <c r="D43" s="89">
        <v>368</v>
      </c>
      <c r="E43" s="89">
        <v>8.8699999999999992</v>
      </c>
      <c r="F43" s="70">
        <f t="shared" si="3"/>
        <v>11.295945</v>
      </c>
      <c r="G43" s="90">
        <v>92764</v>
      </c>
      <c r="H43" s="69" t="s">
        <v>85</v>
      </c>
      <c r="I43" s="92">
        <f t="shared" si="12"/>
        <v>3264.16</v>
      </c>
      <c r="J43" s="93">
        <f t="shared" si="13"/>
        <v>4156.9077600000001</v>
      </c>
      <c r="K43" s="65">
        <v>0</v>
      </c>
      <c r="L43" s="65">
        <f>'[1]Memória 01'!E36</f>
        <v>0</v>
      </c>
      <c r="M43" s="65">
        <f t="shared" si="2"/>
        <v>0</v>
      </c>
      <c r="N43" s="65">
        <f t="shared" si="4"/>
        <v>0</v>
      </c>
      <c r="O43" s="65">
        <f t="shared" si="5"/>
        <v>0</v>
      </c>
      <c r="P43" s="74">
        <f t="shared" si="6"/>
        <v>0</v>
      </c>
      <c r="Q43" s="65">
        <f t="shared" si="7"/>
        <v>4156.9077600000001</v>
      </c>
    </row>
    <row r="44" spans="1:17" ht="45.75" customHeight="1">
      <c r="A44" s="68" t="s">
        <v>110</v>
      </c>
      <c r="B44" s="76" t="s">
        <v>111</v>
      </c>
      <c r="C44" s="68" t="s">
        <v>72</v>
      </c>
      <c r="D44" s="70">
        <v>97</v>
      </c>
      <c r="E44" s="70">
        <v>10.18</v>
      </c>
      <c r="F44" s="70">
        <f t="shared" si="3"/>
        <v>12.964230000000001</v>
      </c>
      <c r="G44" s="87">
        <v>92765</v>
      </c>
      <c r="H44" s="69" t="s">
        <v>85</v>
      </c>
      <c r="I44" s="92">
        <f t="shared" si="12"/>
        <v>987.45999999999992</v>
      </c>
      <c r="J44" s="93">
        <f t="shared" si="13"/>
        <v>1257.5303100000001</v>
      </c>
      <c r="K44" s="65">
        <v>0</v>
      </c>
      <c r="L44" s="65">
        <f>'[1]Memória 01'!E37</f>
        <v>0</v>
      </c>
      <c r="M44" s="65">
        <f t="shared" si="2"/>
        <v>0</v>
      </c>
      <c r="N44" s="65">
        <f t="shared" si="4"/>
        <v>0</v>
      </c>
      <c r="O44" s="65">
        <f t="shared" si="5"/>
        <v>0</v>
      </c>
      <c r="P44" s="74">
        <f t="shared" si="6"/>
        <v>0</v>
      </c>
      <c r="Q44" s="65">
        <f t="shared" si="7"/>
        <v>1257.5303100000001</v>
      </c>
    </row>
    <row r="45" spans="1:17" ht="34.35" customHeight="1">
      <c r="A45" s="88" t="s">
        <v>112</v>
      </c>
      <c r="B45" s="76" t="s">
        <v>113</v>
      </c>
      <c r="C45" s="88" t="s">
        <v>31</v>
      </c>
      <c r="D45" s="89">
        <v>678.66</v>
      </c>
      <c r="E45" s="89">
        <v>36.54</v>
      </c>
      <c r="F45" s="70">
        <f t="shared" si="3"/>
        <v>46.53369</v>
      </c>
      <c r="G45" s="94">
        <v>3366</v>
      </c>
      <c r="H45" s="69" t="s">
        <v>90</v>
      </c>
      <c r="I45" s="92">
        <f t="shared" si="12"/>
        <v>24798.236399999998</v>
      </c>
      <c r="J45" s="93">
        <f t="shared" si="13"/>
        <v>31580.5540554</v>
      </c>
      <c r="K45" s="65">
        <v>0</v>
      </c>
      <c r="L45" s="65">
        <f>'[1]Memória 01'!E38</f>
        <v>0</v>
      </c>
      <c r="M45" s="65">
        <f t="shared" si="2"/>
        <v>0</v>
      </c>
      <c r="N45" s="65">
        <f t="shared" si="4"/>
        <v>0</v>
      </c>
      <c r="O45" s="65">
        <f t="shared" si="5"/>
        <v>0</v>
      </c>
      <c r="P45" s="74">
        <f t="shared" si="6"/>
        <v>0</v>
      </c>
      <c r="Q45" s="65">
        <f t="shared" si="7"/>
        <v>31580.5540554</v>
      </c>
    </row>
    <row r="46" spans="1:17" ht="34.35" customHeight="1">
      <c r="A46" s="88" t="s">
        <v>114</v>
      </c>
      <c r="B46" s="69" t="s">
        <v>115</v>
      </c>
      <c r="C46" s="88" t="s">
        <v>59</v>
      </c>
      <c r="D46" s="89">
        <v>48.93</v>
      </c>
      <c r="E46" s="89">
        <v>292.66000000000003</v>
      </c>
      <c r="F46" s="70">
        <f t="shared" si="3"/>
        <v>372.70251000000002</v>
      </c>
      <c r="G46" s="90">
        <v>94966</v>
      </c>
      <c r="H46" s="69" t="s">
        <v>85</v>
      </c>
      <c r="I46" s="92">
        <f t="shared" si="12"/>
        <v>14319.853800000001</v>
      </c>
      <c r="J46" s="93">
        <f t="shared" si="13"/>
        <v>18236.3338143</v>
      </c>
      <c r="K46" s="65">
        <v>0</v>
      </c>
      <c r="L46" s="65">
        <f>'[1]Memória 01'!E39</f>
        <v>0</v>
      </c>
      <c r="M46" s="65">
        <f t="shared" si="2"/>
        <v>0</v>
      </c>
      <c r="N46" s="65">
        <f t="shared" si="4"/>
        <v>0</v>
      </c>
      <c r="O46" s="65">
        <f t="shared" si="5"/>
        <v>0</v>
      </c>
      <c r="P46" s="74">
        <f t="shared" si="6"/>
        <v>0</v>
      </c>
      <c r="Q46" s="65">
        <f t="shared" si="7"/>
        <v>18236.3338143</v>
      </c>
    </row>
    <row r="47" spans="1:17" ht="25.5" customHeight="1">
      <c r="A47" s="68" t="s">
        <v>116</v>
      </c>
      <c r="B47" s="76" t="s">
        <v>117</v>
      </c>
      <c r="C47" s="68" t="s">
        <v>59</v>
      </c>
      <c r="D47" s="70">
        <v>48.93</v>
      </c>
      <c r="E47" s="70">
        <v>114.64</v>
      </c>
      <c r="F47" s="70">
        <f t="shared" si="3"/>
        <v>145.99404000000001</v>
      </c>
      <c r="G47" s="87">
        <v>92873</v>
      </c>
      <c r="H47" s="76" t="s">
        <v>60</v>
      </c>
      <c r="I47" s="92">
        <f t="shared" si="12"/>
        <v>5609.3352000000004</v>
      </c>
      <c r="J47" s="93">
        <f t="shared" si="13"/>
        <v>7143.4883772000003</v>
      </c>
      <c r="K47" s="65">
        <v>0</v>
      </c>
      <c r="L47" s="65">
        <f>'[1]Memória 01'!E40</f>
        <v>0</v>
      </c>
      <c r="M47" s="65">
        <f t="shared" si="2"/>
        <v>0</v>
      </c>
      <c r="N47" s="65">
        <f t="shared" si="4"/>
        <v>0</v>
      </c>
      <c r="O47" s="65">
        <f t="shared" si="5"/>
        <v>0</v>
      </c>
      <c r="P47" s="74">
        <f t="shared" si="6"/>
        <v>0</v>
      </c>
      <c r="Q47" s="65">
        <f t="shared" si="7"/>
        <v>7143.4883772000003</v>
      </c>
    </row>
    <row r="48" spans="1:17" ht="45.75" customHeight="1">
      <c r="A48" s="68" t="s">
        <v>118</v>
      </c>
      <c r="B48" s="69" t="s">
        <v>119</v>
      </c>
      <c r="C48" s="68" t="s">
        <v>31</v>
      </c>
      <c r="D48" s="70">
        <v>281</v>
      </c>
      <c r="E48" s="70">
        <v>106.24</v>
      </c>
      <c r="F48" s="70">
        <f t="shared" si="3"/>
        <v>135.29664</v>
      </c>
      <c r="G48" s="68" t="s">
        <v>120</v>
      </c>
      <c r="H48" s="68" t="s">
        <v>121</v>
      </c>
      <c r="I48" s="92">
        <f t="shared" si="12"/>
        <v>29853.439999999999</v>
      </c>
      <c r="J48" s="93">
        <f t="shared" si="13"/>
        <v>38018.355839999997</v>
      </c>
      <c r="K48" s="65">
        <v>0</v>
      </c>
      <c r="L48" s="65">
        <f>'[1]Memória 01'!E41</f>
        <v>0</v>
      </c>
      <c r="M48" s="65">
        <f t="shared" si="2"/>
        <v>0</v>
      </c>
      <c r="N48" s="65">
        <f t="shared" si="4"/>
        <v>0</v>
      </c>
      <c r="O48" s="65">
        <f t="shared" si="5"/>
        <v>0</v>
      </c>
      <c r="P48" s="74">
        <f t="shared" si="6"/>
        <v>0</v>
      </c>
      <c r="Q48" s="65">
        <f t="shared" si="7"/>
        <v>38018.355839999997</v>
      </c>
    </row>
    <row r="49" spans="1:17" ht="25.5" customHeight="1">
      <c r="A49" s="68" t="s">
        <v>122</v>
      </c>
      <c r="B49" s="76" t="s">
        <v>94</v>
      </c>
      <c r="C49" s="68" t="s">
        <v>45</v>
      </c>
      <c r="D49" s="70">
        <v>20</v>
      </c>
      <c r="E49" s="70">
        <v>73.42</v>
      </c>
      <c r="F49" s="70">
        <f t="shared" si="3"/>
        <v>93.500370000000004</v>
      </c>
      <c r="G49" s="68" t="s">
        <v>95</v>
      </c>
      <c r="H49" s="71" t="s">
        <v>33</v>
      </c>
      <c r="I49" s="92">
        <f t="shared" si="12"/>
        <v>1468.4</v>
      </c>
      <c r="J49" s="93">
        <f t="shared" si="13"/>
        <v>1870.0074</v>
      </c>
      <c r="K49" s="65">
        <v>0</v>
      </c>
      <c r="L49" s="65">
        <f>'[1]Memória 01'!E42</f>
        <v>0</v>
      </c>
      <c r="M49" s="65">
        <f t="shared" si="2"/>
        <v>0</v>
      </c>
      <c r="N49" s="65">
        <f t="shared" si="4"/>
        <v>0</v>
      </c>
      <c r="O49" s="65">
        <f t="shared" si="5"/>
        <v>0</v>
      </c>
      <c r="P49" s="74">
        <f t="shared" si="6"/>
        <v>0</v>
      </c>
      <c r="Q49" s="65">
        <f t="shared" si="7"/>
        <v>1870.0074</v>
      </c>
    </row>
    <row r="50" spans="1:17" ht="14.25" customHeight="1">
      <c r="A50" s="79" t="s">
        <v>123</v>
      </c>
      <c r="B50" s="80" t="s">
        <v>124</v>
      </c>
      <c r="C50" s="81"/>
      <c r="D50" s="81"/>
      <c r="E50" s="81"/>
      <c r="F50" s="81"/>
      <c r="G50" s="82"/>
      <c r="H50" s="83"/>
      <c r="I50" s="84">
        <f>SUM(I51:I57)</f>
        <v>44178.369400000011</v>
      </c>
      <c r="J50" s="85">
        <f>SUM(J51:J57)</f>
        <v>56261.153430900013</v>
      </c>
      <c r="K50" s="85"/>
      <c r="L50" s="65">
        <f>'[1]Memória 01'!E43</f>
        <v>0</v>
      </c>
      <c r="M50" s="85"/>
      <c r="N50" s="85">
        <f t="shared" ref="N50:Q50" si="14">SUM(N51:N57)</f>
        <v>0</v>
      </c>
      <c r="O50" s="85">
        <f t="shared" si="14"/>
        <v>0</v>
      </c>
      <c r="P50" s="85">
        <f t="shared" si="14"/>
        <v>0</v>
      </c>
      <c r="Q50" s="85">
        <f t="shared" si="14"/>
        <v>56261.153430900013</v>
      </c>
    </row>
    <row r="51" spans="1:17" ht="57.2" customHeight="1">
      <c r="A51" s="88" t="s">
        <v>125</v>
      </c>
      <c r="B51" s="76" t="s">
        <v>126</v>
      </c>
      <c r="C51" s="88" t="s">
        <v>31</v>
      </c>
      <c r="D51" s="89">
        <v>888.69</v>
      </c>
      <c r="E51" s="89">
        <v>45.2</v>
      </c>
      <c r="F51" s="70">
        <f t="shared" si="3"/>
        <v>57.562200000000004</v>
      </c>
      <c r="G51" s="90">
        <v>87503</v>
      </c>
      <c r="H51" s="95" t="s">
        <v>85</v>
      </c>
      <c r="I51" s="92">
        <f>E51*D51</f>
        <v>40168.788000000008</v>
      </c>
      <c r="J51" s="93">
        <f>F51*D51</f>
        <v>51154.951518000009</v>
      </c>
      <c r="K51" s="65">
        <v>0</v>
      </c>
      <c r="L51" s="65">
        <f>'[1]Memória 01'!E44</f>
        <v>0</v>
      </c>
      <c r="M51" s="65">
        <f t="shared" si="2"/>
        <v>0</v>
      </c>
      <c r="N51" s="65">
        <f t="shared" si="4"/>
        <v>0</v>
      </c>
      <c r="O51" s="65">
        <f t="shared" si="5"/>
        <v>0</v>
      </c>
      <c r="P51" s="74">
        <f t="shared" si="6"/>
        <v>0</v>
      </c>
      <c r="Q51" s="65">
        <f t="shared" si="7"/>
        <v>51154.951518000009</v>
      </c>
    </row>
    <row r="52" spans="1:17" ht="25.5" customHeight="1">
      <c r="A52" s="68" t="s">
        <v>127</v>
      </c>
      <c r="B52" s="69" t="s">
        <v>128</v>
      </c>
      <c r="C52" s="68" t="s">
        <v>129</v>
      </c>
      <c r="D52" s="70">
        <v>21.9</v>
      </c>
      <c r="E52" s="70">
        <v>21.73</v>
      </c>
      <c r="F52" s="70">
        <f t="shared" si="3"/>
        <v>27.673155000000001</v>
      </c>
      <c r="G52" s="87">
        <v>93184</v>
      </c>
      <c r="H52" s="76" t="s">
        <v>60</v>
      </c>
      <c r="I52" s="92">
        <f t="shared" ref="I52:I57" si="15">E52*D52</f>
        <v>475.887</v>
      </c>
      <c r="J52" s="93">
        <f t="shared" ref="J52:J57" si="16">F52*D52</f>
        <v>606.04209449999996</v>
      </c>
      <c r="K52" s="65">
        <v>0</v>
      </c>
      <c r="L52" s="65">
        <f>'[1]Memória 01'!E45</f>
        <v>0</v>
      </c>
      <c r="M52" s="65">
        <f t="shared" si="2"/>
        <v>0</v>
      </c>
      <c r="N52" s="65">
        <f t="shared" si="4"/>
        <v>0</v>
      </c>
      <c r="O52" s="65">
        <f t="shared" si="5"/>
        <v>0</v>
      </c>
      <c r="P52" s="74">
        <f t="shared" si="6"/>
        <v>0</v>
      </c>
      <c r="Q52" s="65">
        <f t="shared" si="7"/>
        <v>606.04209449999996</v>
      </c>
    </row>
    <row r="53" spans="1:17" ht="25.5" customHeight="1">
      <c r="A53" s="68" t="s">
        <v>130</v>
      </c>
      <c r="B53" s="69" t="s">
        <v>131</v>
      </c>
      <c r="C53" s="68" t="s">
        <v>129</v>
      </c>
      <c r="D53" s="70">
        <v>5.84</v>
      </c>
      <c r="E53" s="70">
        <v>38.11</v>
      </c>
      <c r="F53" s="70">
        <f t="shared" si="3"/>
        <v>48.533085</v>
      </c>
      <c r="G53" s="87">
        <v>93185</v>
      </c>
      <c r="H53" s="76" t="s">
        <v>60</v>
      </c>
      <c r="I53" s="92">
        <f t="shared" si="15"/>
        <v>222.5624</v>
      </c>
      <c r="J53" s="93">
        <f t="shared" si="16"/>
        <v>283.43321639999999</v>
      </c>
      <c r="K53" s="65">
        <v>0</v>
      </c>
      <c r="L53" s="65">
        <f>'[1]Memória 01'!E46</f>
        <v>0</v>
      </c>
      <c r="M53" s="65">
        <f t="shared" si="2"/>
        <v>0</v>
      </c>
      <c r="N53" s="65">
        <f t="shared" si="4"/>
        <v>0</v>
      </c>
      <c r="O53" s="65">
        <f t="shared" si="5"/>
        <v>0</v>
      </c>
      <c r="P53" s="74">
        <f t="shared" si="6"/>
        <v>0</v>
      </c>
      <c r="Q53" s="65">
        <f t="shared" si="7"/>
        <v>283.43321639999999</v>
      </c>
    </row>
    <row r="54" spans="1:17" ht="25.5" customHeight="1">
      <c r="A54" s="68" t="s">
        <v>132</v>
      </c>
      <c r="B54" s="69" t="s">
        <v>133</v>
      </c>
      <c r="C54" s="68" t="s">
        <v>129</v>
      </c>
      <c r="D54" s="70">
        <v>12.9</v>
      </c>
      <c r="E54" s="70">
        <v>29.71</v>
      </c>
      <c r="F54" s="70">
        <f t="shared" si="3"/>
        <v>37.835684999999998</v>
      </c>
      <c r="G54" s="87">
        <v>93182</v>
      </c>
      <c r="H54" s="76" t="s">
        <v>60</v>
      </c>
      <c r="I54" s="92">
        <f t="shared" si="15"/>
        <v>383.25900000000001</v>
      </c>
      <c r="J54" s="93">
        <f t="shared" si="16"/>
        <v>488.08033649999999</v>
      </c>
      <c r="K54" s="65">
        <v>0</v>
      </c>
      <c r="L54" s="65">
        <f>'[1]Memória 01'!E47</f>
        <v>0</v>
      </c>
      <c r="M54" s="65">
        <f t="shared" si="2"/>
        <v>0</v>
      </c>
      <c r="N54" s="65">
        <f t="shared" si="4"/>
        <v>0</v>
      </c>
      <c r="O54" s="65">
        <f t="shared" si="5"/>
        <v>0</v>
      </c>
      <c r="P54" s="74">
        <f t="shared" si="6"/>
        <v>0</v>
      </c>
      <c r="Q54" s="65">
        <f t="shared" si="7"/>
        <v>488.08033649999999</v>
      </c>
    </row>
    <row r="55" spans="1:17" ht="25.5" customHeight="1">
      <c r="A55" s="68" t="s">
        <v>134</v>
      </c>
      <c r="B55" s="76" t="s">
        <v>135</v>
      </c>
      <c r="C55" s="68" t="s">
        <v>129</v>
      </c>
      <c r="D55" s="70">
        <v>34.6</v>
      </c>
      <c r="E55" s="70">
        <v>38.630000000000003</v>
      </c>
      <c r="F55" s="70">
        <f t="shared" si="3"/>
        <v>49.195305000000005</v>
      </c>
      <c r="G55" s="87">
        <v>93183</v>
      </c>
      <c r="H55" s="76" t="s">
        <v>60</v>
      </c>
      <c r="I55" s="92">
        <f t="shared" si="15"/>
        <v>1336.5980000000002</v>
      </c>
      <c r="J55" s="93">
        <f t="shared" si="16"/>
        <v>1702.1575530000002</v>
      </c>
      <c r="K55" s="65">
        <v>0</v>
      </c>
      <c r="L55" s="65">
        <f>'[1]Memória 01'!E48</f>
        <v>0</v>
      </c>
      <c r="M55" s="65">
        <f t="shared" si="2"/>
        <v>0</v>
      </c>
      <c r="N55" s="65">
        <f t="shared" si="4"/>
        <v>0</v>
      </c>
      <c r="O55" s="65">
        <f t="shared" si="5"/>
        <v>0</v>
      </c>
      <c r="P55" s="74">
        <f t="shared" si="6"/>
        <v>0</v>
      </c>
      <c r="Q55" s="65">
        <f t="shared" si="7"/>
        <v>1702.1575530000002</v>
      </c>
    </row>
    <row r="56" spans="1:17" ht="25.5" customHeight="1">
      <c r="A56" s="68" t="s">
        <v>136</v>
      </c>
      <c r="B56" s="76" t="s">
        <v>137</v>
      </c>
      <c r="C56" s="68" t="s">
        <v>129</v>
      </c>
      <c r="D56" s="70">
        <v>12.9</v>
      </c>
      <c r="E56" s="70">
        <v>29.13</v>
      </c>
      <c r="F56" s="70">
        <f t="shared" si="3"/>
        <v>37.097054999999997</v>
      </c>
      <c r="G56" s="87">
        <v>93194</v>
      </c>
      <c r="H56" s="76" t="s">
        <v>60</v>
      </c>
      <c r="I56" s="92">
        <f t="shared" si="15"/>
        <v>375.77699999999999</v>
      </c>
      <c r="J56" s="93">
        <f t="shared" si="16"/>
        <v>478.5520095</v>
      </c>
      <c r="K56" s="65">
        <v>0</v>
      </c>
      <c r="L56" s="65">
        <f>'[1]Memória 01'!E49</f>
        <v>0</v>
      </c>
      <c r="M56" s="65">
        <f t="shared" si="2"/>
        <v>0</v>
      </c>
      <c r="N56" s="65">
        <f t="shared" si="4"/>
        <v>0</v>
      </c>
      <c r="O56" s="65">
        <f t="shared" si="5"/>
        <v>0</v>
      </c>
      <c r="P56" s="74">
        <f t="shared" si="6"/>
        <v>0</v>
      </c>
      <c r="Q56" s="65">
        <f t="shared" si="7"/>
        <v>478.5520095</v>
      </c>
    </row>
    <row r="57" spans="1:17" ht="25.5" customHeight="1">
      <c r="A57" s="68" t="s">
        <v>138</v>
      </c>
      <c r="B57" s="76" t="s">
        <v>139</v>
      </c>
      <c r="C57" s="68" t="s">
        <v>129</v>
      </c>
      <c r="D57" s="70">
        <v>34.6</v>
      </c>
      <c r="E57" s="70">
        <v>35.130000000000003</v>
      </c>
      <c r="F57" s="70">
        <f t="shared" si="3"/>
        <v>44.738055000000003</v>
      </c>
      <c r="G57" s="87">
        <v>93183</v>
      </c>
      <c r="H57" s="76" t="s">
        <v>60</v>
      </c>
      <c r="I57" s="92">
        <f t="shared" si="15"/>
        <v>1215.498</v>
      </c>
      <c r="J57" s="93">
        <f t="shared" si="16"/>
        <v>1547.9367030000001</v>
      </c>
      <c r="K57" s="65">
        <v>0</v>
      </c>
      <c r="L57" s="65">
        <f>'[1]Memória 01'!E50</f>
        <v>0</v>
      </c>
      <c r="M57" s="65">
        <f t="shared" si="2"/>
        <v>0</v>
      </c>
      <c r="N57" s="65">
        <f t="shared" si="4"/>
        <v>0</v>
      </c>
      <c r="O57" s="65">
        <f t="shared" si="5"/>
        <v>0</v>
      </c>
      <c r="P57" s="74">
        <f t="shared" si="6"/>
        <v>0</v>
      </c>
      <c r="Q57" s="65">
        <f t="shared" si="7"/>
        <v>1547.9367030000001</v>
      </c>
    </row>
    <row r="58" spans="1:17" ht="14.25" customHeight="1">
      <c r="A58" s="79" t="s">
        <v>140</v>
      </c>
      <c r="B58" s="80" t="s">
        <v>141</v>
      </c>
      <c r="C58" s="81"/>
      <c r="D58" s="81"/>
      <c r="E58" s="81"/>
      <c r="F58" s="81"/>
      <c r="G58" s="82"/>
      <c r="H58" s="83"/>
      <c r="I58" s="84">
        <f>SUM(I59:I69)</f>
        <v>97919.82</v>
      </c>
      <c r="J58" s="85">
        <f>SUM(J59:J69)</f>
        <v>124700.89077</v>
      </c>
      <c r="K58" s="85"/>
      <c r="L58" s="65">
        <f>'[1]Memória 01'!E51</f>
        <v>0</v>
      </c>
      <c r="M58" s="85"/>
      <c r="N58" s="85">
        <f t="shared" ref="N58:Q58" si="17">SUM(N59:N69)</f>
        <v>0</v>
      </c>
      <c r="O58" s="85">
        <f t="shared" si="17"/>
        <v>0</v>
      </c>
      <c r="P58" s="85">
        <f t="shared" si="17"/>
        <v>0</v>
      </c>
      <c r="Q58" s="85">
        <f t="shared" si="17"/>
        <v>124700.89077</v>
      </c>
    </row>
    <row r="59" spans="1:17" ht="46.7" customHeight="1">
      <c r="A59" s="68" t="s">
        <v>142</v>
      </c>
      <c r="B59" s="76" t="s">
        <v>143</v>
      </c>
      <c r="C59" s="68" t="s">
        <v>31</v>
      </c>
      <c r="D59" s="78">
        <v>2121.38</v>
      </c>
      <c r="E59" s="70">
        <v>3.66</v>
      </c>
      <c r="F59" s="70">
        <f t="shared" si="3"/>
        <v>4.6610100000000001</v>
      </c>
      <c r="G59" s="96">
        <v>87894</v>
      </c>
      <c r="H59" s="69" t="s">
        <v>85</v>
      </c>
      <c r="I59" s="72">
        <f>E59*D59</f>
        <v>7764.2508000000007</v>
      </c>
      <c r="J59" s="73">
        <f>D59*F59</f>
        <v>9887.7733938000001</v>
      </c>
      <c r="K59" s="65">
        <v>0</v>
      </c>
      <c r="L59" s="65">
        <f>'[1]Memória 01'!E52</f>
        <v>0</v>
      </c>
      <c r="M59" s="65">
        <f t="shared" si="2"/>
        <v>0</v>
      </c>
      <c r="N59" s="65">
        <f t="shared" si="4"/>
        <v>0</v>
      </c>
      <c r="O59" s="65">
        <f t="shared" si="5"/>
        <v>0</v>
      </c>
      <c r="P59" s="74">
        <f t="shared" si="6"/>
        <v>0</v>
      </c>
      <c r="Q59" s="65">
        <f t="shared" si="7"/>
        <v>9887.7733938000001</v>
      </c>
    </row>
    <row r="60" spans="1:17" ht="25.5" customHeight="1">
      <c r="A60" s="68" t="s">
        <v>144</v>
      </c>
      <c r="B60" s="76" t="s">
        <v>145</v>
      </c>
      <c r="C60" s="68" t="s">
        <v>31</v>
      </c>
      <c r="D60" s="78">
        <v>2121.38</v>
      </c>
      <c r="E60" s="70">
        <v>19.059999999999999</v>
      </c>
      <c r="F60" s="70">
        <f t="shared" si="3"/>
        <v>24.272909999999996</v>
      </c>
      <c r="G60" s="96">
        <v>87529</v>
      </c>
      <c r="H60" s="76" t="s">
        <v>60</v>
      </c>
      <c r="I60" s="72">
        <f t="shared" ref="I60:I69" si="18">E60*D60</f>
        <v>40433.502800000002</v>
      </c>
      <c r="J60" s="73">
        <f t="shared" ref="J60:J69" si="19">D60*F60</f>
        <v>51492.065815799993</v>
      </c>
      <c r="K60" s="65">
        <v>0</v>
      </c>
      <c r="L60" s="65">
        <f>'[1]Memória 01'!E53</f>
        <v>0</v>
      </c>
      <c r="M60" s="65">
        <f t="shared" si="2"/>
        <v>0</v>
      </c>
      <c r="N60" s="65">
        <f t="shared" si="4"/>
        <v>0</v>
      </c>
      <c r="O60" s="65">
        <f t="shared" si="5"/>
        <v>0</v>
      </c>
      <c r="P60" s="74">
        <f t="shared" si="6"/>
        <v>0</v>
      </c>
      <c r="Q60" s="65">
        <f t="shared" si="7"/>
        <v>51492.065815799993</v>
      </c>
    </row>
    <row r="61" spans="1:17" ht="57.2" customHeight="1">
      <c r="A61" s="88" t="s">
        <v>146</v>
      </c>
      <c r="B61" s="76" t="s">
        <v>147</v>
      </c>
      <c r="C61" s="88" t="s">
        <v>31</v>
      </c>
      <c r="D61" s="89">
        <v>245.51</v>
      </c>
      <c r="E61" s="89">
        <v>43.54</v>
      </c>
      <c r="F61" s="70">
        <f t="shared" si="3"/>
        <v>55.448189999999997</v>
      </c>
      <c r="G61" s="97">
        <v>87273</v>
      </c>
      <c r="H61" s="69" t="s">
        <v>85</v>
      </c>
      <c r="I61" s="72">
        <f t="shared" si="18"/>
        <v>10689.5054</v>
      </c>
      <c r="J61" s="73">
        <f t="shared" si="19"/>
        <v>13613.0851269</v>
      </c>
      <c r="K61" s="65">
        <v>0</v>
      </c>
      <c r="L61" s="65">
        <f>'[1]Memória 01'!E54</f>
        <v>0</v>
      </c>
      <c r="M61" s="65">
        <f t="shared" si="2"/>
        <v>0</v>
      </c>
      <c r="N61" s="65">
        <f t="shared" si="4"/>
        <v>0</v>
      </c>
      <c r="O61" s="65">
        <f t="shared" si="5"/>
        <v>0</v>
      </c>
      <c r="P61" s="74">
        <f t="shared" si="6"/>
        <v>0</v>
      </c>
      <c r="Q61" s="65">
        <f t="shared" si="7"/>
        <v>13613.0851269</v>
      </c>
    </row>
    <row r="62" spans="1:17" ht="25.5" customHeight="1">
      <c r="A62" s="68" t="s">
        <v>148</v>
      </c>
      <c r="B62" s="76" t="s">
        <v>149</v>
      </c>
      <c r="C62" s="68" t="s">
        <v>31</v>
      </c>
      <c r="D62" s="78">
        <v>1740.15</v>
      </c>
      <c r="E62" s="70">
        <v>1.59</v>
      </c>
      <c r="F62" s="70">
        <f t="shared" si="3"/>
        <v>2.0248650000000001</v>
      </c>
      <c r="G62" s="96">
        <v>88485</v>
      </c>
      <c r="H62" s="76" t="s">
        <v>60</v>
      </c>
      <c r="I62" s="72">
        <f t="shared" si="18"/>
        <v>2766.8385000000003</v>
      </c>
      <c r="J62" s="73">
        <f t="shared" si="19"/>
        <v>3523.5688297500005</v>
      </c>
      <c r="K62" s="65">
        <v>0</v>
      </c>
      <c r="L62" s="65">
        <f>'[1]Memória 01'!E55</f>
        <v>0</v>
      </c>
      <c r="M62" s="65">
        <f t="shared" si="2"/>
        <v>0</v>
      </c>
      <c r="N62" s="65">
        <f t="shared" si="4"/>
        <v>0</v>
      </c>
      <c r="O62" s="65">
        <f t="shared" si="5"/>
        <v>0</v>
      </c>
      <c r="P62" s="74">
        <f t="shared" si="6"/>
        <v>0</v>
      </c>
      <c r="Q62" s="65">
        <f t="shared" si="7"/>
        <v>3523.5688297500005</v>
      </c>
    </row>
    <row r="63" spans="1:17" ht="34.35" customHeight="1">
      <c r="A63" s="88" t="s">
        <v>150</v>
      </c>
      <c r="B63" s="76" t="s">
        <v>151</v>
      </c>
      <c r="C63" s="88" t="s">
        <v>31</v>
      </c>
      <c r="D63" s="89">
        <v>804</v>
      </c>
      <c r="E63" s="89">
        <v>11.5</v>
      </c>
      <c r="F63" s="70">
        <f t="shared" si="3"/>
        <v>14.645250000000001</v>
      </c>
      <c r="G63" s="90">
        <v>8624</v>
      </c>
      <c r="H63" s="69" t="s">
        <v>90</v>
      </c>
      <c r="I63" s="72">
        <f t="shared" si="18"/>
        <v>9246</v>
      </c>
      <c r="J63" s="73">
        <f t="shared" si="19"/>
        <v>11774.781000000001</v>
      </c>
      <c r="K63" s="65">
        <v>0</v>
      </c>
      <c r="L63" s="65">
        <f>'[1]Memória 01'!E56</f>
        <v>0</v>
      </c>
      <c r="M63" s="65">
        <f t="shared" si="2"/>
        <v>0</v>
      </c>
      <c r="N63" s="65">
        <f t="shared" si="4"/>
        <v>0</v>
      </c>
      <c r="O63" s="65">
        <f t="shared" si="5"/>
        <v>0</v>
      </c>
      <c r="P63" s="74">
        <f t="shared" si="6"/>
        <v>0</v>
      </c>
      <c r="Q63" s="65">
        <f t="shared" si="7"/>
        <v>11774.781000000001</v>
      </c>
    </row>
    <row r="64" spans="1:17" ht="25.5" customHeight="1">
      <c r="A64" s="68" t="s">
        <v>152</v>
      </c>
      <c r="B64" s="76" t="s">
        <v>153</v>
      </c>
      <c r="C64" s="68" t="s">
        <v>31</v>
      </c>
      <c r="D64" s="70">
        <v>936.15</v>
      </c>
      <c r="E64" s="70">
        <v>8.2799999999999994</v>
      </c>
      <c r="F64" s="70">
        <f t="shared" si="3"/>
        <v>10.54458</v>
      </c>
      <c r="G64" s="96">
        <v>88497</v>
      </c>
      <c r="H64" s="76" t="s">
        <v>60</v>
      </c>
      <c r="I64" s="72">
        <f t="shared" si="18"/>
        <v>7751.3219999999992</v>
      </c>
      <c r="J64" s="73">
        <f t="shared" si="19"/>
        <v>9871.308567</v>
      </c>
      <c r="K64" s="65">
        <v>0</v>
      </c>
      <c r="L64" s="65">
        <f>'[1]Memória 01'!E57</f>
        <v>0</v>
      </c>
      <c r="M64" s="65">
        <f t="shared" si="2"/>
        <v>0</v>
      </c>
      <c r="N64" s="65">
        <f t="shared" si="4"/>
        <v>0</v>
      </c>
      <c r="O64" s="65">
        <f t="shared" si="5"/>
        <v>0</v>
      </c>
      <c r="P64" s="74">
        <f t="shared" si="6"/>
        <v>0</v>
      </c>
      <c r="Q64" s="65">
        <f t="shared" si="7"/>
        <v>9871.308567</v>
      </c>
    </row>
    <row r="65" spans="1:17" ht="25.5" customHeight="1">
      <c r="A65" s="68" t="s">
        <v>154</v>
      </c>
      <c r="B65" s="69" t="s">
        <v>155</v>
      </c>
      <c r="C65" s="68" t="s">
        <v>31</v>
      </c>
      <c r="D65" s="70">
        <v>61.32</v>
      </c>
      <c r="E65" s="70">
        <v>10.85</v>
      </c>
      <c r="F65" s="70">
        <f t="shared" si="3"/>
        <v>13.817475</v>
      </c>
      <c r="G65" s="96">
        <v>102213</v>
      </c>
      <c r="H65" s="76" t="s">
        <v>60</v>
      </c>
      <c r="I65" s="72">
        <f t="shared" si="18"/>
        <v>665.322</v>
      </c>
      <c r="J65" s="73">
        <f t="shared" si="19"/>
        <v>847.28756699999997</v>
      </c>
      <c r="K65" s="65">
        <v>0</v>
      </c>
      <c r="L65" s="65">
        <f>'[1]Memória 01'!E58</f>
        <v>0</v>
      </c>
      <c r="M65" s="65">
        <f t="shared" si="2"/>
        <v>0</v>
      </c>
      <c r="N65" s="65">
        <f t="shared" si="4"/>
        <v>0</v>
      </c>
      <c r="O65" s="65">
        <f t="shared" si="5"/>
        <v>0</v>
      </c>
      <c r="P65" s="74">
        <f t="shared" si="6"/>
        <v>0</v>
      </c>
      <c r="Q65" s="65">
        <f t="shared" si="7"/>
        <v>847.28756699999997</v>
      </c>
    </row>
    <row r="66" spans="1:17" ht="34.35" customHeight="1">
      <c r="A66" s="88" t="s">
        <v>156</v>
      </c>
      <c r="B66" s="76" t="s">
        <v>157</v>
      </c>
      <c r="C66" s="88" t="s">
        <v>31</v>
      </c>
      <c r="D66" s="89">
        <v>17</v>
      </c>
      <c r="E66" s="89">
        <v>5.44</v>
      </c>
      <c r="F66" s="70">
        <f t="shared" si="3"/>
        <v>6.9278400000000007</v>
      </c>
      <c r="G66" s="97">
        <v>100723</v>
      </c>
      <c r="H66" s="69" t="s">
        <v>85</v>
      </c>
      <c r="I66" s="72">
        <f t="shared" si="18"/>
        <v>92.48</v>
      </c>
      <c r="J66" s="73">
        <f t="shared" si="19"/>
        <v>117.77328000000001</v>
      </c>
      <c r="K66" s="65">
        <v>0</v>
      </c>
      <c r="L66" s="65">
        <f>'[1]Memória 01'!E59</f>
        <v>0</v>
      </c>
      <c r="M66" s="65">
        <f t="shared" si="2"/>
        <v>0</v>
      </c>
      <c r="N66" s="65">
        <f t="shared" si="4"/>
        <v>0</v>
      </c>
      <c r="O66" s="65">
        <f t="shared" si="5"/>
        <v>0</v>
      </c>
      <c r="P66" s="74">
        <f t="shared" si="6"/>
        <v>0</v>
      </c>
      <c r="Q66" s="65">
        <f t="shared" si="7"/>
        <v>117.77328000000001</v>
      </c>
    </row>
    <row r="67" spans="1:17" ht="25.5" customHeight="1">
      <c r="A67" s="68" t="s">
        <v>158</v>
      </c>
      <c r="B67" s="76" t="s">
        <v>159</v>
      </c>
      <c r="C67" s="68" t="s">
        <v>31</v>
      </c>
      <c r="D67" s="70">
        <v>454</v>
      </c>
      <c r="E67" s="70">
        <v>9.75</v>
      </c>
      <c r="F67" s="70">
        <f t="shared" si="3"/>
        <v>12.416625</v>
      </c>
      <c r="G67" s="96">
        <v>88488</v>
      </c>
      <c r="H67" s="76" t="s">
        <v>60</v>
      </c>
      <c r="I67" s="72">
        <f t="shared" si="18"/>
        <v>4426.5</v>
      </c>
      <c r="J67" s="73">
        <f t="shared" si="19"/>
        <v>5637.1477500000001</v>
      </c>
      <c r="K67" s="65">
        <v>0</v>
      </c>
      <c r="L67" s="65">
        <f>'[1]Memória 01'!E60</f>
        <v>0</v>
      </c>
      <c r="M67" s="65">
        <f t="shared" si="2"/>
        <v>0</v>
      </c>
      <c r="N67" s="65">
        <f t="shared" si="4"/>
        <v>0</v>
      </c>
      <c r="O67" s="65">
        <f t="shared" si="5"/>
        <v>0</v>
      </c>
      <c r="P67" s="74">
        <f t="shared" si="6"/>
        <v>0</v>
      </c>
      <c r="Q67" s="65">
        <f t="shared" si="7"/>
        <v>5637.1477500000001</v>
      </c>
    </row>
    <row r="68" spans="1:17" ht="25.5" customHeight="1">
      <c r="A68" s="68" t="s">
        <v>160</v>
      </c>
      <c r="B68" s="76" t="s">
        <v>161</v>
      </c>
      <c r="C68" s="68" t="s">
        <v>31</v>
      </c>
      <c r="D68" s="70">
        <v>804</v>
      </c>
      <c r="E68" s="70">
        <v>8.68</v>
      </c>
      <c r="F68" s="70">
        <f t="shared" si="3"/>
        <v>11.053979999999999</v>
      </c>
      <c r="G68" s="96">
        <v>88489</v>
      </c>
      <c r="H68" s="76" t="s">
        <v>60</v>
      </c>
      <c r="I68" s="72">
        <f t="shared" si="18"/>
        <v>6978.7199999999993</v>
      </c>
      <c r="J68" s="73">
        <f t="shared" si="19"/>
        <v>8887.3999199999998</v>
      </c>
      <c r="K68" s="65">
        <v>0</v>
      </c>
      <c r="L68" s="65">
        <f>'[1]Memória 01'!E61</f>
        <v>0</v>
      </c>
      <c r="M68" s="65">
        <f t="shared" si="2"/>
        <v>0</v>
      </c>
      <c r="N68" s="65">
        <f t="shared" si="4"/>
        <v>0</v>
      </c>
      <c r="O68" s="65">
        <f t="shared" si="5"/>
        <v>0</v>
      </c>
      <c r="P68" s="74">
        <f t="shared" si="6"/>
        <v>0</v>
      </c>
      <c r="Q68" s="65">
        <f t="shared" si="7"/>
        <v>8887.3999199999998</v>
      </c>
    </row>
    <row r="69" spans="1:17" ht="25.5" customHeight="1">
      <c r="A69" s="68" t="s">
        <v>162</v>
      </c>
      <c r="B69" s="76" t="s">
        <v>163</v>
      </c>
      <c r="C69" s="68" t="s">
        <v>31</v>
      </c>
      <c r="D69" s="70">
        <v>936.15</v>
      </c>
      <c r="E69" s="70">
        <v>7.59</v>
      </c>
      <c r="F69" s="70">
        <f t="shared" si="3"/>
        <v>9.6658650000000002</v>
      </c>
      <c r="G69" s="96">
        <v>88487</v>
      </c>
      <c r="H69" s="76" t="s">
        <v>60</v>
      </c>
      <c r="I69" s="72">
        <f t="shared" si="18"/>
        <v>7105.3784999999998</v>
      </c>
      <c r="J69" s="73">
        <f t="shared" si="19"/>
        <v>9048.69951975</v>
      </c>
      <c r="K69" s="65">
        <v>0</v>
      </c>
      <c r="L69" s="65">
        <f>'[1]Memória 01'!E62</f>
        <v>0</v>
      </c>
      <c r="M69" s="65">
        <f t="shared" si="2"/>
        <v>0</v>
      </c>
      <c r="N69" s="65">
        <f t="shared" si="4"/>
        <v>0</v>
      </c>
      <c r="O69" s="65">
        <f t="shared" si="5"/>
        <v>0</v>
      </c>
      <c r="P69" s="74">
        <f t="shared" si="6"/>
        <v>0</v>
      </c>
      <c r="Q69" s="65">
        <f t="shared" si="7"/>
        <v>9048.69951975</v>
      </c>
    </row>
    <row r="70" spans="1:17" ht="12.75" customHeight="1">
      <c r="A70" s="79" t="s">
        <v>164</v>
      </c>
      <c r="B70" s="80" t="s">
        <v>165</v>
      </c>
      <c r="C70" s="81"/>
      <c r="D70" s="81"/>
      <c r="E70" s="81"/>
      <c r="F70" s="81"/>
      <c r="G70" s="82"/>
      <c r="H70" s="91"/>
      <c r="I70" s="84">
        <f>SUM(I71:I74)</f>
        <v>15458.0825</v>
      </c>
      <c r="J70" s="85">
        <f>SUM(J71:J74)</f>
        <v>19685.86806375</v>
      </c>
      <c r="K70" s="85"/>
      <c r="L70" s="65">
        <f>'[1]Memória 01'!E63</f>
        <v>0</v>
      </c>
      <c r="M70" s="85"/>
      <c r="N70" s="85">
        <f t="shared" ref="N70:Q70" si="20">SUM(N71:N74)</f>
        <v>0</v>
      </c>
      <c r="O70" s="85">
        <f t="shared" si="20"/>
        <v>0</v>
      </c>
      <c r="P70" s="85">
        <f t="shared" si="20"/>
        <v>0</v>
      </c>
      <c r="Q70" s="85">
        <f t="shared" si="20"/>
        <v>19685.86806375</v>
      </c>
    </row>
    <row r="71" spans="1:17" ht="34.35" customHeight="1">
      <c r="A71" s="88" t="s">
        <v>166</v>
      </c>
      <c r="B71" s="76" t="s">
        <v>167</v>
      </c>
      <c r="C71" s="88" t="s">
        <v>31</v>
      </c>
      <c r="D71" s="89">
        <v>244.09</v>
      </c>
      <c r="E71" s="89">
        <v>9.98</v>
      </c>
      <c r="F71" s="70">
        <f t="shared" si="3"/>
        <v>12.709530000000001</v>
      </c>
      <c r="G71" s="97">
        <v>92544</v>
      </c>
      <c r="H71" s="69" t="s">
        <v>85</v>
      </c>
      <c r="I71" s="92">
        <f>E71*D71</f>
        <v>2436.0182</v>
      </c>
      <c r="J71" s="93">
        <f>D71*F71</f>
        <v>3102.2691777000005</v>
      </c>
      <c r="K71" s="65">
        <v>0</v>
      </c>
      <c r="L71" s="65">
        <f>'[1]Memória 01'!E64</f>
        <v>0</v>
      </c>
      <c r="M71" s="65">
        <f t="shared" si="2"/>
        <v>0</v>
      </c>
      <c r="N71" s="65">
        <f t="shared" si="4"/>
        <v>0</v>
      </c>
      <c r="O71" s="65">
        <f t="shared" si="5"/>
        <v>0</v>
      </c>
      <c r="P71" s="74">
        <f t="shared" si="6"/>
        <v>0</v>
      </c>
      <c r="Q71" s="65">
        <f t="shared" si="7"/>
        <v>3102.2691777000005</v>
      </c>
    </row>
    <row r="72" spans="1:17" ht="45.75" customHeight="1">
      <c r="A72" s="68" t="s">
        <v>168</v>
      </c>
      <c r="B72" s="76" t="s">
        <v>169</v>
      </c>
      <c r="C72" s="68" t="s">
        <v>31</v>
      </c>
      <c r="D72" s="70">
        <v>244.09</v>
      </c>
      <c r="E72" s="70">
        <v>37.020000000000003</v>
      </c>
      <c r="F72" s="70">
        <f t="shared" si="3"/>
        <v>47.144970000000001</v>
      </c>
      <c r="G72" s="96">
        <v>94207</v>
      </c>
      <c r="H72" s="69" t="s">
        <v>85</v>
      </c>
      <c r="I72" s="92">
        <f t="shared" ref="I72:I74" si="21">E72*D72</f>
        <v>9036.2118000000009</v>
      </c>
      <c r="J72" s="93">
        <f t="shared" ref="J72:J74" si="22">D72*F72</f>
        <v>11507.615727300001</v>
      </c>
      <c r="K72" s="65">
        <v>0</v>
      </c>
      <c r="L72" s="65">
        <f>'[1]Memória 01'!E65</f>
        <v>0</v>
      </c>
      <c r="M72" s="65">
        <f t="shared" si="2"/>
        <v>0</v>
      </c>
      <c r="N72" s="65">
        <f t="shared" si="4"/>
        <v>0</v>
      </c>
      <c r="O72" s="65">
        <f t="shared" si="5"/>
        <v>0</v>
      </c>
      <c r="P72" s="74">
        <f t="shared" si="6"/>
        <v>0</v>
      </c>
      <c r="Q72" s="65">
        <f t="shared" si="7"/>
        <v>11507.615727300001</v>
      </c>
    </row>
    <row r="73" spans="1:17" ht="34.35" customHeight="1">
      <c r="A73" s="88" t="s">
        <v>170</v>
      </c>
      <c r="B73" s="76" t="s">
        <v>171</v>
      </c>
      <c r="C73" s="88" t="s">
        <v>129</v>
      </c>
      <c r="D73" s="89">
        <v>73.319999999999993</v>
      </c>
      <c r="E73" s="89">
        <v>24.96</v>
      </c>
      <c r="F73" s="70">
        <f t="shared" si="3"/>
        <v>31.786560000000001</v>
      </c>
      <c r="G73" s="97">
        <v>100435</v>
      </c>
      <c r="H73" s="69" t="s">
        <v>85</v>
      </c>
      <c r="I73" s="92">
        <f t="shared" si="21"/>
        <v>1830.0672</v>
      </c>
      <c r="J73" s="93">
        <f t="shared" si="22"/>
        <v>2330.5905791999999</v>
      </c>
      <c r="K73" s="65">
        <v>0</v>
      </c>
      <c r="L73" s="65">
        <f>'[1]Memória 01'!E66</f>
        <v>0</v>
      </c>
      <c r="M73" s="65">
        <f t="shared" si="2"/>
        <v>0</v>
      </c>
      <c r="N73" s="65">
        <f t="shared" si="4"/>
        <v>0</v>
      </c>
      <c r="O73" s="65">
        <f t="shared" si="5"/>
        <v>0</v>
      </c>
      <c r="P73" s="74">
        <f t="shared" si="6"/>
        <v>0</v>
      </c>
      <c r="Q73" s="65">
        <f t="shared" si="7"/>
        <v>2330.5905791999999</v>
      </c>
    </row>
    <row r="74" spans="1:17" ht="36" customHeight="1">
      <c r="A74" s="88" t="s">
        <v>172</v>
      </c>
      <c r="B74" s="76" t="s">
        <v>173</v>
      </c>
      <c r="C74" s="88" t="s">
        <v>129</v>
      </c>
      <c r="D74" s="89">
        <v>18.09</v>
      </c>
      <c r="E74" s="89">
        <v>119.17</v>
      </c>
      <c r="F74" s="70">
        <f t="shared" si="3"/>
        <v>151.76299499999999</v>
      </c>
      <c r="G74" s="97">
        <v>94229</v>
      </c>
      <c r="H74" s="69" t="s">
        <v>85</v>
      </c>
      <c r="I74" s="92">
        <f t="shared" si="21"/>
        <v>2155.7853</v>
      </c>
      <c r="J74" s="93">
        <f t="shared" si="22"/>
        <v>2745.3925795499999</v>
      </c>
      <c r="K74" s="65">
        <v>0</v>
      </c>
      <c r="L74" s="65">
        <f>'[1]Memória 01'!E67</f>
        <v>0</v>
      </c>
      <c r="M74" s="65">
        <f t="shared" si="2"/>
        <v>0</v>
      </c>
      <c r="N74" s="65">
        <f t="shared" si="4"/>
        <v>0</v>
      </c>
      <c r="O74" s="65">
        <f t="shared" si="5"/>
        <v>0</v>
      </c>
      <c r="P74" s="74">
        <f t="shared" si="6"/>
        <v>0</v>
      </c>
      <c r="Q74" s="65">
        <f t="shared" si="7"/>
        <v>2745.3925795499999</v>
      </c>
    </row>
    <row r="75" spans="1:17" ht="12.75" customHeight="1">
      <c r="A75" s="79" t="s">
        <v>174</v>
      </c>
      <c r="B75" s="80" t="s">
        <v>175</v>
      </c>
      <c r="C75" s="81"/>
      <c r="D75" s="81"/>
      <c r="E75" s="81"/>
      <c r="F75" s="81"/>
      <c r="G75" s="82"/>
      <c r="H75" s="91"/>
      <c r="I75" s="84">
        <f>SUM(I77:I93)</f>
        <v>57385.086700000007</v>
      </c>
      <c r="J75" s="85">
        <f>SUM(J77:J93)</f>
        <v>73079.907912449999</v>
      </c>
      <c r="K75" s="85"/>
      <c r="L75" s="65">
        <f>'[1]Memória 01'!E68</f>
        <v>0</v>
      </c>
      <c r="M75" s="85"/>
      <c r="N75" s="85">
        <f t="shared" ref="N75:Q75" si="23">SUM(N77:N93)</f>
        <v>0</v>
      </c>
      <c r="O75" s="85">
        <f t="shared" si="23"/>
        <v>0</v>
      </c>
      <c r="P75" s="85">
        <f t="shared" si="23"/>
        <v>0</v>
      </c>
      <c r="Q75" s="85">
        <f t="shared" si="23"/>
        <v>73079.907912449999</v>
      </c>
    </row>
    <row r="76" spans="1:17" ht="12.75" customHeight="1">
      <c r="A76" s="68" t="s">
        <v>176</v>
      </c>
      <c r="B76" s="98" t="s">
        <v>177</v>
      </c>
      <c r="C76" s="91"/>
      <c r="D76" s="91"/>
      <c r="E76" s="91"/>
      <c r="F76" s="70"/>
      <c r="G76" s="91"/>
      <c r="H76" s="91"/>
      <c r="I76" s="99"/>
      <c r="J76" s="100"/>
      <c r="K76" s="65">
        <v>0</v>
      </c>
      <c r="L76" s="65">
        <f>'[1]Memória 01'!E69</f>
        <v>0</v>
      </c>
      <c r="M76" s="65">
        <f t="shared" ref="M76:M139" si="24">K76+L76</f>
        <v>0</v>
      </c>
      <c r="N76" s="65">
        <f t="shared" si="4"/>
        <v>0</v>
      </c>
      <c r="O76" s="65">
        <f t="shared" si="5"/>
        <v>0</v>
      </c>
      <c r="P76" s="74">
        <f t="shared" si="6"/>
        <v>0</v>
      </c>
      <c r="Q76" s="65">
        <f t="shared" si="7"/>
        <v>0</v>
      </c>
    </row>
    <row r="77" spans="1:17" ht="34.35" customHeight="1">
      <c r="A77" s="88" t="s">
        <v>178</v>
      </c>
      <c r="B77" s="69" t="s">
        <v>179</v>
      </c>
      <c r="C77" s="88" t="s">
        <v>31</v>
      </c>
      <c r="D77" s="89">
        <v>177.46</v>
      </c>
      <c r="E77" s="101">
        <v>35.840000000000003</v>
      </c>
      <c r="F77" s="70">
        <f t="shared" ref="F77:F140" si="25">E77+E77*27.35/100</f>
        <v>45.642240000000001</v>
      </c>
      <c r="G77" s="97">
        <v>92396</v>
      </c>
      <c r="H77" s="69" t="s">
        <v>85</v>
      </c>
      <c r="I77" s="92">
        <f>D77*E77</f>
        <v>6360.166400000001</v>
      </c>
      <c r="J77" s="93">
        <f>D77*F77</f>
        <v>8099.6719104000003</v>
      </c>
      <c r="K77" s="65">
        <v>0</v>
      </c>
      <c r="L77" s="65">
        <f>'[1]Memória 01'!E70</f>
        <v>0</v>
      </c>
      <c r="M77" s="65">
        <f t="shared" si="24"/>
        <v>0</v>
      </c>
      <c r="N77" s="65">
        <f t="shared" ref="N77:N140" si="26">ROUND(K77*F77,2)</f>
        <v>0</v>
      </c>
      <c r="O77" s="65">
        <f t="shared" ref="O77:O140" si="27">ROUND(L77*F77,2)</f>
        <v>0</v>
      </c>
      <c r="P77" s="74">
        <f t="shared" ref="P77:P140" si="28">ROUND(M77*F77,2)</f>
        <v>0</v>
      </c>
      <c r="Q77" s="65">
        <f t="shared" ref="Q77:Q140" si="29">J77-P77</f>
        <v>8099.6719104000003</v>
      </c>
    </row>
    <row r="78" spans="1:17" ht="25.5" customHeight="1">
      <c r="A78" s="68" t="s">
        <v>180</v>
      </c>
      <c r="B78" s="69" t="s">
        <v>181</v>
      </c>
      <c r="C78" s="68" t="s">
        <v>31</v>
      </c>
      <c r="D78" s="70">
        <v>69.650000000000006</v>
      </c>
      <c r="E78" s="70">
        <v>8.26</v>
      </c>
      <c r="F78" s="70">
        <f t="shared" si="25"/>
        <v>10.51911</v>
      </c>
      <c r="G78" s="96">
        <v>98504</v>
      </c>
      <c r="H78" s="76" t="s">
        <v>60</v>
      </c>
      <c r="I78" s="92">
        <f t="shared" ref="I78:I93" si="30">D78*E78</f>
        <v>575.30900000000008</v>
      </c>
      <c r="J78" s="93">
        <f t="shared" ref="J78:J93" si="31">D78*F78</f>
        <v>732.65601149999998</v>
      </c>
      <c r="K78" s="65">
        <v>0</v>
      </c>
      <c r="L78" s="65">
        <f>'[1]Memória 01'!E71</f>
        <v>0</v>
      </c>
      <c r="M78" s="65">
        <f t="shared" si="24"/>
        <v>0</v>
      </c>
      <c r="N78" s="65">
        <f t="shared" si="26"/>
        <v>0</v>
      </c>
      <c r="O78" s="65">
        <f t="shared" si="27"/>
        <v>0</v>
      </c>
      <c r="P78" s="74">
        <f t="shared" si="28"/>
        <v>0</v>
      </c>
      <c r="Q78" s="65">
        <f t="shared" si="29"/>
        <v>732.65601149999998</v>
      </c>
    </row>
    <row r="79" spans="1:17" ht="34.35" customHeight="1">
      <c r="A79" s="88" t="s">
        <v>182</v>
      </c>
      <c r="B79" s="76" t="s">
        <v>183</v>
      </c>
      <c r="C79" s="88" t="s">
        <v>31</v>
      </c>
      <c r="D79" s="89">
        <v>24.22</v>
      </c>
      <c r="E79" s="89">
        <v>14.68</v>
      </c>
      <c r="F79" s="70">
        <f t="shared" si="25"/>
        <v>18.694980000000001</v>
      </c>
      <c r="G79" s="102">
        <v>3637</v>
      </c>
      <c r="H79" s="69" t="s">
        <v>90</v>
      </c>
      <c r="I79" s="92">
        <f t="shared" si="30"/>
        <v>355.5496</v>
      </c>
      <c r="J79" s="93">
        <f t="shared" si="31"/>
        <v>452.79241560000003</v>
      </c>
      <c r="K79" s="65">
        <v>0</v>
      </c>
      <c r="L79" s="65">
        <f>'[1]Memória 01'!E72</f>
        <v>0</v>
      </c>
      <c r="M79" s="65">
        <f t="shared" si="24"/>
        <v>0</v>
      </c>
      <c r="N79" s="65">
        <f t="shared" si="26"/>
        <v>0</v>
      </c>
      <c r="O79" s="65">
        <f t="shared" si="27"/>
        <v>0</v>
      </c>
      <c r="P79" s="74">
        <f t="shared" si="28"/>
        <v>0</v>
      </c>
      <c r="Q79" s="65">
        <f t="shared" si="29"/>
        <v>452.79241560000003</v>
      </c>
    </row>
    <row r="80" spans="1:17" ht="25.5" customHeight="1">
      <c r="A80" s="68" t="s">
        <v>184</v>
      </c>
      <c r="B80" s="76" t="s">
        <v>185</v>
      </c>
      <c r="C80" s="68" t="s">
        <v>31</v>
      </c>
      <c r="D80" s="70">
        <v>24.22</v>
      </c>
      <c r="E80" s="70">
        <v>45.82</v>
      </c>
      <c r="F80" s="70">
        <f t="shared" si="25"/>
        <v>58.351770000000002</v>
      </c>
      <c r="G80" s="96">
        <v>101747</v>
      </c>
      <c r="H80" s="76" t="s">
        <v>60</v>
      </c>
      <c r="I80" s="92">
        <f t="shared" si="30"/>
        <v>1109.7603999999999</v>
      </c>
      <c r="J80" s="93">
        <f t="shared" si="31"/>
        <v>1413.2798694000001</v>
      </c>
      <c r="K80" s="65">
        <v>0</v>
      </c>
      <c r="L80" s="65">
        <f>'[1]Memória 01'!E73</f>
        <v>0</v>
      </c>
      <c r="M80" s="65">
        <f t="shared" si="24"/>
        <v>0</v>
      </c>
      <c r="N80" s="65">
        <f t="shared" si="26"/>
        <v>0</v>
      </c>
      <c r="O80" s="65">
        <f t="shared" si="27"/>
        <v>0</v>
      </c>
      <c r="P80" s="74">
        <f t="shared" si="28"/>
        <v>0</v>
      </c>
      <c r="Q80" s="65">
        <f t="shared" si="29"/>
        <v>1413.2798694000001</v>
      </c>
    </row>
    <row r="81" spans="1:17" ht="45.75" customHeight="1">
      <c r="A81" s="68" t="s">
        <v>186</v>
      </c>
      <c r="B81" s="69" t="s">
        <v>187</v>
      </c>
      <c r="C81" s="68" t="s">
        <v>31</v>
      </c>
      <c r="D81" s="70">
        <v>24.22</v>
      </c>
      <c r="E81" s="70">
        <v>25.33</v>
      </c>
      <c r="F81" s="70">
        <f t="shared" si="25"/>
        <v>32.257754999999996</v>
      </c>
      <c r="G81" s="96">
        <v>87630</v>
      </c>
      <c r="H81" s="69" t="s">
        <v>85</v>
      </c>
      <c r="I81" s="92">
        <f t="shared" si="30"/>
        <v>613.49259999999992</v>
      </c>
      <c r="J81" s="93">
        <f t="shared" si="31"/>
        <v>781.28282609999985</v>
      </c>
      <c r="K81" s="65">
        <v>0</v>
      </c>
      <c r="L81" s="65">
        <f>'[1]Memória 01'!E74</f>
        <v>0</v>
      </c>
      <c r="M81" s="65">
        <f t="shared" si="24"/>
        <v>0</v>
      </c>
      <c r="N81" s="65">
        <f t="shared" si="26"/>
        <v>0</v>
      </c>
      <c r="O81" s="65">
        <f t="shared" si="27"/>
        <v>0</v>
      </c>
      <c r="P81" s="74">
        <f t="shared" si="28"/>
        <v>0</v>
      </c>
      <c r="Q81" s="65">
        <f t="shared" si="29"/>
        <v>781.28282609999985</v>
      </c>
    </row>
    <row r="82" spans="1:17" ht="45.75" customHeight="1">
      <c r="A82" s="68" t="s">
        <v>188</v>
      </c>
      <c r="B82" s="76" t="s">
        <v>189</v>
      </c>
      <c r="C82" s="68" t="s">
        <v>31</v>
      </c>
      <c r="D82" s="70">
        <v>24.22</v>
      </c>
      <c r="E82" s="70">
        <v>116.07</v>
      </c>
      <c r="F82" s="70">
        <f t="shared" si="25"/>
        <v>147.815145</v>
      </c>
      <c r="G82" s="96">
        <v>12439</v>
      </c>
      <c r="H82" s="69" t="s">
        <v>90</v>
      </c>
      <c r="I82" s="92">
        <f t="shared" si="30"/>
        <v>2811.2153999999996</v>
      </c>
      <c r="J82" s="93">
        <f t="shared" si="31"/>
        <v>3580.0828118999998</v>
      </c>
      <c r="K82" s="65">
        <v>0</v>
      </c>
      <c r="L82" s="65">
        <f>'[1]Memória 01'!E75</f>
        <v>0</v>
      </c>
      <c r="M82" s="65">
        <f t="shared" si="24"/>
        <v>0</v>
      </c>
      <c r="N82" s="65">
        <f t="shared" si="26"/>
        <v>0</v>
      </c>
      <c r="O82" s="65">
        <f t="shared" si="27"/>
        <v>0</v>
      </c>
      <c r="P82" s="74">
        <f t="shared" si="28"/>
        <v>0</v>
      </c>
      <c r="Q82" s="65">
        <f t="shared" si="29"/>
        <v>3580.0828118999998</v>
      </c>
    </row>
    <row r="83" spans="1:17" ht="25.5" customHeight="1">
      <c r="A83" s="68" t="s">
        <v>190</v>
      </c>
      <c r="B83" s="69" t="s">
        <v>191</v>
      </c>
      <c r="C83" s="68" t="s">
        <v>59</v>
      </c>
      <c r="D83" s="70">
        <v>2.92</v>
      </c>
      <c r="E83" s="70">
        <v>294.7</v>
      </c>
      <c r="F83" s="70">
        <f t="shared" si="25"/>
        <v>375.30044999999996</v>
      </c>
      <c r="G83" s="103" t="s">
        <v>192</v>
      </c>
      <c r="H83" s="71" t="s">
        <v>33</v>
      </c>
      <c r="I83" s="92">
        <f t="shared" si="30"/>
        <v>860.524</v>
      </c>
      <c r="J83" s="93">
        <f t="shared" si="31"/>
        <v>1095.8773139999998</v>
      </c>
      <c r="K83" s="65">
        <v>0</v>
      </c>
      <c r="L83" s="65">
        <f>'[1]Memória 01'!E76</f>
        <v>0</v>
      </c>
      <c r="M83" s="65">
        <f t="shared" si="24"/>
        <v>0</v>
      </c>
      <c r="N83" s="65">
        <f t="shared" si="26"/>
        <v>0</v>
      </c>
      <c r="O83" s="65">
        <f t="shared" si="27"/>
        <v>0</v>
      </c>
      <c r="P83" s="74">
        <f t="shared" si="28"/>
        <v>0</v>
      </c>
      <c r="Q83" s="65">
        <f t="shared" si="29"/>
        <v>1095.8773139999998</v>
      </c>
    </row>
    <row r="84" spans="1:17" ht="34.35" customHeight="1">
      <c r="A84" s="88" t="s">
        <v>193</v>
      </c>
      <c r="B84" s="76" t="s">
        <v>194</v>
      </c>
      <c r="C84" s="88" t="s">
        <v>31</v>
      </c>
      <c r="D84" s="89">
        <v>12.84</v>
      </c>
      <c r="E84" s="89">
        <v>257.94</v>
      </c>
      <c r="F84" s="70">
        <f t="shared" si="25"/>
        <v>328.48658999999998</v>
      </c>
      <c r="G84" s="102">
        <v>168</v>
      </c>
      <c r="H84" s="69" t="s">
        <v>90</v>
      </c>
      <c r="I84" s="92">
        <f t="shared" si="30"/>
        <v>3311.9495999999999</v>
      </c>
      <c r="J84" s="93">
        <f t="shared" si="31"/>
        <v>4217.7678155999993</v>
      </c>
      <c r="K84" s="65">
        <v>0</v>
      </c>
      <c r="L84" s="65">
        <f>'[1]Memória 01'!E77</f>
        <v>0</v>
      </c>
      <c r="M84" s="65">
        <f t="shared" si="24"/>
        <v>0</v>
      </c>
      <c r="N84" s="65">
        <f t="shared" si="26"/>
        <v>0</v>
      </c>
      <c r="O84" s="65">
        <f t="shared" si="27"/>
        <v>0</v>
      </c>
      <c r="P84" s="74">
        <f t="shared" si="28"/>
        <v>0</v>
      </c>
      <c r="Q84" s="65">
        <f t="shared" si="29"/>
        <v>4217.7678155999993</v>
      </c>
    </row>
    <row r="85" spans="1:17" ht="25.5" customHeight="1">
      <c r="A85" s="68" t="s">
        <v>195</v>
      </c>
      <c r="B85" s="69" t="s">
        <v>196</v>
      </c>
      <c r="C85" s="68" t="s">
        <v>59</v>
      </c>
      <c r="D85" s="70">
        <v>0.2</v>
      </c>
      <c r="E85" s="78">
        <v>1630.6</v>
      </c>
      <c r="F85" s="70">
        <f t="shared" si="25"/>
        <v>2076.5690999999997</v>
      </c>
      <c r="G85" s="104">
        <v>9787</v>
      </c>
      <c r="H85" s="71" t="s">
        <v>36</v>
      </c>
      <c r="I85" s="92">
        <f t="shared" si="30"/>
        <v>326.12</v>
      </c>
      <c r="J85" s="93">
        <f t="shared" si="31"/>
        <v>415.31381999999996</v>
      </c>
      <c r="K85" s="65">
        <v>0</v>
      </c>
      <c r="L85" s="65">
        <f>'[1]Memória 01'!E78</f>
        <v>0</v>
      </c>
      <c r="M85" s="65">
        <f t="shared" si="24"/>
        <v>0</v>
      </c>
      <c r="N85" s="65">
        <f t="shared" si="26"/>
        <v>0</v>
      </c>
      <c r="O85" s="65">
        <f t="shared" si="27"/>
        <v>0</v>
      </c>
      <c r="P85" s="74">
        <f t="shared" si="28"/>
        <v>0</v>
      </c>
      <c r="Q85" s="65">
        <f t="shared" si="29"/>
        <v>415.31381999999996</v>
      </c>
    </row>
    <row r="86" spans="1:17" ht="25.5" customHeight="1">
      <c r="A86" s="68" t="s">
        <v>197</v>
      </c>
      <c r="B86" s="76" t="s">
        <v>198</v>
      </c>
      <c r="C86" s="68" t="s">
        <v>31</v>
      </c>
      <c r="D86" s="70">
        <v>73.150000000000006</v>
      </c>
      <c r="E86" s="70">
        <v>27.66</v>
      </c>
      <c r="F86" s="70">
        <f t="shared" si="25"/>
        <v>35.225009999999997</v>
      </c>
      <c r="G86" s="96">
        <v>92391</v>
      </c>
      <c r="H86" s="76" t="s">
        <v>60</v>
      </c>
      <c r="I86" s="92">
        <f t="shared" si="30"/>
        <v>2023.3290000000002</v>
      </c>
      <c r="J86" s="93">
        <f t="shared" si="31"/>
        <v>2576.7094815</v>
      </c>
      <c r="K86" s="65">
        <v>0</v>
      </c>
      <c r="L86" s="65">
        <f>'[1]Memória 01'!E79</f>
        <v>0</v>
      </c>
      <c r="M86" s="65">
        <f t="shared" si="24"/>
        <v>0</v>
      </c>
      <c r="N86" s="65">
        <f t="shared" si="26"/>
        <v>0</v>
      </c>
      <c r="O86" s="65">
        <f t="shared" si="27"/>
        <v>0</v>
      </c>
      <c r="P86" s="74">
        <f t="shared" si="28"/>
        <v>0</v>
      </c>
      <c r="Q86" s="65">
        <f t="shared" si="29"/>
        <v>2576.7094815</v>
      </c>
    </row>
    <row r="87" spans="1:17" ht="12.75" customHeight="1">
      <c r="A87" s="79" t="s">
        <v>199</v>
      </c>
      <c r="B87" s="98" t="s">
        <v>200</v>
      </c>
      <c r="C87" s="83"/>
      <c r="D87" s="83"/>
      <c r="E87" s="83"/>
      <c r="F87" s="70"/>
      <c r="G87" s="83"/>
      <c r="H87" s="83"/>
      <c r="I87" s="92"/>
      <c r="J87" s="93"/>
      <c r="K87" s="65">
        <v>0</v>
      </c>
      <c r="L87" s="65">
        <f>'[1]Memória 01'!E80</f>
        <v>0</v>
      </c>
      <c r="M87" s="65">
        <f t="shared" si="24"/>
        <v>0</v>
      </c>
      <c r="N87" s="65">
        <f t="shared" si="26"/>
        <v>0</v>
      </c>
      <c r="O87" s="65">
        <f t="shared" si="27"/>
        <v>0</v>
      </c>
      <c r="P87" s="74">
        <f t="shared" si="28"/>
        <v>0</v>
      </c>
      <c r="Q87" s="65">
        <f t="shared" si="29"/>
        <v>0</v>
      </c>
    </row>
    <row r="88" spans="1:17" ht="25.5" customHeight="1">
      <c r="A88" s="68" t="s">
        <v>201</v>
      </c>
      <c r="B88" s="76" t="s">
        <v>202</v>
      </c>
      <c r="C88" s="68" t="s">
        <v>59</v>
      </c>
      <c r="D88" s="70">
        <v>12.02</v>
      </c>
      <c r="E88" s="70">
        <v>89.52</v>
      </c>
      <c r="F88" s="70">
        <f t="shared" si="25"/>
        <v>114.00371999999999</v>
      </c>
      <c r="G88" s="96">
        <v>96622</v>
      </c>
      <c r="H88" s="76" t="s">
        <v>60</v>
      </c>
      <c r="I88" s="92">
        <f t="shared" si="30"/>
        <v>1076.0303999999999</v>
      </c>
      <c r="J88" s="93">
        <f t="shared" si="31"/>
        <v>1370.3247143999997</v>
      </c>
      <c r="K88" s="65">
        <v>0</v>
      </c>
      <c r="L88" s="65">
        <f>'[1]Memória 01'!E81</f>
        <v>0</v>
      </c>
      <c r="M88" s="65">
        <f t="shared" si="24"/>
        <v>0</v>
      </c>
      <c r="N88" s="65">
        <f t="shared" si="26"/>
        <v>0</v>
      </c>
      <c r="O88" s="65">
        <f t="shared" si="27"/>
        <v>0</v>
      </c>
      <c r="P88" s="74">
        <f t="shared" si="28"/>
        <v>0</v>
      </c>
      <c r="Q88" s="65">
        <f t="shared" si="29"/>
        <v>1370.3247143999997</v>
      </c>
    </row>
    <row r="89" spans="1:17" ht="25.5" customHeight="1">
      <c r="A89" s="68" t="s">
        <v>203</v>
      </c>
      <c r="B89" s="76" t="s">
        <v>204</v>
      </c>
      <c r="C89" s="68" t="s">
        <v>31</v>
      </c>
      <c r="D89" s="70">
        <v>240.47</v>
      </c>
      <c r="E89" s="70">
        <v>17.05</v>
      </c>
      <c r="F89" s="70">
        <f t="shared" si="25"/>
        <v>21.713175</v>
      </c>
      <c r="G89" s="96">
        <v>95241</v>
      </c>
      <c r="H89" s="76" t="s">
        <v>60</v>
      </c>
      <c r="I89" s="92">
        <f t="shared" si="30"/>
        <v>4100.0135</v>
      </c>
      <c r="J89" s="93">
        <f t="shared" si="31"/>
        <v>5221.3671922499998</v>
      </c>
      <c r="K89" s="65">
        <v>0</v>
      </c>
      <c r="L89" s="65">
        <f>'[1]Memória 01'!E82</f>
        <v>0</v>
      </c>
      <c r="M89" s="65">
        <f t="shared" si="24"/>
        <v>0</v>
      </c>
      <c r="N89" s="65">
        <f t="shared" si="26"/>
        <v>0</v>
      </c>
      <c r="O89" s="65">
        <f t="shared" si="27"/>
        <v>0</v>
      </c>
      <c r="P89" s="74">
        <f t="shared" si="28"/>
        <v>0</v>
      </c>
      <c r="Q89" s="65">
        <f t="shared" si="29"/>
        <v>5221.3671922499998</v>
      </c>
    </row>
    <row r="90" spans="1:17" ht="34.35" customHeight="1">
      <c r="A90" s="88" t="s">
        <v>205</v>
      </c>
      <c r="B90" s="76" t="s">
        <v>183</v>
      </c>
      <c r="C90" s="88" t="s">
        <v>31</v>
      </c>
      <c r="D90" s="89">
        <v>240.47</v>
      </c>
      <c r="E90" s="89">
        <v>14.68</v>
      </c>
      <c r="F90" s="70">
        <f t="shared" si="25"/>
        <v>18.694980000000001</v>
      </c>
      <c r="G90" s="102">
        <v>3637</v>
      </c>
      <c r="H90" s="69" t="s">
        <v>90</v>
      </c>
      <c r="I90" s="92">
        <f t="shared" si="30"/>
        <v>3530.0996</v>
      </c>
      <c r="J90" s="93">
        <f t="shared" si="31"/>
        <v>4495.5818405999999</v>
      </c>
      <c r="K90" s="65">
        <v>0</v>
      </c>
      <c r="L90" s="65">
        <f>'[1]Memória 01'!E83</f>
        <v>0</v>
      </c>
      <c r="M90" s="65">
        <f t="shared" si="24"/>
        <v>0</v>
      </c>
      <c r="N90" s="65">
        <f t="shared" si="26"/>
        <v>0</v>
      </c>
      <c r="O90" s="65">
        <f t="shared" si="27"/>
        <v>0</v>
      </c>
      <c r="P90" s="74">
        <f t="shared" si="28"/>
        <v>0</v>
      </c>
      <c r="Q90" s="65">
        <f t="shared" si="29"/>
        <v>4495.5818405999999</v>
      </c>
    </row>
    <row r="91" spans="1:17" ht="46.5" customHeight="1">
      <c r="A91" s="88" t="s">
        <v>206</v>
      </c>
      <c r="B91" s="69" t="s">
        <v>207</v>
      </c>
      <c r="C91" s="88" t="s">
        <v>31</v>
      </c>
      <c r="D91" s="89">
        <v>496.09</v>
      </c>
      <c r="E91" s="89">
        <v>20.46</v>
      </c>
      <c r="F91" s="70">
        <f t="shared" si="25"/>
        <v>26.055810000000001</v>
      </c>
      <c r="G91" s="90">
        <v>87620</v>
      </c>
      <c r="H91" s="69" t="s">
        <v>85</v>
      </c>
      <c r="I91" s="92">
        <f t="shared" si="30"/>
        <v>10150.001399999999</v>
      </c>
      <c r="J91" s="93">
        <f t="shared" si="31"/>
        <v>12926.0267829</v>
      </c>
      <c r="K91" s="65">
        <v>0</v>
      </c>
      <c r="L91" s="65">
        <f>'[1]Memória 01'!E84</f>
        <v>0</v>
      </c>
      <c r="M91" s="65">
        <f t="shared" si="24"/>
        <v>0</v>
      </c>
      <c r="N91" s="65">
        <f t="shared" si="26"/>
        <v>0</v>
      </c>
      <c r="O91" s="65">
        <f t="shared" si="27"/>
        <v>0</v>
      </c>
      <c r="P91" s="74">
        <f t="shared" si="28"/>
        <v>0</v>
      </c>
      <c r="Q91" s="65">
        <f t="shared" si="29"/>
        <v>12926.0267829</v>
      </c>
    </row>
    <row r="92" spans="1:17" ht="45.75" customHeight="1">
      <c r="A92" s="68" t="s">
        <v>208</v>
      </c>
      <c r="B92" s="69" t="s">
        <v>209</v>
      </c>
      <c r="C92" s="68" t="s">
        <v>31</v>
      </c>
      <c r="D92" s="70">
        <v>499.69</v>
      </c>
      <c r="E92" s="70">
        <v>36.42</v>
      </c>
      <c r="F92" s="70">
        <f t="shared" si="25"/>
        <v>46.380870000000002</v>
      </c>
      <c r="G92" s="87">
        <v>87250</v>
      </c>
      <c r="H92" s="69" t="s">
        <v>85</v>
      </c>
      <c r="I92" s="92">
        <f t="shared" si="30"/>
        <v>18198.709800000001</v>
      </c>
      <c r="J92" s="93">
        <f t="shared" si="31"/>
        <v>23176.056930300001</v>
      </c>
      <c r="K92" s="65">
        <v>0</v>
      </c>
      <c r="L92" s="65">
        <f>'[1]Memória 01'!E85</f>
        <v>0</v>
      </c>
      <c r="M92" s="65">
        <f t="shared" si="24"/>
        <v>0</v>
      </c>
      <c r="N92" s="65">
        <f t="shared" si="26"/>
        <v>0</v>
      </c>
      <c r="O92" s="65">
        <f t="shared" si="27"/>
        <v>0</v>
      </c>
      <c r="P92" s="74">
        <f t="shared" si="28"/>
        <v>0</v>
      </c>
      <c r="Q92" s="65">
        <f t="shared" si="29"/>
        <v>23176.056930300001</v>
      </c>
    </row>
    <row r="93" spans="1:17" ht="25.5" customHeight="1">
      <c r="A93" s="68" t="s">
        <v>210</v>
      </c>
      <c r="B93" s="76" t="s">
        <v>211</v>
      </c>
      <c r="C93" s="68" t="s">
        <v>129</v>
      </c>
      <c r="D93" s="70">
        <v>378.4</v>
      </c>
      <c r="E93" s="70">
        <v>5.24</v>
      </c>
      <c r="F93" s="70">
        <f t="shared" si="25"/>
        <v>6.6731400000000001</v>
      </c>
      <c r="G93" s="87">
        <v>88649</v>
      </c>
      <c r="H93" s="76" t="s">
        <v>60</v>
      </c>
      <c r="I93" s="92">
        <f t="shared" si="30"/>
        <v>1982.816</v>
      </c>
      <c r="J93" s="93">
        <f t="shared" si="31"/>
        <v>2525.116176</v>
      </c>
      <c r="K93" s="65">
        <v>0</v>
      </c>
      <c r="L93" s="65">
        <f>'[1]Memória 01'!E86</f>
        <v>0</v>
      </c>
      <c r="M93" s="65">
        <f t="shared" si="24"/>
        <v>0</v>
      </c>
      <c r="N93" s="65">
        <f t="shared" si="26"/>
        <v>0</v>
      </c>
      <c r="O93" s="65">
        <f t="shared" si="27"/>
        <v>0</v>
      </c>
      <c r="P93" s="74">
        <f t="shared" si="28"/>
        <v>0</v>
      </c>
      <c r="Q93" s="65">
        <f t="shared" si="29"/>
        <v>2525.116176</v>
      </c>
    </row>
    <row r="94" spans="1:17" ht="12" customHeight="1">
      <c r="A94" s="83"/>
      <c r="B94" s="83"/>
      <c r="C94" s="83"/>
      <c r="D94" s="83"/>
      <c r="E94" s="83"/>
      <c r="F94" s="70"/>
      <c r="G94" s="83"/>
      <c r="H94" s="83"/>
      <c r="I94" s="105"/>
      <c r="J94" s="106"/>
      <c r="K94" s="65">
        <v>0</v>
      </c>
      <c r="L94" s="65">
        <f>'[1]Memória 01'!E87</f>
        <v>0</v>
      </c>
      <c r="M94" s="65">
        <f t="shared" si="24"/>
        <v>0</v>
      </c>
      <c r="N94" s="65">
        <f t="shared" si="26"/>
        <v>0</v>
      </c>
      <c r="O94" s="65">
        <f t="shared" si="27"/>
        <v>0</v>
      </c>
      <c r="P94" s="74">
        <f t="shared" si="28"/>
        <v>0</v>
      </c>
      <c r="Q94" s="65">
        <f t="shared" si="29"/>
        <v>0</v>
      </c>
    </row>
    <row r="95" spans="1:17" ht="12.75" customHeight="1">
      <c r="A95" s="79" t="s">
        <v>212</v>
      </c>
      <c r="B95" s="80" t="s">
        <v>213</v>
      </c>
      <c r="C95" s="81"/>
      <c r="D95" s="81"/>
      <c r="E95" s="81"/>
      <c r="F95" s="81"/>
      <c r="G95" s="82"/>
      <c r="H95" s="91"/>
      <c r="I95" s="107">
        <f>SUM(I96:I164)</f>
        <v>31389.573300000011</v>
      </c>
      <c r="J95" s="108">
        <f>SUM(J96:J164)</f>
        <v>39974.621597550009</v>
      </c>
      <c r="K95" s="108"/>
      <c r="L95" s="65">
        <f>'[1]Memória 01'!E88</f>
        <v>0</v>
      </c>
      <c r="M95" s="108"/>
      <c r="N95" s="85">
        <f t="shared" ref="N95:Q95" si="32">SUM(N96:N164)</f>
        <v>0</v>
      </c>
      <c r="O95" s="85">
        <f t="shared" si="32"/>
        <v>0</v>
      </c>
      <c r="P95" s="85">
        <f t="shared" si="32"/>
        <v>0</v>
      </c>
      <c r="Q95" s="85">
        <f t="shared" si="32"/>
        <v>39974.621597550009</v>
      </c>
    </row>
    <row r="96" spans="1:17" ht="45.75" customHeight="1">
      <c r="A96" s="88" t="s">
        <v>214</v>
      </c>
      <c r="B96" s="69" t="s">
        <v>215</v>
      </c>
      <c r="C96" s="88" t="s">
        <v>45</v>
      </c>
      <c r="D96" s="89">
        <v>1</v>
      </c>
      <c r="E96" s="89">
        <v>289.06</v>
      </c>
      <c r="F96" s="70">
        <f t="shared" si="25"/>
        <v>368.11790999999999</v>
      </c>
      <c r="G96" s="90">
        <v>98108</v>
      </c>
      <c r="H96" s="69" t="s">
        <v>85</v>
      </c>
      <c r="I96" s="109">
        <f>D96*E96</f>
        <v>289.06</v>
      </c>
      <c r="J96" s="110">
        <f>F96*D96</f>
        <v>368.11790999999999</v>
      </c>
      <c r="K96" s="65">
        <v>0</v>
      </c>
      <c r="L96" s="65">
        <f>'[1]Memória 01'!E89</f>
        <v>0</v>
      </c>
      <c r="M96" s="65">
        <f t="shared" si="24"/>
        <v>0</v>
      </c>
      <c r="N96" s="65">
        <f t="shared" si="26"/>
        <v>0</v>
      </c>
      <c r="O96" s="65">
        <f t="shared" si="27"/>
        <v>0</v>
      </c>
      <c r="P96" s="74">
        <f t="shared" si="28"/>
        <v>0</v>
      </c>
      <c r="Q96" s="65">
        <f t="shared" si="29"/>
        <v>368.11790999999999</v>
      </c>
    </row>
    <row r="97" spans="1:17" ht="25.5" customHeight="1">
      <c r="A97" s="68" t="s">
        <v>216</v>
      </c>
      <c r="B97" s="76" t="s">
        <v>217</v>
      </c>
      <c r="C97" s="68" t="s">
        <v>45</v>
      </c>
      <c r="D97" s="70">
        <v>2</v>
      </c>
      <c r="E97" s="70">
        <v>587.02</v>
      </c>
      <c r="F97" s="70">
        <f t="shared" si="25"/>
        <v>747.56997000000001</v>
      </c>
      <c r="G97" s="87">
        <v>88503</v>
      </c>
      <c r="H97" s="76" t="s">
        <v>60</v>
      </c>
      <c r="I97" s="109">
        <f t="shared" ref="I97:I160" si="33">D97*E97</f>
        <v>1174.04</v>
      </c>
      <c r="J97" s="110">
        <f t="shared" ref="J97:J160" si="34">F97*D97</f>
        <v>1495.13994</v>
      </c>
      <c r="K97" s="65">
        <v>0</v>
      </c>
      <c r="L97" s="65">
        <f>'[1]Memória 01'!E90</f>
        <v>0</v>
      </c>
      <c r="M97" s="65">
        <f t="shared" si="24"/>
        <v>0</v>
      </c>
      <c r="N97" s="65">
        <f t="shared" si="26"/>
        <v>0</v>
      </c>
      <c r="O97" s="65">
        <f t="shared" si="27"/>
        <v>0</v>
      </c>
      <c r="P97" s="74">
        <f t="shared" si="28"/>
        <v>0</v>
      </c>
      <c r="Q97" s="65">
        <f t="shared" si="29"/>
        <v>1495.13994</v>
      </c>
    </row>
    <row r="98" spans="1:17" ht="34.35" customHeight="1">
      <c r="A98" s="88" t="s">
        <v>218</v>
      </c>
      <c r="B98" s="76" t="s">
        <v>219</v>
      </c>
      <c r="C98" s="88" t="s">
        <v>45</v>
      </c>
      <c r="D98" s="89">
        <v>7</v>
      </c>
      <c r="E98" s="89">
        <v>43.53</v>
      </c>
      <c r="F98" s="70">
        <f t="shared" si="25"/>
        <v>55.435455000000005</v>
      </c>
      <c r="G98" s="94">
        <v>1699</v>
      </c>
      <c r="H98" s="69" t="s">
        <v>90</v>
      </c>
      <c r="I98" s="109">
        <f t="shared" si="33"/>
        <v>304.71000000000004</v>
      </c>
      <c r="J98" s="110">
        <f t="shared" si="34"/>
        <v>388.04818500000005</v>
      </c>
      <c r="K98" s="65">
        <v>0</v>
      </c>
      <c r="L98" s="65">
        <f>'[1]Memória 01'!E91</f>
        <v>0</v>
      </c>
      <c r="M98" s="65">
        <f t="shared" si="24"/>
        <v>0</v>
      </c>
      <c r="N98" s="65">
        <f t="shared" si="26"/>
        <v>0</v>
      </c>
      <c r="O98" s="65">
        <f t="shared" si="27"/>
        <v>0</v>
      </c>
      <c r="P98" s="74">
        <f t="shared" si="28"/>
        <v>0</v>
      </c>
      <c r="Q98" s="65">
        <f t="shared" si="29"/>
        <v>388.04818500000005</v>
      </c>
    </row>
    <row r="99" spans="1:17" ht="34.35" customHeight="1">
      <c r="A99" s="88" t="s">
        <v>220</v>
      </c>
      <c r="B99" s="76" t="s">
        <v>221</v>
      </c>
      <c r="C99" s="88" t="s">
        <v>45</v>
      </c>
      <c r="D99" s="89">
        <v>17</v>
      </c>
      <c r="E99" s="89">
        <v>6.17</v>
      </c>
      <c r="F99" s="70">
        <f t="shared" si="25"/>
        <v>7.8574950000000001</v>
      </c>
      <c r="G99" s="90">
        <v>89709</v>
      </c>
      <c r="H99" s="69" t="s">
        <v>85</v>
      </c>
      <c r="I99" s="109">
        <f t="shared" si="33"/>
        <v>104.89</v>
      </c>
      <c r="J99" s="110">
        <f t="shared" si="34"/>
        <v>133.577415</v>
      </c>
      <c r="K99" s="65">
        <v>0</v>
      </c>
      <c r="L99" s="65">
        <f>'[1]Memória 01'!E92</f>
        <v>0</v>
      </c>
      <c r="M99" s="65">
        <f t="shared" si="24"/>
        <v>0</v>
      </c>
      <c r="N99" s="65">
        <f t="shared" si="26"/>
        <v>0</v>
      </c>
      <c r="O99" s="65">
        <f t="shared" si="27"/>
        <v>0</v>
      </c>
      <c r="P99" s="74">
        <f t="shared" si="28"/>
        <v>0</v>
      </c>
      <c r="Q99" s="65">
        <f t="shared" si="29"/>
        <v>133.577415</v>
      </c>
    </row>
    <row r="100" spans="1:17" ht="34.35" customHeight="1">
      <c r="A100" s="88" t="s">
        <v>222</v>
      </c>
      <c r="B100" s="76" t="s">
        <v>223</v>
      </c>
      <c r="C100" s="88" t="s">
        <v>45</v>
      </c>
      <c r="D100" s="89">
        <v>15</v>
      </c>
      <c r="E100" s="89">
        <v>6.82</v>
      </c>
      <c r="F100" s="70">
        <f t="shared" si="25"/>
        <v>8.6852700000000009</v>
      </c>
      <c r="G100" s="90">
        <v>89546</v>
      </c>
      <c r="H100" s="69" t="s">
        <v>85</v>
      </c>
      <c r="I100" s="109">
        <f t="shared" si="33"/>
        <v>102.30000000000001</v>
      </c>
      <c r="J100" s="110">
        <f t="shared" si="34"/>
        <v>130.27905000000001</v>
      </c>
      <c r="K100" s="65">
        <v>0</v>
      </c>
      <c r="L100" s="65">
        <f>'[1]Memória 01'!E93</f>
        <v>0</v>
      </c>
      <c r="M100" s="65">
        <f t="shared" si="24"/>
        <v>0</v>
      </c>
      <c r="N100" s="65">
        <f t="shared" si="26"/>
        <v>0</v>
      </c>
      <c r="O100" s="65">
        <f t="shared" si="27"/>
        <v>0</v>
      </c>
      <c r="P100" s="74">
        <f t="shared" si="28"/>
        <v>0</v>
      </c>
      <c r="Q100" s="65">
        <f t="shared" si="29"/>
        <v>130.27905000000001</v>
      </c>
    </row>
    <row r="101" spans="1:17" ht="34.35" customHeight="1">
      <c r="A101" s="88" t="s">
        <v>224</v>
      </c>
      <c r="B101" s="76" t="s">
        <v>225</v>
      </c>
      <c r="C101" s="88" t="s">
        <v>45</v>
      </c>
      <c r="D101" s="89">
        <v>17</v>
      </c>
      <c r="E101" s="89">
        <v>3.96</v>
      </c>
      <c r="F101" s="70">
        <f t="shared" si="25"/>
        <v>5.0430600000000005</v>
      </c>
      <c r="G101" s="90">
        <v>89726</v>
      </c>
      <c r="H101" s="69" t="s">
        <v>85</v>
      </c>
      <c r="I101" s="109">
        <f t="shared" si="33"/>
        <v>67.319999999999993</v>
      </c>
      <c r="J101" s="110">
        <f t="shared" si="34"/>
        <v>85.732020000000006</v>
      </c>
      <c r="K101" s="65">
        <v>0</v>
      </c>
      <c r="L101" s="65">
        <f>'[1]Memória 01'!E94</f>
        <v>0</v>
      </c>
      <c r="M101" s="65">
        <f t="shared" si="24"/>
        <v>0</v>
      </c>
      <c r="N101" s="65">
        <f t="shared" si="26"/>
        <v>0</v>
      </c>
      <c r="O101" s="65">
        <f t="shared" si="27"/>
        <v>0</v>
      </c>
      <c r="P101" s="74">
        <f t="shared" si="28"/>
        <v>0</v>
      </c>
      <c r="Q101" s="65">
        <f t="shared" si="29"/>
        <v>85.732020000000006</v>
      </c>
    </row>
    <row r="102" spans="1:17" ht="34.35" customHeight="1">
      <c r="A102" s="88" t="s">
        <v>226</v>
      </c>
      <c r="B102" s="76" t="s">
        <v>227</v>
      </c>
      <c r="C102" s="88" t="s">
        <v>45</v>
      </c>
      <c r="D102" s="89">
        <v>11</v>
      </c>
      <c r="E102" s="89">
        <v>4.38</v>
      </c>
      <c r="F102" s="70">
        <f t="shared" si="25"/>
        <v>5.5779300000000003</v>
      </c>
      <c r="G102" s="90">
        <v>89802</v>
      </c>
      <c r="H102" s="69" t="s">
        <v>85</v>
      </c>
      <c r="I102" s="109">
        <f t="shared" si="33"/>
        <v>48.18</v>
      </c>
      <c r="J102" s="110">
        <f t="shared" si="34"/>
        <v>61.357230000000001</v>
      </c>
      <c r="K102" s="65">
        <v>0</v>
      </c>
      <c r="L102" s="65">
        <f>'[1]Memória 01'!E95</f>
        <v>0</v>
      </c>
      <c r="M102" s="65">
        <f t="shared" si="24"/>
        <v>0</v>
      </c>
      <c r="N102" s="65">
        <f t="shared" si="26"/>
        <v>0</v>
      </c>
      <c r="O102" s="65">
        <f t="shared" si="27"/>
        <v>0</v>
      </c>
      <c r="P102" s="74">
        <f t="shared" si="28"/>
        <v>0</v>
      </c>
      <c r="Q102" s="65">
        <f t="shared" si="29"/>
        <v>61.357230000000001</v>
      </c>
    </row>
    <row r="103" spans="1:17" ht="34.35" customHeight="1">
      <c r="A103" s="88" t="s">
        <v>228</v>
      </c>
      <c r="B103" s="76" t="s">
        <v>229</v>
      </c>
      <c r="C103" s="88" t="s">
        <v>45</v>
      </c>
      <c r="D103" s="89">
        <v>9</v>
      </c>
      <c r="E103" s="89">
        <v>8.82</v>
      </c>
      <c r="F103" s="70">
        <f t="shared" si="25"/>
        <v>11.23227</v>
      </c>
      <c r="G103" s="90">
        <v>89806</v>
      </c>
      <c r="H103" s="69" t="s">
        <v>85</v>
      </c>
      <c r="I103" s="109">
        <f t="shared" si="33"/>
        <v>79.38</v>
      </c>
      <c r="J103" s="110">
        <f t="shared" si="34"/>
        <v>101.09043</v>
      </c>
      <c r="K103" s="65">
        <v>0</v>
      </c>
      <c r="L103" s="65">
        <f>'[1]Memória 01'!E96</f>
        <v>0</v>
      </c>
      <c r="M103" s="65">
        <f t="shared" si="24"/>
        <v>0</v>
      </c>
      <c r="N103" s="65">
        <f t="shared" si="26"/>
        <v>0</v>
      </c>
      <c r="O103" s="65">
        <f t="shared" si="27"/>
        <v>0</v>
      </c>
      <c r="P103" s="74">
        <f t="shared" si="28"/>
        <v>0</v>
      </c>
      <c r="Q103" s="65">
        <f t="shared" si="29"/>
        <v>101.09043</v>
      </c>
    </row>
    <row r="104" spans="1:17" ht="34.35" customHeight="1">
      <c r="A104" s="88" t="s">
        <v>230</v>
      </c>
      <c r="B104" s="76" t="s">
        <v>231</v>
      </c>
      <c r="C104" s="88" t="s">
        <v>45</v>
      </c>
      <c r="D104" s="89">
        <v>16</v>
      </c>
      <c r="E104" s="89">
        <v>10.94</v>
      </c>
      <c r="F104" s="70">
        <f t="shared" si="25"/>
        <v>13.932089999999999</v>
      </c>
      <c r="G104" s="90">
        <v>89810</v>
      </c>
      <c r="H104" s="69" t="s">
        <v>85</v>
      </c>
      <c r="I104" s="109">
        <f t="shared" si="33"/>
        <v>175.04</v>
      </c>
      <c r="J104" s="110">
        <f t="shared" si="34"/>
        <v>222.91343999999998</v>
      </c>
      <c r="K104" s="65">
        <v>0</v>
      </c>
      <c r="L104" s="65">
        <f>'[1]Memória 01'!E97</f>
        <v>0</v>
      </c>
      <c r="M104" s="65">
        <f t="shared" si="24"/>
        <v>0</v>
      </c>
      <c r="N104" s="65">
        <f t="shared" si="26"/>
        <v>0</v>
      </c>
      <c r="O104" s="65">
        <f t="shared" si="27"/>
        <v>0</v>
      </c>
      <c r="P104" s="74">
        <f t="shared" si="28"/>
        <v>0</v>
      </c>
      <c r="Q104" s="65">
        <f t="shared" si="29"/>
        <v>222.91343999999998</v>
      </c>
    </row>
    <row r="105" spans="1:17" ht="34.35" customHeight="1">
      <c r="A105" s="88" t="s">
        <v>232</v>
      </c>
      <c r="B105" s="76" t="s">
        <v>233</v>
      </c>
      <c r="C105" s="88" t="s">
        <v>45</v>
      </c>
      <c r="D105" s="89">
        <v>26</v>
      </c>
      <c r="E105" s="89">
        <v>5.74</v>
      </c>
      <c r="F105" s="70">
        <f t="shared" si="25"/>
        <v>7.3098900000000002</v>
      </c>
      <c r="G105" s="90">
        <v>89724</v>
      </c>
      <c r="H105" s="69" t="s">
        <v>85</v>
      </c>
      <c r="I105" s="109">
        <f t="shared" si="33"/>
        <v>149.24</v>
      </c>
      <c r="J105" s="110">
        <f t="shared" si="34"/>
        <v>190.05714</v>
      </c>
      <c r="K105" s="65">
        <v>0</v>
      </c>
      <c r="L105" s="65">
        <f>'[1]Memória 01'!E98</f>
        <v>0</v>
      </c>
      <c r="M105" s="65">
        <f t="shared" si="24"/>
        <v>0</v>
      </c>
      <c r="N105" s="65">
        <f t="shared" si="26"/>
        <v>0</v>
      </c>
      <c r="O105" s="65">
        <f t="shared" si="27"/>
        <v>0</v>
      </c>
      <c r="P105" s="74">
        <f t="shared" si="28"/>
        <v>0</v>
      </c>
      <c r="Q105" s="65">
        <f t="shared" si="29"/>
        <v>190.05714</v>
      </c>
    </row>
    <row r="106" spans="1:17" ht="35.25" customHeight="1">
      <c r="A106" s="111" t="s">
        <v>234</v>
      </c>
      <c r="B106" s="76" t="s">
        <v>235</v>
      </c>
      <c r="C106" s="88" t="s">
        <v>45</v>
      </c>
      <c r="D106" s="89">
        <v>19</v>
      </c>
      <c r="E106" s="89">
        <v>3.96</v>
      </c>
      <c r="F106" s="70">
        <f t="shared" si="25"/>
        <v>5.0430600000000005</v>
      </c>
      <c r="G106" s="90">
        <v>89801</v>
      </c>
      <c r="H106" s="69" t="s">
        <v>85</v>
      </c>
      <c r="I106" s="109">
        <f t="shared" si="33"/>
        <v>75.239999999999995</v>
      </c>
      <c r="J106" s="110">
        <f t="shared" si="34"/>
        <v>95.818140000000014</v>
      </c>
      <c r="K106" s="65">
        <v>0</v>
      </c>
      <c r="L106" s="65">
        <f>'[1]Memória 01'!E99</f>
        <v>0</v>
      </c>
      <c r="M106" s="65">
        <f t="shared" si="24"/>
        <v>0</v>
      </c>
      <c r="N106" s="65">
        <f t="shared" si="26"/>
        <v>0</v>
      </c>
      <c r="O106" s="65">
        <f t="shared" si="27"/>
        <v>0</v>
      </c>
      <c r="P106" s="74">
        <f t="shared" si="28"/>
        <v>0</v>
      </c>
      <c r="Q106" s="65">
        <f t="shared" si="29"/>
        <v>95.818140000000014</v>
      </c>
    </row>
    <row r="107" spans="1:17" ht="34.35" customHeight="1">
      <c r="A107" s="111" t="s">
        <v>236</v>
      </c>
      <c r="B107" s="76" t="s">
        <v>237</v>
      </c>
      <c r="C107" s="88" t="s">
        <v>45</v>
      </c>
      <c r="D107" s="89">
        <v>10</v>
      </c>
      <c r="E107" s="89">
        <v>8.2200000000000006</v>
      </c>
      <c r="F107" s="70">
        <f t="shared" si="25"/>
        <v>10.468170000000001</v>
      </c>
      <c r="G107" s="90">
        <v>89805</v>
      </c>
      <c r="H107" s="69" t="s">
        <v>85</v>
      </c>
      <c r="I107" s="109">
        <f t="shared" si="33"/>
        <v>82.2</v>
      </c>
      <c r="J107" s="110">
        <f t="shared" si="34"/>
        <v>104.68170000000001</v>
      </c>
      <c r="K107" s="65">
        <v>0</v>
      </c>
      <c r="L107" s="65">
        <f>'[1]Memória 01'!E100</f>
        <v>0</v>
      </c>
      <c r="M107" s="65">
        <f t="shared" si="24"/>
        <v>0</v>
      </c>
      <c r="N107" s="65">
        <f t="shared" si="26"/>
        <v>0</v>
      </c>
      <c r="O107" s="65">
        <f t="shared" si="27"/>
        <v>0</v>
      </c>
      <c r="P107" s="74">
        <f t="shared" si="28"/>
        <v>0</v>
      </c>
      <c r="Q107" s="65">
        <f t="shared" si="29"/>
        <v>104.68170000000001</v>
      </c>
    </row>
    <row r="108" spans="1:17" ht="34.35" customHeight="1">
      <c r="A108" s="111" t="s">
        <v>238</v>
      </c>
      <c r="B108" s="76" t="s">
        <v>239</v>
      </c>
      <c r="C108" s="88" t="s">
        <v>45</v>
      </c>
      <c r="D108" s="89">
        <v>12</v>
      </c>
      <c r="E108" s="89">
        <v>14.12</v>
      </c>
      <c r="F108" s="70">
        <f t="shared" si="25"/>
        <v>17.981819999999999</v>
      </c>
      <c r="G108" s="90">
        <v>89744</v>
      </c>
      <c r="H108" s="69" t="s">
        <v>85</v>
      </c>
      <c r="I108" s="109">
        <f t="shared" si="33"/>
        <v>169.44</v>
      </c>
      <c r="J108" s="110">
        <f t="shared" si="34"/>
        <v>215.78183999999999</v>
      </c>
      <c r="K108" s="65">
        <v>0</v>
      </c>
      <c r="L108" s="65">
        <f>'[1]Memória 01'!E101</f>
        <v>0</v>
      </c>
      <c r="M108" s="65">
        <f t="shared" si="24"/>
        <v>0</v>
      </c>
      <c r="N108" s="65">
        <f t="shared" si="26"/>
        <v>0</v>
      </c>
      <c r="O108" s="65">
        <f t="shared" si="27"/>
        <v>0</v>
      </c>
      <c r="P108" s="74">
        <f t="shared" si="28"/>
        <v>0</v>
      </c>
      <c r="Q108" s="65">
        <f t="shared" si="29"/>
        <v>215.78183999999999</v>
      </c>
    </row>
    <row r="109" spans="1:17" ht="45.75" customHeight="1">
      <c r="A109" s="112" t="s">
        <v>240</v>
      </c>
      <c r="B109" s="69" t="s">
        <v>241</v>
      </c>
      <c r="C109" s="68" t="s">
        <v>45</v>
      </c>
      <c r="D109" s="70">
        <v>5</v>
      </c>
      <c r="E109" s="70">
        <v>12.7</v>
      </c>
      <c r="F109" s="70">
        <f t="shared" si="25"/>
        <v>16.173449999999999</v>
      </c>
      <c r="G109" s="87">
        <v>89785</v>
      </c>
      <c r="H109" s="69" t="s">
        <v>85</v>
      </c>
      <c r="I109" s="109">
        <f t="shared" si="33"/>
        <v>63.5</v>
      </c>
      <c r="J109" s="110">
        <f t="shared" si="34"/>
        <v>80.867249999999999</v>
      </c>
      <c r="K109" s="65">
        <v>0</v>
      </c>
      <c r="L109" s="65">
        <f>'[1]Memória 01'!E102</f>
        <v>0</v>
      </c>
      <c r="M109" s="65">
        <f t="shared" si="24"/>
        <v>0</v>
      </c>
      <c r="N109" s="65">
        <f t="shared" si="26"/>
        <v>0</v>
      </c>
      <c r="O109" s="65">
        <f t="shared" si="27"/>
        <v>0</v>
      </c>
      <c r="P109" s="74">
        <f t="shared" si="28"/>
        <v>0</v>
      </c>
      <c r="Q109" s="65">
        <f t="shared" si="29"/>
        <v>80.867249999999999</v>
      </c>
    </row>
    <row r="110" spans="1:17" ht="25.5" customHeight="1">
      <c r="A110" s="112" t="s">
        <v>242</v>
      </c>
      <c r="B110" s="76" t="s">
        <v>243</v>
      </c>
      <c r="C110" s="68" t="s">
        <v>45</v>
      </c>
      <c r="D110" s="70">
        <v>2</v>
      </c>
      <c r="E110" s="70">
        <v>20.9</v>
      </c>
      <c r="F110" s="70">
        <f t="shared" si="25"/>
        <v>26.616149999999998</v>
      </c>
      <c r="G110" s="68" t="s">
        <v>244</v>
      </c>
      <c r="H110" s="71" t="s">
        <v>33</v>
      </c>
      <c r="I110" s="109">
        <f t="shared" si="33"/>
        <v>41.8</v>
      </c>
      <c r="J110" s="110">
        <f t="shared" si="34"/>
        <v>53.232299999999995</v>
      </c>
      <c r="K110" s="65">
        <v>0</v>
      </c>
      <c r="L110" s="65">
        <f>'[1]Memória 01'!E103</f>
        <v>0</v>
      </c>
      <c r="M110" s="65">
        <f t="shared" si="24"/>
        <v>0</v>
      </c>
      <c r="N110" s="65">
        <f t="shared" si="26"/>
        <v>0</v>
      </c>
      <c r="O110" s="65">
        <f t="shared" si="27"/>
        <v>0</v>
      </c>
      <c r="P110" s="74">
        <f t="shared" si="28"/>
        <v>0</v>
      </c>
      <c r="Q110" s="65">
        <f t="shared" si="29"/>
        <v>53.232299999999995</v>
      </c>
    </row>
    <row r="111" spans="1:17" ht="45.75" customHeight="1">
      <c r="A111" s="112" t="s">
        <v>245</v>
      </c>
      <c r="B111" s="69" t="s">
        <v>246</v>
      </c>
      <c r="C111" s="68" t="s">
        <v>45</v>
      </c>
      <c r="D111" s="70">
        <v>12</v>
      </c>
      <c r="E111" s="70">
        <v>17.64</v>
      </c>
      <c r="F111" s="70">
        <f t="shared" si="25"/>
        <v>22.46454</v>
      </c>
      <c r="G111" s="87">
        <v>89830</v>
      </c>
      <c r="H111" s="69" t="s">
        <v>85</v>
      </c>
      <c r="I111" s="109">
        <f t="shared" si="33"/>
        <v>211.68</v>
      </c>
      <c r="J111" s="110">
        <f t="shared" si="34"/>
        <v>269.57447999999999</v>
      </c>
      <c r="K111" s="65">
        <v>0</v>
      </c>
      <c r="L111" s="65">
        <f>'[1]Memória 01'!E104</f>
        <v>0</v>
      </c>
      <c r="M111" s="65">
        <f t="shared" si="24"/>
        <v>0</v>
      </c>
      <c r="N111" s="65">
        <f t="shared" si="26"/>
        <v>0</v>
      </c>
      <c r="O111" s="65">
        <f t="shared" si="27"/>
        <v>0</v>
      </c>
      <c r="P111" s="74">
        <f t="shared" si="28"/>
        <v>0</v>
      </c>
      <c r="Q111" s="65">
        <f t="shared" si="29"/>
        <v>269.57447999999999</v>
      </c>
    </row>
    <row r="112" spans="1:17" ht="25.5" customHeight="1">
      <c r="A112" s="112" t="s">
        <v>247</v>
      </c>
      <c r="B112" s="76" t="s">
        <v>248</v>
      </c>
      <c r="C112" s="68" t="s">
        <v>45</v>
      </c>
      <c r="D112" s="70">
        <v>16</v>
      </c>
      <c r="E112" s="70">
        <v>11.11</v>
      </c>
      <c r="F112" s="70">
        <f t="shared" si="25"/>
        <v>14.148584999999999</v>
      </c>
      <c r="G112" s="87">
        <v>3659</v>
      </c>
      <c r="H112" s="76" t="s">
        <v>60</v>
      </c>
      <c r="I112" s="109">
        <f t="shared" si="33"/>
        <v>177.76</v>
      </c>
      <c r="J112" s="110">
        <f t="shared" si="34"/>
        <v>226.37735999999998</v>
      </c>
      <c r="K112" s="65">
        <v>0</v>
      </c>
      <c r="L112" s="65">
        <f>'[1]Memória 01'!E105</f>
        <v>0</v>
      </c>
      <c r="M112" s="65">
        <f t="shared" si="24"/>
        <v>0</v>
      </c>
      <c r="N112" s="65">
        <f t="shared" si="26"/>
        <v>0</v>
      </c>
      <c r="O112" s="65">
        <f t="shared" si="27"/>
        <v>0</v>
      </c>
      <c r="P112" s="74">
        <f t="shared" si="28"/>
        <v>0</v>
      </c>
      <c r="Q112" s="65">
        <f t="shared" si="29"/>
        <v>226.37735999999998</v>
      </c>
    </row>
    <row r="113" spans="1:17" ht="45.75" customHeight="1">
      <c r="A113" s="112" t="s">
        <v>249</v>
      </c>
      <c r="B113" s="69" t="s">
        <v>250</v>
      </c>
      <c r="C113" s="68" t="s">
        <v>45</v>
      </c>
      <c r="D113" s="70">
        <v>10</v>
      </c>
      <c r="E113" s="70">
        <v>27.57</v>
      </c>
      <c r="F113" s="70">
        <f t="shared" si="25"/>
        <v>35.110395000000004</v>
      </c>
      <c r="G113" s="87">
        <v>89797</v>
      </c>
      <c r="H113" s="69" t="s">
        <v>85</v>
      </c>
      <c r="I113" s="109">
        <f t="shared" si="33"/>
        <v>275.7</v>
      </c>
      <c r="J113" s="110">
        <f t="shared" si="34"/>
        <v>351.10395000000005</v>
      </c>
      <c r="K113" s="65">
        <v>0</v>
      </c>
      <c r="L113" s="65">
        <f>'[1]Memória 01'!E106</f>
        <v>0</v>
      </c>
      <c r="M113" s="65">
        <f t="shared" si="24"/>
        <v>0</v>
      </c>
      <c r="N113" s="65">
        <f t="shared" si="26"/>
        <v>0</v>
      </c>
      <c r="O113" s="65">
        <f t="shared" si="27"/>
        <v>0</v>
      </c>
      <c r="P113" s="74">
        <f t="shared" si="28"/>
        <v>0</v>
      </c>
      <c r="Q113" s="65">
        <f t="shared" si="29"/>
        <v>351.10395000000005</v>
      </c>
    </row>
    <row r="114" spans="1:17" ht="34.35" customHeight="1">
      <c r="A114" s="111" t="s">
        <v>251</v>
      </c>
      <c r="B114" s="76" t="s">
        <v>252</v>
      </c>
      <c r="C114" s="88" t="s">
        <v>45</v>
      </c>
      <c r="D114" s="89">
        <v>55</v>
      </c>
      <c r="E114" s="89">
        <v>3.98</v>
      </c>
      <c r="F114" s="70">
        <f t="shared" si="25"/>
        <v>5.06853</v>
      </c>
      <c r="G114" s="90">
        <v>89813</v>
      </c>
      <c r="H114" s="69" t="s">
        <v>85</v>
      </c>
      <c r="I114" s="109">
        <f t="shared" si="33"/>
        <v>218.9</v>
      </c>
      <c r="J114" s="110">
        <f t="shared" si="34"/>
        <v>278.76915000000002</v>
      </c>
      <c r="K114" s="65">
        <v>0</v>
      </c>
      <c r="L114" s="65">
        <f>'[1]Memória 01'!E107</f>
        <v>0</v>
      </c>
      <c r="M114" s="65">
        <f t="shared" si="24"/>
        <v>0</v>
      </c>
      <c r="N114" s="65">
        <f t="shared" si="26"/>
        <v>0</v>
      </c>
      <c r="O114" s="65">
        <f t="shared" si="27"/>
        <v>0</v>
      </c>
      <c r="P114" s="74">
        <f t="shared" si="28"/>
        <v>0</v>
      </c>
      <c r="Q114" s="65">
        <f t="shared" si="29"/>
        <v>278.76915000000002</v>
      </c>
    </row>
    <row r="115" spans="1:17" ht="34.35" customHeight="1">
      <c r="A115" s="111" t="s">
        <v>253</v>
      </c>
      <c r="B115" s="76" t="s">
        <v>254</v>
      </c>
      <c r="C115" s="88" t="s">
        <v>45</v>
      </c>
      <c r="D115" s="89">
        <v>37</v>
      </c>
      <c r="E115" s="89">
        <v>7</v>
      </c>
      <c r="F115" s="70">
        <f t="shared" si="25"/>
        <v>8.9145000000000003</v>
      </c>
      <c r="G115" s="90">
        <v>89817</v>
      </c>
      <c r="H115" s="69" t="s">
        <v>85</v>
      </c>
      <c r="I115" s="109">
        <f t="shared" si="33"/>
        <v>259</v>
      </c>
      <c r="J115" s="110">
        <f t="shared" si="34"/>
        <v>329.8365</v>
      </c>
      <c r="K115" s="65">
        <v>0</v>
      </c>
      <c r="L115" s="65">
        <f>'[1]Memória 01'!E108</f>
        <v>0</v>
      </c>
      <c r="M115" s="65">
        <f t="shared" si="24"/>
        <v>0</v>
      </c>
      <c r="N115" s="65">
        <f t="shared" si="26"/>
        <v>0</v>
      </c>
      <c r="O115" s="65">
        <f t="shared" si="27"/>
        <v>0</v>
      </c>
      <c r="P115" s="74">
        <f t="shared" si="28"/>
        <v>0</v>
      </c>
      <c r="Q115" s="65">
        <f t="shared" si="29"/>
        <v>329.8365</v>
      </c>
    </row>
    <row r="116" spans="1:17" ht="34.35" customHeight="1">
      <c r="A116" s="111" t="s">
        <v>255</v>
      </c>
      <c r="B116" s="76" t="s">
        <v>256</v>
      </c>
      <c r="C116" s="88" t="s">
        <v>45</v>
      </c>
      <c r="D116" s="89">
        <v>73</v>
      </c>
      <c r="E116" s="89">
        <v>8.66</v>
      </c>
      <c r="F116" s="70">
        <f t="shared" si="25"/>
        <v>11.028510000000001</v>
      </c>
      <c r="G116" s="90">
        <v>89821</v>
      </c>
      <c r="H116" s="69" t="s">
        <v>85</v>
      </c>
      <c r="I116" s="109">
        <f t="shared" si="33"/>
        <v>632.18000000000006</v>
      </c>
      <c r="J116" s="110">
        <f t="shared" si="34"/>
        <v>805.08123000000001</v>
      </c>
      <c r="K116" s="65">
        <v>0</v>
      </c>
      <c r="L116" s="65">
        <f>'[1]Memória 01'!E109</f>
        <v>0</v>
      </c>
      <c r="M116" s="65">
        <f t="shared" si="24"/>
        <v>0</v>
      </c>
      <c r="N116" s="65">
        <f t="shared" si="26"/>
        <v>0</v>
      </c>
      <c r="O116" s="65">
        <f t="shared" si="27"/>
        <v>0</v>
      </c>
      <c r="P116" s="74">
        <f t="shared" si="28"/>
        <v>0</v>
      </c>
      <c r="Q116" s="65">
        <f t="shared" si="29"/>
        <v>805.08123000000001</v>
      </c>
    </row>
    <row r="117" spans="1:17" ht="25.5" customHeight="1">
      <c r="A117" s="112" t="s">
        <v>257</v>
      </c>
      <c r="B117" s="76" t="s">
        <v>258</v>
      </c>
      <c r="C117" s="68" t="s">
        <v>45</v>
      </c>
      <c r="D117" s="70">
        <v>1</v>
      </c>
      <c r="E117" s="70">
        <v>12.45</v>
      </c>
      <c r="F117" s="70">
        <f t="shared" si="25"/>
        <v>15.855074999999999</v>
      </c>
      <c r="G117" s="75">
        <v>1654</v>
      </c>
      <c r="H117" s="71" t="s">
        <v>36</v>
      </c>
      <c r="I117" s="109">
        <f t="shared" si="33"/>
        <v>12.45</v>
      </c>
      <c r="J117" s="110">
        <f t="shared" si="34"/>
        <v>15.855074999999999</v>
      </c>
      <c r="K117" s="65">
        <v>0</v>
      </c>
      <c r="L117" s="65">
        <f>'[1]Memória 01'!E110</f>
        <v>0</v>
      </c>
      <c r="M117" s="65">
        <f t="shared" si="24"/>
        <v>0</v>
      </c>
      <c r="N117" s="65">
        <f t="shared" si="26"/>
        <v>0</v>
      </c>
      <c r="O117" s="65">
        <f t="shared" si="27"/>
        <v>0</v>
      </c>
      <c r="P117" s="74">
        <f t="shared" si="28"/>
        <v>0</v>
      </c>
      <c r="Q117" s="65">
        <f t="shared" si="29"/>
        <v>15.855074999999999</v>
      </c>
    </row>
    <row r="118" spans="1:17" ht="25.5" customHeight="1">
      <c r="A118" s="112" t="s">
        <v>259</v>
      </c>
      <c r="B118" s="76" t="s">
        <v>260</v>
      </c>
      <c r="C118" s="68" t="s">
        <v>45</v>
      </c>
      <c r="D118" s="70">
        <v>4</v>
      </c>
      <c r="E118" s="70">
        <v>13.18</v>
      </c>
      <c r="F118" s="70">
        <f t="shared" si="25"/>
        <v>16.78473</v>
      </c>
      <c r="G118" s="75">
        <v>1582</v>
      </c>
      <c r="H118" s="71" t="s">
        <v>36</v>
      </c>
      <c r="I118" s="109">
        <f t="shared" si="33"/>
        <v>52.72</v>
      </c>
      <c r="J118" s="110">
        <f t="shared" si="34"/>
        <v>67.138919999999999</v>
      </c>
      <c r="K118" s="65">
        <v>0</v>
      </c>
      <c r="L118" s="65">
        <f>'[1]Memória 01'!E111</f>
        <v>0</v>
      </c>
      <c r="M118" s="65">
        <f t="shared" si="24"/>
        <v>0</v>
      </c>
      <c r="N118" s="65">
        <f t="shared" si="26"/>
        <v>0</v>
      </c>
      <c r="O118" s="65">
        <f t="shared" si="27"/>
        <v>0</v>
      </c>
      <c r="P118" s="74">
        <f t="shared" si="28"/>
        <v>0</v>
      </c>
      <c r="Q118" s="65">
        <f t="shared" si="29"/>
        <v>67.138919999999999</v>
      </c>
    </row>
    <row r="119" spans="1:17" ht="25.5" customHeight="1">
      <c r="A119" s="112" t="s">
        <v>261</v>
      </c>
      <c r="B119" s="76" t="s">
        <v>262</v>
      </c>
      <c r="C119" s="68" t="s">
        <v>45</v>
      </c>
      <c r="D119" s="70">
        <v>8</v>
      </c>
      <c r="E119" s="70">
        <v>14.66</v>
      </c>
      <c r="F119" s="70">
        <f t="shared" si="25"/>
        <v>18.669510000000002</v>
      </c>
      <c r="G119" s="75">
        <v>1583</v>
      </c>
      <c r="H119" s="71" t="s">
        <v>36</v>
      </c>
      <c r="I119" s="109">
        <f t="shared" si="33"/>
        <v>117.28</v>
      </c>
      <c r="J119" s="110">
        <f t="shared" si="34"/>
        <v>149.35608000000002</v>
      </c>
      <c r="K119" s="65">
        <v>0</v>
      </c>
      <c r="L119" s="65">
        <f>'[1]Memória 01'!E112</f>
        <v>0</v>
      </c>
      <c r="M119" s="65">
        <f t="shared" si="24"/>
        <v>0</v>
      </c>
      <c r="N119" s="65">
        <f t="shared" si="26"/>
        <v>0</v>
      </c>
      <c r="O119" s="65">
        <f t="shared" si="27"/>
        <v>0</v>
      </c>
      <c r="P119" s="74">
        <f t="shared" si="28"/>
        <v>0</v>
      </c>
      <c r="Q119" s="65">
        <f t="shared" si="29"/>
        <v>149.35608000000002</v>
      </c>
    </row>
    <row r="120" spans="1:17" ht="35.25" customHeight="1">
      <c r="A120" s="111" t="s">
        <v>263</v>
      </c>
      <c r="B120" s="76" t="s">
        <v>264</v>
      </c>
      <c r="C120" s="88" t="s">
        <v>45</v>
      </c>
      <c r="D120" s="89">
        <v>5</v>
      </c>
      <c r="E120" s="89">
        <v>8.85</v>
      </c>
      <c r="F120" s="70">
        <f t="shared" si="25"/>
        <v>11.270474999999999</v>
      </c>
      <c r="G120" s="90">
        <v>89825</v>
      </c>
      <c r="H120" s="69" t="s">
        <v>85</v>
      </c>
      <c r="I120" s="109">
        <f t="shared" si="33"/>
        <v>44.25</v>
      </c>
      <c r="J120" s="110">
        <f t="shared" si="34"/>
        <v>56.352374999999995</v>
      </c>
      <c r="K120" s="65">
        <v>0</v>
      </c>
      <c r="L120" s="65">
        <f>'[1]Memória 01'!E113</f>
        <v>0</v>
      </c>
      <c r="M120" s="65">
        <f t="shared" si="24"/>
        <v>0</v>
      </c>
      <c r="N120" s="65">
        <f t="shared" si="26"/>
        <v>0</v>
      </c>
      <c r="O120" s="65">
        <f t="shared" si="27"/>
        <v>0</v>
      </c>
      <c r="P120" s="74">
        <f t="shared" si="28"/>
        <v>0</v>
      </c>
      <c r="Q120" s="65">
        <f t="shared" si="29"/>
        <v>56.352374999999995</v>
      </c>
    </row>
    <row r="121" spans="1:17" ht="25.5" customHeight="1">
      <c r="A121" s="112" t="s">
        <v>265</v>
      </c>
      <c r="B121" s="76" t="s">
        <v>266</v>
      </c>
      <c r="C121" s="68" t="s">
        <v>45</v>
      </c>
      <c r="D121" s="70">
        <v>2</v>
      </c>
      <c r="E121" s="70">
        <v>28.02</v>
      </c>
      <c r="F121" s="70">
        <f t="shared" si="25"/>
        <v>35.68347</v>
      </c>
      <c r="G121" s="75">
        <v>1661</v>
      </c>
      <c r="H121" s="71" t="s">
        <v>36</v>
      </c>
      <c r="I121" s="109">
        <f t="shared" si="33"/>
        <v>56.04</v>
      </c>
      <c r="J121" s="110">
        <f t="shared" si="34"/>
        <v>71.36694</v>
      </c>
      <c r="K121" s="65">
        <v>0</v>
      </c>
      <c r="L121" s="65">
        <f>'[1]Memória 01'!E114</f>
        <v>0</v>
      </c>
      <c r="M121" s="65">
        <f t="shared" si="24"/>
        <v>0</v>
      </c>
      <c r="N121" s="65">
        <f t="shared" si="26"/>
        <v>0</v>
      </c>
      <c r="O121" s="65">
        <f t="shared" si="27"/>
        <v>0</v>
      </c>
      <c r="P121" s="74">
        <f t="shared" si="28"/>
        <v>0</v>
      </c>
      <c r="Q121" s="65">
        <f t="shared" si="29"/>
        <v>71.36694</v>
      </c>
    </row>
    <row r="122" spans="1:17" ht="25.5" customHeight="1">
      <c r="A122" s="112" t="s">
        <v>267</v>
      </c>
      <c r="B122" s="76" t="s">
        <v>268</v>
      </c>
      <c r="C122" s="68" t="s">
        <v>45</v>
      </c>
      <c r="D122" s="70">
        <v>8</v>
      </c>
      <c r="E122" s="70">
        <v>29.25</v>
      </c>
      <c r="F122" s="70">
        <f t="shared" si="25"/>
        <v>37.249875000000003</v>
      </c>
      <c r="G122" s="75">
        <v>1662</v>
      </c>
      <c r="H122" s="71" t="s">
        <v>36</v>
      </c>
      <c r="I122" s="109">
        <f t="shared" si="33"/>
        <v>234</v>
      </c>
      <c r="J122" s="110">
        <f t="shared" si="34"/>
        <v>297.99900000000002</v>
      </c>
      <c r="K122" s="65">
        <v>0</v>
      </c>
      <c r="L122" s="65">
        <f>'[1]Memória 01'!E115</f>
        <v>0</v>
      </c>
      <c r="M122" s="65">
        <f t="shared" si="24"/>
        <v>0</v>
      </c>
      <c r="N122" s="65">
        <f t="shared" si="26"/>
        <v>0</v>
      </c>
      <c r="O122" s="65">
        <f t="shared" si="27"/>
        <v>0</v>
      </c>
      <c r="P122" s="74">
        <f t="shared" si="28"/>
        <v>0</v>
      </c>
      <c r="Q122" s="65">
        <f t="shared" si="29"/>
        <v>297.99900000000002</v>
      </c>
    </row>
    <row r="123" spans="1:17" ht="34.35" customHeight="1">
      <c r="A123" s="111" t="s">
        <v>269</v>
      </c>
      <c r="B123" s="76" t="s">
        <v>270</v>
      </c>
      <c r="C123" s="88" t="s">
        <v>45</v>
      </c>
      <c r="D123" s="89">
        <v>1</v>
      </c>
      <c r="E123" s="89">
        <v>23.7</v>
      </c>
      <c r="F123" s="70">
        <f t="shared" si="25"/>
        <v>30.181950000000001</v>
      </c>
      <c r="G123" s="90">
        <v>89796</v>
      </c>
      <c r="H123" s="69" t="s">
        <v>85</v>
      </c>
      <c r="I123" s="109">
        <f t="shared" si="33"/>
        <v>23.7</v>
      </c>
      <c r="J123" s="110">
        <f t="shared" si="34"/>
        <v>30.181950000000001</v>
      </c>
      <c r="K123" s="65">
        <v>0</v>
      </c>
      <c r="L123" s="65">
        <f>'[1]Memória 01'!E116</f>
        <v>0</v>
      </c>
      <c r="M123" s="65">
        <f t="shared" si="24"/>
        <v>0</v>
      </c>
      <c r="N123" s="65">
        <f t="shared" si="26"/>
        <v>0</v>
      </c>
      <c r="O123" s="65">
        <f t="shared" si="27"/>
        <v>0</v>
      </c>
      <c r="P123" s="74">
        <f t="shared" si="28"/>
        <v>0</v>
      </c>
      <c r="Q123" s="65">
        <f t="shared" si="29"/>
        <v>30.181950000000001</v>
      </c>
    </row>
    <row r="124" spans="1:17" ht="34.35" customHeight="1">
      <c r="A124" s="111" t="s">
        <v>271</v>
      </c>
      <c r="B124" s="76" t="s">
        <v>272</v>
      </c>
      <c r="C124" s="88" t="s">
        <v>129</v>
      </c>
      <c r="D124" s="89">
        <v>28.67</v>
      </c>
      <c r="E124" s="89">
        <v>11.15</v>
      </c>
      <c r="F124" s="70">
        <f t="shared" si="25"/>
        <v>14.199525000000001</v>
      </c>
      <c r="G124" s="90">
        <v>89711</v>
      </c>
      <c r="H124" s="69" t="s">
        <v>85</v>
      </c>
      <c r="I124" s="109">
        <f t="shared" si="33"/>
        <v>319.6705</v>
      </c>
      <c r="J124" s="110">
        <f t="shared" si="34"/>
        <v>407.10038175000005</v>
      </c>
      <c r="K124" s="65">
        <v>0</v>
      </c>
      <c r="L124" s="65">
        <f>'[1]Memória 01'!E117</f>
        <v>0</v>
      </c>
      <c r="M124" s="65">
        <f t="shared" si="24"/>
        <v>0</v>
      </c>
      <c r="N124" s="65">
        <f t="shared" si="26"/>
        <v>0</v>
      </c>
      <c r="O124" s="65">
        <f t="shared" si="27"/>
        <v>0</v>
      </c>
      <c r="P124" s="74">
        <f t="shared" si="28"/>
        <v>0</v>
      </c>
      <c r="Q124" s="65">
        <f t="shared" si="29"/>
        <v>407.10038175000005</v>
      </c>
    </row>
    <row r="125" spans="1:17" ht="34.35" customHeight="1">
      <c r="A125" s="111" t="s">
        <v>273</v>
      </c>
      <c r="B125" s="76" t="s">
        <v>274</v>
      </c>
      <c r="C125" s="88" t="s">
        <v>129</v>
      </c>
      <c r="D125" s="89">
        <v>35.71</v>
      </c>
      <c r="E125" s="89">
        <v>7.92</v>
      </c>
      <c r="F125" s="70">
        <f t="shared" si="25"/>
        <v>10.086120000000001</v>
      </c>
      <c r="G125" s="90">
        <v>89798</v>
      </c>
      <c r="H125" s="69" t="s">
        <v>85</v>
      </c>
      <c r="I125" s="109">
        <f t="shared" si="33"/>
        <v>282.82319999999999</v>
      </c>
      <c r="J125" s="110">
        <f t="shared" si="34"/>
        <v>360.17534520000004</v>
      </c>
      <c r="K125" s="65">
        <v>0</v>
      </c>
      <c r="L125" s="65">
        <f>'[1]Memória 01'!E118</f>
        <v>0</v>
      </c>
      <c r="M125" s="65">
        <f t="shared" si="24"/>
        <v>0</v>
      </c>
      <c r="N125" s="65">
        <f t="shared" si="26"/>
        <v>0</v>
      </c>
      <c r="O125" s="65">
        <f t="shared" si="27"/>
        <v>0</v>
      </c>
      <c r="P125" s="74">
        <f t="shared" si="28"/>
        <v>0</v>
      </c>
      <c r="Q125" s="65">
        <f t="shared" si="29"/>
        <v>360.17534520000004</v>
      </c>
    </row>
    <row r="126" spans="1:17" ht="34.35" customHeight="1">
      <c r="A126" s="111" t="s">
        <v>275</v>
      </c>
      <c r="B126" s="76" t="s">
        <v>276</v>
      </c>
      <c r="C126" s="88" t="s">
        <v>129</v>
      </c>
      <c r="D126" s="89">
        <v>28.66</v>
      </c>
      <c r="E126" s="89">
        <v>12.67</v>
      </c>
      <c r="F126" s="70">
        <f t="shared" si="25"/>
        <v>16.135245000000001</v>
      </c>
      <c r="G126" s="90">
        <v>89799</v>
      </c>
      <c r="H126" s="69" t="s">
        <v>85</v>
      </c>
      <c r="I126" s="109">
        <f t="shared" si="33"/>
        <v>363.12220000000002</v>
      </c>
      <c r="J126" s="110">
        <f t="shared" si="34"/>
        <v>462.43612170000006</v>
      </c>
      <c r="K126" s="65">
        <v>0</v>
      </c>
      <c r="L126" s="65">
        <f>'[1]Memória 01'!E119</f>
        <v>0</v>
      </c>
      <c r="M126" s="65">
        <f t="shared" si="24"/>
        <v>0</v>
      </c>
      <c r="N126" s="65">
        <f t="shared" si="26"/>
        <v>0</v>
      </c>
      <c r="O126" s="65">
        <f t="shared" si="27"/>
        <v>0</v>
      </c>
      <c r="P126" s="74">
        <f t="shared" si="28"/>
        <v>0</v>
      </c>
      <c r="Q126" s="65">
        <f t="shared" si="29"/>
        <v>462.43612170000006</v>
      </c>
    </row>
    <row r="127" spans="1:17" ht="34.35" customHeight="1">
      <c r="A127" s="111" t="s">
        <v>277</v>
      </c>
      <c r="B127" s="76" t="s">
        <v>278</v>
      </c>
      <c r="C127" s="88" t="s">
        <v>129</v>
      </c>
      <c r="D127" s="89">
        <v>61.87</v>
      </c>
      <c r="E127" s="89">
        <v>15.42</v>
      </c>
      <c r="F127" s="70">
        <f t="shared" si="25"/>
        <v>19.637370000000001</v>
      </c>
      <c r="G127" s="90">
        <v>89800</v>
      </c>
      <c r="H127" s="69" t="s">
        <v>85</v>
      </c>
      <c r="I127" s="109">
        <f t="shared" si="33"/>
        <v>954.03539999999998</v>
      </c>
      <c r="J127" s="110">
        <f t="shared" si="34"/>
        <v>1214.9640818999999</v>
      </c>
      <c r="K127" s="65">
        <v>0</v>
      </c>
      <c r="L127" s="65">
        <f>'[1]Memória 01'!E120</f>
        <v>0</v>
      </c>
      <c r="M127" s="65">
        <f t="shared" si="24"/>
        <v>0</v>
      </c>
      <c r="N127" s="65">
        <f t="shared" si="26"/>
        <v>0</v>
      </c>
      <c r="O127" s="65">
        <f t="shared" si="27"/>
        <v>0</v>
      </c>
      <c r="P127" s="74">
        <f t="shared" si="28"/>
        <v>0</v>
      </c>
      <c r="Q127" s="65">
        <f t="shared" si="29"/>
        <v>1214.9640818999999</v>
      </c>
    </row>
    <row r="128" spans="1:17" ht="25.5" customHeight="1">
      <c r="A128" s="112" t="s">
        <v>279</v>
      </c>
      <c r="B128" s="76" t="s">
        <v>280</v>
      </c>
      <c r="C128" s="68" t="s">
        <v>129</v>
      </c>
      <c r="D128" s="70">
        <v>135</v>
      </c>
      <c r="E128" s="70">
        <v>5.85</v>
      </c>
      <c r="F128" s="70">
        <f t="shared" si="25"/>
        <v>7.4499749999999993</v>
      </c>
      <c r="G128" s="87">
        <v>89402</v>
      </c>
      <c r="H128" s="76" t="s">
        <v>60</v>
      </c>
      <c r="I128" s="109">
        <f t="shared" si="33"/>
        <v>789.75</v>
      </c>
      <c r="J128" s="110">
        <f t="shared" si="34"/>
        <v>1005.7466249999999</v>
      </c>
      <c r="K128" s="65">
        <v>0</v>
      </c>
      <c r="L128" s="65">
        <f>'[1]Memória 01'!E121</f>
        <v>0</v>
      </c>
      <c r="M128" s="65">
        <f t="shared" si="24"/>
        <v>0</v>
      </c>
      <c r="N128" s="65">
        <f t="shared" si="26"/>
        <v>0</v>
      </c>
      <c r="O128" s="65">
        <f t="shared" si="27"/>
        <v>0</v>
      </c>
      <c r="P128" s="74">
        <f t="shared" si="28"/>
        <v>0</v>
      </c>
      <c r="Q128" s="65">
        <f t="shared" si="29"/>
        <v>1005.7466249999999</v>
      </c>
    </row>
    <row r="129" spans="1:17" ht="25.5" customHeight="1">
      <c r="A129" s="112" t="s">
        <v>281</v>
      </c>
      <c r="B129" s="76" t="s">
        <v>282</v>
      </c>
      <c r="C129" s="68" t="s">
        <v>129</v>
      </c>
      <c r="D129" s="70">
        <v>36.85</v>
      </c>
      <c r="E129" s="70">
        <v>12.22</v>
      </c>
      <c r="F129" s="70">
        <f t="shared" si="25"/>
        <v>15.562170000000002</v>
      </c>
      <c r="G129" s="87">
        <v>89449</v>
      </c>
      <c r="H129" s="76" t="s">
        <v>60</v>
      </c>
      <c r="I129" s="109">
        <f t="shared" si="33"/>
        <v>450.30700000000002</v>
      </c>
      <c r="J129" s="110">
        <f t="shared" si="34"/>
        <v>573.46596450000004</v>
      </c>
      <c r="K129" s="65">
        <v>0</v>
      </c>
      <c r="L129" s="65">
        <f>'[1]Memória 01'!E122</f>
        <v>0</v>
      </c>
      <c r="M129" s="65">
        <f t="shared" si="24"/>
        <v>0</v>
      </c>
      <c r="N129" s="65">
        <f t="shared" si="26"/>
        <v>0</v>
      </c>
      <c r="O129" s="65">
        <f t="shared" si="27"/>
        <v>0</v>
      </c>
      <c r="P129" s="74">
        <f t="shared" si="28"/>
        <v>0</v>
      </c>
      <c r="Q129" s="65">
        <f t="shared" si="29"/>
        <v>573.46596450000004</v>
      </c>
    </row>
    <row r="130" spans="1:17" ht="45.75" customHeight="1">
      <c r="A130" s="112" t="s">
        <v>283</v>
      </c>
      <c r="B130" s="76" t="s">
        <v>284</v>
      </c>
      <c r="C130" s="68" t="s">
        <v>45</v>
      </c>
      <c r="D130" s="70">
        <v>5</v>
      </c>
      <c r="E130" s="70">
        <v>78.61</v>
      </c>
      <c r="F130" s="70">
        <f t="shared" si="25"/>
        <v>100.109835</v>
      </c>
      <c r="G130" s="87">
        <v>94497</v>
      </c>
      <c r="H130" s="69" t="s">
        <v>85</v>
      </c>
      <c r="I130" s="109">
        <f t="shared" si="33"/>
        <v>393.05</v>
      </c>
      <c r="J130" s="110">
        <f t="shared" si="34"/>
        <v>500.54917499999999</v>
      </c>
      <c r="K130" s="65">
        <v>0</v>
      </c>
      <c r="L130" s="65">
        <f>'[1]Memória 01'!E123</f>
        <v>0</v>
      </c>
      <c r="M130" s="65">
        <f t="shared" si="24"/>
        <v>0</v>
      </c>
      <c r="N130" s="65">
        <f t="shared" si="26"/>
        <v>0</v>
      </c>
      <c r="O130" s="65">
        <f t="shared" si="27"/>
        <v>0</v>
      </c>
      <c r="P130" s="74">
        <f t="shared" si="28"/>
        <v>0</v>
      </c>
      <c r="Q130" s="65">
        <f t="shared" si="29"/>
        <v>500.54917499999999</v>
      </c>
    </row>
    <row r="131" spans="1:17" ht="25.5" customHeight="1">
      <c r="A131" s="112" t="s">
        <v>285</v>
      </c>
      <c r="B131" s="76" t="s">
        <v>286</v>
      </c>
      <c r="C131" s="68" t="s">
        <v>45</v>
      </c>
      <c r="D131" s="70">
        <v>18</v>
      </c>
      <c r="E131" s="70">
        <v>26.78</v>
      </c>
      <c r="F131" s="70">
        <f t="shared" si="25"/>
        <v>34.104330000000004</v>
      </c>
      <c r="G131" s="87">
        <v>89353</v>
      </c>
      <c r="H131" s="76" t="s">
        <v>60</v>
      </c>
      <c r="I131" s="109">
        <f t="shared" si="33"/>
        <v>482.04</v>
      </c>
      <c r="J131" s="110">
        <f t="shared" si="34"/>
        <v>613.87794000000008</v>
      </c>
      <c r="K131" s="65">
        <v>0</v>
      </c>
      <c r="L131" s="65">
        <f>'[1]Memória 01'!E124</f>
        <v>0</v>
      </c>
      <c r="M131" s="65">
        <f t="shared" si="24"/>
        <v>0</v>
      </c>
      <c r="N131" s="65">
        <f t="shared" si="26"/>
        <v>0</v>
      </c>
      <c r="O131" s="65">
        <f t="shared" si="27"/>
        <v>0</v>
      </c>
      <c r="P131" s="74">
        <f t="shared" si="28"/>
        <v>0</v>
      </c>
      <c r="Q131" s="65">
        <f t="shared" si="29"/>
        <v>613.87794000000008</v>
      </c>
    </row>
    <row r="132" spans="1:17" ht="25.5" customHeight="1">
      <c r="A132" s="112" t="s">
        <v>287</v>
      </c>
      <c r="B132" s="76" t="s">
        <v>288</v>
      </c>
      <c r="C132" s="68" t="s">
        <v>45</v>
      </c>
      <c r="D132" s="70">
        <v>7</v>
      </c>
      <c r="E132" s="70">
        <v>22.45</v>
      </c>
      <c r="F132" s="70">
        <f t="shared" si="25"/>
        <v>28.590074999999999</v>
      </c>
      <c r="G132" s="87">
        <v>89351</v>
      </c>
      <c r="H132" s="76" t="s">
        <v>60</v>
      </c>
      <c r="I132" s="109">
        <f t="shared" si="33"/>
        <v>157.15</v>
      </c>
      <c r="J132" s="110">
        <f t="shared" si="34"/>
        <v>200.13052499999998</v>
      </c>
      <c r="K132" s="65">
        <v>0</v>
      </c>
      <c r="L132" s="65">
        <f>'[1]Memória 01'!E125</f>
        <v>0</v>
      </c>
      <c r="M132" s="65">
        <f t="shared" si="24"/>
        <v>0</v>
      </c>
      <c r="N132" s="65">
        <f t="shared" si="26"/>
        <v>0</v>
      </c>
      <c r="O132" s="65">
        <f t="shared" si="27"/>
        <v>0</v>
      </c>
      <c r="P132" s="74">
        <f t="shared" si="28"/>
        <v>0</v>
      </c>
      <c r="Q132" s="65">
        <f t="shared" si="29"/>
        <v>200.13052499999998</v>
      </c>
    </row>
    <row r="133" spans="1:17" ht="25.5" customHeight="1">
      <c r="A133" s="112" t="s">
        <v>289</v>
      </c>
      <c r="B133" s="76" t="s">
        <v>290</v>
      </c>
      <c r="C133" s="68" t="s">
        <v>45</v>
      </c>
      <c r="D133" s="70">
        <v>3</v>
      </c>
      <c r="E133" s="70">
        <v>3.26</v>
      </c>
      <c r="F133" s="70">
        <f t="shared" si="25"/>
        <v>4.1516099999999998</v>
      </c>
      <c r="G133" s="87">
        <v>813</v>
      </c>
      <c r="H133" s="76" t="s">
        <v>60</v>
      </c>
      <c r="I133" s="109">
        <f t="shared" si="33"/>
        <v>9.7799999999999994</v>
      </c>
      <c r="J133" s="110">
        <f t="shared" si="34"/>
        <v>12.454829999999999</v>
      </c>
      <c r="K133" s="65">
        <v>0</v>
      </c>
      <c r="L133" s="65">
        <f>'[1]Memória 01'!E126</f>
        <v>0</v>
      </c>
      <c r="M133" s="65">
        <f t="shared" si="24"/>
        <v>0</v>
      </c>
      <c r="N133" s="65">
        <f t="shared" si="26"/>
        <v>0</v>
      </c>
      <c r="O133" s="65">
        <f t="shared" si="27"/>
        <v>0</v>
      </c>
      <c r="P133" s="74">
        <f t="shared" si="28"/>
        <v>0</v>
      </c>
      <c r="Q133" s="65">
        <f t="shared" si="29"/>
        <v>12.454829999999999</v>
      </c>
    </row>
    <row r="134" spans="1:17" ht="25.5" customHeight="1">
      <c r="A134" s="112" t="s">
        <v>291</v>
      </c>
      <c r="B134" s="76" t="s">
        <v>292</v>
      </c>
      <c r="C134" s="68" t="s">
        <v>45</v>
      </c>
      <c r="D134" s="70">
        <v>58</v>
      </c>
      <c r="E134" s="70">
        <v>2.52</v>
      </c>
      <c r="F134" s="70">
        <f t="shared" si="25"/>
        <v>3.2092200000000002</v>
      </c>
      <c r="G134" s="87">
        <v>89481</v>
      </c>
      <c r="H134" s="76" t="s">
        <v>60</v>
      </c>
      <c r="I134" s="109">
        <f t="shared" si="33"/>
        <v>146.16</v>
      </c>
      <c r="J134" s="110">
        <f t="shared" si="34"/>
        <v>186.13476</v>
      </c>
      <c r="K134" s="65">
        <v>0</v>
      </c>
      <c r="L134" s="65">
        <f>'[1]Memória 01'!E127</f>
        <v>0</v>
      </c>
      <c r="M134" s="65">
        <f t="shared" si="24"/>
        <v>0</v>
      </c>
      <c r="N134" s="65">
        <f t="shared" si="26"/>
        <v>0</v>
      </c>
      <c r="O134" s="65">
        <f t="shared" si="27"/>
        <v>0</v>
      </c>
      <c r="P134" s="74">
        <f t="shared" si="28"/>
        <v>0</v>
      </c>
      <c r="Q134" s="65">
        <f t="shared" si="29"/>
        <v>186.13476</v>
      </c>
    </row>
    <row r="135" spans="1:17" ht="25.5" customHeight="1">
      <c r="A135" s="112" t="s">
        <v>293</v>
      </c>
      <c r="B135" s="76" t="s">
        <v>294</v>
      </c>
      <c r="C135" s="68" t="s">
        <v>45</v>
      </c>
      <c r="D135" s="70">
        <v>13</v>
      </c>
      <c r="E135" s="70">
        <v>8.34</v>
      </c>
      <c r="F135" s="70">
        <f t="shared" si="25"/>
        <v>10.620989999999999</v>
      </c>
      <c r="G135" s="87">
        <v>89501</v>
      </c>
      <c r="H135" s="76" t="s">
        <v>60</v>
      </c>
      <c r="I135" s="109">
        <f t="shared" si="33"/>
        <v>108.42</v>
      </c>
      <c r="J135" s="110">
        <f t="shared" si="34"/>
        <v>138.07286999999999</v>
      </c>
      <c r="K135" s="65">
        <v>0</v>
      </c>
      <c r="L135" s="65">
        <f>'[1]Memória 01'!E128</f>
        <v>0</v>
      </c>
      <c r="M135" s="65">
        <f t="shared" si="24"/>
        <v>0</v>
      </c>
      <c r="N135" s="65">
        <f t="shared" si="26"/>
        <v>0</v>
      </c>
      <c r="O135" s="65">
        <f t="shared" si="27"/>
        <v>0</v>
      </c>
      <c r="P135" s="74">
        <f t="shared" si="28"/>
        <v>0</v>
      </c>
      <c r="Q135" s="65">
        <f t="shared" si="29"/>
        <v>138.07286999999999</v>
      </c>
    </row>
    <row r="136" spans="1:17" ht="35.25" customHeight="1">
      <c r="A136" s="111" t="s">
        <v>295</v>
      </c>
      <c r="B136" s="76" t="s">
        <v>296</v>
      </c>
      <c r="C136" s="88" t="s">
        <v>45</v>
      </c>
      <c r="D136" s="89">
        <v>34</v>
      </c>
      <c r="E136" s="89">
        <v>9.85</v>
      </c>
      <c r="F136" s="70">
        <f t="shared" si="25"/>
        <v>12.543975</v>
      </c>
      <c r="G136" s="97">
        <v>89366</v>
      </c>
      <c r="H136" s="69" t="s">
        <v>85</v>
      </c>
      <c r="I136" s="109">
        <f t="shared" si="33"/>
        <v>334.9</v>
      </c>
      <c r="J136" s="110">
        <f t="shared" si="34"/>
        <v>426.49514999999997</v>
      </c>
      <c r="K136" s="65">
        <v>0</v>
      </c>
      <c r="L136" s="65">
        <f>'[1]Memória 01'!E129</f>
        <v>0</v>
      </c>
      <c r="M136" s="65">
        <f t="shared" si="24"/>
        <v>0</v>
      </c>
      <c r="N136" s="65">
        <f t="shared" si="26"/>
        <v>0</v>
      </c>
      <c r="O136" s="65">
        <f t="shared" si="27"/>
        <v>0</v>
      </c>
      <c r="P136" s="74">
        <f t="shared" si="28"/>
        <v>0</v>
      </c>
      <c r="Q136" s="65">
        <f t="shared" si="29"/>
        <v>426.49514999999997</v>
      </c>
    </row>
    <row r="137" spans="1:17" ht="34.35" customHeight="1">
      <c r="A137" s="111" t="s">
        <v>297</v>
      </c>
      <c r="B137" s="76" t="s">
        <v>298</v>
      </c>
      <c r="C137" s="88" t="s">
        <v>45</v>
      </c>
      <c r="D137" s="89">
        <v>4</v>
      </c>
      <c r="E137" s="89">
        <v>12.47</v>
      </c>
      <c r="F137" s="70">
        <f t="shared" si="25"/>
        <v>15.880545000000001</v>
      </c>
      <c r="G137" s="97">
        <v>89627</v>
      </c>
      <c r="H137" s="69" t="s">
        <v>85</v>
      </c>
      <c r="I137" s="109">
        <f t="shared" si="33"/>
        <v>49.88</v>
      </c>
      <c r="J137" s="110">
        <f t="shared" si="34"/>
        <v>63.522180000000006</v>
      </c>
      <c r="K137" s="65">
        <v>0</v>
      </c>
      <c r="L137" s="65">
        <f>'[1]Memória 01'!E130</f>
        <v>0</v>
      </c>
      <c r="M137" s="65">
        <f t="shared" si="24"/>
        <v>0</v>
      </c>
      <c r="N137" s="65">
        <f t="shared" si="26"/>
        <v>0</v>
      </c>
      <c r="O137" s="65">
        <f t="shared" si="27"/>
        <v>0</v>
      </c>
      <c r="P137" s="74">
        <f t="shared" si="28"/>
        <v>0</v>
      </c>
      <c r="Q137" s="65">
        <f t="shared" si="29"/>
        <v>63.522180000000006</v>
      </c>
    </row>
    <row r="138" spans="1:17" ht="25.5" customHeight="1">
      <c r="A138" s="112" t="s">
        <v>299</v>
      </c>
      <c r="B138" s="76" t="s">
        <v>300</v>
      </c>
      <c r="C138" s="68" t="s">
        <v>45</v>
      </c>
      <c r="D138" s="70">
        <v>34</v>
      </c>
      <c r="E138" s="70">
        <v>4.68</v>
      </c>
      <c r="F138" s="70">
        <f t="shared" si="25"/>
        <v>5.9599799999999998</v>
      </c>
      <c r="G138" s="96">
        <v>89440</v>
      </c>
      <c r="H138" s="76" t="s">
        <v>60</v>
      </c>
      <c r="I138" s="109">
        <f t="shared" si="33"/>
        <v>159.12</v>
      </c>
      <c r="J138" s="110">
        <f t="shared" si="34"/>
        <v>202.63932</v>
      </c>
      <c r="K138" s="65">
        <v>0</v>
      </c>
      <c r="L138" s="65">
        <f>'[1]Memória 01'!E131</f>
        <v>0</v>
      </c>
      <c r="M138" s="65">
        <f t="shared" si="24"/>
        <v>0</v>
      </c>
      <c r="N138" s="65">
        <f t="shared" si="26"/>
        <v>0</v>
      </c>
      <c r="O138" s="65">
        <f t="shared" si="27"/>
        <v>0</v>
      </c>
      <c r="P138" s="74">
        <f t="shared" si="28"/>
        <v>0</v>
      </c>
      <c r="Q138" s="65">
        <f t="shared" si="29"/>
        <v>202.63932</v>
      </c>
    </row>
    <row r="139" spans="1:17" ht="25.5" customHeight="1">
      <c r="A139" s="112" t="s">
        <v>301</v>
      </c>
      <c r="B139" s="76" t="s">
        <v>302</v>
      </c>
      <c r="C139" s="68" t="s">
        <v>45</v>
      </c>
      <c r="D139" s="70">
        <v>5</v>
      </c>
      <c r="E139" s="70">
        <v>13.38</v>
      </c>
      <c r="F139" s="70">
        <f t="shared" si="25"/>
        <v>17.039430000000003</v>
      </c>
      <c r="G139" s="96">
        <v>89625</v>
      </c>
      <c r="H139" s="76" t="s">
        <v>60</v>
      </c>
      <c r="I139" s="109">
        <f t="shared" si="33"/>
        <v>66.900000000000006</v>
      </c>
      <c r="J139" s="110">
        <f t="shared" si="34"/>
        <v>85.197150000000022</v>
      </c>
      <c r="K139" s="65">
        <v>0</v>
      </c>
      <c r="L139" s="65">
        <f>'[1]Memória 01'!E132</f>
        <v>0</v>
      </c>
      <c r="M139" s="65">
        <f t="shared" si="24"/>
        <v>0</v>
      </c>
      <c r="N139" s="65">
        <f t="shared" si="26"/>
        <v>0</v>
      </c>
      <c r="O139" s="65">
        <f t="shared" si="27"/>
        <v>0</v>
      </c>
      <c r="P139" s="74">
        <f t="shared" si="28"/>
        <v>0</v>
      </c>
      <c r="Q139" s="65">
        <f t="shared" si="29"/>
        <v>85.197150000000022</v>
      </c>
    </row>
    <row r="140" spans="1:17" ht="34.35" customHeight="1">
      <c r="A140" s="111" t="s">
        <v>303</v>
      </c>
      <c r="B140" s="76" t="s">
        <v>304</v>
      </c>
      <c r="C140" s="88" t="s">
        <v>45</v>
      </c>
      <c r="D140" s="89">
        <v>9</v>
      </c>
      <c r="E140" s="89">
        <v>14.29</v>
      </c>
      <c r="F140" s="70">
        <f t="shared" si="25"/>
        <v>18.198315000000001</v>
      </c>
      <c r="G140" s="97">
        <v>90374</v>
      </c>
      <c r="H140" s="69" t="s">
        <v>85</v>
      </c>
      <c r="I140" s="109">
        <f t="shared" si="33"/>
        <v>128.60999999999999</v>
      </c>
      <c r="J140" s="110">
        <f t="shared" si="34"/>
        <v>163.78483500000002</v>
      </c>
      <c r="K140" s="65">
        <v>0</v>
      </c>
      <c r="L140" s="65">
        <f>'[1]Memória 01'!E133</f>
        <v>0</v>
      </c>
      <c r="M140" s="65">
        <f t="shared" ref="M140:M203" si="35">K140+L140</f>
        <v>0</v>
      </c>
      <c r="N140" s="65">
        <f t="shared" si="26"/>
        <v>0</v>
      </c>
      <c r="O140" s="65">
        <f t="shared" si="27"/>
        <v>0</v>
      </c>
      <c r="P140" s="74">
        <f t="shared" si="28"/>
        <v>0</v>
      </c>
      <c r="Q140" s="65">
        <f t="shared" si="29"/>
        <v>163.78483500000002</v>
      </c>
    </row>
    <row r="141" spans="1:17" ht="34.35" customHeight="1">
      <c r="A141" s="111" t="s">
        <v>305</v>
      </c>
      <c r="B141" s="76" t="s">
        <v>306</v>
      </c>
      <c r="C141" s="88" t="s">
        <v>45</v>
      </c>
      <c r="D141" s="89">
        <v>10</v>
      </c>
      <c r="E141" s="89">
        <v>298.77999999999997</v>
      </c>
      <c r="F141" s="70">
        <f t="shared" ref="F141:F204" si="36">E141+E141*27.35/100</f>
        <v>380.49632999999994</v>
      </c>
      <c r="G141" s="97">
        <v>86931</v>
      </c>
      <c r="H141" s="69" t="s">
        <v>85</v>
      </c>
      <c r="I141" s="109">
        <f t="shared" si="33"/>
        <v>2987.7999999999997</v>
      </c>
      <c r="J141" s="110">
        <f t="shared" si="34"/>
        <v>3804.9632999999994</v>
      </c>
      <c r="K141" s="65">
        <v>0</v>
      </c>
      <c r="L141" s="65">
        <f>'[1]Memória 01'!E134</f>
        <v>0</v>
      </c>
      <c r="M141" s="65">
        <f t="shared" si="35"/>
        <v>0</v>
      </c>
      <c r="N141" s="65">
        <f t="shared" ref="N141:N204" si="37">ROUND(K141*F141,2)</f>
        <v>0</v>
      </c>
      <c r="O141" s="65">
        <f t="shared" ref="O141:O204" si="38">ROUND(L141*F141,2)</f>
        <v>0</v>
      </c>
      <c r="P141" s="74">
        <f t="shared" ref="P141:P204" si="39">ROUND(M141*F141,2)</f>
        <v>0</v>
      </c>
      <c r="Q141" s="65">
        <f t="shared" ref="Q141:Q204" si="40">J141-P141</f>
        <v>3804.9632999999994</v>
      </c>
    </row>
    <row r="142" spans="1:17" ht="45.75" customHeight="1">
      <c r="A142" s="112" t="s">
        <v>307</v>
      </c>
      <c r="B142" s="76" t="s">
        <v>308</v>
      </c>
      <c r="C142" s="68" t="s">
        <v>45</v>
      </c>
      <c r="D142" s="70">
        <v>1</v>
      </c>
      <c r="E142" s="70">
        <v>526.01</v>
      </c>
      <c r="F142" s="70">
        <f t="shared" si="36"/>
        <v>669.87373500000001</v>
      </c>
      <c r="G142" s="96">
        <v>95472</v>
      </c>
      <c r="H142" s="69" t="s">
        <v>85</v>
      </c>
      <c r="I142" s="109">
        <f t="shared" si="33"/>
        <v>526.01</v>
      </c>
      <c r="J142" s="110">
        <f t="shared" si="34"/>
        <v>669.87373500000001</v>
      </c>
      <c r="K142" s="65">
        <v>0</v>
      </c>
      <c r="L142" s="65">
        <f>'[1]Memória 01'!E135</f>
        <v>0</v>
      </c>
      <c r="M142" s="65">
        <f t="shared" si="35"/>
        <v>0</v>
      </c>
      <c r="N142" s="65">
        <f t="shared" si="37"/>
        <v>0</v>
      </c>
      <c r="O142" s="65">
        <f t="shared" si="38"/>
        <v>0</v>
      </c>
      <c r="P142" s="74">
        <f t="shared" si="39"/>
        <v>0</v>
      </c>
      <c r="Q142" s="65">
        <f t="shared" si="40"/>
        <v>669.87373500000001</v>
      </c>
    </row>
    <row r="143" spans="1:17" ht="25.5" customHeight="1">
      <c r="A143" s="112" t="s">
        <v>309</v>
      </c>
      <c r="B143" s="69" t="s">
        <v>310</v>
      </c>
      <c r="C143" s="68" t="s">
        <v>45</v>
      </c>
      <c r="D143" s="70">
        <v>11</v>
      </c>
      <c r="E143" s="70">
        <v>75.17</v>
      </c>
      <c r="F143" s="70">
        <f t="shared" si="36"/>
        <v>95.728994999999998</v>
      </c>
      <c r="G143" s="87">
        <v>1370</v>
      </c>
      <c r="H143" s="76" t="s">
        <v>60</v>
      </c>
      <c r="I143" s="109">
        <f t="shared" si="33"/>
        <v>826.87</v>
      </c>
      <c r="J143" s="110">
        <f t="shared" si="34"/>
        <v>1053.018945</v>
      </c>
      <c r="K143" s="65">
        <v>0</v>
      </c>
      <c r="L143" s="65">
        <f>'[1]Memória 01'!E136</f>
        <v>0</v>
      </c>
      <c r="M143" s="65">
        <f t="shared" si="35"/>
        <v>0</v>
      </c>
      <c r="N143" s="65">
        <f t="shared" si="37"/>
        <v>0</v>
      </c>
      <c r="O143" s="65">
        <f t="shared" si="38"/>
        <v>0</v>
      </c>
      <c r="P143" s="74">
        <f t="shared" si="39"/>
        <v>0</v>
      </c>
      <c r="Q143" s="65">
        <f t="shared" si="40"/>
        <v>1053.018945</v>
      </c>
    </row>
    <row r="144" spans="1:17" ht="25.5" customHeight="1">
      <c r="A144" s="112" t="s">
        <v>311</v>
      </c>
      <c r="B144" s="76" t="s">
        <v>312</v>
      </c>
      <c r="C144" s="68" t="s">
        <v>45</v>
      </c>
      <c r="D144" s="70">
        <v>2</v>
      </c>
      <c r="E144" s="70">
        <v>415.85</v>
      </c>
      <c r="F144" s="70">
        <f t="shared" si="36"/>
        <v>529.58497499999999</v>
      </c>
      <c r="G144" s="96">
        <v>100858</v>
      </c>
      <c r="H144" s="76" t="s">
        <v>60</v>
      </c>
      <c r="I144" s="109">
        <f t="shared" si="33"/>
        <v>831.7</v>
      </c>
      <c r="J144" s="110">
        <f t="shared" si="34"/>
        <v>1059.16995</v>
      </c>
      <c r="K144" s="65">
        <v>0</v>
      </c>
      <c r="L144" s="65">
        <f>'[1]Memória 01'!E137</f>
        <v>0</v>
      </c>
      <c r="M144" s="65">
        <f t="shared" si="35"/>
        <v>0</v>
      </c>
      <c r="N144" s="65">
        <f t="shared" si="37"/>
        <v>0</v>
      </c>
      <c r="O144" s="65">
        <f t="shared" si="38"/>
        <v>0</v>
      </c>
      <c r="P144" s="74">
        <f t="shared" si="39"/>
        <v>0</v>
      </c>
      <c r="Q144" s="65">
        <f t="shared" si="40"/>
        <v>1059.16995</v>
      </c>
    </row>
    <row r="145" spans="1:17" ht="25.5" customHeight="1">
      <c r="A145" s="112" t="s">
        <v>313</v>
      </c>
      <c r="B145" s="76" t="s">
        <v>314</v>
      </c>
      <c r="C145" s="68" t="s">
        <v>45</v>
      </c>
      <c r="D145" s="70">
        <v>3</v>
      </c>
      <c r="E145" s="70">
        <v>26.98</v>
      </c>
      <c r="F145" s="70">
        <f t="shared" si="36"/>
        <v>34.359030000000004</v>
      </c>
      <c r="G145" s="96">
        <v>94797</v>
      </c>
      <c r="H145" s="76" t="s">
        <v>60</v>
      </c>
      <c r="I145" s="109">
        <f t="shared" si="33"/>
        <v>80.94</v>
      </c>
      <c r="J145" s="110">
        <f t="shared" si="34"/>
        <v>103.07709000000001</v>
      </c>
      <c r="K145" s="65">
        <v>0</v>
      </c>
      <c r="L145" s="65">
        <f>'[1]Memória 01'!E138</f>
        <v>0</v>
      </c>
      <c r="M145" s="65">
        <f t="shared" si="35"/>
        <v>0</v>
      </c>
      <c r="N145" s="65">
        <f t="shared" si="37"/>
        <v>0</v>
      </c>
      <c r="O145" s="65">
        <f t="shared" si="38"/>
        <v>0</v>
      </c>
      <c r="P145" s="74">
        <f t="shared" si="39"/>
        <v>0</v>
      </c>
      <c r="Q145" s="65">
        <f t="shared" si="40"/>
        <v>103.07709000000001</v>
      </c>
    </row>
    <row r="146" spans="1:17" ht="25.5" customHeight="1">
      <c r="A146" s="112" t="s">
        <v>315</v>
      </c>
      <c r="B146" s="76" t="s">
        <v>316</v>
      </c>
      <c r="C146" s="68" t="s">
        <v>45</v>
      </c>
      <c r="D146" s="70">
        <v>1</v>
      </c>
      <c r="E146" s="70">
        <v>14.37</v>
      </c>
      <c r="F146" s="70">
        <f t="shared" si="36"/>
        <v>18.300194999999999</v>
      </c>
      <c r="G146" s="96">
        <v>11831</v>
      </c>
      <c r="H146" s="76" t="s">
        <v>60</v>
      </c>
      <c r="I146" s="109">
        <f t="shared" si="33"/>
        <v>14.37</v>
      </c>
      <c r="J146" s="110">
        <f t="shared" si="34"/>
        <v>18.300194999999999</v>
      </c>
      <c r="K146" s="65">
        <v>0</v>
      </c>
      <c r="L146" s="65">
        <f>'[1]Memória 01'!E139</f>
        <v>0</v>
      </c>
      <c r="M146" s="65">
        <f t="shared" si="35"/>
        <v>0</v>
      </c>
      <c r="N146" s="65">
        <f t="shared" si="37"/>
        <v>0</v>
      </c>
      <c r="O146" s="65">
        <f t="shared" si="38"/>
        <v>0</v>
      </c>
      <c r="P146" s="74">
        <f t="shared" si="39"/>
        <v>0</v>
      </c>
      <c r="Q146" s="65">
        <f t="shared" si="40"/>
        <v>18.300194999999999</v>
      </c>
    </row>
    <row r="147" spans="1:17" ht="25.5" customHeight="1">
      <c r="A147" s="112" t="s">
        <v>317</v>
      </c>
      <c r="B147" s="76" t="s">
        <v>318</v>
      </c>
      <c r="C147" s="68" t="s">
        <v>45</v>
      </c>
      <c r="D147" s="70">
        <v>1</v>
      </c>
      <c r="E147" s="70">
        <v>102.07</v>
      </c>
      <c r="F147" s="70">
        <f t="shared" si="36"/>
        <v>129.98614499999999</v>
      </c>
      <c r="G147" s="96">
        <v>95675</v>
      </c>
      <c r="H147" s="76" t="s">
        <v>60</v>
      </c>
      <c r="I147" s="109">
        <f t="shared" si="33"/>
        <v>102.07</v>
      </c>
      <c r="J147" s="110">
        <f t="shared" si="34"/>
        <v>129.98614499999999</v>
      </c>
      <c r="K147" s="65">
        <v>0</v>
      </c>
      <c r="L147" s="65">
        <f>'[1]Memória 01'!E140</f>
        <v>0</v>
      </c>
      <c r="M147" s="65">
        <f t="shared" si="35"/>
        <v>0</v>
      </c>
      <c r="N147" s="65">
        <f t="shared" si="37"/>
        <v>0</v>
      </c>
      <c r="O147" s="65">
        <f t="shared" si="38"/>
        <v>0</v>
      </c>
      <c r="P147" s="74">
        <f t="shared" si="39"/>
        <v>0</v>
      </c>
      <c r="Q147" s="65">
        <f t="shared" si="40"/>
        <v>129.98614499999999</v>
      </c>
    </row>
    <row r="148" spans="1:17" ht="34.35" customHeight="1">
      <c r="A148" s="111" t="s">
        <v>319</v>
      </c>
      <c r="B148" s="76" t="s">
        <v>320</v>
      </c>
      <c r="C148" s="88" t="s">
        <v>45</v>
      </c>
      <c r="D148" s="89">
        <v>1</v>
      </c>
      <c r="E148" s="89">
        <v>108.02</v>
      </c>
      <c r="F148" s="70">
        <f t="shared" si="36"/>
        <v>137.56347</v>
      </c>
      <c r="G148" s="97">
        <v>95635</v>
      </c>
      <c r="H148" s="69" t="s">
        <v>85</v>
      </c>
      <c r="I148" s="109">
        <f t="shared" si="33"/>
        <v>108.02</v>
      </c>
      <c r="J148" s="110">
        <f t="shared" si="34"/>
        <v>137.56347</v>
      </c>
      <c r="K148" s="65">
        <v>0</v>
      </c>
      <c r="L148" s="65">
        <f>'[1]Memória 01'!E141</f>
        <v>0</v>
      </c>
      <c r="M148" s="65">
        <f t="shared" si="35"/>
        <v>0</v>
      </c>
      <c r="N148" s="65">
        <f t="shared" si="37"/>
        <v>0</v>
      </c>
      <c r="O148" s="65">
        <f t="shared" si="38"/>
        <v>0</v>
      </c>
      <c r="P148" s="74">
        <f t="shared" si="39"/>
        <v>0</v>
      </c>
      <c r="Q148" s="65">
        <f t="shared" si="40"/>
        <v>137.56347</v>
      </c>
    </row>
    <row r="149" spans="1:17" ht="25.5" customHeight="1">
      <c r="A149" s="112" t="s">
        <v>321</v>
      </c>
      <c r="B149" s="69" t="s">
        <v>322</v>
      </c>
      <c r="C149" s="68" t="s">
        <v>31</v>
      </c>
      <c r="D149" s="70">
        <v>24.5</v>
      </c>
      <c r="E149" s="70">
        <v>218.93</v>
      </c>
      <c r="F149" s="70">
        <f t="shared" si="36"/>
        <v>278.80735500000003</v>
      </c>
      <c r="G149" s="96">
        <v>10759</v>
      </c>
      <c r="H149" s="71" t="s">
        <v>36</v>
      </c>
      <c r="I149" s="109">
        <f t="shared" si="33"/>
        <v>5363.7849999999999</v>
      </c>
      <c r="J149" s="110">
        <f t="shared" si="34"/>
        <v>6830.7801975000011</v>
      </c>
      <c r="K149" s="65">
        <v>0</v>
      </c>
      <c r="L149" s="65">
        <f>'[1]Memória 01'!E142</f>
        <v>0</v>
      </c>
      <c r="M149" s="65">
        <f t="shared" si="35"/>
        <v>0</v>
      </c>
      <c r="N149" s="65">
        <f t="shared" si="37"/>
        <v>0</v>
      </c>
      <c r="O149" s="65">
        <f t="shared" si="38"/>
        <v>0</v>
      </c>
      <c r="P149" s="74">
        <f t="shared" si="39"/>
        <v>0</v>
      </c>
      <c r="Q149" s="65">
        <f t="shared" si="40"/>
        <v>6830.7801975000011</v>
      </c>
    </row>
    <row r="150" spans="1:17" ht="34.35" customHeight="1">
      <c r="A150" s="111" t="s">
        <v>323</v>
      </c>
      <c r="B150" s="76" t="s">
        <v>324</v>
      </c>
      <c r="C150" s="88" t="s">
        <v>45</v>
      </c>
      <c r="D150" s="89">
        <v>6</v>
      </c>
      <c r="E150" s="89">
        <v>179.29</v>
      </c>
      <c r="F150" s="70">
        <f t="shared" si="36"/>
        <v>228.32581499999998</v>
      </c>
      <c r="G150" s="97">
        <v>86935</v>
      </c>
      <c r="H150" s="69" t="s">
        <v>85</v>
      </c>
      <c r="I150" s="109">
        <f t="shared" si="33"/>
        <v>1075.74</v>
      </c>
      <c r="J150" s="110">
        <f t="shared" si="34"/>
        <v>1369.95489</v>
      </c>
      <c r="K150" s="65">
        <v>0</v>
      </c>
      <c r="L150" s="65">
        <f>'[1]Memória 01'!E143</f>
        <v>0</v>
      </c>
      <c r="M150" s="65">
        <f t="shared" si="35"/>
        <v>0</v>
      </c>
      <c r="N150" s="65">
        <f t="shared" si="37"/>
        <v>0</v>
      </c>
      <c r="O150" s="65">
        <f t="shared" si="38"/>
        <v>0</v>
      </c>
      <c r="P150" s="74">
        <f t="shared" si="39"/>
        <v>0</v>
      </c>
      <c r="Q150" s="65">
        <f t="shared" si="40"/>
        <v>1369.95489</v>
      </c>
    </row>
    <row r="151" spans="1:17" ht="34.35" customHeight="1">
      <c r="A151" s="111" t="s">
        <v>325</v>
      </c>
      <c r="B151" s="76" t="s">
        <v>326</v>
      </c>
      <c r="C151" s="88" t="s">
        <v>45</v>
      </c>
      <c r="D151" s="89">
        <v>11</v>
      </c>
      <c r="E151" s="89">
        <v>98.14</v>
      </c>
      <c r="F151" s="70">
        <f t="shared" si="36"/>
        <v>124.98129</v>
      </c>
      <c r="G151" s="102">
        <v>2087</v>
      </c>
      <c r="H151" s="69" t="s">
        <v>90</v>
      </c>
      <c r="I151" s="109">
        <f t="shared" si="33"/>
        <v>1079.54</v>
      </c>
      <c r="J151" s="110">
        <f t="shared" si="34"/>
        <v>1374.7941900000001</v>
      </c>
      <c r="K151" s="65">
        <v>0</v>
      </c>
      <c r="L151" s="65">
        <f>'[1]Memória 01'!E144</f>
        <v>0</v>
      </c>
      <c r="M151" s="65">
        <f t="shared" si="35"/>
        <v>0</v>
      </c>
      <c r="N151" s="65">
        <f t="shared" si="37"/>
        <v>0</v>
      </c>
      <c r="O151" s="65">
        <f t="shared" si="38"/>
        <v>0</v>
      </c>
      <c r="P151" s="74">
        <f t="shared" si="39"/>
        <v>0</v>
      </c>
      <c r="Q151" s="65">
        <f t="shared" si="40"/>
        <v>1374.7941900000001</v>
      </c>
    </row>
    <row r="152" spans="1:17" ht="25.5" customHeight="1">
      <c r="A152" s="68" t="s">
        <v>327</v>
      </c>
      <c r="B152" s="76" t="s">
        <v>328</v>
      </c>
      <c r="C152" s="68" t="s">
        <v>45</v>
      </c>
      <c r="D152" s="70">
        <v>7</v>
      </c>
      <c r="E152" s="70">
        <v>77.86</v>
      </c>
      <c r="F152" s="70">
        <f t="shared" si="36"/>
        <v>99.154709999999994</v>
      </c>
      <c r="G152" s="96">
        <v>95546</v>
      </c>
      <c r="H152" s="76" t="s">
        <v>60</v>
      </c>
      <c r="I152" s="109">
        <f t="shared" si="33"/>
        <v>545.02</v>
      </c>
      <c r="J152" s="110">
        <f t="shared" si="34"/>
        <v>694.08296999999993</v>
      </c>
      <c r="K152" s="65">
        <v>0</v>
      </c>
      <c r="L152" s="65">
        <f>'[1]Memória 01'!E145</f>
        <v>0</v>
      </c>
      <c r="M152" s="65">
        <f t="shared" si="35"/>
        <v>0</v>
      </c>
      <c r="N152" s="65">
        <f t="shared" si="37"/>
        <v>0</v>
      </c>
      <c r="O152" s="65">
        <f t="shared" si="38"/>
        <v>0</v>
      </c>
      <c r="P152" s="74">
        <f t="shared" si="39"/>
        <v>0</v>
      </c>
      <c r="Q152" s="65">
        <f t="shared" si="40"/>
        <v>694.08296999999993</v>
      </c>
    </row>
    <row r="153" spans="1:17" ht="25.5" customHeight="1">
      <c r="A153" s="68" t="s">
        <v>329</v>
      </c>
      <c r="B153" s="76" t="s">
        <v>330</v>
      </c>
      <c r="C153" s="68" t="s">
        <v>45</v>
      </c>
      <c r="D153" s="70">
        <v>4</v>
      </c>
      <c r="E153" s="70">
        <v>23.03</v>
      </c>
      <c r="F153" s="70">
        <f t="shared" si="36"/>
        <v>29.328705000000003</v>
      </c>
      <c r="G153" s="96">
        <v>95544</v>
      </c>
      <c r="H153" s="76" t="s">
        <v>60</v>
      </c>
      <c r="I153" s="109">
        <f t="shared" si="33"/>
        <v>92.12</v>
      </c>
      <c r="J153" s="110">
        <f t="shared" si="34"/>
        <v>117.31482000000001</v>
      </c>
      <c r="K153" s="65">
        <v>0</v>
      </c>
      <c r="L153" s="65">
        <f>'[1]Memória 01'!E146</f>
        <v>0</v>
      </c>
      <c r="M153" s="65">
        <f t="shared" si="35"/>
        <v>0</v>
      </c>
      <c r="N153" s="65">
        <f t="shared" si="37"/>
        <v>0</v>
      </c>
      <c r="O153" s="65">
        <f t="shared" si="38"/>
        <v>0</v>
      </c>
      <c r="P153" s="74">
        <f t="shared" si="39"/>
        <v>0</v>
      </c>
      <c r="Q153" s="65">
        <f t="shared" si="40"/>
        <v>117.31482000000001</v>
      </c>
    </row>
    <row r="154" spans="1:17" ht="34.35" customHeight="1">
      <c r="A154" s="88" t="s">
        <v>331</v>
      </c>
      <c r="B154" s="69" t="s">
        <v>332</v>
      </c>
      <c r="C154" s="88" t="s">
        <v>45</v>
      </c>
      <c r="D154" s="89">
        <v>5</v>
      </c>
      <c r="E154" s="89">
        <v>55.03</v>
      </c>
      <c r="F154" s="70">
        <f t="shared" si="36"/>
        <v>70.080704999999995</v>
      </c>
      <c r="G154" s="97">
        <v>95547</v>
      </c>
      <c r="H154" s="69" t="s">
        <v>85</v>
      </c>
      <c r="I154" s="109">
        <f t="shared" si="33"/>
        <v>275.14999999999998</v>
      </c>
      <c r="J154" s="110">
        <f t="shared" si="34"/>
        <v>350.40352499999995</v>
      </c>
      <c r="K154" s="65">
        <v>0</v>
      </c>
      <c r="L154" s="65">
        <f>'[1]Memória 01'!E147</f>
        <v>0</v>
      </c>
      <c r="M154" s="65">
        <f t="shared" si="35"/>
        <v>0</v>
      </c>
      <c r="N154" s="65">
        <f t="shared" si="37"/>
        <v>0</v>
      </c>
      <c r="O154" s="65">
        <f t="shared" si="38"/>
        <v>0</v>
      </c>
      <c r="P154" s="74">
        <f t="shared" si="39"/>
        <v>0</v>
      </c>
      <c r="Q154" s="65">
        <f t="shared" si="40"/>
        <v>350.40352499999995</v>
      </c>
    </row>
    <row r="155" spans="1:17" ht="25.5" customHeight="1">
      <c r="A155" s="68" t="s">
        <v>333</v>
      </c>
      <c r="B155" s="76" t="s">
        <v>334</v>
      </c>
      <c r="C155" s="68" t="s">
        <v>45</v>
      </c>
      <c r="D155" s="70">
        <v>4</v>
      </c>
      <c r="E155" s="70">
        <v>22.59</v>
      </c>
      <c r="F155" s="70">
        <f t="shared" si="36"/>
        <v>28.768364999999999</v>
      </c>
      <c r="G155" s="96">
        <v>95545</v>
      </c>
      <c r="H155" s="76" t="s">
        <v>60</v>
      </c>
      <c r="I155" s="109">
        <f t="shared" si="33"/>
        <v>90.36</v>
      </c>
      <c r="J155" s="110">
        <f t="shared" si="34"/>
        <v>115.07346</v>
      </c>
      <c r="K155" s="65">
        <v>0</v>
      </c>
      <c r="L155" s="65">
        <f>'[1]Memória 01'!E148</f>
        <v>0</v>
      </c>
      <c r="M155" s="65">
        <f t="shared" si="35"/>
        <v>0</v>
      </c>
      <c r="N155" s="65">
        <f t="shared" si="37"/>
        <v>0</v>
      </c>
      <c r="O155" s="65">
        <f t="shared" si="38"/>
        <v>0</v>
      </c>
      <c r="P155" s="74">
        <f t="shared" si="39"/>
        <v>0</v>
      </c>
      <c r="Q155" s="65">
        <f t="shared" si="40"/>
        <v>115.07346</v>
      </c>
    </row>
    <row r="156" spans="1:17" ht="25.5" customHeight="1">
      <c r="A156" s="68" t="s">
        <v>335</v>
      </c>
      <c r="B156" s="76" t="s">
        <v>336</v>
      </c>
      <c r="C156" s="68" t="s">
        <v>45</v>
      </c>
      <c r="D156" s="70">
        <v>7</v>
      </c>
      <c r="E156" s="70">
        <v>62.91</v>
      </c>
      <c r="F156" s="70">
        <f t="shared" si="36"/>
        <v>80.115884999999992</v>
      </c>
      <c r="G156" s="96">
        <v>100860</v>
      </c>
      <c r="H156" s="76" t="s">
        <v>60</v>
      </c>
      <c r="I156" s="109">
        <f t="shared" si="33"/>
        <v>440.37</v>
      </c>
      <c r="J156" s="110">
        <f t="shared" si="34"/>
        <v>560.811195</v>
      </c>
      <c r="K156" s="65">
        <v>0</v>
      </c>
      <c r="L156" s="65">
        <f>'[1]Memória 01'!E149</f>
        <v>0</v>
      </c>
      <c r="M156" s="65">
        <f t="shared" si="35"/>
        <v>0</v>
      </c>
      <c r="N156" s="65">
        <f t="shared" si="37"/>
        <v>0</v>
      </c>
      <c r="O156" s="65">
        <f t="shared" si="38"/>
        <v>0</v>
      </c>
      <c r="P156" s="74">
        <f t="shared" si="39"/>
        <v>0</v>
      </c>
      <c r="Q156" s="65">
        <f t="shared" si="40"/>
        <v>560.811195</v>
      </c>
    </row>
    <row r="157" spans="1:17" ht="34.35" customHeight="1">
      <c r="A157" s="88" t="s">
        <v>337</v>
      </c>
      <c r="B157" s="76" t="s">
        <v>338</v>
      </c>
      <c r="C157" s="88" t="s">
        <v>45</v>
      </c>
      <c r="D157" s="89">
        <v>3</v>
      </c>
      <c r="E157" s="89">
        <v>364.92</v>
      </c>
      <c r="F157" s="70">
        <f t="shared" si="36"/>
        <v>464.72562000000005</v>
      </c>
      <c r="G157" s="97">
        <v>97902</v>
      </c>
      <c r="H157" s="69" t="s">
        <v>85</v>
      </c>
      <c r="I157" s="109">
        <f t="shared" si="33"/>
        <v>1094.76</v>
      </c>
      <c r="J157" s="110">
        <f t="shared" si="34"/>
        <v>1394.17686</v>
      </c>
      <c r="K157" s="65">
        <v>0</v>
      </c>
      <c r="L157" s="65">
        <f>'[1]Memória 01'!E150</f>
        <v>0</v>
      </c>
      <c r="M157" s="65">
        <f t="shared" si="35"/>
        <v>0</v>
      </c>
      <c r="N157" s="65">
        <f t="shared" si="37"/>
        <v>0</v>
      </c>
      <c r="O157" s="65">
        <f t="shared" si="38"/>
        <v>0</v>
      </c>
      <c r="P157" s="74">
        <f t="shared" si="39"/>
        <v>0</v>
      </c>
      <c r="Q157" s="65">
        <f t="shared" si="40"/>
        <v>1394.17686</v>
      </c>
    </row>
    <row r="158" spans="1:17" ht="34.35" customHeight="1">
      <c r="A158" s="88" t="s">
        <v>339</v>
      </c>
      <c r="B158" s="76" t="s">
        <v>340</v>
      </c>
      <c r="C158" s="88" t="s">
        <v>45</v>
      </c>
      <c r="D158" s="89">
        <v>2</v>
      </c>
      <c r="E158" s="89">
        <v>486.51</v>
      </c>
      <c r="F158" s="70">
        <f t="shared" si="36"/>
        <v>619.57048499999996</v>
      </c>
      <c r="G158" s="97">
        <v>99255</v>
      </c>
      <c r="H158" s="69" t="s">
        <v>85</v>
      </c>
      <c r="I158" s="109">
        <f t="shared" si="33"/>
        <v>973.02</v>
      </c>
      <c r="J158" s="110">
        <f t="shared" si="34"/>
        <v>1239.1409699999999</v>
      </c>
      <c r="K158" s="65">
        <v>0</v>
      </c>
      <c r="L158" s="65">
        <f>'[1]Memória 01'!E151</f>
        <v>0</v>
      </c>
      <c r="M158" s="65">
        <f t="shared" si="35"/>
        <v>0</v>
      </c>
      <c r="N158" s="65">
        <f t="shared" si="37"/>
        <v>0</v>
      </c>
      <c r="O158" s="65">
        <f t="shared" si="38"/>
        <v>0</v>
      </c>
      <c r="P158" s="74">
        <f t="shared" si="39"/>
        <v>0</v>
      </c>
      <c r="Q158" s="65">
        <f t="shared" si="40"/>
        <v>1239.1409699999999</v>
      </c>
    </row>
    <row r="159" spans="1:17" ht="34.35" customHeight="1">
      <c r="A159" s="88" t="s">
        <v>341</v>
      </c>
      <c r="B159" s="76" t="s">
        <v>342</v>
      </c>
      <c r="C159" s="88" t="s">
        <v>45</v>
      </c>
      <c r="D159" s="89">
        <v>11</v>
      </c>
      <c r="E159" s="89">
        <v>42.88</v>
      </c>
      <c r="F159" s="70">
        <f t="shared" si="36"/>
        <v>54.607680000000002</v>
      </c>
      <c r="G159" s="97">
        <v>86906</v>
      </c>
      <c r="H159" s="69" t="s">
        <v>85</v>
      </c>
      <c r="I159" s="109">
        <f t="shared" si="33"/>
        <v>471.68</v>
      </c>
      <c r="J159" s="110">
        <f t="shared" si="34"/>
        <v>600.68448000000001</v>
      </c>
      <c r="K159" s="65">
        <v>0</v>
      </c>
      <c r="L159" s="65">
        <f>'[1]Memória 01'!E152</f>
        <v>0</v>
      </c>
      <c r="M159" s="65">
        <f t="shared" si="35"/>
        <v>0</v>
      </c>
      <c r="N159" s="65">
        <f t="shared" si="37"/>
        <v>0</v>
      </c>
      <c r="O159" s="65">
        <f t="shared" si="38"/>
        <v>0</v>
      </c>
      <c r="P159" s="74">
        <f t="shared" si="39"/>
        <v>0</v>
      </c>
      <c r="Q159" s="65">
        <f t="shared" si="40"/>
        <v>600.68448000000001</v>
      </c>
    </row>
    <row r="160" spans="1:17" ht="34.35" customHeight="1">
      <c r="A160" s="88" t="s">
        <v>343</v>
      </c>
      <c r="B160" s="76" t="s">
        <v>344</v>
      </c>
      <c r="C160" s="88" t="s">
        <v>45</v>
      </c>
      <c r="D160" s="89">
        <v>6</v>
      </c>
      <c r="E160" s="89">
        <v>85.97</v>
      </c>
      <c r="F160" s="70">
        <f t="shared" si="36"/>
        <v>109.482795</v>
      </c>
      <c r="G160" s="97">
        <v>86909</v>
      </c>
      <c r="H160" s="69" t="s">
        <v>85</v>
      </c>
      <c r="I160" s="109">
        <f t="shared" si="33"/>
        <v>515.81999999999994</v>
      </c>
      <c r="J160" s="110">
        <f t="shared" si="34"/>
        <v>656.89676999999995</v>
      </c>
      <c r="K160" s="65">
        <v>0</v>
      </c>
      <c r="L160" s="65">
        <f>'[1]Memória 01'!E153</f>
        <v>0</v>
      </c>
      <c r="M160" s="65">
        <f t="shared" si="35"/>
        <v>0</v>
      </c>
      <c r="N160" s="65">
        <f t="shared" si="37"/>
        <v>0</v>
      </c>
      <c r="O160" s="65">
        <f t="shared" si="38"/>
        <v>0</v>
      </c>
      <c r="P160" s="74">
        <f t="shared" si="39"/>
        <v>0</v>
      </c>
      <c r="Q160" s="65">
        <f t="shared" si="40"/>
        <v>656.89676999999995</v>
      </c>
    </row>
    <row r="161" spans="1:17" ht="25.5" customHeight="1">
      <c r="A161" s="68" t="s">
        <v>345</v>
      </c>
      <c r="B161" s="76" t="s">
        <v>346</v>
      </c>
      <c r="C161" s="68" t="s">
        <v>45</v>
      </c>
      <c r="D161" s="70">
        <v>6</v>
      </c>
      <c r="E161" s="70">
        <v>5.9</v>
      </c>
      <c r="F161" s="70">
        <f t="shared" si="36"/>
        <v>7.5136500000000002</v>
      </c>
      <c r="G161" s="96">
        <v>86885</v>
      </c>
      <c r="H161" s="76" t="s">
        <v>60</v>
      </c>
      <c r="I161" s="109">
        <f t="shared" ref="I161:I164" si="41">D161*E161</f>
        <v>35.400000000000006</v>
      </c>
      <c r="J161" s="110">
        <f t="shared" ref="J161:J164" si="42">F161*D161</f>
        <v>45.081900000000005</v>
      </c>
      <c r="K161" s="65">
        <v>0</v>
      </c>
      <c r="L161" s="65">
        <f>'[1]Memória 01'!E154</f>
        <v>0</v>
      </c>
      <c r="M161" s="65">
        <f t="shared" si="35"/>
        <v>0</v>
      </c>
      <c r="N161" s="65">
        <f t="shared" si="37"/>
        <v>0</v>
      </c>
      <c r="O161" s="65">
        <f t="shared" si="38"/>
        <v>0</v>
      </c>
      <c r="P161" s="74">
        <f t="shared" si="39"/>
        <v>0</v>
      </c>
      <c r="Q161" s="65">
        <f t="shared" si="40"/>
        <v>45.081900000000005</v>
      </c>
    </row>
    <row r="162" spans="1:17" ht="25.5" customHeight="1">
      <c r="A162" s="68" t="s">
        <v>347</v>
      </c>
      <c r="B162" s="69" t="s">
        <v>348</v>
      </c>
      <c r="C162" s="68" t="s">
        <v>45</v>
      </c>
      <c r="D162" s="70">
        <v>1</v>
      </c>
      <c r="E162" s="70">
        <v>47.9</v>
      </c>
      <c r="F162" s="70">
        <f t="shared" si="36"/>
        <v>61.00065</v>
      </c>
      <c r="G162" s="104">
        <v>1482</v>
      </c>
      <c r="H162" s="71" t="s">
        <v>36</v>
      </c>
      <c r="I162" s="109">
        <f t="shared" si="41"/>
        <v>47.9</v>
      </c>
      <c r="J162" s="110">
        <f t="shared" si="42"/>
        <v>61.00065</v>
      </c>
      <c r="K162" s="65">
        <v>0</v>
      </c>
      <c r="L162" s="65">
        <f>'[1]Memória 01'!E155</f>
        <v>0</v>
      </c>
      <c r="M162" s="65">
        <f t="shared" si="35"/>
        <v>0</v>
      </c>
      <c r="N162" s="65">
        <f t="shared" si="37"/>
        <v>0</v>
      </c>
      <c r="O162" s="65">
        <f t="shared" si="38"/>
        <v>0</v>
      </c>
      <c r="P162" s="74">
        <f t="shared" si="39"/>
        <v>0</v>
      </c>
      <c r="Q162" s="65">
        <f t="shared" si="40"/>
        <v>61.00065</v>
      </c>
    </row>
    <row r="163" spans="1:17" ht="69" customHeight="1">
      <c r="A163" s="88" t="s">
        <v>349</v>
      </c>
      <c r="B163" s="76" t="s">
        <v>350</v>
      </c>
      <c r="C163" s="88" t="s">
        <v>45</v>
      </c>
      <c r="D163" s="89">
        <v>2</v>
      </c>
      <c r="E163" s="113">
        <v>1039.3800000000001</v>
      </c>
      <c r="F163" s="70">
        <f t="shared" si="36"/>
        <v>1323.6504300000001</v>
      </c>
      <c r="G163" s="102">
        <v>2647</v>
      </c>
      <c r="H163" s="95" t="s">
        <v>90</v>
      </c>
      <c r="I163" s="109">
        <f t="shared" si="41"/>
        <v>2078.7600000000002</v>
      </c>
      <c r="J163" s="110">
        <f t="shared" si="42"/>
        <v>2647.3008600000003</v>
      </c>
      <c r="K163" s="65">
        <v>0</v>
      </c>
      <c r="L163" s="65">
        <f>'[1]Memória 01'!E156</f>
        <v>0</v>
      </c>
      <c r="M163" s="65">
        <f t="shared" si="35"/>
        <v>0</v>
      </c>
      <c r="N163" s="65">
        <f t="shared" si="37"/>
        <v>0</v>
      </c>
      <c r="O163" s="65">
        <f t="shared" si="38"/>
        <v>0</v>
      </c>
      <c r="P163" s="74">
        <f t="shared" si="39"/>
        <v>0</v>
      </c>
      <c r="Q163" s="65">
        <f t="shared" si="40"/>
        <v>2647.3008600000003</v>
      </c>
    </row>
    <row r="164" spans="1:17" ht="35.1" customHeight="1">
      <c r="A164" s="88" t="s">
        <v>351</v>
      </c>
      <c r="B164" s="69" t="s">
        <v>352</v>
      </c>
      <c r="C164" s="88" t="s">
        <v>129</v>
      </c>
      <c r="D164" s="89">
        <v>45</v>
      </c>
      <c r="E164" s="89">
        <v>28.77</v>
      </c>
      <c r="F164" s="70">
        <f t="shared" si="36"/>
        <v>36.638595000000002</v>
      </c>
      <c r="G164" s="97">
        <v>89578</v>
      </c>
      <c r="H164" s="69" t="s">
        <v>85</v>
      </c>
      <c r="I164" s="109">
        <f t="shared" si="41"/>
        <v>1294.6500000000001</v>
      </c>
      <c r="J164" s="110">
        <f t="shared" si="42"/>
        <v>1648.7367750000001</v>
      </c>
      <c r="K164" s="65">
        <v>0</v>
      </c>
      <c r="L164" s="65">
        <f>'[1]Memória 01'!E157</f>
        <v>0</v>
      </c>
      <c r="M164" s="65">
        <f t="shared" si="35"/>
        <v>0</v>
      </c>
      <c r="N164" s="65">
        <f t="shared" si="37"/>
        <v>0</v>
      </c>
      <c r="O164" s="65">
        <f t="shared" si="38"/>
        <v>0</v>
      </c>
      <c r="P164" s="74">
        <f t="shared" si="39"/>
        <v>0</v>
      </c>
      <c r="Q164" s="65">
        <f t="shared" si="40"/>
        <v>1648.7367750000001</v>
      </c>
    </row>
    <row r="165" spans="1:17" ht="12.75" customHeight="1">
      <c r="A165" s="79" t="s">
        <v>353</v>
      </c>
      <c r="B165" s="80" t="s">
        <v>354</v>
      </c>
      <c r="C165" s="81"/>
      <c r="D165" s="81"/>
      <c r="E165" s="81"/>
      <c r="F165" s="81"/>
      <c r="G165" s="81"/>
      <c r="H165" s="114"/>
      <c r="I165" s="107">
        <f>SUM(I166:I217)</f>
        <v>21658.164599999996</v>
      </c>
      <c r="J165" s="108">
        <f>SUM(J166:J217)</f>
        <v>27581.672618100009</v>
      </c>
      <c r="K165" s="108"/>
      <c r="L165" s="65">
        <f>'[1]Memória 01'!E158</f>
        <v>0</v>
      </c>
      <c r="M165" s="108"/>
      <c r="N165" s="85">
        <f t="shared" ref="N165:Q165" si="43">SUM(N166:N217)</f>
        <v>0</v>
      </c>
      <c r="O165" s="85">
        <f t="shared" si="43"/>
        <v>0</v>
      </c>
      <c r="P165" s="85">
        <f t="shared" si="43"/>
        <v>0</v>
      </c>
      <c r="Q165" s="85">
        <f t="shared" si="43"/>
        <v>27581.672618100009</v>
      </c>
    </row>
    <row r="166" spans="1:17" ht="25.5" customHeight="1">
      <c r="A166" s="68" t="s">
        <v>355</v>
      </c>
      <c r="B166" s="69" t="s">
        <v>356</v>
      </c>
      <c r="C166" s="68" t="s">
        <v>45</v>
      </c>
      <c r="D166" s="70">
        <v>114</v>
      </c>
      <c r="E166" s="70">
        <v>4.99</v>
      </c>
      <c r="F166" s="70">
        <f t="shared" si="36"/>
        <v>6.3547650000000004</v>
      </c>
      <c r="G166" s="103" t="s">
        <v>357</v>
      </c>
      <c r="H166" s="71" t="s">
        <v>33</v>
      </c>
      <c r="I166" s="115">
        <f>E166*D166</f>
        <v>568.86</v>
      </c>
      <c r="J166" s="116">
        <f>F166*D166</f>
        <v>724.44321000000002</v>
      </c>
      <c r="K166" s="65">
        <v>0</v>
      </c>
      <c r="L166" s="65">
        <f>'[1]Memória 01'!E159</f>
        <v>0</v>
      </c>
      <c r="M166" s="65">
        <f t="shared" si="35"/>
        <v>0</v>
      </c>
      <c r="N166" s="65">
        <f t="shared" si="37"/>
        <v>0</v>
      </c>
      <c r="O166" s="65">
        <f t="shared" si="38"/>
        <v>0</v>
      </c>
      <c r="P166" s="74">
        <f t="shared" si="39"/>
        <v>0</v>
      </c>
      <c r="Q166" s="65">
        <f t="shared" si="40"/>
        <v>724.44321000000002</v>
      </c>
    </row>
    <row r="167" spans="1:17" ht="25.5" customHeight="1">
      <c r="A167" s="68" t="s">
        <v>358</v>
      </c>
      <c r="B167" s="76" t="s">
        <v>359</v>
      </c>
      <c r="C167" s="68" t="s">
        <v>45</v>
      </c>
      <c r="D167" s="70">
        <v>2</v>
      </c>
      <c r="E167" s="70">
        <v>13.33</v>
      </c>
      <c r="F167" s="70">
        <f t="shared" si="36"/>
        <v>16.975754999999999</v>
      </c>
      <c r="G167" s="96">
        <v>93018</v>
      </c>
      <c r="H167" s="76" t="s">
        <v>60</v>
      </c>
      <c r="I167" s="115">
        <f t="shared" ref="I167:I217" si="44">E167*D167</f>
        <v>26.66</v>
      </c>
      <c r="J167" s="116">
        <f t="shared" ref="J167:J217" si="45">F167*D167</f>
        <v>33.951509999999999</v>
      </c>
      <c r="K167" s="65">
        <v>0</v>
      </c>
      <c r="L167" s="65">
        <f>'[1]Memória 01'!E160</f>
        <v>0</v>
      </c>
      <c r="M167" s="65">
        <f t="shared" si="35"/>
        <v>0</v>
      </c>
      <c r="N167" s="65">
        <f t="shared" si="37"/>
        <v>0</v>
      </c>
      <c r="O167" s="65">
        <f t="shared" si="38"/>
        <v>0</v>
      </c>
      <c r="P167" s="74">
        <f t="shared" si="39"/>
        <v>0</v>
      </c>
      <c r="Q167" s="65">
        <f t="shared" si="40"/>
        <v>33.951509999999999</v>
      </c>
    </row>
    <row r="168" spans="1:17" ht="35.25" customHeight="1">
      <c r="A168" s="88" t="s">
        <v>360</v>
      </c>
      <c r="B168" s="76" t="s">
        <v>361</v>
      </c>
      <c r="C168" s="88" t="s">
        <v>45</v>
      </c>
      <c r="D168" s="89">
        <v>9</v>
      </c>
      <c r="E168" s="89">
        <v>9.89</v>
      </c>
      <c r="F168" s="70">
        <f t="shared" si="36"/>
        <v>12.594915</v>
      </c>
      <c r="G168" s="97">
        <v>91920</v>
      </c>
      <c r="H168" s="69" t="s">
        <v>85</v>
      </c>
      <c r="I168" s="115">
        <f t="shared" si="44"/>
        <v>89.01</v>
      </c>
      <c r="J168" s="116">
        <f t="shared" si="45"/>
        <v>113.354235</v>
      </c>
      <c r="K168" s="65">
        <v>0</v>
      </c>
      <c r="L168" s="65">
        <f>'[1]Memória 01'!E161</f>
        <v>0</v>
      </c>
      <c r="M168" s="65">
        <f t="shared" si="35"/>
        <v>0</v>
      </c>
      <c r="N168" s="65">
        <f t="shared" si="37"/>
        <v>0</v>
      </c>
      <c r="O168" s="65">
        <f t="shared" si="38"/>
        <v>0</v>
      </c>
      <c r="P168" s="74">
        <f t="shared" si="39"/>
        <v>0</v>
      </c>
      <c r="Q168" s="65">
        <f t="shared" si="40"/>
        <v>113.354235</v>
      </c>
    </row>
    <row r="169" spans="1:17" ht="34.35" customHeight="1">
      <c r="A169" s="88" t="s">
        <v>362</v>
      </c>
      <c r="B169" s="76" t="s">
        <v>363</v>
      </c>
      <c r="C169" s="88" t="s">
        <v>45</v>
      </c>
      <c r="D169" s="89">
        <v>47</v>
      </c>
      <c r="E169" s="89">
        <v>8.68</v>
      </c>
      <c r="F169" s="70">
        <f t="shared" si="36"/>
        <v>11.053979999999999</v>
      </c>
      <c r="G169" s="97">
        <v>91917</v>
      </c>
      <c r="H169" s="69" t="s">
        <v>85</v>
      </c>
      <c r="I169" s="115">
        <f t="shared" si="44"/>
        <v>407.96</v>
      </c>
      <c r="J169" s="116">
        <f t="shared" si="45"/>
        <v>519.53706</v>
      </c>
      <c r="K169" s="65">
        <v>0</v>
      </c>
      <c r="L169" s="65">
        <f>'[1]Memória 01'!E162</f>
        <v>0</v>
      </c>
      <c r="M169" s="65">
        <f t="shared" si="35"/>
        <v>0</v>
      </c>
      <c r="N169" s="65">
        <f t="shared" si="37"/>
        <v>0</v>
      </c>
      <c r="O169" s="65">
        <f t="shared" si="38"/>
        <v>0</v>
      </c>
      <c r="P169" s="74">
        <f t="shared" si="39"/>
        <v>0</v>
      </c>
      <c r="Q169" s="65">
        <f t="shared" si="40"/>
        <v>519.53706</v>
      </c>
    </row>
    <row r="170" spans="1:17" ht="34.35" customHeight="1">
      <c r="A170" s="88" t="s">
        <v>364</v>
      </c>
      <c r="B170" s="76" t="s">
        <v>365</v>
      </c>
      <c r="C170" s="88" t="s">
        <v>129</v>
      </c>
      <c r="D170" s="89">
        <v>173.77</v>
      </c>
      <c r="E170" s="89">
        <v>6.14</v>
      </c>
      <c r="F170" s="70">
        <f t="shared" si="36"/>
        <v>7.8192899999999996</v>
      </c>
      <c r="G170" s="97">
        <v>91836</v>
      </c>
      <c r="H170" s="69" t="s">
        <v>85</v>
      </c>
      <c r="I170" s="115">
        <f t="shared" si="44"/>
        <v>1066.9477999999999</v>
      </c>
      <c r="J170" s="116">
        <f t="shared" si="45"/>
        <v>1358.7580233000001</v>
      </c>
      <c r="K170" s="65">
        <v>0</v>
      </c>
      <c r="L170" s="65">
        <f>'[1]Memória 01'!E163</f>
        <v>0</v>
      </c>
      <c r="M170" s="65">
        <f t="shared" si="35"/>
        <v>0</v>
      </c>
      <c r="N170" s="65">
        <f t="shared" si="37"/>
        <v>0</v>
      </c>
      <c r="O170" s="65">
        <f t="shared" si="38"/>
        <v>0</v>
      </c>
      <c r="P170" s="74">
        <f t="shared" si="39"/>
        <v>0</v>
      </c>
      <c r="Q170" s="65">
        <f t="shared" si="40"/>
        <v>1358.7580233000001</v>
      </c>
    </row>
    <row r="171" spans="1:17" ht="34.35" customHeight="1">
      <c r="A171" s="88" t="s">
        <v>366</v>
      </c>
      <c r="B171" s="76" t="s">
        <v>367</v>
      </c>
      <c r="C171" s="88" t="s">
        <v>129</v>
      </c>
      <c r="D171" s="89">
        <v>18.05</v>
      </c>
      <c r="E171" s="89">
        <v>7.22</v>
      </c>
      <c r="F171" s="70">
        <f t="shared" si="36"/>
        <v>9.1946700000000003</v>
      </c>
      <c r="G171" s="97">
        <v>91840</v>
      </c>
      <c r="H171" s="69" t="s">
        <v>85</v>
      </c>
      <c r="I171" s="115">
        <f t="shared" si="44"/>
        <v>130.321</v>
      </c>
      <c r="J171" s="116">
        <f t="shared" si="45"/>
        <v>165.96379350000001</v>
      </c>
      <c r="K171" s="65">
        <v>0</v>
      </c>
      <c r="L171" s="65">
        <f>'[1]Memória 01'!E164</f>
        <v>0</v>
      </c>
      <c r="M171" s="65">
        <f t="shared" si="35"/>
        <v>0</v>
      </c>
      <c r="N171" s="65">
        <f t="shared" si="37"/>
        <v>0</v>
      </c>
      <c r="O171" s="65">
        <f t="shared" si="38"/>
        <v>0</v>
      </c>
      <c r="P171" s="74">
        <f t="shared" si="39"/>
        <v>0</v>
      </c>
      <c r="Q171" s="65">
        <f t="shared" si="40"/>
        <v>165.96379350000001</v>
      </c>
    </row>
    <row r="172" spans="1:17" ht="25.5" customHeight="1">
      <c r="A172" s="68" t="s">
        <v>368</v>
      </c>
      <c r="B172" s="76" t="s">
        <v>369</v>
      </c>
      <c r="C172" s="68" t="s">
        <v>129</v>
      </c>
      <c r="D172" s="70">
        <v>6</v>
      </c>
      <c r="E172" s="70">
        <v>4.58</v>
      </c>
      <c r="F172" s="70">
        <f t="shared" si="36"/>
        <v>5.83263</v>
      </c>
      <c r="G172" s="96">
        <v>97667</v>
      </c>
      <c r="H172" s="76" t="s">
        <v>60</v>
      </c>
      <c r="I172" s="115">
        <f t="shared" si="44"/>
        <v>27.48</v>
      </c>
      <c r="J172" s="116">
        <f t="shared" si="45"/>
        <v>34.995779999999996</v>
      </c>
      <c r="K172" s="65">
        <v>0</v>
      </c>
      <c r="L172" s="65">
        <f>'[1]Memória 01'!E165</f>
        <v>0</v>
      </c>
      <c r="M172" s="65">
        <f t="shared" si="35"/>
        <v>0</v>
      </c>
      <c r="N172" s="65">
        <f t="shared" si="37"/>
        <v>0</v>
      </c>
      <c r="O172" s="65">
        <f t="shared" si="38"/>
        <v>0</v>
      </c>
      <c r="P172" s="74">
        <f t="shared" si="39"/>
        <v>0</v>
      </c>
      <c r="Q172" s="65">
        <f t="shared" si="40"/>
        <v>34.995779999999996</v>
      </c>
    </row>
    <row r="173" spans="1:17" ht="34.35" customHeight="1">
      <c r="A173" s="88" t="s">
        <v>370</v>
      </c>
      <c r="B173" s="76" t="s">
        <v>371</v>
      </c>
      <c r="C173" s="88" t="s">
        <v>129</v>
      </c>
      <c r="D173" s="89">
        <v>68</v>
      </c>
      <c r="E173" s="89">
        <v>9.68</v>
      </c>
      <c r="F173" s="70">
        <f t="shared" si="36"/>
        <v>12.32748</v>
      </c>
      <c r="G173" s="97">
        <v>91865</v>
      </c>
      <c r="H173" s="69" t="s">
        <v>85</v>
      </c>
      <c r="I173" s="115">
        <f t="shared" si="44"/>
        <v>658.24</v>
      </c>
      <c r="J173" s="116">
        <f t="shared" si="45"/>
        <v>838.26864</v>
      </c>
      <c r="K173" s="65">
        <v>0</v>
      </c>
      <c r="L173" s="65">
        <f>'[1]Memória 01'!E166</f>
        <v>0</v>
      </c>
      <c r="M173" s="65">
        <f t="shared" si="35"/>
        <v>0</v>
      </c>
      <c r="N173" s="65">
        <f t="shared" si="37"/>
        <v>0</v>
      </c>
      <c r="O173" s="65">
        <f t="shared" si="38"/>
        <v>0</v>
      </c>
      <c r="P173" s="74">
        <f t="shared" si="39"/>
        <v>0</v>
      </c>
      <c r="Q173" s="65">
        <f t="shared" si="40"/>
        <v>838.26864</v>
      </c>
    </row>
    <row r="174" spans="1:17" ht="34.35" customHeight="1">
      <c r="A174" s="88" t="s">
        <v>372</v>
      </c>
      <c r="B174" s="76" t="s">
        <v>373</v>
      </c>
      <c r="C174" s="88" t="s">
        <v>129</v>
      </c>
      <c r="D174" s="89">
        <v>173.77</v>
      </c>
      <c r="E174" s="89">
        <v>7.85</v>
      </c>
      <c r="F174" s="70">
        <f t="shared" si="36"/>
        <v>9.9969749999999991</v>
      </c>
      <c r="G174" s="97">
        <v>91864</v>
      </c>
      <c r="H174" s="69" t="s">
        <v>85</v>
      </c>
      <c r="I174" s="115">
        <f t="shared" si="44"/>
        <v>1364.0944999999999</v>
      </c>
      <c r="J174" s="116">
        <f t="shared" si="45"/>
        <v>1737.1743457499999</v>
      </c>
      <c r="K174" s="65">
        <v>0</v>
      </c>
      <c r="L174" s="65">
        <f>'[1]Memória 01'!E167</f>
        <v>0</v>
      </c>
      <c r="M174" s="65">
        <f t="shared" si="35"/>
        <v>0</v>
      </c>
      <c r="N174" s="65">
        <f t="shared" si="37"/>
        <v>0</v>
      </c>
      <c r="O174" s="65">
        <f t="shared" si="38"/>
        <v>0</v>
      </c>
      <c r="P174" s="74">
        <f t="shared" si="39"/>
        <v>0</v>
      </c>
      <c r="Q174" s="65">
        <f t="shared" si="40"/>
        <v>1737.1743457499999</v>
      </c>
    </row>
    <row r="175" spans="1:17" ht="25.5" customHeight="1">
      <c r="A175" s="68" t="s">
        <v>374</v>
      </c>
      <c r="B175" s="76" t="s">
        <v>375</v>
      </c>
      <c r="C175" s="68" t="s">
        <v>129</v>
      </c>
      <c r="D175" s="70">
        <v>34.729999999999997</v>
      </c>
      <c r="E175" s="70">
        <v>8.23</v>
      </c>
      <c r="F175" s="70">
        <f t="shared" si="36"/>
        <v>10.480905</v>
      </c>
      <c r="G175" s="96">
        <v>93008</v>
      </c>
      <c r="H175" s="76" t="s">
        <v>60</v>
      </c>
      <c r="I175" s="115">
        <f t="shared" si="44"/>
        <v>285.8279</v>
      </c>
      <c r="J175" s="116">
        <f t="shared" si="45"/>
        <v>364.00183064999999</v>
      </c>
      <c r="K175" s="65">
        <v>0</v>
      </c>
      <c r="L175" s="65">
        <f>'[1]Memória 01'!E168</f>
        <v>0</v>
      </c>
      <c r="M175" s="65">
        <f t="shared" si="35"/>
        <v>0</v>
      </c>
      <c r="N175" s="65">
        <f t="shared" si="37"/>
        <v>0</v>
      </c>
      <c r="O175" s="65">
        <f t="shared" si="38"/>
        <v>0</v>
      </c>
      <c r="P175" s="74">
        <f t="shared" si="39"/>
        <v>0</v>
      </c>
      <c r="Q175" s="65">
        <f t="shared" si="40"/>
        <v>364.00183064999999</v>
      </c>
    </row>
    <row r="176" spans="1:17" ht="25.5" customHeight="1">
      <c r="A176" s="68" t="s">
        <v>376</v>
      </c>
      <c r="B176" s="76" t="s">
        <v>377</v>
      </c>
      <c r="C176" s="68" t="s">
        <v>45</v>
      </c>
      <c r="D176" s="70">
        <v>10</v>
      </c>
      <c r="E176" s="70">
        <v>7.18</v>
      </c>
      <c r="F176" s="70">
        <f t="shared" si="36"/>
        <v>9.1437299999999997</v>
      </c>
      <c r="G176" s="96">
        <v>93013</v>
      </c>
      <c r="H176" s="76" t="s">
        <v>60</v>
      </c>
      <c r="I176" s="115">
        <f t="shared" si="44"/>
        <v>71.8</v>
      </c>
      <c r="J176" s="116">
        <f t="shared" si="45"/>
        <v>91.437299999999993</v>
      </c>
      <c r="K176" s="65">
        <v>0</v>
      </c>
      <c r="L176" s="65">
        <f>'[1]Memória 01'!E169</f>
        <v>0</v>
      </c>
      <c r="M176" s="65">
        <f t="shared" si="35"/>
        <v>0</v>
      </c>
      <c r="N176" s="65">
        <f t="shared" si="37"/>
        <v>0</v>
      </c>
      <c r="O176" s="65">
        <f t="shared" si="38"/>
        <v>0</v>
      </c>
      <c r="P176" s="74">
        <f t="shared" si="39"/>
        <v>0</v>
      </c>
      <c r="Q176" s="65">
        <f t="shared" si="40"/>
        <v>91.437299999999993</v>
      </c>
    </row>
    <row r="177" spans="1:17" ht="34.35" customHeight="1">
      <c r="A177" s="88" t="s">
        <v>378</v>
      </c>
      <c r="B177" s="76" t="s">
        <v>379</v>
      </c>
      <c r="C177" s="88" t="s">
        <v>45</v>
      </c>
      <c r="D177" s="89">
        <v>20</v>
      </c>
      <c r="E177" s="89">
        <v>5.55</v>
      </c>
      <c r="F177" s="70">
        <f t="shared" si="36"/>
        <v>7.0679249999999998</v>
      </c>
      <c r="G177" s="97">
        <v>91877</v>
      </c>
      <c r="H177" s="69" t="s">
        <v>85</v>
      </c>
      <c r="I177" s="115">
        <f t="shared" si="44"/>
        <v>111</v>
      </c>
      <c r="J177" s="116">
        <f t="shared" si="45"/>
        <v>141.35849999999999</v>
      </c>
      <c r="K177" s="65">
        <v>0</v>
      </c>
      <c r="L177" s="65">
        <f>'[1]Memória 01'!E170</f>
        <v>0</v>
      </c>
      <c r="M177" s="65">
        <f t="shared" si="35"/>
        <v>0</v>
      </c>
      <c r="N177" s="65">
        <f t="shared" si="37"/>
        <v>0</v>
      </c>
      <c r="O177" s="65">
        <f t="shared" si="38"/>
        <v>0</v>
      </c>
      <c r="P177" s="74">
        <f t="shared" si="39"/>
        <v>0</v>
      </c>
      <c r="Q177" s="65">
        <f t="shared" si="40"/>
        <v>141.35849999999999</v>
      </c>
    </row>
    <row r="178" spans="1:17" ht="34.35" customHeight="1">
      <c r="A178" s="88" t="s">
        <v>380</v>
      </c>
      <c r="B178" s="76" t="s">
        <v>381</v>
      </c>
      <c r="C178" s="88" t="s">
        <v>45</v>
      </c>
      <c r="D178" s="89">
        <v>94</v>
      </c>
      <c r="E178" s="89">
        <v>4.21</v>
      </c>
      <c r="F178" s="70">
        <f t="shared" si="36"/>
        <v>5.3614350000000002</v>
      </c>
      <c r="G178" s="97">
        <v>91876</v>
      </c>
      <c r="H178" s="69" t="s">
        <v>85</v>
      </c>
      <c r="I178" s="115">
        <f t="shared" si="44"/>
        <v>395.74</v>
      </c>
      <c r="J178" s="116">
        <f t="shared" si="45"/>
        <v>503.97489000000002</v>
      </c>
      <c r="K178" s="65">
        <v>0</v>
      </c>
      <c r="L178" s="65">
        <f>'[1]Memória 01'!E171</f>
        <v>0</v>
      </c>
      <c r="M178" s="65">
        <f t="shared" si="35"/>
        <v>0</v>
      </c>
      <c r="N178" s="65">
        <f t="shared" si="37"/>
        <v>0</v>
      </c>
      <c r="O178" s="65">
        <f t="shared" si="38"/>
        <v>0</v>
      </c>
      <c r="P178" s="74">
        <f t="shared" si="39"/>
        <v>0</v>
      </c>
      <c r="Q178" s="65">
        <f t="shared" si="40"/>
        <v>503.97489000000002</v>
      </c>
    </row>
    <row r="179" spans="1:17" ht="25.5" customHeight="1">
      <c r="A179" s="68" t="s">
        <v>382</v>
      </c>
      <c r="B179" s="76" t="s">
        <v>383</v>
      </c>
      <c r="C179" s="68" t="s">
        <v>45</v>
      </c>
      <c r="D179" s="70">
        <v>1</v>
      </c>
      <c r="E179" s="70">
        <v>421.46</v>
      </c>
      <c r="F179" s="70">
        <f t="shared" si="36"/>
        <v>536.72930999999994</v>
      </c>
      <c r="G179" s="96">
        <v>101883</v>
      </c>
      <c r="H179" s="76" t="s">
        <v>60</v>
      </c>
      <c r="I179" s="115">
        <f t="shared" si="44"/>
        <v>421.46</v>
      </c>
      <c r="J179" s="116">
        <f t="shared" si="45"/>
        <v>536.72930999999994</v>
      </c>
      <c r="K179" s="65">
        <v>0</v>
      </c>
      <c r="L179" s="65">
        <f>'[1]Memória 01'!E172</f>
        <v>0</v>
      </c>
      <c r="M179" s="65">
        <f t="shared" si="35"/>
        <v>0</v>
      </c>
      <c r="N179" s="65">
        <f t="shared" si="37"/>
        <v>0</v>
      </c>
      <c r="O179" s="65">
        <f t="shared" si="38"/>
        <v>0</v>
      </c>
      <c r="P179" s="74">
        <f t="shared" si="39"/>
        <v>0</v>
      </c>
      <c r="Q179" s="65">
        <f t="shared" si="40"/>
        <v>536.72930999999994</v>
      </c>
    </row>
    <row r="180" spans="1:17" ht="25.5" customHeight="1">
      <c r="A180" s="68" t="s">
        <v>384</v>
      </c>
      <c r="B180" s="76" t="s">
        <v>385</v>
      </c>
      <c r="C180" s="68" t="s">
        <v>45</v>
      </c>
      <c r="D180" s="70">
        <v>1</v>
      </c>
      <c r="E180" s="70">
        <v>421.46</v>
      </c>
      <c r="F180" s="70">
        <f t="shared" si="36"/>
        <v>536.72930999999994</v>
      </c>
      <c r="G180" s="96">
        <v>101883</v>
      </c>
      <c r="H180" s="76" t="s">
        <v>60</v>
      </c>
      <c r="I180" s="115">
        <f t="shared" si="44"/>
        <v>421.46</v>
      </c>
      <c r="J180" s="116">
        <f t="shared" si="45"/>
        <v>536.72930999999994</v>
      </c>
      <c r="K180" s="65">
        <v>0</v>
      </c>
      <c r="L180" s="65">
        <f>'[1]Memória 01'!E173</f>
        <v>0</v>
      </c>
      <c r="M180" s="65">
        <f t="shared" si="35"/>
        <v>0</v>
      </c>
      <c r="N180" s="65">
        <f t="shared" si="37"/>
        <v>0</v>
      </c>
      <c r="O180" s="65">
        <f t="shared" si="38"/>
        <v>0</v>
      </c>
      <c r="P180" s="74">
        <f t="shared" si="39"/>
        <v>0</v>
      </c>
      <c r="Q180" s="65">
        <f t="shared" si="40"/>
        <v>536.72930999999994</v>
      </c>
    </row>
    <row r="181" spans="1:17" ht="25.5" customHeight="1">
      <c r="A181" s="68" t="s">
        <v>386</v>
      </c>
      <c r="B181" s="69" t="s">
        <v>387</v>
      </c>
      <c r="C181" s="68" t="s">
        <v>45</v>
      </c>
      <c r="D181" s="70">
        <v>70</v>
      </c>
      <c r="E181" s="70">
        <v>17.46</v>
      </c>
      <c r="F181" s="70">
        <f t="shared" si="36"/>
        <v>22.235310000000002</v>
      </c>
      <c r="G181" s="96">
        <v>91996</v>
      </c>
      <c r="H181" s="76" t="s">
        <v>60</v>
      </c>
      <c r="I181" s="115">
        <f t="shared" si="44"/>
        <v>1222.2</v>
      </c>
      <c r="J181" s="116">
        <f t="shared" si="45"/>
        <v>1556.4717000000001</v>
      </c>
      <c r="K181" s="65">
        <v>0</v>
      </c>
      <c r="L181" s="65">
        <f>'[1]Memória 01'!E174</f>
        <v>0</v>
      </c>
      <c r="M181" s="65">
        <f t="shared" si="35"/>
        <v>0</v>
      </c>
      <c r="N181" s="65">
        <f t="shared" si="37"/>
        <v>0</v>
      </c>
      <c r="O181" s="65">
        <f t="shared" si="38"/>
        <v>0</v>
      </c>
      <c r="P181" s="74">
        <f t="shared" si="39"/>
        <v>0</v>
      </c>
      <c r="Q181" s="65">
        <f t="shared" si="40"/>
        <v>1556.4717000000001</v>
      </c>
    </row>
    <row r="182" spans="1:17" ht="34.35" customHeight="1">
      <c r="A182" s="88" t="s">
        <v>388</v>
      </c>
      <c r="B182" s="69" t="s">
        <v>389</v>
      </c>
      <c r="C182" s="88" t="s">
        <v>45</v>
      </c>
      <c r="D182" s="89">
        <v>7</v>
      </c>
      <c r="E182" s="89">
        <v>23.39</v>
      </c>
      <c r="F182" s="70">
        <f t="shared" si="36"/>
        <v>29.787165000000002</v>
      </c>
      <c r="G182" s="97">
        <v>91959</v>
      </c>
      <c r="H182" s="69" t="s">
        <v>85</v>
      </c>
      <c r="I182" s="115">
        <f t="shared" si="44"/>
        <v>163.73000000000002</v>
      </c>
      <c r="J182" s="116">
        <f t="shared" si="45"/>
        <v>208.510155</v>
      </c>
      <c r="K182" s="65">
        <v>0</v>
      </c>
      <c r="L182" s="65">
        <f>'[1]Memória 01'!E175</f>
        <v>0</v>
      </c>
      <c r="M182" s="65">
        <f t="shared" si="35"/>
        <v>0</v>
      </c>
      <c r="N182" s="65">
        <f t="shared" si="37"/>
        <v>0</v>
      </c>
      <c r="O182" s="65">
        <f t="shared" si="38"/>
        <v>0</v>
      </c>
      <c r="P182" s="74">
        <f t="shared" si="39"/>
        <v>0</v>
      </c>
      <c r="Q182" s="65">
        <f t="shared" si="40"/>
        <v>208.510155</v>
      </c>
    </row>
    <row r="183" spans="1:17" ht="34.35" customHeight="1">
      <c r="A183" s="88" t="s">
        <v>390</v>
      </c>
      <c r="B183" s="69" t="s">
        <v>391</v>
      </c>
      <c r="C183" s="88" t="s">
        <v>45</v>
      </c>
      <c r="D183" s="89">
        <v>2</v>
      </c>
      <c r="E183" s="89">
        <v>42.26</v>
      </c>
      <c r="F183" s="70">
        <f t="shared" si="36"/>
        <v>53.818109999999997</v>
      </c>
      <c r="G183" s="97">
        <v>91969</v>
      </c>
      <c r="H183" s="69" t="s">
        <v>85</v>
      </c>
      <c r="I183" s="115">
        <f t="shared" si="44"/>
        <v>84.52</v>
      </c>
      <c r="J183" s="116">
        <f t="shared" si="45"/>
        <v>107.63621999999999</v>
      </c>
      <c r="K183" s="65">
        <v>0</v>
      </c>
      <c r="L183" s="65">
        <f>'[1]Memória 01'!E176</f>
        <v>0</v>
      </c>
      <c r="M183" s="65">
        <f t="shared" si="35"/>
        <v>0</v>
      </c>
      <c r="N183" s="65">
        <f t="shared" si="37"/>
        <v>0</v>
      </c>
      <c r="O183" s="65">
        <f t="shared" si="38"/>
        <v>0</v>
      </c>
      <c r="P183" s="74">
        <f t="shared" si="39"/>
        <v>0</v>
      </c>
      <c r="Q183" s="65">
        <f t="shared" si="40"/>
        <v>107.63621999999999</v>
      </c>
    </row>
    <row r="184" spans="1:17" ht="35.25" customHeight="1">
      <c r="A184" s="111" t="s">
        <v>392</v>
      </c>
      <c r="B184" s="69" t="s">
        <v>393</v>
      </c>
      <c r="C184" s="88" t="s">
        <v>45</v>
      </c>
      <c r="D184" s="89">
        <v>17</v>
      </c>
      <c r="E184" s="89">
        <v>14.76</v>
      </c>
      <c r="F184" s="70">
        <f t="shared" si="36"/>
        <v>18.796860000000002</v>
      </c>
      <c r="G184" s="90">
        <v>91953</v>
      </c>
      <c r="H184" s="69" t="s">
        <v>85</v>
      </c>
      <c r="I184" s="115">
        <f t="shared" si="44"/>
        <v>250.92</v>
      </c>
      <c r="J184" s="116">
        <f t="shared" si="45"/>
        <v>319.54662000000002</v>
      </c>
      <c r="K184" s="65">
        <v>0</v>
      </c>
      <c r="L184" s="65">
        <f>'[1]Memória 01'!E177</f>
        <v>0</v>
      </c>
      <c r="M184" s="65">
        <f t="shared" si="35"/>
        <v>0</v>
      </c>
      <c r="N184" s="65">
        <f t="shared" si="37"/>
        <v>0</v>
      </c>
      <c r="O184" s="65">
        <f t="shared" si="38"/>
        <v>0</v>
      </c>
      <c r="P184" s="74">
        <f t="shared" si="39"/>
        <v>0</v>
      </c>
      <c r="Q184" s="65">
        <f t="shared" si="40"/>
        <v>319.54662000000002</v>
      </c>
    </row>
    <row r="185" spans="1:17" ht="25.5" customHeight="1">
      <c r="A185" s="112" t="s">
        <v>394</v>
      </c>
      <c r="B185" s="76" t="s">
        <v>395</v>
      </c>
      <c r="C185" s="68" t="s">
        <v>45</v>
      </c>
      <c r="D185" s="70">
        <v>38</v>
      </c>
      <c r="E185" s="70">
        <v>4.8</v>
      </c>
      <c r="F185" s="70">
        <f t="shared" si="36"/>
        <v>6.1128</v>
      </c>
      <c r="G185" s="87">
        <v>92866</v>
      </c>
      <c r="H185" s="76" t="s">
        <v>60</v>
      </c>
      <c r="I185" s="115">
        <f t="shared" si="44"/>
        <v>182.4</v>
      </c>
      <c r="J185" s="116">
        <f t="shared" si="45"/>
        <v>232.28640000000001</v>
      </c>
      <c r="K185" s="65">
        <v>0</v>
      </c>
      <c r="L185" s="65">
        <f>'[1]Memória 01'!E178</f>
        <v>0</v>
      </c>
      <c r="M185" s="65">
        <f t="shared" si="35"/>
        <v>0</v>
      </c>
      <c r="N185" s="65">
        <f t="shared" si="37"/>
        <v>0</v>
      </c>
      <c r="O185" s="65">
        <f t="shared" si="38"/>
        <v>0</v>
      </c>
      <c r="P185" s="74">
        <f t="shared" si="39"/>
        <v>0</v>
      </c>
      <c r="Q185" s="65">
        <f t="shared" si="40"/>
        <v>232.28640000000001</v>
      </c>
    </row>
    <row r="186" spans="1:17" ht="25.5" customHeight="1">
      <c r="A186" s="112" t="s">
        <v>396</v>
      </c>
      <c r="B186" s="69" t="s">
        <v>397</v>
      </c>
      <c r="C186" s="68" t="s">
        <v>45</v>
      </c>
      <c r="D186" s="70">
        <v>17</v>
      </c>
      <c r="E186" s="70">
        <v>25.58</v>
      </c>
      <c r="F186" s="70">
        <f t="shared" si="36"/>
        <v>32.576129999999999</v>
      </c>
      <c r="G186" s="87">
        <v>97592</v>
      </c>
      <c r="H186" s="76" t="s">
        <v>60</v>
      </c>
      <c r="I186" s="115">
        <f t="shared" si="44"/>
        <v>434.85999999999996</v>
      </c>
      <c r="J186" s="116">
        <f t="shared" si="45"/>
        <v>553.79421000000002</v>
      </c>
      <c r="K186" s="65">
        <v>0</v>
      </c>
      <c r="L186" s="65">
        <f>'[1]Memória 01'!E179</f>
        <v>0</v>
      </c>
      <c r="M186" s="65">
        <f t="shared" si="35"/>
        <v>0</v>
      </c>
      <c r="N186" s="65">
        <f t="shared" si="37"/>
        <v>0</v>
      </c>
      <c r="O186" s="65">
        <f t="shared" si="38"/>
        <v>0</v>
      </c>
      <c r="P186" s="74">
        <f t="shared" si="39"/>
        <v>0</v>
      </c>
      <c r="Q186" s="65">
        <f t="shared" si="40"/>
        <v>553.79421000000002</v>
      </c>
    </row>
    <row r="187" spans="1:17" ht="25.5" customHeight="1">
      <c r="A187" s="112" t="s">
        <v>398</v>
      </c>
      <c r="B187" s="69" t="s">
        <v>399</v>
      </c>
      <c r="C187" s="68" t="s">
        <v>45</v>
      </c>
      <c r="D187" s="70">
        <v>21</v>
      </c>
      <c r="E187" s="70">
        <v>60.19</v>
      </c>
      <c r="F187" s="70">
        <f t="shared" si="36"/>
        <v>76.65196499999999</v>
      </c>
      <c r="G187" s="87">
        <v>12971</v>
      </c>
      <c r="H187" s="71" t="s">
        <v>36</v>
      </c>
      <c r="I187" s="115">
        <f t="shared" si="44"/>
        <v>1263.99</v>
      </c>
      <c r="J187" s="116">
        <f t="shared" si="45"/>
        <v>1609.6912649999997</v>
      </c>
      <c r="K187" s="65">
        <v>0</v>
      </c>
      <c r="L187" s="65">
        <f>'[1]Memória 01'!E180</f>
        <v>0</v>
      </c>
      <c r="M187" s="65">
        <f t="shared" si="35"/>
        <v>0</v>
      </c>
      <c r="N187" s="65">
        <f t="shared" si="37"/>
        <v>0</v>
      </c>
      <c r="O187" s="65">
        <f t="shared" si="38"/>
        <v>0</v>
      </c>
      <c r="P187" s="74">
        <f t="shared" si="39"/>
        <v>0</v>
      </c>
      <c r="Q187" s="65">
        <f t="shared" si="40"/>
        <v>1609.6912649999997</v>
      </c>
    </row>
    <row r="188" spans="1:17" ht="25.5" customHeight="1">
      <c r="A188" s="112" t="s">
        <v>400</v>
      </c>
      <c r="B188" s="76" t="s">
        <v>401</v>
      </c>
      <c r="C188" s="68" t="s">
        <v>45</v>
      </c>
      <c r="D188" s="70">
        <v>2</v>
      </c>
      <c r="E188" s="70">
        <v>44.98</v>
      </c>
      <c r="F188" s="70">
        <f t="shared" si="36"/>
        <v>57.282029999999999</v>
      </c>
      <c r="G188" s="87">
        <v>93672</v>
      </c>
      <c r="H188" s="76" t="s">
        <v>60</v>
      </c>
      <c r="I188" s="115">
        <f t="shared" si="44"/>
        <v>89.96</v>
      </c>
      <c r="J188" s="116">
        <f t="shared" si="45"/>
        <v>114.56406</v>
      </c>
      <c r="K188" s="65">
        <v>0</v>
      </c>
      <c r="L188" s="65">
        <f>'[1]Memória 01'!E181</f>
        <v>0</v>
      </c>
      <c r="M188" s="65">
        <f t="shared" si="35"/>
        <v>0</v>
      </c>
      <c r="N188" s="65">
        <f t="shared" si="37"/>
        <v>0</v>
      </c>
      <c r="O188" s="65">
        <f t="shared" si="38"/>
        <v>0</v>
      </c>
      <c r="P188" s="74">
        <f t="shared" si="39"/>
        <v>0</v>
      </c>
      <c r="Q188" s="65">
        <f t="shared" si="40"/>
        <v>114.56406</v>
      </c>
    </row>
    <row r="189" spans="1:17" ht="25.5" customHeight="1">
      <c r="A189" s="112" t="s">
        <v>402</v>
      </c>
      <c r="B189" s="69" t="s">
        <v>403</v>
      </c>
      <c r="C189" s="68" t="s">
        <v>45</v>
      </c>
      <c r="D189" s="70">
        <v>4</v>
      </c>
      <c r="E189" s="70">
        <v>111.18</v>
      </c>
      <c r="F189" s="70">
        <f t="shared" si="36"/>
        <v>141.58773000000002</v>
      </c>
      <c r="G189" s="68" t="s">
        <v>404</v>
      </c>
      <c r="H189" s="71" t="s">
        <v>33</v>
      </c>
      <c r="I189" s="115">
        <f t="shared" si="44"/>
        <v>444.72</v>
      </c>
      <c r="J189" s="116">
        <f t="shared" si="45"/>
        <v>566.35092000000009</v>
      </c>
      <c r="K189" s="65">
        <v>0</v>
      </c>
      <c r="L189" s="65">
        <f>'[1]Memória 01'!E182</f>
        <v>0</v>
      </c>
      <c r="M189" s="65">
        <f t="shared" si="35"/>
        <v>0</v>
      </c>
      <c r="N189" s="65">
        <f t="shared" si="37"/>
        <v>0</v>
      </c>
      <c r="O189" s="65">
        <f t="shared" si="38"/>
        <v>0</v>
      </c>
      <c r="P189" s="74">
        <f t="shared" si="39"/>
        <v>0</v>
      </c>
      <c r="Q189" s="65">
        <f t="shared" si="40"/>
        <v>566.35092000000009</v>
      </c>
    </row>
    <row r="190" spans="1:17" ht="25.5" customHeight="1">
      <c r="A190" s="112" t="s">
        <v>405</v>
      </c>
      <c r="B190" s="76" t="s">
        <v>406</v>
      </c>
      <c r="C190" s="68" t="s">
        <v>45</v>
      </c>
      <c r="D190" s="70">
        <v>12</v>
      </c>
      <c r="E190" s="70">
        <v>6.88</v>
      </c>
      <c r="F190" s="70">
        <f t="shared" si="36"/>
        <v>8.7616800000000001</v>
      </c>
      <c r="G190" s="87">
        <v>93656</v>
      </c>
      <c r="H190" s="76" t="s">
        <v>60</v>
      </c>
      <c r="I190" s="115">
        <f t="shared" si="44"/>
        <v>82.56</v>
      </c>
      <c r="J190" s="116">
        <f t="shared" si="45"/>
        <v>105.14016000000001</v>
      </c>
      <c r="K190" s="65">
        <v>0</v>
      </c>
      <c r="L190" s="65">
        <f>'[1]Memória 01'!E183</f>
        <v>0</v>
      </c>
      <c r="M190" s="65">
        <f t="shared" si="35"/>
        <v>0</v>
      </c>
      <c r="N190" s="65">
        <f t="shared" si="37"/>
        <v>0</v>
      </c>
      <c r="O190" s="65">
        <f t="shared" si="38"/>
        <v>0</v>
      </c>
      <c r="P190" s="74">
        <f t="shared" si="39"/>
        <v>0</v>
      </c>
      <c r="Q190" s="65">
        <f t="shared" si="40"/>
        <v>105.14016000000001</v>
      </c>
    </row>
    <row r="191" spans="1:17" ht="25.5" customHeight="1">
      <c r="A191" s="112" t="s">
        <v>407</v>
      </c>
      <c r="B191" s="76" t="s">
        <v>408</v>
      </c>
      <c r="C191" s="68" t="s">
        <v>45</v>
      </c>
      <c r="D191" s="70">
        <v>2</v>
      </c>
      <c r="E191" s="70">
        <v>5.96</v>
      </c>
      <c r="F191" s="70">
        <f t="shared" si="36"/>
        <v>7.5900600000000003</v>
      </c>
      <c r="G191" s="87">
        <v>93653</v>
      </c>
      <c r="H191" s="76" t="s">
        <v>60</v>
      </c>
      <c r="I191" s="115">
        <f t="shared" si="44"/>
        <v>11.92</v>
      </c>
      <c r="J191" s="116">
        <f t="shared" si="45"/>
        <v>15.180120000000001</v>
      </c>
      <c r="K191" s="65">
        <v>0</v>
      </c>
      <c r="L191" s="65">
        <f>'[1]Memória 01'!E184</f>
        <v>0</v>
      </c>
      <c r="M191" s="65">
        <f t="shared" si="35"/>
        <v>0</v>
      </c>
      <c r="N191" s="65">
        <f t="shared" si="37"/>
        <v>0</v>
      </c>
      <c r="O191" s="65">
        <f t="shared" si="38"/>
        <v>0</v>
      </c>
      <c r="P191" s="74">
        <f t="shared" si="39"/>
        <v>0</v>
      </c>
      <c r="Q191" s="65">
        <f t="shared" si="40"/>
        <v>15.180120000000001</v>
      </c>
    </row>
    <row r="192" spans="1:17" ht="25.5" customHeight="1">
      <c r="A192" s="112" t="s">
        <v>409</v>
      </c>
      <c r="B192" s="76" t="s">
        <v>410</v>
      </c>
      <c r="C192" s="68" t="s">
        <v>45</v>
      </c>
      <c r="D192" s="70">
        <v>1</v>
      </c>
      <c r="E192" s="70">
        <v>49.47</v>
      </c>
      <c r="F192" s="70">
        <f t="shared" si="36"/>
        <v>63.000045</v>
      </c>
      <c r="G192" s="87">
        <v>93673</v>
      </c>
      <c r="H192" s="76" t="s">
        <v>60</v>
      </c>
      <c r="I192" s="115">
        <f t="shared" si="44"/>
        <v>49.47</v>
      </c>
      <c r="J192" s="116">
        <f t="shared" si="45"/>
        <v>63.000045</v>
      </c>
      <c r="K192" s="65">
        <v>0</v>
      </c>
      <c r="L192" s="65">
        <f>'[1]Memória 01'!E185</f>
        <v>0</v>
      </c>
      <c r="M192" s="65">
        <f t="shared" si="35"/>
        <v>0</v>
      </c>
      <c r="N192" s="65">
        <f t="shared" si="37"/>
        <v>0</v>
      </c>
      <c r="O192" s="65">
        <f t="shared" si="38"/>
        <v>0</v>
      </c>
      <c r="P192" s="74">
        <f t="shared" si="39"/>
        <v>0</v>
      </c>
      <c r="Q192" s="65">
        <f t="shared" si="40"/>
        <v>63.000045</v>
      </c>
    </row>
    <row r="193" spans="1:17" ht="25.5" customHeight="1">
      <c r="A193" s="112" t="s">
        <v>411</v>
      </c>
      <c r="B193" s="69" t="s">
        <v>412</v>
      </c>
      <c r="C193" s="68" t="s">
        <v>45</v>
      </c>
      <c r="D193" s="70">
        <v>4</v>
      </c>
      <c r="E193" s="70">
        <v>34.659999999999997</v>
      </c>
      <c r="F193" s="70">
        <f t="shared" si="36"/>
        <v>44.139509999999994</v>
      </c>
      <c r="G193" s="87">
        <v>39465</v>
      </c>
      <c r="H193" s="76" t="s">
        <v>60</v>
      </c>
      <c r="I193" s="115">
        <f t="shared" si="44"/>
        <v>138.63999999999999</v>
      </c>
      <c r="J193" s="116">
        <f t="shared" si="45"/>
        <v>176.55803999999998</v>
      </c>
      <c r="K193" s="65">
        <v>0</v>
      </c>
      <c r="L193" s="65">
        <f>'[1]Memória 01'!E186</f>
        <v>0</v>
      </c>
      <c r="M193" s="65">
        <f t="shared" si="35"/>
        <v>0</v>
      </c>
      <c r="N193" s="65">
        <f t="shared" si="37"/>
        <v>0</v>
      </c>
      <c r="O193" s="65">
        <f t="shared" si="38"/>
        <v>0</v>
      </c>
      <c r="P193" s="74">
        <f t="shared" si="39"/>
        <v>0</v>
      </c>
      <c r="Q193" s="65">
        <f t="shared" si="40"/>
        <v>176.55803999999998</v>
      </c>
    </row>
    <row r="194" spans="1:17" ht="25.5" customHeight="1">
      <c r="A194" s="112" t="s">
        <v>413</v>
      </c>
      <c r="B194" s="76" t="s">
        <v>414</v>
      </c>
      <c r="C194" s="68" t="s">
        <v>129</v>
      </c>
      <c r="D194" s="70">
        <v>80</v>
      </c>
      <c r="E194" s="70">
        <v>17.670000000000002</v>
      </c>
      <c r="F194" s="70">
        <f t="shared" si="36"/>
        <v>22.502745000000001</v>
      </c>
      <c r="G194" s="75">
        <v>9006</v>
      </c>
      <c r="H194" s="71" t="s">
        <v>36</v>
      </c>
      <c r="I194" s="115">
        <f t="shared" si="44"/>
        <v>1413.6000000000001</v>
      </c>
      <c r="J194" s="116">
        <f t="shared" si="45"/>
        <v>1800.2196000000001</v>
      </c>
      <c r="K194" s="65">
        <v>0</v>
      </c>
      <c r="L194" s="65">
        <f>'[1]Memória 01'!E187</f>
        <v>0</v>
      </c>
      <c r="M194" s="65">
        <f t="shared" si="35"/>
        <v>0</v>
      </c>
      <c r="N194" s="65">
        <f t="shared" si="37"/>
        <v>0</v>
      </c>
      <c r="O194" s="65">
        <f t="shared" si="38"/>
        <v>0</v>
      </c>
      <c r="P194" s="74">
        <f t="shared" si="39"/>
        <v>0</v>
      </c>
      <c r="Q194" s="65">
        <f t="shared" si="40"/>
        <v>1800.2196000000001</v>
      </c>
    </row>
    <row r="195" spans="1:17" ht="25.5" customHeight="1">
      <c r="A195" s="112" t="s">
        <v>415</v>
      </c>
      <c r="B195" s="69" t="s">
        <v>416</v>
      </c>
      <c r="C195" s="68" t="s">
        <v>129</v>
      </c>
      <c r="D195" s="70">
        <v>20</v>
      </c>
      <c r="E195" s="70">
        <v>10.28</v>
      </c>
      <c r="F195" s="70">
        <f t="shared" si="36"/>
        <v>13.09158</v>
      </c>
      <c r="G195" s="68" t="s">
        <v>417</v>
      </c>
      <c r="H195" s="71" t="s">
        <v>33</v>
      </c>
      <c r="I195" s="115">
        <f t="shared" si="44"/>
        <v>205.6</v>
      </c>
      <c r="J195" s="116">
        <f t="shared" si="45"/>
        <v>261.83159999999998</v>
      </c>
      <c r="K195" s="65">
        <v>0</v>
      </c>
      <c r="L195" s="65">
        <f>'[1]Memória 01'!E188</f>
        <v>0</v>
      </c>
      <c r="M195" s="65">
        <f t="shared" si="35"/>
        <v>0</v>
      </c>
      <c r="N195" s="65">
        <f t="shared" si="37"/>
        <v>0</v>
      </c>
      <c r="O195" s="65">
        <f t="shared" si="38"/>
        <v>0</v>
      </c>
      <c r="P195" s="74">
        <f t="shared" si="39"/>
        <v>0</v>
      </c>
      <c r="Q195" s="65">
        <f t="shared" si="40"/>
        <v>261.83159999999998</v>
      </c>
    </row>
    <row r="196" spans="1:17" ht="25.5" customHeight="1">
      <c r="A196" s="112" t="s">
        <v>418</v>
      </c>
      <c r="B196" s="76" t="s">
        <v>419</v>
      </c>
      <c r="C196" s="68" t="s">
        <v>129</v>
      </c>
      <c r="D196" s="70">
        <v>48</v>
      </c>
      <c r="E196" s="70">
        <v>12</v>
      </c>
      <c r="F196" s="70">
        <f t="shared" si="36"/>
        <v>15.282</v>
      </c>
      <c r="G196" s="75">
        <v>9140</v>
      </c>
      <c r="H196" s="71" t="s">
        <v>36</v>
      </c>
      <c r="I196" s="115">
        <f t="shared" si="44"/>
        <v>576</v>
      </c>
      <c r="J196" s="116">
        <f t="shared" si="45"/>
        <v>733.53600000000006</v>
      </c>
      <c r="K196" s="65">
        <v>0</v>
      </c>
      <c r="L196" s="65">
        <f>'[1]Memória 01'!E189</f>
        <v>0</v>
      </c>
      <c r="M196" s="65">
        <f t="shared" si="35"/>
        <v>0</v>
      </c>
      <c r="N196" s="65">
        <f t="shared" si="37"/>
        <v>0</v>
      </c>
      <c r="O196" s="65">
        <f t="shared" si="38"/>
        <v>0</v>
      </c>
      <c r="P196" s="74">
        <f t="shared" si="39"/>
        <v>0</v>
      </c>
      <c r="Q196" s="65">
        <f t="shared" si="40"/>
        <v>733.53600000000006</v>
      </c>
    </row>
    <row r="197" spans="1:17" ht="25.5" customHeight="1">
      <c r="A197" s="112" t="s">
        <v>420</v>
      </c>
      <c r="B197" s="69" t="s">
        <v>421</v>
      </c>
      <c r="C197" s="68" t="s">
        <v>129</v>
      </c>
      <c r="D197" s="70">
        <v>12</v>
      </c>
      <c r="E197" s="70">
        <v>7.64</v>
      </c>
      <c r="F197" s="70">
        <f t="shared" si="36"/>
        <v>9.7295400000000001</v>
      </c>
      <c r="G197" s="68" t="s">
        <v>422</v>
      </c>
      <c r="H197" s="71" t="s">
        <v>33</v>
      </c>
      <c r="I197" s="115">
        <f t="shared" si="44"/>
        <v>91.679999999999993</v>
      </c>
      <c r="J197" s="116">
        <f t="shared" si="45"/>
        <v>116.75448</v>
      </c>
      <c r="K197" s="65">
        <v>0</v>
      </c>
      <c r="L197" s="65">
        <f>'[1]Memória 01'!E190</f>
        <v>0</v>
      </c>
      <c r="M197" s="65">
        <f t="shared" si="35"/>
        <v>0</v>
      </c>
      <c r="N197" s="65">
        <f t="shared" si="37"/>
        <v>0</v>
      </c>
      <c r="O197" s="65">
        <f t="shared" si="38"/>
        <v>0</v>
      </c>
      <c r="P197" s="74">
        <f t="shared" si="39"/>
        <v>0</v>
      </c>
      <c r="Q197" s="65">
        <f t="shared" si="40"/>
        <v>116.75448</v>
      </c>
    </row>
    <row r="198" spans="1:17" ht="34.35" customHeight="1">
      <c r="A198" s="111" t="s">
        <v>423</v>
      </c>
      <c r="B198" s="76" t="s">
        <v>424</v>
      </c>
      <c r="C198" s="88" t="s">
        <v>129</v>
      </c>
      <c r="D198" s="113">
        <v>1222.72</v>
      </c>
      <c r="E198" s="89">
        <v>4.93</v>
      </c>
      <c r="F198" s="70">
        <f t="shared" si="36"/>
        <v>6.2783549999999995</v>
      </c>
      <c r="G198" s="90">
        <v>91928</v>
      </c>
      <c r="H198" s="69" t="s">
        <v>85</v>
      </c>
      <c r="I198" s="115">
        <f t="shared" si="44"/>
        <v>6028.0095999999994</v>
      </c>
      <c r="J198" s="116">
        <f t="shared" si="45"/>
        <v>7676.6702255999999</v>
      </c>
      <c r="K198" s="65">
        <v>0</v>
      </c>
      <c r="L198" s="65">
        <f>'[1]Memória 01'!E191</f>
        <v>0</v>
      </c>
      <c r="M198" s="65">
        <f t="shared" si="35"/>
        <v>0</v>
      </c>
      <c r="N198" s="65">
        <f t="shared" si="37"/>
        <v>0</v>
      </c>
      <c r="O198" s="65">
        <f t="shared" si="38"/>
        <v>0</v>
      </c>
      <c r="P198" s="74">
        <f t="shared" si="39"/>
        <v>0</v>
      </c>
      <c r="Q198" s="65">
        <f t="shared" si="40"/>
        <v>7676.6702255999999</v>
      </c>
    </row>
    <row r="199" spans="1:17" ht="34.35" customHeight="1">
      <c r="A199" s="111" t="s">
        <v>425</v>
      </c>
      <c r="B199" s="76" t="s">
        <v>426</v>
      </c>
      <c r="C199" s="88" t="s">
        <v>129</v>
      </c>
      <c r="D199" s="89">
        <v>541.80999999999995</v>
      </c>
      <c r="E199" s="89">
        <v>1.98</v>
      </c>
      <c r="F199" s="70">
        <f t="shared" si="36"/>
        <v>2.5215300000000003</v>
      </c>
      <c r="G199" s="90">
        <v>91924</v>
      </c>
      <c r="H199" s="69" t="s">
        <v>85</v>
      </c>
      <c r="I199" s="115">
        <f t="shared" si="44"/>
        <v>1072.7837999999999</v>
      </c>
      <c r="J199" s="116">
        <f t="shared" si="45"/>
        <v>1366.1901693</v>
      </c>
      <c r="K199" s="65">
        <v>0</v>
      </c>
      <c r="L199" s="65">
        <f>'[1]Memória 01'!E192</f>
        <v>0</v>
      </c>
      <c r="M199" s="65">
        <f t="shared" si="35"/>
        <v>0</v>
      </c>
      <c r="N199" s="65">
        <f t="shared" si="37"/>
        <v>0</v>
      </c>
      <c r="O199" s="65">
        <f t="shared" si="38"/>
        <v>0</v>
      </c>
      <c r="P199" s="74">
        <f t="shared" si="39"/>
        <v>0</v>
      </c>
      <c r="Q199" s="65">
        <f t="shared" si="40"/>
        <v>1366.1901693</v>
      </c>
    </row>
    <row r="200" spans="1:17" ht="12.75" customHeight="1">
      <c r="A200" s="83"/>
      <c r="B200" s="98" t="s">
        <v>427</v>
      </c>
      <c r="C200" s="83"/>
      <c r="D200" s="83"/>
      <c r="E200" s="83"/>
      <c r="F200" s="70"/>
      <c r="G200" s="83"/>
      <c r="H200" s="83"/>
      <c r="I200" s="115"/>
      <c r="J200" s="116"/>
      <c r="K200" s="65">
        <v>0</v>
      </c>
      <c r="L200" s="65">
        <f>'[1]Memória 01'!E193</f>
        <v>0</v>
      </c>
      <c r="M200" s="65">
        <f t="shared" si="35"/>
        <v>0</v>
      </c>
      <c r="N200" s="65">
        <f t="shared" si="37"/>
        <v>0</v>
      </c>
      <c r="O200" s="65">
        <f t="shared" si="38"/>
        <v>0</v>
      </c>
      <c r="P200" s="74">
        <f t="shared" si="39"/>
        <v>0</v>
      </c>
      <c r="Q200" s="65">
        <f t="shared" si="40"/>
        <v>0</v>
      </c>
    </row>
    <row r="201" spans="1:17" ht="25.5" customHeight="1">
      <c r="A201" s="112" t="s">
        <v>428</v>
      </c>
      <c r="B201" s="69" t="s">
        <v>429</v>
      </c>
      <c r="C201" s="68" t="s">
        <v>45</v>
      </c>
      <c r="D201" s="70">
        <v>1</v>
      </c>
      <c r="E201" s="70">
        <v>622.1</v>
      </c>
      <c r="F201" s="70">
        <f t="shared" si="36"/>
        <v>792.24435000000005</v>
      </c>
      <c r="G201" s="75">
        <v>330</v>
      </c>
      <c r="H201" s="71" t="s">
        <v>36</v>
      </c>
      <c r="I201" s="115">
        <f t="shared" si="44"/>
        <v>622.1</v>
      </c>
      <c r="J201" s="116">
        <f t="shared" si="45"/>
        <v>792.24435000000005</v>
      </c>
      <c r="K201" s="65">
        <v>0</v>
      </c>
      <c r="L201" s="65">
        <f>'[1]Memória 01'!E194</f>
        <v>0</v>
      </c>
      <c r="M201" s="65">
        <f t="shared" si="35"/>
        <v>0</v>
      </c>
      <c r="N201" s="65">
        <f t="shared" si="37"/>
        <v>0</v>
      </c>
      <c r="O201" s="65">
        <f t="shared" si="38"/>
        <v>0</v>
      </c>
      <c r="P201" s="74">
        <f t="shared" si="39"/>
        <v>0</v>
      </c>
      <c r="Q201" s="65">
        <f t="shared" si="40"/>
        <v>792.24435000000005</v>
      </c>
    </row>
    <row r="202" spans="1:17" ht="25.5" customHeight="1">
      <c r="A202" s="112" t="s">
        <v>430</v>
      </c>
      <c r="B202" s="69" t="s">
        <v>431</v>
      </c>
      <c r="C202" s="68" t="s">
        <v>45</v>
      </c>
      <c r="D202" s="70">
        <v>1</v>
      </c>
      <c r="E202" s="70">
        <v>9.34</v>
      </c>
      <c r="F202" s="70">
        <f t="shared" si="36"/>
        <v>11.894489999999999</v>
      </c>
      <c r="G202" s="87">
        <v>421</v>
      </c>
      <c r="H202" s="76" t="s">
        <v>60</v>
      </c>
      <c r="I202" s="115">
        <f t="shared" si="44"/>
        <v>9.34</v>
      </c>
      <c r="J202" s="116">
        <f t="shared" si="45"/>
        <v>11.894489999999999</v>
      </c>
      <c r="K202" s="65">
        <v>0</v>
      </c>
      <c r="L202" s="65">
        <f>'[1]Memória 01'!E195</f>
        <v>0</v>
      </c>
      <c r="M202" s="65">
        <f t="shared" si="35"/>
        <v>0</v>
      </c>
      <c r="N202" s="65">
        <f t="shared" si="37"/>
        <v>0</v>
      </c>
      <c r="O202" s="65">
        <f t="shared" si="38"/>
        <v>0</v>
      </c>
      <c r="P202" s="74">
        <f t="shared" si="39"/>
        <v>0</v>
      </c>
      <c r="Q202" s="65">
        <f t="shared" si="40"/>
        <v>11.894489999999999</v>
      </c>
    </row>
    <row r="203" spans="1:17" ht="25.5" customHeight="1">
      <c r="A203" s="112" t="s">
        <v>432</v>
      </c>
      <c r="B203" s="69" t="s">
        <v>433</v>
      </c>
      <c r="C203" s="68" t="s">
        <v>45</v>
      </c>
      <c r="D203" s="70">
        <v>1</v>
      </c>
      <c r="E203" s="70">
        <v>7.07</v>
      </c>
      <c r="F203" s="70">
        <f t="shared" si="36"/>
        <v>9.0036450000000006</v>
      </c>
      <c r="G203" s="87">
        <v>91893</v>
      </c>
      <c r="H203" s="76" t="s">
        <v>60</v>
      </c>
      <c r="I203" s="115">
        <f t="shared" si="44"/>
        <v>7.07</v>
      </c>
      <c r="J203" s="116">
        <f t="shared" si="45"/>
        <v>9.0036450000000006</v>
      </c>
      <c r="K203" s="65">
        <v>0</v>
      </c>
      <c r="L203" s="65">
        <f>'[1]Memória 01'!E196</f>
        <v>0</v>
      </c>
      <c r="M203" s="65">
        <f t="shared" si="35"/>
        <v>0</v>
      </c>
      <c r="N203" s="65">
        <f t="shared" si="37"/>
        <v>0</v>
      </c>
      <c r="O203" s="65">
        <f t="shared" si="38"/>
        <v>0</v>
      </c>
      <c r="P203" s="74">
        <f t="shared" si="39"/>
        <v>0</v>
      </c>
      <c r="Q203" s="65">
        <f t="shared" si="40"/>
        <v>9.0036450000000006</v>
      </c>
    </row>
    <row r="204" spans="1:17" ht="25.5" customHeight="1">
      <c r="A204" s="112" t="s">
        <v>434</v>
      </c>
      <c r="B204" s="69" t="s">
        <v>435</v>
      </c>
      <c r="C204" s="68" t="s">
        <v>45</v>
      </c>
      <c r="D204" s="70">
        <v>2</v>
      </c>
      <c r="E204" s="70">
        <v>7.95</v>
      </c>
      <c r="F204" s="70">
        <f t="shared" si="36"/>
        <v>10.124325000000001</v>
      </c>
      <c r="G204" s="96">
        <v>91895</v>
      </c>
      <c r="H204" s="76" t="s">
        <v>60</v>
      </c>
      <c r="I204" s="115">
        <f t="shared" si="44"/>
        <v>15.9</v>
      </c>
      <c r="J204" s="116">
        <f t="shared" si="45"/>
        <v>20.248650000000001</v>
      </c>
      <c r="K204" s="65">
        <v>0</v>
      </c>
      <c r="L204" s="65">
        <f>'[1]Memória 01'!E197</f>
        <v>0</v>
      </c>
      <c r="M204" s="65">
        <f t="shared" ref="M204:M267" si="46">K204+L204</f>
        <v>0</v>
      </c>
      <c r="N204" s="65">
        <f t="shared" si="37"/>
        <v>0</v>
      </c>
      <c r="O204" s="65">
        <f t="shared" si="38"/>
        <v>0</v>
      </c>
      <c r="P204" s="74">
        <f t="shared" si="39"/>
        <v>0</v>
      </c>
      <c r="Q204" s="65">
        <f t="shared" si="40"/>
        <v>20.248650000000001</v>
      </c>
    </row>
    <row r="205" spans="1:17" ht="25.5" customHeight="1">
      <c r="A205" s="112" t="s">
        <v>436</v>
      </c>
      <c r="B205" s="69" t="s">
        <v>437</v>
      </c>
      <c r="C205" s="68" t="s">
        <v>45</v>
      </c>
      <c r="D205" s="70">
        <v>4</v>
      </c>
      <c r="E205" s="70">
        <v>4.21</v>
      </c>
      <c r="F205" s="70">
        <f t="shared" ref="F205:F266" si="47">E205+E205*27.35/100</f>
        <v>5.3614350000000002</v>
      </c>
      <c r="G205" s="96">
        <v>91876</v>
      </c>
      <c r="H205" s="76" t="s">
        <v>60</v>
      </c>
      <c r="I205" s="115">
        <f t="shared" si="44"/>
        <v>16.84</v>
      </c>
      <c r="J205" s="116">
        <f t="shared" si="45"/>
        <v>21.445740000000001</v>
      </c>
      <c r="K205" s="65">
        <v>0</v>
      </c>
      <c r="L205" s="65">
        <f>'[1]Memória 01'!E198</f>
        <v>0</v>
      </c>
      <c r="M205" s="65">
        <f t="shared" si="46"/>
        <v>0</v>
      </c>
      <c r="N205" s="65">
        <f t="shared" ref="N205:N267" si="48">ROUND(K205*F205,2)</f>
        <v>0</v>
      </c>
      <c r="O205" s="65">
        <f t="shared" ref="O205:O267" si="49">ROUND(L205*F205,2)</f>
        <v>0</v>
      </c>
      <c r="P205" s="74">
        <f t="shared" ref="P205:P267" si="50">ROUND(M205*F205,2)</f>
        <v>0</v>
      </c>
      <c r="Q205" s="65">
        <f t="shared" ref="Q205:Q267" si="51">J205-P205</f>
        <v>21.445740000000001</v>
      </c>
    </row>
    <row r="206" spans="1:17" ht="25.5" customHeight="1">
      <c r="A206" s="112" t="s">
        <v>438</v>
      </c>
      <c r="B206" s="69" t="s">
        <v>439</v>
      </c>
      <c r="C206" s="68" t="s">
        <v>129</v>
      </c>
      <c r="D206" s="70">
        <v>11</v>
      </c>
      <c r="E206" s="70">
        <v>6.61</v>
      </c>
      <c r="F206" s="70">
        <f t="shared" si="47"/>
        <v>8.4178350000000002</v>
      </c>
      <c r="G206" s="96">
        <v>91868</v>
      </c>
      <c r="H206" s="76" t="s">
        <v>60</v>
      </c>
      <c r="I206" s="115">
        <f t="shared" si="44"/>
        <v>72.710000000000008</v>
      </c>
      <c r="J206" s="116">
        <f t="shared" si="45"/>
        <v>92.596185000000006</v>
      </c>
      <c r="K206" s="65">
        <v>0</v>
      </c>
      <c r="L206" s="65">
        <f>'[1]Memória 01'!E199</f>
        <v>0</v>
      </c>
      <c r="M206" s="65">
        <f t="shared" si="46"/>
        <v>0</v>
      </c>
      <c r="N206" s="65">
        <f t="shared" si="48"/>
        <v>0</v>
      </c>
      <c r="O206" s="65">
        <f t="shared" si="49"/>
        <v>0</v>
      </c>
      <c r="P206" s="74">
        <f t="shared" si="50"/>
        <v>0</v>
      </c>
      <c r="Q206" s="65">
        <f t="shared" si="51"/>
        <v>92.596185000000006</v>
      </c>
    </row>
    <row r="207" spans="1:17" ht="25.5" customHeight="1">
      <c r="A207" s="112" t="s">
        <v>440</v>
      </c>
      <c r="B207" s="76" t="s">
        <v>441</v>
      </c>
      <c r="C207" s="68" t="s">
        <v>129</v>
      </c>
      <c r="D207" s="70">
        <v>2.2000000000000002</v>
      </c>
      <c r="E207" s="70">
        <v>3.9</v>
      </c>
      <c r="F207" s="70">
        <f t="shared" si="47"/>
        <v>4.9666499999999996</v>
      </c>
      <c r="G207" s="96">
        <v>91866</v>
      </c>
      <c r="H207" s="76" t="s">
        <v>60</v>
      </c>
      <c r="I207" s="115">
        <f t="shared" si="44"/>
        <v>8.58</v>
      </c>
      <c r="J207" s="116">
        <f t="shared" si="45"/>
        <v>10.926629999999999</v>
      </c>
      <c r="K207" s="65">
        <v>0</v>
      </c>
      <c r="L207" s="65">
        <f>'[1]Memória 01'!E200</f>
        <v>0</v>
      </c>
      <c r="M207" s="65">
        <f t="shared" si="46"/>
        <v>0</v>
      </c>
      <c r="N207" s="65">
        <f t="shared" si="48"/>
        <v>0</v>
      </c>
      <c r="O207" s="65">
        <f t="shared" si="49"/>
        <v>0</v>
      </c>
      <c r="P207" s="74">
        <f t="shared" si="50"/>
        <v>0</v>
      </c>
      <c r="Q207" s="65">
        <f t="shared" si="51"/>
        <v>10.926629999999999</v>
      </c>
    </row>
    <row r="208" spans="1:17" ht="25.5" customHeight="1">
      <c r="A208" s="112" t="s">
        <v>442</v>
      </c>
      <c r="B208" s="69" t="s">
        <v>443</v>
      </c>
      <c r="C208" s="68" t="s">
        <v>45</v>
      </c>
      <c r="D208" s="70">
        <v>1</v>
      </c>
      <c r="E208" s="70">
        <v>4.32</v>
      </c>
      <c r="F208" s="70">
        <f t="shared" si="47"/>
        <v>5.5015200000000002</v>
      </c>
      <c r="G208" s="96">
        <v>91887</v>
      </c>
      <c r="H208" s="76" t="s">
        <v>60</v>
      </c>
      <c r="I208" s="115">
        <f t="shared" si="44"/>
        <v>4.32</v>
      </c>
      <c r="J208" s="116">
        <f t="shared" si="45"/>
        <v>5.5015200000000002</v>
      </c>
      <c r="K208" s="65">
        <v>0</v>
      </c>
      <c r="L208" s="65">
        <f>'[1]Memória 01'!E201</f>
        <v>0</v>
      </c>
      <c r="M208" s="65">
        <f t="shared" si="46"/>
        <v>0</v>
      </c>
      <c r="N208" s="65">
        <f t="shared" si="48"/>
        <v>0</v>
      </c>
      <c r="O208" s="65">
        <f t="shared" si="49"/>
        <v>0</v>
      </c>
      <c r="P208" s="74">
        <f t="shared" si="50"/>
        <v>0</v>
      </c>
      <c r="Q208" s="65">
        <f t="shared" si="51"/>
        <v>5.5015200000000002</v>
      </c>
    </row>
    <row r="209" spans="1:17" ht="25.5" customHeight="1">
      <c r="A209" s="112" t="s">
        <v>444</v>
      </c>
      <c r="B209" s="69" t="s">
        <v>445</v>
      </c>
      <c r="C209" s="68" t="s">
        <v>129</v>
      </c>
      <c r="D209" s="70">
        <v>10</v>
      </c>
      <c r="E209" s="70">
        <v>3.19</v>
      </c>
      <c r="F209" s="70">
        <f t="shared" si="47"/>
        <v>4.0624649999999995</v>
      </c>
      <c r="G209" s="104">
        <v>3155</v>
      </c>
      <c r="H209" s="71" t="s">
        <v>36</v>
      </c>
      <c r="I209" s="115">
        <f t="shared" si="44"/>
        <v>31.9</v>
      </c>
      <c r="J209" s="116">
        <f t="shared" si="45"/>
        <v>40.624649999999995</v>
      </c>
      <c r="K209" s="65">
        <v>0</v>
      </c>
      <c r="L209" s="65">
        <f>'[1]Memória 01'!E202</f>
        <v>0</v>
      </c>
      <c r="M209" s="65">
        <f t="shared" si="46"/>
        <v>0</v>
      </c>
      <c r="N209" s="65">
        <f t="shared" si="48"/>
        <v>0</v>
      </c>
      <c r="O209" s="65">
        <f t="shared" si="49"/>
        <v>0</v>
      </c>
      <c r="P209" s="74">
        <f t="shared" si="50"/>
        <v>0</v>
      </c>
      <c r="Q209" s="65">
        <f t="shared" si="51"/>
        <v>40.624649999999995</v>
      </c>
    </row>
    <row r="210" spans="1:17" ht="25.5" customHeight="1">
      <c r="A210" s="112" t="s">
        <v>446</v>
      </c>
      <c r="B210" s="69" t="s">
        <v>447</v>
      </c>
      <c r="C210" s="68" t="s">
        <v>45</v>
      </c>
      <c r="D210" s="70">
        <v>1</v>
      </c>
      <c r="E210" s="70">
        <v>124.62</v>
      </c>
      <c r="F210" s="70">
        <f t="shared" si="47"/>
        <v>158.70357000000001</v>
      </c>
      <c r="G210" s="96">
        <v>39809</v>
      </c>
      <c r="H210" s="76" t="s">
        <v>60</v>
      </c>
      <c r="I210" s="115">
        <f t="shared" si="44"/>
        <v>124.62</v>
      </c>
      <c r="J210" s="116">
        <f t="shared" si="45"/>
        <v>158.70357000000001</v>
      </c>
      <c r="K210" s="65">
        <v>0</v>
      </c>
      <c r="L210" s="65">
        <f>'[1]Memória 01'!E203</f>
        <v>0</v>
      </c>
      <c r="M210" s="65">
        <f t="shared" si="46"/>
        <v>0</v>
      </c>
      <c r="N210" s="65">
        <f t="shared" si="48"/>
        <v>0</v>
      </c>
      <c r="O210" s="65">
        <f t="shared" si="49"/>
        <v>0</v>
      </c>
      <c r="P210" s="74">
        <f t="shared" si="50"/>
        <v>0</v>
      </c>
      <c r="Q210" s="65">
        <f t="shared" si="51"/>
        <v>158.70357000000001</v>
      </c>
    </row>
    <row r="211" spans="1:17" ht="25.5" customHeight="1">
      <c r="A211" s="112" t="s">
        <v>448</v>
      </c>
      <c r="B211" s="69" t="s">
        <v>449</v>
      </c>
      <c r="C211" s="68" t="s">
        <v>45</v>
      </c>
      <c r="D211" s="70">
        <v>1</v>
      </c>
      <c r="E211" s="70">
        <v>74.66</v>
      </c>
      <c r="F211" s="70">
        <f t="shared" si="47"/>
        <v>95.079509999999999</v>
      </c>
      <c r="G211" s="104">
        <v>8001</v>
      </c>
      <c r="H211" s="71" t="s">
        <v>36</v>
      </c>
      <c r="I211" s="115">
        <f t="shared" si="44"/>
        <v>74.66</v>
      </c>
      <c r="J211" s="116">
        <f t="shared" si="45"/>
        <v>95.079509999999999</v>
      </c>
      <c r="K211" s="65">
        <v>0</v>
      </c>
      <c r="L211" s="65">
        <f>'[1]Memória 01'!E204</f>
        <v>0</v>
      </c>
      <c r="M211" s="65">
        <f t="shared" si="46"/>
        <v>0</v>
      </c>
      <c r="N211" s="65">
        <f t="shared" si="48"/>
        <v>0</v>
      </c>
      <c r="O211" s="65">
        <f t="shared" si="49"/>
        <v>0</v>
      </c>
      <c r="P211" s="74">
        <f t="shared" si="50"/>
        <v>0</v>
      </c>
      <c r="Q211" s="65">
        <f t="shared" si="51"/>
        <v>95.079509999999999</v>
      </c>
    </row>
    <row r="212" spans="1:17" ht="25.5" customHeight="1">
      <c r="A212" s="112" t="s">
        <v>450</v>
      </c>
      <c r="B212" s="69" t="s">
        <v>451</v>
      </c>
      <c r="C212" s="68" t="s">
        <v>129</v>
      </c>
      <c r="D212" s="70">
        <v>28</v>
      </c>
      <c r="E212" s="70">
        <v>8.34</v>
      </c>
      <c r="F212" s="70">
        <f t="shared" si="47"/>
        <v>10.620989999999999</v>
      </c>
      <c r="G212" s="87">
        <v>985</v>
      </c>
      <c r="H212" s="76" t="s">
        <v>60</v>
      </c>
      <c r="I212" s="115">
        <f t="shared" si="44"/>
        <v>233.51999999999998</v>
      </c>
      <c r="J212" s="116">
        <f t="shared" si="45"/>
        <v>297.38771999999994</v>
      </c>
      <c r="K212" s="65">
        <v>0</v>
      </c>
      <c r="L212" s="65">
        <f>'[1]Memória 01'!E205</f>
        <v>0</v>
      </c>
      <c r="M212" s="65">
        <f t="shared" si="46"/>
        <v>0</v>
      </c>
      <c r="N212" s="65">
        <f t="shared" si="48"/>
        <v>0</v>
      </c>
      <c r="O212" s="65">
        <f t="shared" si="49"/>
        <v>0</v>
      </c>
      <c r="P212" s="74">
        <f t="shared" si="50"/>
        <v>0</v>
      </c>
      <c r="Q212" s="65">
        <f t="shared" si="51"/>
        <v>297.38771999999994</v>
      </c>
    </row>
    <row r="213" spans="1:17" ht="25.5" customHeight="1">
      <c r="A213" s="112" t="s">
        <v>452</v>
      </c>
      <c r="B213" s="69" t="s">
        <v>453</v>
      </c>
      <c r="C213" s="68" t="s">
        <v>129</v>
      </c>
      <c r="D213" s="70">
        <v>9</v>
      </c>
      <c r="E213" s="70">
        <v>8.6999999999999993</v>
      </c>
      <c r="F213" s="70">
        <f t="shared" si="47"/>
        <v>11.07945</v>
      </c>
      <c r="G213" s="103" t="s">
        <v>454</v>
      </c>
      <c r="H213" s="71" t="s">
        <v>33</v>
      </c>
      <c r="I213" s="115">
        <f t="shared" si="44"/>
        <v>78.3</v>
      </c>
      <c r="J213" s="116">
        <f t="shared" si="45"/>
        <v>99.715049999999991</v>
      </c>
      <c r="K213" s="65">
        <v>0</v>
      </c>
      <c r="L213" s="65">
        <f>'[1]Memória 01'!E206</f>
        <v>0</v>
      </c>
      <c r="M213" s="65">
        <f t="shared" si="46"/>
        <v>0</v>
      </c>
      <c r="N213" s="65">
        <f t="shared" si="48"/>
        <v>0</v>
      </c>
      <c r="O213" s="65">
        <f t="shared" si="49"/>
        <v>0</v>
      </c>
      <c r="P213" s="74">
        <f t="shared" si="50"/>
        <v>0</v>
      </c>
      <c r="Q213" s="65">
        <f t="shared" si="51"/>
        <v>99.715049999999991</v>
      </c>
    </row>
    <row r="214" spans="1:17" ht="25.5" customHeight="1">
      <c r="A214" s="112" t="s">
        <v>455</v>
      </c>
      <c r="B214" s="76" t="s">
        <v>456</v>
      </c>
      <c r="C214" s="68" t="s">
        <v>45</v>
      </c>
      <c r="D214" s="70">
        <v>3</v>
      </c>
      <c r="E214" s="70">
        <v>14.47</v>
      </c>
      <c r="F214" s="70">
        <f t="shared" si="47"/>
        <v>18.427545000000002</v>
      </c>
      <c r="G214" s="96">
        <v>98111</v>
      </c>
      <c r="H214" s="76" t="s">
        <v>60</v>
      </c>
      <c r="I214" s="115">
        <f t="shared" si="44"/>
        <v>43.410000000000004</v>
      </c>
      <c r="J214" s="116">
        <f t="shared" si="45"/>
        <v>55.282635000000006</v>
      </c>
      <c r="K214" s="65">
        <v>0</v>
      </c>
      <c r="L214" s="65">
        <f>'[1]Memória 01'!E207</f>
        <v>0</v>
      </c>
      <c r="M214" s="65">
        <f t="shared" si="46"/>
        <v>0</v>
      </c>
      <c r="N214" s="65">
        <f t="shared" si="48"/>
        <v>0</v>
      </c>
      <c r="O214" s="65">
        <f t="shared" si="49"/>
        <v>0</v>
      </c>
      <c r="P214" s="74">
        <f t="shared" si="50"/>
        <v>0</v>
      </c>
      <c r="Q214" s="65">
        <f t="shared" si="51"/>
        <v>55.282635000000006</v>
      </c>
    </row>
    <row r="215" spans="1:17" ht="25.5" customHeight="1">
      <c r="A215" s="112" t="s">
        <v>457</v>
      </c>
      <c r="B215" s="69" t="s">
        <v>458</v>
      </c>
      <c r="C215" s="68" t="s">
        <v>45</v>
      </c>
      <c r="D215" s="70">
        <v>3</v>
      </c>
      <c r="E215" s="70">
        <v>82.06</v>
      </c>
      <c r="F215" s="70">
        <f t="shared" si="47"/>
        <v>104.50341</v>
      </c>
      <c r="G215" s="103" t="s">
        <v>459</v>
      </c>
      <c r="H215" s="71" t="s">
        <v>33</v>
      </c>
      <c r="I215" s="115">
        <f t="shared" si="44"/>
        <v>246.18</v>
      </c>
      <c r="J215" s="116">
        <f t="shared" si="45"/>
        <v>313.51022999999998</v>
      </c>
      <c r="K215" s="65">
        <v>0</v>
      </c>
      <c r="L215" s="65">
        <f>'[1]Memória 01'!E208</f>
        <v>0</v>
      </c>
      <c r="M215" s="65">
        <f t="shared" si="46"/>
        <v>0</v>
      </c>
      <c r="N215" s="65">
        <f t="shared" si="48"/>
        <v>0</v>
      </c>
      <c r="O215" s="65">
        <f t="shared" si="49"/>
        <v>0</v>
      </c>
      <c r="P215" s="74">
        <f t="shared" si="50"/>
        <v>0</v>
      </c>
      <c r="Q215" s="65">
        <f t="shared" si="51"/>
        <v>313.51022999999998</v>
      </c>
    </row>
    <row r="216" spans="1:17" ht="34.35" customHeight="1">
      <c r="A216" s="111" t="s">
        <v>460</v>
      </c>
      <c r="B216" s="76" t="s">
        <v>461</v>
      </c>
      <c r="C216" s="88" t="s">
        <v>45</v>
      </c>
      <c r="D216" s="89">
        <v>1</v>
      </c>
      <c r="E216" s="89">
        <v>165.69</v>
      </c>
      <c r="F216" s="70">
        <f t="shared" si="47"/>
        <v>211.006215</v>
      </c>
      <c r="G216" s="97">
        <v>97887</v>
      </c>
      <c r="H216" s="69" t="s">
        <v>85</v>
      </c>
      <c r="I216" s="115">
        <f t="shared" si="44"/>
        <v>165.69</v>
      </c>
      <c r="J216" s="116">
        <f t="shared" si="45"/>
        <v>211.006215</v>
      </c>
      <c r="K216" s="65">
        <v>0</v>
      </c>
      <c r="L216" s="65">
        <f>'[1]Memória 01'!E209</f>
        <v>0</v>
      </c>
      <c r="M216" s="65">
        <f t="shared" si="46"/>
        <v>0</v>
      </c>
      <c r="N216" s="65">
        <f t="shared" si="48"/>
        <v>0</v>
      </c>
      <c r="O216" s="65">
        <f t="shared" si="49"/>
        <v>0</v>
      </c>
      <c r="P216" s="74">
        <f t="shared" si="50"/>
        <v>0</v>
      </c>
      <c r="Q216" s="65">
        <f t="shared" si="51"/>
        <v>211.006215</v>
      </c>
    </row>
    <row r="217" spans="1:17" ht="25.5" customHeight="1">
      <c r="A217" s="112" t="s">
        <v>462</v>
      </c>
      <c r="B217" s="69" t="s">
        <v>463</v>
      </c>
      <c r="C217" s="68" t="s">
        <v>45</v>
      </c>
      <c r="D217" s="70">
        <v>3</v>
      </c>
      <c r="E217" s="70">
        <v>16.2</v>
      </c>
      <c r="F217" s="70">
        <f t="shared" si="47"/>
        <v>20.630699999999997</v>
      </c>
      <c r="G217" s="96">
        <v>38056</v>
      </c>
      <c r="H217" s="76" t="s">
        <v>60</v>
      </c>
      <c r="I217" s="115">
        <f t="shared" si="44"/>
        <v>48.599999999999994</v>
      </c>
      <c r="J217" s="116">
        <f t="shared" si="45"/>
        <v>61.892099999999992</v>
      </c>
      <c r="K217" s="65">
        <v>0</v>
      </c>
      <c r="L217" s="65">
        <f>'[1]Memória 01'!E210</f>
        <v>0</v>
      </c>
      <c r="M217" s="65">
        <f t="shared" si="46"/>
        <v>0</v>
      </c>
      <c r="N217" s="65">
        <f t="shared" si="48"/>
        <v>0</v>
      </c>
      <c r="O217" s="65">
        <f t="shared" si="49"/>
        <v>0</v>
      </c>
      <c r="P217" s="74">
        <f t="shared" si="50"/>
        <v>0</v>
      </c>
      <c r="Q217" s="65">
        <f t="shared" si="51"/>
        <v>61.892099999999992</v>
      </c>
    </row>
    <row r="218" spans="1:17" ht="12.75" customHeight="1">
      <c r="A218" s="117" t="s">
        <v>464</v>
      </c>
      <c r="B218" s="80" t="s">
        <v>465</v>
      </c>
      <c r="C218" s="81"/>
      <c r="D218" s="81"/>
      <c r="E218" s="81"/>
      <c r="F218" s="81"/>
      <c r="G218" s="82"/>
      <c r="H218" s="91"/>
      <c r="I218" s="84">
        <f>SUM(I219:I236)</f>
        <v>40531.556300000004</v>
      </c>
      <c r="J218" s="85">
        <f>SUM(J219:J236)</f>
        <v>51616.936948050003</v>
      </c>
      <c r="K218" s="85"/>
      <c r="L218" s="65">
        <f>'[1]Memória 01'!E211</f>
        <v>0</v>
      </c>
      <c r="M218" s="85"/>
      <c r="N218" s="85">
        <f t="shared" ref="N218:Q218" si="52">SUM(N219:N236)</f>
        <v>0</v>
      </c>
      <c r="O218" s="85">
        <f t="shared" si="52"/>
        <v>0</v>
      </c>
      <c r="P218" s="85">
        <f t="shared" si="52"/>
        <v>0</v>
      </c>
      <c r="Q218" s="85">
        <f t="shared" si="52"/>
        <v>51616.936948050003</v>
      </c>
    </row>
    <row r="219" spans="1:17" ht="34.35" customHeight="1">
      <c r="A219" s="111" t="s">
        <v>466</v>
      </c>
      <c r="B219" s="69" t="s">
        <v>467</v>
      </c>
      <c r="C219" s="88" t="s">
        <v>31</v>
      </c>
      <c r="D219" s="89">
        <v>35.729999999999997</v>
      </c>
      <c r="E219" s="89">
        <v>325.48</v>
      </c>
      <c r="F219" s="70">
        <f t="shared" si="47"/>
        <v>414.49878000000001</v>
      </c>
      <c r="G219" s="102">
        <v>191</v>
      </c>
      <c r="H219" s="69" t="s">
        <v>90</v>
      </c>
      <c r="I219" s="92">
        <f>E219*D219</f>
        <v>11629.4004</v>
      </c>
      <c r="J219" s="93">
        <f>F219*D219</f>
        <v>14810.041409399999</v>
      </c>
      <c r="K219" s="65">
        <v>0</v>
      </c>
      <c r="L219" s="65">
        <f>'[1]Memória 01'!E212</f>
        <v>0</v>
      </c>
      <c r="M219" s="65">
        <f t="shared" si="46"/>
        <v>0</v>
      </c>
      <c r="N219" s="65">
        <f t="shared" si="48"/>
        <v>0</v>
      </c>
      <c r="O219" s="65">
        <f t="shared" si="49"/>
        <v>0</v>
      </c>
      <c r="P219" s="74">
        <f t="shared" si="50"/>
        <v>0</v>
      </c>
      <c r="Q219" s="65">
        <f t="shared" si="51"/>
        <v>14810.041409399999</v>
      </c>
    </row>
    <row r="220" spans="1:17" ht="25.5" customHeight="1">
      <c r="A220" s="112" t="s">
        <v>468</v>
      </c>
      <c r="B220" s="76" t="s">
        <v>469</v>
      </c>
      <c r="C220" s="68" t="s">
        <v>31</v>
      </c>
      <c r="D220" s="70">
        <v>454</v>
      </c>
      <c r="E220" s="70">
        <v>26.44</v>
      </c>
      <c r="F220" s="70">
        <f t="shared" si="47"/>
        <v>33.671340000000001</v>
      </c>
      <c r="G220" s="96">
        <v>96109</v>
      </c>
      <c r="H220" s="76" t="s">
        <v>60</v>
      </c>
      <c r="I220" s="92">
        <f t="shared" ref="I220:I236" si="53">E220*D220</f>
        <v>12003.76</v>
      </c>
      <c r="J220" s="93">
        <f t="shared" ref="J220:J236" si="54">F220*D220</f>
        <v>15286.78836</v>
      </c>
      <c r="K220" s="65">
        <v>0</v>
      </c>
      <c r="L220" s="65">
        <f>'[1]Memória 01'!E213</f>
        <v>0</v>
      </c>
      <c r="M220" s="65">
        <f t="shared" si="46"/>
        <v>0</v>
      </c>
      <c r="N220" s="65">
        <f t="shared" si="48"/>
        <v>0</v>
      </c>
      <c r="O220" s="65">
        <f t="shared" si="49"/>
        <v>0</v>
      </c>
      <c r="P220" s="74">
        <f t="shared" si="50"/>
        <v>0</v>
      </c>
      <c r="Q220" s="65">
        <f t="shared" si="51"/>
        <v>15286.78836</v>
      </c>
    </row>
    <row r="221" spans="1:17" ht="25.5" customHeight="1">
      <c r="A221" s="112" t="s">
        <v>470</v>
      </c>
      <c r="B221" s="76" t="s">
        <v>471</v>
      </c>
      <c r="C221" s="68" t="s">
        <v>45</v>
      </c>
      <c r="D221" s="70">
        <v>3</v>
      </c>
      <c r="E221" s="70">
        <v>146.87</v>
      </c>
      <c r="F221" s="70">
        <f t="shared" si="47"/>
        <v>187.03894500000001</v>
      </c>
      <c r="G221" s="96">
        <v>101908</v>
      </c>
      <c r="H221" s="76" t="s">
        <v>60</v>
      </c>
      <c r="I221" s="92">
        <f t="shared" si="53"/>
        <v>440.61</v>
      </c>
      <c r="J221" s="93">
        <f t="shared" si="54"/>
        <v>561.11683500000004</v>
      </c>
      <c r="K221" s="65">
        <v>0</v>
      </c>
      <c r="L221" s="65">
        <f>'[1]Memória 01'!E214</f>
        <v>0</v>
      </c>
      <c r="M221" s="65">
        <f t="shared" si="46"/>
        <v>0</v>
      </c>
      <c r="N221" s="65">
        <f t="shared" si="48"/>
        <v>0</v>
      </c>
      <c r="O221" s="65">
        <f t="shared" si="49"/>
        <v>0</v>
      </c>
      <c r="P221" s="74">
        <f t="shared" si="50"/>
        <v>0</v>
      </c>
      <c r="Q221" s="65">
        <f t="shared" si="51"/>
        <v>561.11683500000004</v>
      </c>
    </row>
    <row r="222" spans="1:17" ht="34.35" customHeight="1">
      <c r="A222" s="111" t="s">
        <v>472</v>
      </c>
      <c r="B222" s="76" t="s">
        <v>473</v>
      </c>
      <c r="C222" s="88" t="s">
        <v>45</v>
      </c>
      <c r="D222" s="89">
        <v>2</v>
      </c>
      <c r="E222" s="89">
        <v>151.49</v>
      </c>
      <c r="F222" s="70">
        <f t="shared" si="47"/>
        <v>192.922515</v>
      </c>
      <c r="G222" s="97">
        <v>101905</v>
      </c>
      <c r="H222" s="69" t="s">
        <v>85</v>
      </c>
      <c r="I222" s="92">
        <f t="shared" si="53"/>
        <v>302.98</v>
      </c>
      <c r="J222" s="93">
        <f t="shared" si="54"/>
        <v>385.84503000000001</v>
      </c>
      <c r="K222" s="65">
        <v>0</v>
      </c>
      <c r="L222" s="65">
        <f>'[1]Memória 01'!E215</f>
        <v>0</v>
      </c>
      <c r="M222" s="65">
        <f t="shared" si="46"/>
        <v>0</v>
      </c>
      <c r="N222" s="65">
        <f t="shared" si="48"/>
        <v>0</v>
      </c>
      <c r="O222" s="65">
        <f t="shared" si="49"/>
        <v>0</v>
      </c>
      <c r="P222" s="74">
        <f t="shared" si="50"/>
        <v>0</v>
      </c>
      <c r="Q222" s="65">
        <f t="shared" si="51"/>
        <v>385.84503000000001</v>
      </c>
    </row>
    <row r="223" spans="1:17" ht="25.5" customHeight="1">
      <c r="A223" s="112" t="s">
        <v>474</v>
      </c>
      <c r="B223" s="69" t="s">
        <v>475</v>
      </c>
      <c r="C223" s="68" t="s">
        <v>45</v>
      </c>
      <c r="D223" s="70">
        <v>5</v>
      </c>
      <c r="E223" s="70">
        <v>30.98</v>
      </c>
      <c r="F223" s="70">
        <f t="shared" si="47"/>
        <v>39.453029999999998</v>
      </c>
      <c r="G223" s="103" t="s">
        <v>476</v>
      </c>
      <c r="H223" s="71" t="s">
        <v>33</v>
      </c>
      <c r="I223" s="92">
        <f t="shared" si="53"/>
        <v>154.9</v>
      </c>
      <c r="J223" s="93">
        <f t="shared" si="54"/>
        <v>197.26515000000001</v>
      </c>
      <c r="K223" s="65">
        <v>0</v>
      </c>
      <c r="L223" s="65">
        <f>'[1]Memória 01'!E216</f>
        <v>0</v>
      </c>
      <c r="M223" s="65">
        <f t="shared" si="46"/>
        <v>0</v>
      </c>
      <c r="N223" s="65">
        <f t="shared" si="48"/>
        <v>0</v>
      </c>
      <c r="O223" s="65">
        <f t="shared" si="49"/>
        <v>0</v>
      </c>
      <c r="P223" s="74">
        <f t="shared" si="50"/>
        <v>0</v>
      </c>
      <c r="Q223" s="65">
        <f t="shared" si="51"/>
        <v>197.26515000000001</v>
      </c>
    </row>
    <row r="224" spans="1:17" ht="46.7" customHeight="1">
      <c r="A224" s="88" t="s">
        <v>477</v>
      </c>
      <c r="B224" s="76" t="s">
        <v>478</v>
      </c>
      <c r="C224" s="88" t="s">
        <v>45</v>
      </c>
      <c r="D224" s="89">
        <v>4</v>
      </c>
      <c r="E224" s="89">
        <v>33.42</v>
      </c>
      <c r="F224" s="70">
        <f t="shared" si="47"/>
        <v>42.560370000000006</v>
      </c>
      <c r="G224" s="97">
        <v>11853</v>
      </c>
      <c r="H224" s="69" t="s">
        <v>90</v>
      </c>
      <c r="I224" s="92">
        <f t="shared" si="53"/>
        <v>133.68</v>
      </c>
      <c r="J224" s="93">
        <f t="shared" si="54"/>
        <v>170.24148000000002</v>
      </c>
      <c r="K224" s="65">
        <v>0</v>
      </c>
      <c r="L224" s="65">
        <f>'[1]Memória 01'!E217</f>
        <v>0</v>
      </c>
      <c r="M224" s="65">
        <f t="shared" si="46"/>
        <v>0</v>
      </c>
      <c r="N224" s="65">
        <f t="shared" si="48"/>
        <v>0</v>
      </c>
      <c r="O224" s="65">
        <f t="shared" si="49"/>
        <v>0</v>
      </c>
      <c r="P224" s="74">
        <f t="shared" si="50"/>
        <v>0</v>
      </c>
      <c r="Q224" s="65">
        <f t="shared" si="51"/>
        <v>170.24148000000002</v>
      </c>
    </row>
    <row r="225" spans="1:17" ht="45.75" customHeight="1">
      <c r="A225" s="68" t="s">
        <v>479</v>
      </c>
      <c r="B225" s="76" t="s">
        <v>480</v>
      </c>
      <c r="C225" s="68" t="s">
        <v>45</v>
      </c>
      <c r="D225" s="70">
        <v>10</v>
      </c>
      <c r="E225" s="70">
        <v>25.43</v>
      </c>
      <c r="F225" s="70">
        <f t="shared" si="47"/>
        <v>32.385104999999996</v>
      </c>
      <c r="G225" s="96">
        <v>11852</v>
      </c>
      <c r="H225" s="69" t="s">
        <v>90</v>
      </c>
      <c r="I225" s="92">
        <f t="shared" si="53"/>
        <v>254.3</v>
      </c>
      <c r="J225" s="93">
        <f t="shared" si="54"/>
        <v>323.85104999999999</v>
      </c>
      <c r="K225" s="65">
        <v>0</v>
      </c>
      <c r="L225" s="65">
        <f>'[1]Memória 01'!E218</f>
        <v>0</v>
      </c>
      <c r="M225" s="65">
        <f t="shared" si="46"/>
        <v>0</v>
      </c>
      <c r="N225" s="65">
        <f t="shared" si="48"/>
        <v>0</v>
      </c>
      <c r="O225" s="65">
        <f t="shared" si="49"/>
        <v>0</v>
      </c>
      <c r="P225" s="74">
        <f t="shared" si="50"/>
        <v>0</v>
      </c>
      <c r="Q225" s="65">
        <f t="shared" si="51"/>
        <v>323.85104999999999</v>
      </c>
    </row>
    <row r="226" spans="1:17" ht="25.5" customHeight="1">
      <c r="A226" s="68" t="s">
        <v>481</v>
      </c>
      <c r="B226" s="76" t="s">
        <v>482</v>
      </c>
      <c r="C226" s="68" t="s">
        <v>31</v>
      </c>
      <c r="D226" s="70">
        <v>15.89</v>
      </c>
      <c r="E226" s="70">
        <v>12.71</v>
      </c>
      <c r="F226" s="70">
        <f t="shared" si="47"/>
        <v>16.186185000000002</v>
      </c>
      <c r="G226" s="96">
        <v>72947</v>
      </c>
      <c r="H226" s="76" t="s">
        <v>60</v>
      </c>
      <c r="I226" s="92">
        <f t="shared" si="53"/>
        <v>201.96190000000001</v>
      </c>
      <c r="J226" s="93">
        <f t="shared" si="54"/>
        <v>257.19847965000002</v>
      </c>
      <c r="K226" s="65">
        <v>0</v>
      </c>
      <c r="L226" s="65">
        <f>'[1]Memória 01'!E219</f>
        <v>0</v>
      </c>
      <c r="M226" s="65">
        <f t="shared" si="46"/>
        <v>0</v>
      </c>
      <c r="N226" s="65">
        <f t="shared" si="48"/>
        <v>0</v>
      </c>
      <c r="O226" s="65">
        <f t="shared" si="49"/>
        <v>0</v>
      </c>
      <c r="P226" s="74">
        <f t="shared" si="50"/>
        <v>0</v>
      </c>
      <c r="Q226" s="65">
        <f t="shared" si="51"/>
        <v>257.19847965000002</v>
      </c>
    </row>
    <row r="227" spans="1:17" ht="25.5" customHeight="1">
      <c r="A227" s="68" t="s">
        <v>483</v>
      </c>
      <c r="B227" s="69" t="s">
        <v>484</v>
      </c>
      <c r="C227" s="68" t="s">
        <v>129</v>
      </c>
      <c r="D227" s="70">
        <v>20.399999999999999</v>
      </c>
      <c r="E227" s="70">
        <v>6.44</v>
      </c>
      <c r="F227" s="70">
        <f t="shared" si="47"/>
        <v>8.2013400000000001</v>
      </c>
      <c r="G227" s="104">
        <v>2228</v>
      </c>
      <c r="H227" s="71" t="s">
        <v>36</v>
      </c>
      <c r="I227" s="92">
        <f t="shared" si="53"/>
        <v>131.376</v>
      </c>
      <c r="J227" s="93">
        <f t="shared" si="54"/>
        <v>167.30733599999999</v>
      </c>
      <c r="K227" s="65">
        <v>0</v>
      </c>
      <c r="L227" s="65">
        <f>'[1]Memória 01'!E220</f>
        <v>0</v>
      </c>
      <c r="M227" s="65">
        <f t="shared" si="46"/>
        <v>0</v>
      </c>
      <c r="N227" s="65">
        <f t="shared" si="48"/>
        <v>0</v>
      </c>
      <c r="O227" s="65">
        <f t="shared" si="49"/>
        <v>0</v>
      </c>
      <c r="P227" s="74">
        <f t="shared" si="50"/>
        <v>0</v>
      </c>
      <c r="Q227" s="65">
        <f t="shared" si="51"/>
        <v>167.30733599999999</v>
      </c>
    </row>
    <row r="228" spans="1:17" ht="25.5" customHeight="1">
      <c r="A228" s="68" t="s">
        <v>485</v>
      </c>
      <c r="B228" s="76" t="s">
        <v>486</v>
      </c>
      <c r="C228" s="68" t="s">
        <v>31</v>
      </c>
      <c r="D228" s="70">
        <v>35</v>
      </c>
      <c r="E228" s="70">
        <v>148.82</v>
      </c>
      <c r="F228" s="70">
        <f t="shared" si="47"/>
        <v>189.52226999999999</v>
      </c>
      <c r="G228" s="103" t="s">
        <v>487</v>
      </c>
      <c r="H228" s="71" t="s">
        <v>33</v>
      </c>
      <c r="I228" s="92">
        <f t="shared" si="53"/>
        <v>5208.7</v>
      </c>
      <c r="J228" s="93">
        <f t="shared" si="54"/>
        <v>6633.27945</v>
      </c>
      <c r="K228" s="65">
        <v>0</v>
      </c>
      <c r="L228" s="65">
        <f>'[1]Memória 01'!E221</f>
        <v>0</v>
      </c>
      <c r="M228" s="65">
        <f t="shared" si="46"/>
        <v>0</v>
      </c>
      <c r="N228" s="65">
        <f t="shared" si="48"/>
        <v>0</v>
      </c>
      <c r="O228" s="65">
        <f t="shared" si="49"/>
        <v>0</v>
      </c>
      <c r="P228" s="74">
        <f t="shared" si="50"/>
        <v>0</v>
      </c>
      <c r="Q228" s="65">
        <f t="shared" si="51"/>
        <v>6633.27945</v>
      </c>
    </row>
    <row r="229" spans="1:17" ht="25.5" customHeight="1">
      <c r="A229" s="68" t="s">
        <v>488</v>
      </c>
      <c r="B229" s="76" t="s">
        <v>489</v>
      </c>
      <c r="C229" s="68" t="s">
        <v>45</v>
      </c>
      <c r="D229" s="70">
        <v>1</v>
      </c>
      <c r="E229" s="70">
        <v>614.72</v>
      </c>
      <c r="F229" s="70">
        <f t="shared" si="47"/>
        <v>782.84591999999998</v>
      </c>
      <c r="G229" s="96">
        <v>100875</v>
      </c>
      <c r="H229" s="76" t="s">
        <v>60</v>
      </c>
      <c r="I229" s="92">
        <f t="shared" si="53"/>
        <v>614.72</v>
      </c>
      <c r="J229" s="93">
        <f t="shared" si="54"/>
        <v>782.84591999999998</v>
      </c>
      <c r="K229" s="65">
        <v>0</v>
      </c>
      <c r="L229" s="65">
        <f>'[1]Memória 01'!E222</f>
        <v>0</v>
      </c>
      <c r="M229" s="65">
        <f t="shared" si="46"/>
        <v>0</v>
      </c>
      <c r="N229" s="65">
        <f t="shared" si="48"/>
        <v>0</v>
      </c>
      <c r="O229" s="65">
        <f t="shared" si="49"/>
        <v>0</v>
      </c>
      <c r="P229" s="74">
        <f t="shared" si="50"/>
        <v>0</v>
      </c>
      <c r="Q229" s="65">
        <f t="shared" si="51"/>
        <v>782.84591999999998</v>
      </c>
    </row>
    <row r="230" spans="1:17" ht="25.5" customHeight="1">
      <c r="A230" s="68" t="s">
        <v>490</v>
      </c>
      <c r="B230" s="76" t="s">
        <v>491</v>
      </c>
      <c r="C230" s="68" t="s">
        <v>45</v>
      </c>
      <c r="D230" s="70">
        <v>4</v>
      </c>
      <c r="E230" s="70">
        <v>109.14</v>
      </c>
      <c r="F230" s="70">
        <f t="shared" si="47"/>
        <v>138.98979</v>
      </c>
      <c r="G230" s="96">
        <v>11867</v>
      </c>
      <c r="H230" s="71" t="s">
        <v>36</v>
      </c>
      <c r="I230" s="92">
        <f t="shared" si="53"/>
        <v>436.56</v>
      </c>
      <c r="J230" s="93">
        <f t="shared" si="54"/>
        <v>555.95916</v>
      </c>
      <c r="K230" s="65">
        <v>0</v>
      </c>
      <c r="L230" s="65">
        <f>'[1]Memória 01'!E223</f>
        <v>0</v>
      </c>
      <c r="M230" s="65">
        <f t="shared" si="46"/>
        <v>0</v>
      </c>
      <c r="N230" s="65">
        <f t="shared" si="48"/>
        <v>0</v>
      </c>
      <c r="O230" s="65">
        <f t="shared" si="49"/>
        <v>0</v>
      </c>
      <c r="P230" s="74">
        <f t="shared" si="50"/>
        <v>0</v>
      </c>
      <c r="Q230" s="65">
        <f t="shared" si="51"/>
        <v>555.95916</v>
      </c>
    </row>
    <row r="231" spans="1:17" ht="25.5" customHeight="1">
      <c r="A231" s="68" t="s">
        <v>492</v>
      </c>
      <c r="B231" s="69" t="s">
        <v>493</v>
      </c>
      <c r="C231" s="68" t="s">
        <v>129</v>
      </c>
      <c r="D231" s="70">
        <v>10</v>
      </c>
      <c r="E231" s="70">
        <v>70.5</v>
      </c>
      <c r="F231" s="70">
        <f t="shared" si="47"/>
        <v>89.781750000000002</v>
      </c>
      <c r="G231" s="104">
        <v>4264</v>
      </c>
      <c r="H231" s="71" t="s">
        <v>36</v>
      </c>
      <c r="I231" s="92">
        <f t="shared" si="53"/>
        <v>705</v>
      </c>
      <c r="J231" s="93">
        <f t="shared" si="54"/>
        <v>897.8175</v>
      </c>
      <c r="K231" s="65">
        <v>0</v>
      </c>
      <c r="L231" s="65">
        <f>'[1]Memória 01'!E224</f>
        <v>0</v>
      </c>
      <c r="M231" s="65">
        <f t="shared" si="46"/>
        <v>0</v>
      </c>
      <c r="N231" s="65">
        <f t="shared" si="48"/>
        <v>0</v>
      </c>
      <c r="O231" s="65">
        <f t="shared" si="49"/>
        <v>0</v>
      </c>
      <c r="P231" s="74">
        <f t="shared" si="50"/>
        <v>0</v>
      </c>
      <c r="Q231" s="65">
        <f t="shared" si="51"/>
        <v>897.8175</v>
      </c>
    </row>
    <row r="232" spans="1:17" ht="45.75" customHeight="1">
      <c r="A232" s="68" t="s">
        <v>494</v>
      </c>
      <c r="B232" s="76" t="s">
        <v>495</v>
      </c>
      <c r="C232" s="68" t="s">
        <v>129</v>
      </c>
      <c r="D232" s="70">
        <v>5.82</v>
      </c>
      <c r="E232" s="78">
        <v>910.4</v>
      </c>
      <c r="F232" s="70">
        <f t="shared" si="47"/>
        <v>1159.3943999999999</v>
      </c>
      <c r="G232" s="96">
        <v>12385</v>
      </c>
      <c r="H232" s="69" t="s">
        <v>90</v>
      </c>
      <c r="I232" s="92">
        <f t="shared" si="53"/>
        <v>5298.5280000000002</v>
      </c>
      <c r="J232" s="93">
        <f t="shared" si="54"/>
        <v>6747.6754080000001</v>
      </c>
      <c r="K232" s="65">
        <v>0</v>
      </c>
      <c r="L232" s="65">
        <f>'[1]Memória 01'!E225</f>
        <v>0</v>
      </c>
      <c r="M232" s="65">
        <f t="shared" si="46"/>
        <v>0</v>
      </c>
      <c r="N232" s="65">
        <f t="shared" si="48"/>
        <v>0</v>
      </c>
      <c r="O232" s="65">
        <f t="shared" si="49"/>
        <v>0</v>
      </c>
      <c r="P232" s="74">
        <f t="shared" si="50"/>
        <v>0</v>
      </c>
      <c r="Q232" s="65">
        <f t="shared" si="51"/>
        <v>6747.6754080000001</v>
      </c>
    </row>
    <row r="233" spans="1:17" ht="34.35" customHeight="1">
      <c r="A233" s="88" t="s">
        <v>496</v>
      </c>
      <c r="B233" s="69" t="s">
        <v>497</v>
      </c>
      <c r="C233" s="88" t="s">
        <v>45</v>
      </c>
      <c r="D233" s="89">
        <v>2</v>
      </c>
      <c r="E233" s="89">
        <v>183.53</v>
      </c>
      <c r="F233" s="70">
        <f t="shared" si="47"/>
        <v>233.72545500000001</v>
      </c>
      <c r="G233" s="97">
        <v>100869</v>
      </c>
      <c r="H233" s="69" t="s">
        <v>85</v>
      </c>
      <c r="I233" s="92">
        <f t="shared" si="53"/>
        <v>367.06</v>
      </c>
      <c r="J233" s="93">
        <f t="shared" si="54"/>
        <v>467.45091000000002</v>
      </c>
      <c r="K233" s="65">
        <v>0</v>
      </c>
      <c r="L233" s="65">
        <f>'[1]Memória 01'!E226</f>
        <v>0</v>
      </c>
      <c r="M233" s="65">
        <f t="shared" si="46"/>
        <v>0</v>
      </c>
      <c r="N233" s="65">
        <f t="shared" si="48"/>
        <v>0</v>
      </c>
      <c r="O233" s="65">
        <f t="shared" si="49"/>
        <v>0</v>
      </c>
      <c r="P233" s="74">
        <f t="shared" si="50"/>
        <v>0</v>
      </c>
      <c r="Q233" s="65">
        <f t="shared" si="51"/>
        <v>467.45091000000002</v>
      </c>
    </row>
    <row r="234" spans="1:17" ht="34.35" customHeight="1">
      <c r="A234" s="88" t="s">
        <v>498</v>
      </c>
      <c r="B234" s="69" t="s">
        <v>499</v>
      </c>
      <c r="C234" s="88" t="s">
        <v>45</v>
      </c>
      <c r="D234" s="89">
        <v>1</v>
      </c>
      <c r="E234" s="89">
        <v>157.9</v>
      </c>
      <c r="F234" s="70">
        <f t="shared" si="47"/>
        <v>201.08565000000002</v>
      </c>
      <c r="G234" s="97">
        <v>100866</v>
      </c>
      <c r="H234" s="69" t="s">
        <v>85</v>
      </c>
      <c r="I234" s="92">
        <f t="shared" si="53"/>
        <v>157.9</v>
      </c>
      <c r="J234" s="93">
        <f t="shared" si="54"/>
        <v>201.08565000000002</v>
      </c>
      <c r="K234" s="65">
        <v>0</v>
      </c>
      <c r="L234" s="65">
        <f>'[1]Memória 01'!E227</f>
        <v>0</v>
      </c>
      <c r="M234" s="65">
        <f t="shared" si="46"/>
        <v>0</v>
      </c>
      <c r="N234" s="65">
        <f t="shared" si="48"/>
        <v>0</v>
      </c>
      <c r="O234" s="65">
        <f t="shared" si="49"/>
        <v>0</v>
      </c>
      <c r="P234" s="74">
        <f t="shared" si="50"/>
        <v>0</v>
      </c>
      <c r="Q234" s="65">
        <f t="shared" si="51"/>
        <v>201.08565000000002</v>
      </c>
    </row>
    <row r="235" spans="1:17" ht="34.35" customHeight="1">
      <c r="A235" s="88" t="s">
        <v>500</v>
      </c>
      <c r="B235" s="76" t="s">
        <v>501</v>
      </c>
      <c r="C235" s="88" t="s">
        <v>45</v>
      </c>
      <c r="D235" s="89">
        <v>2</v>
      </c>
      <c r="E235" s="89">
        <v>334.66</v>
      </c>
      <c r="F235" s="70">
        <f t="shared" si="47"/>
        <v>426.18951000000004</v>
      </c>
      <c r="G235" s="97">
        <v>100865</v>
      </c>
      <c r="H235" s="69" t="s">
        <v>85</v>
      </c>
      <c r="I235" s="92">
        <f t="shared" si="53"/>
        <v>669.32</v>
      </c>
      <c r="J235" s="93">
        <f t="shared" si="54"/>
        <v>852.37902000000008</v>
      </c>
      <c r="K235" s="65">
        <v>0</v>
      </c>
      <c r="L235" s="65">
        <f>'[1]Memória 01'!E228</f>
        <v>0</v>
      </c>
      <c r="M235" s="65">
        <f t="shared" si="46"/>
        <v>0</v>
      </c>
      <c r="N235" s="65">
        <f t="shared" si="48"/>
        <v>0</v>
      </c>
      <c r="O235" s="65">
        <f t="shared" si="49"/>
        <v>0</v>
      </c>
      <c r="P235" s="74">
        <f t="shared" si="50"/>
        <v>0</v>
      </c>
      <c r="Q235" s="65">
        <f t="shared" si="51"/>
        <v>852.37902000000008</v>
      </c>
    </row>
    <row r="236" spans="1:17" ht="25.5" customHeight="1">
      <c r="A236" s="68" t="s">
        <v>502</v>
      </c>
      <c r="B236" s="76" t="s">
        <v>503</v>
      </c>
      <c r="C236" s="68" t="s">
        <v>45</v>
      </c>
      <c r="D236" s="70">
        <v>2</v>
      </c>
      <c r="E236" s="78">
        <v>910.4</v>
      </c>
      <c r="F236" s="70">
        <f t="shared" si="47"/>
        <v>1159.3943999999999</v>
      </c>
      <c r="G236" s="96">
        <v>100874</v>
      </c>
      <c r="H236" s="76" t="s">
        <v>60</v>
      </c>
      <c r="I236" s="92">
        <f t="shared" si="53"/>
        <v>1820.8</v>
      </c>
      <c r="J236" s="93">
        <f t="shared" si="54"/>
        <v>2318.7887999999998</v>
      </c>
      <c r="K236" s="65">
        <v>0</v>
      </c>
      <c r="L236" s="65">
        <f>'[1]Memória 01'!E229</f>
        <v>0</v>
      </c>
      <c r="M236" s="65">
        <f t="shared" si="46"/>
        <v>0</v>
      </c>
      <c r="N236" s="65">
        <f t="shared" si="48"/>
        <v>0</v>
      </c>
      <c r="O236" s="65">
        <f t="shared" si="49"/>
        <v>0</v>
      </c>
      <c r="P236" s="74">
        <f t="shared" si="50"/>
        <v>0</v>
      </c>
      <c r="Q236" s="65">
        <f t="shared" si="51"/>
        <v>2318.7887999999998</v>
      </c>
    </row>
    <row r="237" spans="1:17" ht="14.25" customHeight="1">
      <c r="A237" s="79" t="s">
        <v>504</v>
      </c>
      <c r="B237" s="80" t="s">
        <v>505</v>
      </c>
      <c r="C237" s="81"/>
      <c r="D237" s="81"/>
      <c r="E237" s="81"/>
      <c r="F237" s="81"/>
      <c r="G237" s="82"/>
      <c r="H237" s="83"/>
      <c r="I237" s="107">
        <v>2734.78</v>
      </c>
      <c r="J237" s="108">
        <f>SUM(J238:J245)</f>
        <v>3482.7475566500002</v>
      </c>
      <c r="K237" s="108"/>
      <c r="L237" s="65">
        <f>'[1]Memória 01'!E230</f>
        <v>0</v>
      </c>
      <c r="M237" s="108"/>
      <c r="N237" s="85">
        <f t="shared" ref="N237:Q237" si="55">SUM(N238:N245)</f>
        <v>0</v>
      </c>
      <c r="O237" s="85">
        <f t="shared" si="55"/>
        <v>0</v>
      </c>
      <c r="P237" s="85">
        <f t="shared" si="55"/>
        <v>0</v>
      </c>
      <c r="Q237" s="85">
        <f t="shared" si="55"/>
        <v>3482.7475566500002</v>
      </c>
    </row>
    <row r="238" spans="1:17" ht="25.5" customHeight="1">
      <c r="A238" s="68" t="s">
        <v>506</v>
      </c>
      <c r="B238" s="76" t="s">
        <v>507</v>
      </c>
      <c r="C238" s="68" t="s">
        <v>31</v>
      </c>
      <c r="D238" s="70">
        <v>0.85</v>
      </c>
      <c r="E238" s="70">
        <v>133.34</v>
      </c>
      <c r="F238" s="70">
        <f t="shared" si="47"/>
        <v>169.80849000000001</v>
      </c>
      <c r="G238" s="96">
        <v>10160</v>
      </c>
      <c r="H238" s="71" t="s">
        <v>36</v>
      </c>
      <c r="I238" s="115">
        <f>D238*E238</f>
        <v>113.339</v>
      </c>
      <c r="J238" s="116">
        <f>F238*D238</f>
        <v>144.33721650000001</v>
      </c>
      <c r="K238" s="65">
        <v>0</v>
      </c>
      <c r="L238" s="65">
        <f>'[1]Memória 01'!E231</f>
        <v>0</v>
      </c>
      <c r="M238" s="65">
        <f t="shared" si="46"/>
        <v>0</v>
      </c>
      <c r="N238" s="65">
        <f t="shared" si="48"/>
        <v>0</v>
      </c>
      <c r="O238" s="65">
        <f t="shared" si="49"/>
        <v>0</v>
      </c>
      <c r="P238" s="74">
        <f t="shared" si="50"/>
        <v>0</v>
      </c>
      <c r="Q238" s="65">
        <f t="shared" si="51"/>
        <v>144.33721650000001</v>
      </c>
    </row>
    <row r="239" spans="1:17" ht="34.35" customHeight="1">
      <c r="A239" s="88" t="s">
        <v>508</v>
      </c>
      <c r="B239" s="69" t="s">
        <v>509</v>
      </c>
      <c r="C239" s="88" t="s">
        <v>31</v>
      </c>
      <c r="D239" s="89">
        <v>6.3</v>
      </c>
      <c r="E239" s="89">
        <v>67.89</v>
      </c>
      <c r="F239" s="70">
        <f t="shared" si="47"/>
        <v>86.457915</v>
      </c>
      <c r="G239" s="90">
        <v>3378</v>
      </c>
      <c r="H239" s="69" t="s">
        <v>90</v>
      </c>
      <c r="I239" s="115">
        <f t="shared" ref="I239:I245" si="56">D239*E239</f>
        <v>427.70699999999999</v>
      </c>
      <c r="J239" s="116">
        <f t="shared" ref="J239:J244" si="57">F239*D239</f>
        <v>544.6848645</v>
      </c>
      <c r="K239" s="65">
        <v>0</v>
      </c>
      <c r="L239" s="65">
        <f>'[1]Memória 01'!E232</f>
        <v>0</v>
      </c>
      <c r="M239" s="65">
        <f t="shared" si="46"/>
        <v>0</v>
      </c>
      <c r="N239" s="65">
        <f t="shared" si="48"/>
        <v>0</v>
      </c>
      <c r="O239" s="65">
        <f t="shared" si="49"/>
        <v>0</v>
      </c>
      <c r="P239" s="74">
        <f t="shared" si="50"/>
        <v>0</v>
      </c>
      <c r="Q239" s="65">
        <f t="shared" si="51"/>
        <v>544.6848645</v>
      </c>
    </row>
    <row r="240" spans="1:17" ht="35.25" customHeight="1">
      <c r="A240" s="111" t="s">
        <v>510</v>
      </c>
      <c r="B240" s="76" t="s">
        <v>511</v>
      </c>
      <c r="C240" s="88" t="s">
        <v>59</v>
      </c>
      <c r="D240" s="89">
        <v>0.32</v>
      </c>
      <c r="E240" s="89">
        <v>246.47</v>
      </c>
      <c r="F240" s="70">
        <f t="shared" si="47"/>
        <v>313.87954500000001</v>
      </c>
      <c r="G240" s="90">
        <v>94963</v>
      </c>
      <c r="H240" s="69" t="s">
        <v>85</v>
      </c>
      <c r="I240" s="115">
        <v>77.64</v>
      </c>
      <c r="J240" s="116">
        <v>98.87</v>
      </c>
      <c r="K240" s="65">
        <v>0</v>
      </c>
      <c r="L240" s="65">
        <f>'[1]Memória 01'!E233</f>
        <v>0</v>
      </c>
      <c r="M240" s="65">
        <f t="shared" si="46"/>
        <v>0</v>
      </c>
      <c r="N240" s="65">
        <f t="shared" si="48"/>
        <v>0</v>
      </c>
      <c r="O240" s="65">
        <f t="shared" si="49"/>
        <v>0</v>
      </c>
      <c r="P240" s="74">
        <f t="shared" si="50"/>
        <v>0</v>
      </c>
      <c r="Q240" s="65">
        <f t="shared" si="51"/>
        <v>98.87</v>
      </c>
    </row>
    <row r="241" spans="1:17" ht="25.5" customHeight="1">
      <c r="A241" s="112" t="s">
        <v>512</v>
      </c>
      <c r="B241" s="69" t="s">
        <v>513</v>
      </c>
      <c r="C241" s="68" t="s">
        <v>31</v>
      </c>
      <c r="D241" s="70">
        <v>3.15</v>
      </c>
      <c r="E241" s="70">
        <v>15.26</v>
      </c>
      <c r="F241" s="70">
        <f t="shared" si="47"/>
        <v>19.433610000000002</v>
      </c>
      <c r="G241" s="68" t="s">
        <v>514</v>
      </c>
      <c r="H241" s="71" t="s">
        <v>33</v>
      </c>
      <c r="I241" s="115">
        <f t="shared" si="56"/>
        <v>48.068999999999996</v>
      </c>
      <c r="J241" s="116">
        <f t="shared" si="57"/>
        <v>61.215871500000006</v>
      </c>
      <c r="K241" s="65">
        <v>0</v>
      </c>
      <c r="L241" s="65">
        <f>'[1]Memória 01'!E234</f>
        <v>0</v>
      </c>
      <c r="M241" s="65">
        <f t="shared" si="46"/>
        <v>0</v>
      </c>
      <c r="N241" s="65">
        <f t="shared" si="48"/>
        <v>0</v>
      </c>
      <c r="O241" s="65">
        <f t="shared" si="49"/>
        <v>0</v>
      </c>
      <c r="P241" s="74">
        <f t="shared" si="50"/>
        <v>0</v>
      </c>
      <c r="Q241" s="65">
        <f t="shared" si="51"/>
        <v>61.215871500000006</v>
      </c>
    </row>
    <row r="242" spans="1:17" ht="45.75" customHeight="1">
      <c r="A242" s="112" t="s">
        <v>515</v>
      </c>
      <c r="B242" s="76" t="s">
        <v>143</v>
      </c>
      <c r="C242" s="68" t="s">
        <v>31</v>
      </c>
      <c r="D242" s="70">
        <v>12.54</v>
      </c>
      <c r="E242" s="70">
        <v>3.66</v>
      </c>
      <c r="F242" s="70">
        <f t="shared" si="47"/>
        <v>4.6610100000000001</v>
      </c>
      <c r="G242" s="87">
        <v>87894</v>
      </c>
      <c r="H242" s="69" t="s">
        <v>85</v>
      </c>
      <c r="I242" s="115">
        <f t="shared" si="56"/>
        <v>45.8964</v>
      </c>
      <c r="J242" s="116">
        <f t="shared" si="57"/>
        <v>58.449065399999995</v>
      </c>
      <c r="K242" s="65">
        <v>0</v>
      </c>
      <c r="L242" s="65">
        <f>'[1]Memória 01'!E235</f>
        <v>0</v>
      </c>
      <c r="M242" s="65">
        <f t="shared" si="46"/>
        <v>0</v>
      </c>
      <c r="N242" s="65">
        <f t="shared" si="48"/>
        <v>0</v>
      </c>
      <c r="O242" s="65">
        <f t="shared" si="49"/>
        <v>0</v>
      </c>
      <c r="P242" s="74">
        <f t="shared" si="50"/>
        <v>0</v>
      </c>
      <c r="Q242" s="65">
        <f t="shared" si="51"/>
        <v>58.449065399999995</v>
      </c>
    </row>
    <row r="243" spans="1:17" ht="91.7" customHeight="1">
      <c r="A243" s="111" t="s">
        <v>516</v>
      </c>
      <c r="B243" s="76" t="s">
        <v>517</v>
      </c>
      <c r="C243" s="88" t="s">
        <v>31</v>
      </c>
      <c r="D243" s="89">
        <v>12.54</v>
      </c>
      <c r="E243" s="89">
        <v>16.36</v>
      </c>
      <c r="F243" s="70">
        <f t="shared" si="47"/>
        <v>20.83446</v>
      </c>
      <c r="G243" s="90">
        <v>87535</v>
      </c>
      <c r="H243" s="95" t="s">
        <v>85</v>
      </c>
      <c r="I243" s="115">
        <f t="shared" si="56"/>
        <v>205.15439999999998</v>
      </c>
      <c r="J243" s="116">
        <f t="shared" si="57"/>
        <v>261.2641284</v>
      </c>
      <c r="K243" s="65">
        <v>0</v>
      </c>
      <c r="L243" s="65">
        <f>'[1]Memória 01'!E236</f>
        <v>0</v>
      </c>
      <c r="M243" s="65">
        <f t="shared" si="46"/>
        <v>0</v>
      </c>
      <c r="N243" s="65">
        <f t="shared" si="48"/>
        <v>0</v>
      </c>
      <c r="O243" s="65">
        <f t="shared" si="49"/>
        <v>0</v>
      </c>
      <c r="P243" s="74">
        <f t="shared" si="50"/>
        <v>0</v>
      </c>
      <c r="Q243" s="65">
        <f t="shared" si="51"/>
        <v>261.2641284</v>
      </c>
    </row>
    <row r="244" spans="1:17" ht="57.2" customHeight="1">
      <c r="A244" s="111" t="s">
        <v>518</v>
      </c>
      <c r="B244" s="76" t="s">
        <v>519</v>
      </c>
      <c r="C244" s="88" t="s">
        <v>31</v>
      </c>
      <c r="D244" s="89">
        <v>1.79</v>
      </c>
      <c r="E244" s="89">
        <v>52.39</v>
      </c>
      <c r="F244" s="70">
        <f t="shared" si="47"/>
        <v>66.718665000000001</v>
      </c>
      <c r="G244" s="90">
        <v>87495</v>
      </c>
      <c r="H244" s="69" t="s">
        <v>85</v>
      </c>
      <c r="I244" s="115">
        <f t="shared" si="56"/>
        <v>93.778100000000009</v>
      </c>
      <c r="J244" s="116">
        <f t="shared" si="57"/>
        <v>119.42641035000001</v>
      </c>
      <c r="K244" s="65">
        <v>0</v>
      </c>
      <c r="L244" s="65">
        <f>'[1]Memória 01'!E237</f>
        <v>0</v>
      </c>
      <c r="M244" s="65">
        <f t="shared" si="46"/>
        <v>0</v>
      </c>
      <c r="N244" s="65">
        <f t="shared" si="48"/>
        <v>0</v>
      </c>
      <c r="O244" s="65">
        <f t="shared" si="49"/>
        <v>0</v>
      </c>
      <c r="P244" s="74">
        <f t="shared" si="50"/>
        <v>0</v>
      </c>
      <c r="Q244" s="65">
        <f t="shared" si="51"/>
        <v>119.42641035000001</v>
      </c>
    </row>
    <row r="245" spans="1:17" ht="35.1" customHeight="1">
      <c r="A245" s="111" t="s">
        <v>520</v>
      </c>
      <c r="B245" s="76" t="s">
        <v>521</v>
      </c>
      <c r="C245" s="88" t="s">
        <v>31</v>
      </c>
      <c r="D245" s="89">
        <v>19.77</v>
      </c>
      <c r="E245" s="89">
        <v>87.18</v>
      </c>
      <c r="F245" s="70">
        <f t="shared" si="47"/>
        <v>111.02373000000001</v>
      </c>
      <c r="G245" s="90">
        <v>87259</v>
      </c>
      <c r="H245" s="69" t="s">
        <v>85</v>
      </c>
      <c r="I245" s="115">
        <f t="shared" si="56"/>
        <v>1723.5486000000001</v>
      </c>
      <c r="J245" s="116">
        <v>2194.5</v>
      </c>
      <c r="K245" s="65">
        <v>0</v>
      </c>
      <c r="L245" s="65">
        <f>'[1]Memória 01'!E238</f>
        <v>0</v>
      </c>
      <c r="M245" s="65">
        <f t="shared" si="46"/>
        <v>0</v>
      </c>
      <c r="N245" s="65">
        <f t="shared" si="48"/>
        <v>0</v>
      </c>
      <c r="O245" s="65">
        <f t="shared" si="49"/>
        <v>0</v>
      </c>
      <c r="P245" s="74">
        <f t="shared" si="50"/>
        <v>0</v>
      </c>
      <c r="Q245" s="65">
        <f t="shared" si="51"/>
        <v>2194.5</v>
      </c>
    </row>
    <row r="246" spans="1:17" ht="12.75" customHeight="1">
      <c r="A246" s="117" t="s">
        <v>522</v>
      </c>
      <c r="B246" s="80" t="s">
        <v>523</v>
      </c>
      <c r="C246" s="81"/>
      <c r="D246" s="81"/>
      <c r="E246" s="81"/>
      <c r="F246" s="81"/>
      <c r="G246" s="82"/>
      <c r="H246" s="91"/>
      <c r="I246" s="84">
        <f>SUM(I247:I258)</f>
        <v>54432.684600000001</v>
      </c>
      <c r="J246" s="85">
        <f>SUM(J247:J258)</f>
        <v>69320.023838100009</v>
      </c>
      <c r="K246" s="85"/>
      <c r="L246" s="65">
        <f>'[1]Memória 01'!E239</f>
        <v>0</v>
      </c>
      <c r="M246" s="85"/>
      <c r="N246" s="85">
        <f t="shared" ref="N246:Q246" si="58">SUM(N247:N258)</f>
        <v>0</v>
      </c>
      <c r="O246" s="85">
        <f t="shared" si="58"/>
        <v>0</v>
      </c>
      <c r="P246" s="85">
        <f t="shared" si="58"/>
        <v>0</v>
      </c>
      <c r="Q246" s="85">
        <f t="shared" si="58"/>
        <v>69320.023838100009</v>
      </c>
    </row>
    <row r="247" spans="1:17" ht="57.2" customHeight="1">
      <c r="A247" s="111" t="s">
        <v>524</v>
      </c>
      <c r="B247" s="76" t="s">
        <v>525</v>
      </c>
      <c r="C247" s="88" t="s">
        <v>45</v>
      </c>
      <c r="D247" s="89">
        <v>3</v>
      </c>
      <c r="E247" s="89">
        <v>454.96</v>
      </c>
      <c r="F247" s="70">
        <f t="shared" si="47"/>
        <v>579.39156000000003</v>
      </c>
      <c r="G247" s="90">
        <v>91014</v>
      </c>
      <c r="H247" s="95" t="s">
        <v>85</v>
      </c>
      <c r="I247" s="92">
        <f>D247*E247</f>
        <v>1364.8799999999999</v>
      </c>
      <c r="J247" s="93">
        <f>D247*F247</f>
        <v>1738.1746800000001</v>
      </c>
      <c r="K247" s="65">
        <v>0</v>
      </c>
      <c r="L247" s="65">
        <f>'[1]Memória 01'!E240</f>
        <v>0</v>
      </c>
      <c r="M247" s="65">
        <f t="shared" si="46"/>
        <v>0</v>
      </c>
      <c r="N247" s="65">
        <f t="shared" si="48"/>
        <v>0</v>
      </c>
      <c r="O247" s="65">
        <f t="shared" si="49"/>
        <v>0</v>
      </c>
      <c r="P247" s="74">
        <f t="shared" si="50"/>
        <v>0</v>
      </c>
      <c r="Q247" s="65">
        <f t="shared" si="51"/>
        <v>1738.1746800000001</v>
      </c>
    </row>
    <row r="248" spans="1:17" ht="57.2" customHeight="1">
      <c r="A248" s="111" t="s">
        <v>526</v>
      </c>
      <c r="B248" s="69" t="s">
        <v>527</v>
      </c>
      <c r="C248" s="88" t="s">
        <v>45</v>
      </c>
      <c r="D248" s="89">
        <v>1</v>
      </c>
      <c r="E248" s="89">
        <v>487.1</v>
      </c>
      <c r="F248" s="70">
        <f t="shared" si="47"/>
        <v>620.32185000000004</v>
      </c>
      <c r="G248" s="90">
        <v>91015</v>
      </c>
      <c r="H248" s="69" t="s">
        <v>85</v>
      </c>
      <c r="I248" s="92">
        <f t="shared" ref="I248:I258" si="59">D248*E248</f>
        <v>487.1</v>
      </c>
      <c r="J248" s="93">
        <f t="shared" ref="J248:J258" si="60">D248*F248</f>
        <v>620.32185000000004</v>
      </c>
      <c r="K248" s="65">
        <v>0</v>
      </c>
      <c r="L248" s="65">
        <f>'[1]Memória 01'!E241</f>
        <v>0</v>
      </c>
      <c r="M248" s="65">
        <f t="shared" si="46"/>
        <v>0</v>
      </c>
      <c r="N248" s="65">
        <f t="shared" si="48"/>
        <v>0</v>
      </c>
      <c r="O248" s="65">
        <f t="shared" si="49"/>
        <v>0</v>
      </c>
      <c r="P248" s="74">
        <f t="shared" si="50"/>
        <v>0</v>
      </c>
      <c r="Q248" s="65">
        <f t="shared" si="51"/>
        <v>620.32185000000004</v>
      </c>
    </row>
    <row r="249" spans="1:17" ht="57.2" customHeight="1">
      <c r="A249" s="111" t="s">
        <v>528</v>
      </c>
      <c r="B249" s="76" t="s">
        <v>529</v>
      </c>
      <c r="C249" s="88" t="s">
        <v>45</v>
      </c>
      <c r="D249" s="89">
        <v>13</v>
      </c>
      <c r="E249" s="89">
        <v>511.96</v>
      </c>
      <c r="F249" s="70">
        <f t="shared" si="47"/>
        <v>651.98105999999996</v>
      </c>
      <c r="G249" s="90">
        <v>91016</v>
      </c>
      <c r="H249" s="69" t="s">
        <v>85</v>
      </c>
      <c r="I249" s="92">
        <f t="shared" si="59"/>
        <v>6655.48</v>
      </c>
      <c r="J249" s="93">
        <f t="shared" si="60"/>
        <v>8475.7537799999991</v>
      </c>
      <c r="K249" s="65">
        <v>0</v>
      </c>
      <c r="L249" s="65">
        <f>'[1]Memória 01'!E242</f>
        <v>0</v>
      </c>
      <c r="M249" s="65">
        <f t="shared" si="46"/>
        <v>0</v>
      </c>
      <c r="N249" s="65">
        <f t="shared" si="48"/>
        <v>0</v>
      </c>
      <c r="O249" s="65">
        <f t="shared" si="49"/>
        <v>0</v>
      </c>
      <c r="P249" s="74">
        <f t="shared" si="50"/>
        <v>0</v>
      </c>
      <c r="Q249" s="65">
        <f t="shared" si="51"/>
        <v>8475.7537799999991</v>
      </c>
    </row>
    <row r="250" spans="1:17" ht="35.25" customHeight="1">
      <c r="A250" s="88" t="s">
        <v>530</v>
      </c>
      <c r="B250" s="76" t="s">
        <v>531</v>
      </c>
      <c r="C250" s="88" t="s">
        <v>31</v>
      </c>
      <c r="D250" s="89">
        <v>11</v>
      </c>
      <c r="E250" s="89">
        <v>579.35</v>
      </c>
      <c r="F250" s="70">
        <f t="shared" si="47"/>
        <v>737.80222500000002</v>
      </c>
      <c r="G250" s="97">
        <v>100702</v>
      </c>
      <c r="H250" s="69" t="s">
        <v>85</v>
      </c>
      <c r="I250" s="92">
        <f t="shared" si="59"/>
        <v>6372.85</v>
      </c>
      <c r="J250" s="93">
        <f t="shared" si="60"/>
        <v>8115.8244750000003</v>
      </c>
      <c r="K250" s="65">
        <v>0</v>
      </c>
      <c r="L250" s="65">
        <f>'[1]Memória 01'!E243</f>
        <v>0</v>
      </c>
      <c r="M250" s="65">
        <f t="shared" si="46"/>
        <v>0</v>
      </c>
      <c r="N250" s="65">
        <f t="shared" si="48"/>
        <v>0</v>
      </c>
      <c r="O250" s="65">
        <f t="shared" si="49"/>
        <v>0</v>
      </c>
      <c r="P250" s="74">
        <f t="shared" si="50"/>
        <v>0</v>
      </c>
      <c r="Q250" s="65">
        <f t="shared" si="51"/>
        <v>8115.8244750000003</v>
      </c>
    </row>
    <row r="251" spans="1:17" ht="25.5" customHeight="1">
      <c r="A251" s="68" t="s">
        <v>532</v>
      </c>
      <c r="B251" s="76" t="s">
        <v>533</v>
      </c>
      <c r="C251" s="68" t="s">
        <v>31</v>
      </c>
      <c r="D251" s="70">
        <v>8.5</v>
      </c>
      <c r="E251" s="70">
        <v>600.20000000000005</v>
      </c>
      <c r="F251" s="70">
        <f t="shared" si="47"/>
        <v>764.35470000000009</v>
      </c>
      <c r="G251" s="87">
        <v>9072</v>
      </c>
      <c r="H251" s="71" t="s">
        <v>36</v>
      </c>
      <c r="I251" s="92">
        <f t="shared" si="59"/>
        <v>5101.7000000000007</v>
      </c>
      <c r="J251" s="93">
        <f t="shared" si="60"/>
        <v>6497.0149500000007</v>
      </c>
      <c r="K251" s="65">
        <v>0</v>
      </c>
      <c r="L251" s="65">
        <f>'[1]Memória 01'!E244</f>
        <v>0</v>
      </c>
      <c r="M251" s="65">
        <f t="shared" si="46"/>
        <v>0</v>
      </c>
      <c r="N251" s="65">
        <f t="shared" si="48"/>
        <v>0</v>
      </c>
      <c r="O251" s="65">
        <f t="shared" si="49"/>
        <v>0</v>
      </c>
      <c r="P251" s="74">
        <f t="shared" si="50"/>
        <v>0</v>
      </c>
      <c r="Q251" s="65">
        <f t="shared" si="51"/>
        <v>6497.0149500000007</v>
      </c>
    </row>
    <row r="252" spans="1:17" ht="34.35" customHeight="1">
      <c r="A252" s="88" t="s">
        <v>534</v>
      </c>
      <c r="B252" s="69" t="s">
        <v>535</v>
      </c>
      <c r="C252" s="88" t="s">
        <v>31</v>
      </c>
      <c r="D252" s="89">
        <v>7.95</v>
      </c>
      <c r="E252" s="113">
        <v>953.74</v>
      </c>
      <c r="F252" s="70">
        <f t="shared" si="47"/>
        <v>1214.58789</v>
      </c>
      <c r="G252" s="97">
        <v>91338</v>
      </c>
      <c r="H252" s="69" t="s">
        <v>85</v>
      </c>
      <c r="I252" s="92">
        <f t="shared" si="59"/>
        <v>7582.2330000000002</v>
      </c>
      <c r="J252" s="93">
        <f t="shared" si="60"/>
        <v>9655.9737255</v>
      </c>
      <c r="K252" s="65">
        <v>0</v>
      </c>
      <c r="L252" s="65">
        <f>'[1]Memória 01'!E245</f>
        <v>0</v>
      </c>
      <c r="M252" s="65">
        <f t="shared" si="46"/>
        <v>0</v>
      </c>
      <c r="N252" s="65">
        <f t="shared" si="48"/>
        <v>0</v>
      </c>
      <c r="O252" s="65">
        <f t="shared" si="49"/>
        <v>0</v>
      </c>
      <c r="P252" s="74">
        <f t="shared" si="50"/>
        <v>0</v>
      </c>
      <c r="Q252" s="65">
        <f t="shared" si="51"/>
        <v>9655.9737255</v>
      </c>
    </row>
    <row r="253" spans="1:17" ht="34.35" customHeight="1">
      <c r="A253" s="88" t="s">
        <v>536</v>
      </c>
      <c r="B253" s="76" t="s">
        <v>537</v>
      </c>
      <c r="C253" s="88" t="s">
        <v>31</v>
      </c>
      <c r="D253" s="89">
        <v>14.28</v>
      </c>
      <c r="E253" s="89">
        <v>690.92</v>
      </c>
      <c r="F253" s="70">
        <f t="shared" si="47"/>
        <v>879.88661999999999</v>
      </c>
      <c r="G253" s="97">
        <v>91341</v>
      </c>
      <c r="H253" s="69" t="s">
        <v>85</v>
      </c>
      <c r="I253" s="92">
        <f t="shared" si="59"/>
        <v>9866.3375999999989</v>
      </c>
      <c r="J253" s="93">
        <f t="shared" si="60"/>
        <v>12564.780933599999</v>
      </c>
      <c r="K253" s="65">
        <v>0</v>
      </c>
      <c r="L253" s="65">
        <f>'[1]Memória 01'!E246</f>
        <v>0</v>
      </c>
      <c r="M253" s="65">
        <f t="shared" si="46"/>
        <v>0</v>
      </c>
      <c r="N253" s="65">
        <f t="shared" si="48"/>
        <v>0</v>
      </c>
      <c r="O253" s="65">
        <f t="shared" si="49"/>
        <v>0</v>
      </c>
      <c r="P253" s="74">
        <f t="shared" si="50"/>
        <v>0</v>
      </c>
      <c r="Q253" s="65">
        <f t="shared" si="51"/>
        <v>12564.780933599999</v>
      </c>
    </row>
    <row r="254" spans="1:17" ht="45.75" customHeight="1">
      <c r="A254" s="68" t="s">
        <v>538</v>
      </c>
      <c r="B254" s="76" t="s">
        <v>539</v>
      </c>
      <c r="C254" s="68" t="s">
        <v>31</v>
      </c>
      <c r="D254" s="70">
        <v>34.1</v>
      </c>
      <c r="E254" s="70">
        <v>377.22</v>
      </c>
      <c r="F254" s="70">
        <f t="shared" si="47"/>
        <v>480.38967000000002</v>
      </c>
      <c r="G254" s="96">
        <v>94573</v>
      </c>
      <c r="H254" s="69" t="s">
        <v>85</v>
      </c>
      <c r="I254" s="92">
        <f t="shared" si="59"/>
        <v>12863.202000000001</v>
      </c>
      <c r="J254" s="93">
        <f t="shared" si="60"/>
        <v>16381.287747000002</v>
      </c>
      <c r="K254" s="65">
        <v>0</v>
      </c>
      <c r="L254" s="65">
        <f>'[1]Memória 01'!E247</f>
        <v>0</v>
      </c>
      <c r="M254" s="65">
        <f t="shared" si="46"/>
        <v>0</v>
      </c>
      <c r="N254" s="65">
        <f t="shared" si="48"/>
        <v>0</v>
      </c>
      <c r="O254" s="65">
        <f t="shared" si="49"/>
        <v>0</v>
      </c>
      <c r="P254" s="74">
        <f t="shared" si="50"/>
        <v>0</v>
      </c>
      <c r="Q254" s="65">
        <f t="shared" si="51"/>
        <v>16381.287747000002</v>
      </c>
    </row>
    <row r="255" spans="1:17" ht="33.75" customHeight="1">
      <c r="A255" s="88" t="s">
        <v>540</v>
      </c>
      <c r="B255" s="76" t="s">
        <v>541</v>
      </c>
      <c r="C255" s="88" t="s">
        <v>31</v>
      </c>
      <c r="D255" s="89">
        <v>4.2</v>
      </c>
      <c r="E255" s="89">
        <v>512.21</v>
      </c>
      <c r="F255" s="70">
        <f t="shared" si="47"/>
        <v>652.29943500000002</v>
      </c>
      <c r="G255" s="97">
        <v>94569</v>
      </c>
      <c r="H255" s="69" t="s">
        <v>85</v>
      </c>
      <c r="I255" s="92">
        <f t="shared" si="59"/>
        <v>2151.2820000000002</v>
      </c>
      <c r="J255" s="93">
        <f t="shared" si="60"/>
        <v>2739.657627</v>
      </c>
      <c r="K255" s="65">
        <v>0</v>
      </c>
      <c r="L255" s="65">
        <f>'[1]Memória 01'!E248</f>
        <v>0</v>
      </c>
      <c r="M255" s="65">
        <f t="shared" si="46"/>
        <v>0</v>
      </c>
      <c r="N255" s="65">
        <f t="shared" si="48"/>
        <v>0</v>
      </c>
      <c r="O255" s="65">
        <f t="shared" si="49"/>
        <v>0</v>
      </c>
      <c r="P255" s="74">
        <f t="shared" si="50"/>
        <v>0</v>
      </c>
      <c r="Q255" s="65">
        <f t="shared" si="51"/>
        <v>2739.657627</v>
      </c>
    </row>
    <row r="256" spans="1:17" ht="34.35" customHeight="1">
      <c r="A256" s="88" t="s">
        <v>542</v>
      </c>
      <c r="B256" s="76" t="s">
        <v>543</v>
      </c>
      <c r="C256" s="88" t="s">
        <v>31</v>
      </c>
      <c r="D256" s="89">
        <v>0.75</v>
      </c>
      <c r="E256" s="89">
        <v>361.12</v>
      </c>
      <c r="F256" s="70">
        <f t="shared" si="47"/>
        <v>459.88632000000001</v>
      </c>
      <c r="G256" s="97">
        <v>100674</v>
      </c>
      <c r="H256" s="69" t="s">
        <v>85</v>
      </c>
      <c r="I256" s="92">
        <f t="shared" si="59"/>
        <v>270.84000000000003</v>
      </c>
      <c r="J256" s="93">
        <f t="shared" si="60"/>
        <v>344.91473999999999</v>
      </c>
      <c r="K256" s="65">
        <v>0</v>
      </c>
      <c r="L256" s="65">
        <f>'[1]Memória 01'!E249</f>
        <v>0</v>
      </c>
      <c r="M256" s="65">
        <f t="shared" si="46"/>
        <v>0</v>
      </c>
      <c r="N256" s="65">
        <f t="shared" si="48"/>
        <v>0</v>
      </c>
      <c r="O256" s="65">
        <f t="shared" si="49"/>
        <v>0</v>
      </c>
      <c r="P256" s="74">
        <f t="shared" si="50"/>
        <v>0</v>
      </c>
      <c r="Q256" s="65">
        <f t="shared" si="51"/>
        <v>344.91473999999999</v>
      </c>
    </row>
    <row r="257" spans="1:17" ht="34.35" customHeight="1">
      <c r="A257" s="88" t="s">
        <v>544</v>
      </c>
      <c r="B257" s="76" t="s">
        <v>545</v>
      </c>
      <c r="C257" s="88" t="s">
        <v>45</v>
      </c>
      <c r="D257" s="89">
        <v>22</v>
      </c>
      <c r="E257" s="89">
        <v>52.47</v>
      </c>
      <c r="F257" s="70">
        <f t="shared" si="47"/>
        <v>66.820544999999996</v>
      </c>
      <c r="G257" s="97">
        <v>91304</v>
      </c>
      <c r="H257" s="69" t="s">
        <v>85</v>
      </c>
      <c r="I257" s="92">
        <f t="shared" si="59"/>
        <v>1154.3399999999999</v>
      </c>
      <c r="J257" s="93">
        <f t="shared" si="60"/>
        <v>1470.0519899999999</v>
      </c>
      <c r="K257" s="65">
        <v>0</v>
      </c>
      <c r="L257" s="65">
        <f>'[1]Memória 01'!E250</f>
        <v>0</v>
      </c>
      <c r="M257" s="65">
        <f t="shared" si="46"/>
        <v>0</v>
      </c>
      <c r="N257" s="65">
        <f t="shared" si="48"/>
        <v>0</v>
      </c>
      <c r="O257" s="65">
        <f t="shared" si="49"/>
        <v>0</v>
      </c>
      <c r="P257" s="74">
        <f t="shared" si="50"/>
        <v>0</v>
      </c>
      <c r="Q257" s="65">
        <f t="shared" si="51"/>
        <v>1470.0519899999999</v>
      </c>
    </row>
    <row r="258" spans="1:17" ht="25.5" customHeight="1">
      <c r="A258" s="68" t="s">
        <v>546</v>
      </c>
      <c r="B258" s="69" t="s">
        <v>547</v>
      </c>
      <c r="C258" s="68" t="s">
        <v>45</v>
      </c>
      <c r="D258" s="70">
        <v>12</v>
      </c>
      <c r="E258" s="70">
        <v>46.87</v>
      </c>
      <c r="F258" s="70">
        <f t="shared" si="47"/>
        <v>59.688944999999997</v>
      </c>
      <c r="G258" s="96">
        <v>100705</v>
      </c>
      <c r="H258" s="76" t="s">
        <v>60</v>
      </c>
      <c r="I258" s="92">
        <f t="shared" si="59"/>
        <v>562.43999999999994</v>
      </c>
      <c r="J258" s="93">
        <f t="shared" si="60"/>
        <v>716.26733999999999</v>
      </c>
      <c r="K258" s="65">
        <v>0</v>
      </c>
      <c r="L258" s="65">
        <f>'[1]Memória 01'!E251</f>
        <v>0</v>
      </c>
      <c r="M258" s="65">
        <f t="shared" si="46"/>
        <v>0</v>
      </c>
      <c r="N258" s="65">
        <f t="shared" si="48"/>
        <v>0</v>
      </c>
      <c r="O258" s="65">
        <f t="shared" si="49"/>
        <v>0</v>
      </c>
      <c r="P258" s="74">
        <f t="shared" si="50"/>
        <v>0</v>
      </c>
      <c r="Q258" s="65">
        <f t="shared" si="51"/>
        <v>716.26733999999999</v>
      </c>
    </row>
    <row r="259" spans="1:17" ht="12.75" customHeight="1">
      <c r="A259" s="79" t="s">
        <v>548</v>
      </c>
      <c r="B259" s="80" t="s">
        <v>549</v>
      </c>
      <c r="C259" s="81"/>
      <c r="D259" s="81"/>
      <c r="E259" s="81"/>
      <c r="F259" s="81"/>
      <c r="G259" s="82"/>
      <c r="H259" s="91"/>
      <c r="I259" s="84">
        <f>SUM(I260:I262)</f>
        <v>16872.0461</v>
      </c>
      <c r="J259" s="85">
        <f>SUM(J260:J262)</f>
        <v>21486.550708350002</v>
      </c>
      <c r="K259" s="85"/>
      <c r="L259" s="65">
        <f>'[1]Memória 01'!E252</f>
        <v>0</v>
      </c>
      <c r="M259" s="85"/>
      <c r="N259" s="85">
        <f t="shared" ref="N259:Q259" si="61">SUM(N260:N262)</f>
        <v>0</v>
      </c>
      <c r="O259" s="85">
        <f t="shared" si="61"/>
        <v>0</v>
      </c>
      <c r="P259" s="85">
        <f t="shared" si="61"/>
        <v>0</v>
      </c>
      <c r="Q259" s="85">
        <f t="shared" si="61"/>
        <v>21486.550708350002</v>
      </c>
    </row>
    <row r="260" spans="1:17" ht="34.35" customHeight="1">
      <c r="A260" s="88" t="s">
        <v>550</v>
      </c>
      <c r="B260" s="76" t="s">
        <v>551</v>
      </c>
      <c r="C260" s="88" t="s">
        <v>31</v>
      </c>
      <c r="D260" s="89">
        <v>15.73</v>
      </c>
      <c r="E260" s="89">
        <v>256</v>
      </c>
      <c r="F260" s="70">
        <f t="shared" si="47"/>
        <v>326.01600000000002</v>
      </c>
      <c r="G260" s="97">
        <v>12182</v>
      </c>
      <c r="H260" s="69" t="s">
        <v>90</v>
      </c>
      <c r="I260" s="92">
        <f>D260*E260</f>
        <v>4026.88</v>
      </c>
      <c r="J260" s="93">
        <f>D260*F260</f>
        <v>5128.2316800000008</v>
      </c>
      <c r="K260" s="65">
        <v>0</v>
      </c>
      <c r="L260" s="65">
        <f>'[1]Memória 01'!E253</f>
        <v>0</v>
      </c>
      <c r="M260" s="65">
        <f t="shared" si="46"/>
        <v>0</v>
      </c>
      <c r="N260" s="65">
        <f t="shared" si="48"/>
        <v>0</v>
      </c>
      <c r="O260" s="65">
        <f t="shared" si="49"/>
        <v>0</v>
      </c>
      <c r="P260" s="74">
        <f t="shared" si="50"/>
        <v>0</v>
      </c>
      <c r="Q260" s="65">
        <f t="shared" si="51"/>
        <v>5128.2316800000008</v>
      </c>
    </row>
    <row r="261" spans="1:17" ht="69" customHeight="1">
      <c r="A261" s="88" t="s">
        <v>552</v>
      </c>
      <c r="B261" s="69" t="s">
        <v>553</v>
      </c>
      <c r="C261" s="88" t="s">
        <v>45</v>
      </c>
      <c r="D261" s="89">
        <v>5</v>
      </c>
      <c r="E261" s="113">
        <v>1398.38</v>
      </c>
      <c r="F261" s="70">
        <f t="shared" si="47"/>
        <v>1780.8369300000002</v>
      </c>
      <c r="G261" s="97">
        <v>12449</v>
      </c>
      <c r="H261" s="95" t="s">
        <v>90</v>
      </c>
      <c r="I261" s="92">
        <f t="shared" ref="I261:I262" si="62">D261*E261</f>
        <v>6991.9000000000005</v>
      </c>
      <c r="J261" s="93">
        <f t="shared" ref="J261:J262" si="63">D261*F261</f>
        <v>8904.1846500000011</v>
      </c>
      <c r="K261" s="65">
        <v>0</v>
      </c>
      <c r="L261" s="65">
        <f>'[1]Memória 01'!E254</f>
        <v>0</v>
      </c>
      <c r="M261" s="65">
        <f t="shared" si="46"/>
        <v>0</v>
      </c>
      <c r="N261" s="65">
        <f t="shared" si="48"/>
        <v>0</v>
      </c>
      <c r="O261" s="65">
        <f t="shared" si="49"/>
        <v>0</v>
      </c>
      <c r="P261" s="74">
        <f t="shared" si="50"/>
        <v>0</v>
      </c>
      <c r="Q261" s="65">
        <f t="shared" si="51"/>
        <v>8904.1846500000011</v>
      </c>
    </row>
    <row r="262" spans="1:17" ht="25.5" customHeight="1">
      <c r="A262" s="68" t="s">
        <v>554</v>
      </c>
      <c r="B262" s="76" t="s">
        <v>555</v>
      </c>
      <c r="C262" s="68" t="s">
        <v>31</v>
      </c>
      <c r="D262" s="70">
        <v>58.41</v>
      </c>
      <c r="E262" s="70">
        <v>100.21</v>
      </c>
      <c r="F262" s="70">
        <f t="shared" si="47"/>
        <v>127.617435</v>
      </c>
      <c r="G262" s="96">
        <v>87262</v>
      </c>
      <c r="H262" s="76" t="s">
        <v>60</v>
      </c>
      <c r="I262" s="92">
        <f t="shared" si="62"/>
        <v>5853.2660999999989</v>
      </c>
      <c r="J262" s="93">
        <f t="shared" si="63"/>
        <v>7454.1343783499997</v>
      </c>
      <c r="K262" s="65">
        <v>0</v>
      </c>
      <c r="L262" s="65">
        <f>'[1]Memória 01'!E255</f>
        <v>0</v>
      </c>
      <c r="M262" s="65">
        <f t="shared" si="46"/>
        <v>0</v>
      </c>
      <c r="N262" s="65">
        <f t="shared" si="48"/>
        <v>0</v>
      </c>
      <c r="O262" s="65">
        <f t="shared" si="49"/>
        <v>0</v>
      </c>
      <c r="P262" s="74">
        <f t="shared" si="50"/>
        <v>0</v>
      </c>
      <c r="Q262" s="65">
        <f t="shared" si="51"/>
        <v>7454.1343783499997</v>
      </c>
    </row>
    <row r="263" spans="1:17" ht="14.25" customHeight="1">
      <c r="A263" s="79" t="s">
        <v>556</v>
      </c>
      <c r="B263" s="80" t="s">
        <v>557</v>
      </c>
      <c r="C263" s="81"/>
      <c r="D263" s="81"/>
      <c r="E263" s="81"/>
      <c r="F263" s="81"/>
      <c r="G263" s="82"/>
      <c r="H263" s="83"/>
      <c r="I263" s="107">
        <f>SUM(I264:I266)</f>
        <v>1450.5394000000001</v>
      </c>
      <c r="J263" s="108">
        <f>SUM(J264:J266)</f>
        <v>1847.2619259000003</v>
      </c>
      <c r="K263" s="108"/>
      <c r="L263" s="65">
        <f>'[1]Memória 01'!E256</f>
        <v>0</v>
      </c>
      <c r="M263" s="108"/>
      <c r="N263" s="85">
        <f t="shared" ref="N263:Q263" si="64">SUM(N264:N266)</f>
        <v>0</v>
      </c>
      <c r="O263" s="85">
        <f t="shared" si="64"/>
        <v>0</v>
      </c>
      <c r="P263" s="85">
        <f t="shared" si="64"/>
        <v>0</v>
      </c>
      <c r="Q263" s="85">
        <f t="shared" si="64"/>
        <v>1847.2619259000003</v>
      </c>
    </row>
    <row r="264" spans="1:17" ht="25.5" customHeight="1">
      <c r="A264" s="68" t="s">
        <v>558</v>
      </c>
      <c r="B264" s="76" t="s">
        <v>559</v>
      </c>
      <c r="C264" s="68" t="s">
        <v>45</v>
      </c>
      <c r="D264" s="70">
        <v>2</v>
      </c>
      <c r="E264" s="70">
        <v>95.62</v>
      </c>
      <c r="F264" s="70">
        <f t="shared" si="47"/>
        <v>121.77207000000001</v>
      </c>
      <c r="G264" s="96">
        <v>98510</v>
      </c>
      <c r="H264" s="76" t="s">
        <v>60</v>
      </c>
      <c r="I264" s="115">
        <f>D264*E264</f>
        <v>191.24</v>
      </c>
      <c r="J264" s="116">
        <f>F264*D264</f>
        <v>243.54414000000003</v>
      </c>
      <c r="K264" s="65">
        <v>0</v>
      </c>
      <c r="L264" s="65">
        <f>'[1]Memória 01'!E257</f>
        <v>0</v>
      </c>
      <c r="M264" s="65">
        <f t="shared" si="46"/>
        <v>0</v>
      </c>
      <c r="N264" s="65">
        <f t="shared" si="48"/>
        <v>0</v>
      </c>
      <c r="O264" s="65">
        <f t="shared" si="49"/>
        <v>0</v>
      </c>
      <c r="P264" s="74">
        <f t="shared" si="50"/>
        <v>0</v>
      </c>
      <c r="Q264" s="65">
        <f t="shared" si="51"/>
        <v>243.54414000000003</v>
      </c>
    </row>
    <row r="265" spans="1:17" ht="25.5" customHeight="1">
      <c r="A265" s="112" t="s">
        <v>560</v>
      </c>
      <c r="B265" s="69" t="s">
        <v>561</v>
      </c>
      <c r="C265" s="68" t="s">
        <v>45</v>
      </c>
      <c r="D265" s="70">
        <v>6</v>
      </c>
      <c r="E265" s="70">
        <v>72.739999999999995</v>
      </c>
      <c r="F265" s="70">
        <f t="shared" si="47"/>
        <v>92.634389999999996</v>
      </c>
      <c r="G265" s="87">
        <v>98509</v>
      </c>
      <c r="H265" s="76" t="s">
        <v>60</v>
      </c>
      <c r="I265" s="115">
        <f t="shared" ref="I265:I266" si="65">D265*E265</f>
        <v>436.43999999999994</v>
      </c>
      <c r="J265" s="116">
        <f t="shared" ref="J265:J266" si="66">F265*D265</f>
        <v>555.80633999999998</v>
      </c>
      <c r="K265" s="65">
        <v>0</v>
      </c>
      <c r="L265" s="65">
        <f>'[1]Memória 01'!E258</f>
        <v>0</v>
      </c>
      <c r="M265" s="65">
        <f t="shared" si="46"/>
        <v>0</v>
      </c>
      <c r="N265" s="65">
        <f t="shared" si="48"/>
        <v>0</v>
      </c>
      <c r="O265" s="65">
        <f t="shared" si="49"/>
        <v>0</v>
      </c>
      <c r="P265" s="74">
        <f t="shared" si="50"/>
        <v>0</v>
      </c>
      <c r="Q265" s="65">
        <f t="shared" si="51"/>
        <v>555.80633999999998</v>
      </c>
    </row>
    <row r="266" spans="1:17" ht="25.5" customHeight="1">
      <c r="A266" s="112" t="s">
        <v>562</v>
      </c>
      <c r="B266" s="69" t="s">
        <v>563</v>
      </c>
      <c r="C266" s="68" t="s">
        <v>31</v>
      </c>
      <c r="D266" s="70">
        <v>544.94000000000005</v>
      </c>
      <c r="E266" s="70">
        <v>1.51</v>
      </c>
      <c r="F266" s="70">
        <f t="shared" si="47"/>
        <v>1.9229850000000002</v>
      </c>
      <c r="G266" s="75">
        <v>2450</v>
      </c>
      <c r="H266" s="71" t="s">
        <v>36</v>
      </c>
      <c r="I266" s="115">
        <f t="shared" si="65"/>
        <v>822.85940000000005</v>
      </c>
      <c r="J266" s="116">
        <f t="shared" si="66"/>
        <v>1047.9114459000002</v>
      </c>
      <c r="K266" s="65">
        <v>0</v>
      </c>
      <c r="L266" s="65">
        <f>'[1]Memória 01'!E259</f>
        <v>0</v>
      </c>
      <c r="M266" s="65">
        <f t="shared" si="46"/>
        <v>0</v>
      </c>
      <c r="N266" s="65">
        <f t="shared" si="48"/>
        <v>0</v>
      </c>
      <c r="O266" s="65">
        <f t="shared" si="49"/>
        <v>0</v>
      </c>
      <c r="P266" s="74">
        <f t="shared" si="50"/>
        <v>0</v>
      </c>
      <c r="Q266" s="65">
        <f t="shared" si="51"/>
        <v>1047.9114459000002</v>
      </c>
    </row>
    <row r="267" spans="1:17" ht="12" customHeight="1">
      <c r="A267" s="83"/>
      <c r="B267" s="83"/>
      <c r="C267" s="83"/>
      <c r="D267" s="83"/>
      <c r="E267" s="83"/>
      <c r="F267" s="83"/>
      <c r="G267" s="83"/>
      <c r="H267" s="83"/>
      <c r="I267" s="105"/>
      <c r="J267" s="106"/>
      <c r="K267" s="65">
        <v>0</v>
      </c>
      <c r="L267" s="65">
        <f>'[1]Memória 01'!E260</f>
        <v>0</v>
      </c>
      <c r="M267" s="65">
        <f t="shared" si="46"/>
        <v>0</v>
      </c>
      <c r="N267" s="65">
        <f t="shared" si="48"/>
        <v>0</v>
      </c>
      <c r="O267" s="65">
        <f t="shared" si="49"/>
        <v>0</v>
      </c>
      <c r="P267" s="74">
        <f t="shared" si="50"/>
        <v>0</v>
      </c>
      <c r="Q267" s="65">
        <f t="shared" si="51"/>
        <v>0</v>
      </c>
    </row>
    <row r="268" spans="1:17" ht="12.75" customHeight="1">
      <c r="A268" s="118" t="s">
        <v>564</v>
      </c>
      <c r="B268" s="119"/>
      <c r="C268" s="119"/>
      <c r="D268" s="119"/>
      <c r="E268" s="119"/>
      <c r="F268" s="119"/>
      <c r="G268" s="119"/>
      <c r="H268" s="120"/>
      <c r="I268" s="121">
        <f>I263+I259+I246+I237+I218+I165+I95+I75+I70+I58+I50+I37+I20+I11</f>
        <v>583589.56099999999</v>
      </c>
      <c r="J268" s="122">
        <f>J263+J259+J246+J237+J218+J165+J95+J75+J70+J58+J37+J11+J20+J50</f>
        <v>743201.31116014998</v>
      </c>
      <c r="K268" s="65"/>
      <c r="L268" s="65"/>
      <c r="M268" s="65"/>
      <c r="N268" s="85">
        <f>N11+N20+N37+N50+N58+N70+N75+N95+N165+N218+N246+N259+N263</f>
        <v>0</v>
      </c>
      <c r="O268" s="85">
        <f>O11+O20+O37+O50+O58+O70+O75+O95+O165+O218+O246+O259+O263</f>
        <v>83093.91</v>
      </c>
      <c r="P268" s="85">
        <f>P11+P20+P37+P50+P58+P70+P75+P95+P165+P218+P246+P259+P263</f>
        <v>83093.91</v>
      </c>
      <c r="Q268" s="85">
        <f>Q11+Q20+Q37+Q50+Q58+Q70+Q75+Q95+Q165+Q218+Q246+Q259+Q263</f>
        <v>656624.6536035001</v>
      </c>
    </row>
  </sheetData>
  <mergeCells count="42">
    <mergeCell ref="B246:G246"/>
    <mergeCell ref="B259:G259"/>
    <mergeCell ref="B263:G263"/>
    <mergeCell ref="A268:H268"/>
    <mergeCell ref="B70:G70"/>
    <mergeCell ref="B75:G75"/>
    <mergeCell ref="B95:G95"/>
    <mergeCell ref="B165:G165"/>
    <mergeCell ref="B218:G218"/>
    <mergeCell ref="B237:G237"/>
    <mergeCell ref="N9:P9"/>
    <mergeCell ref="Q9:Q10"/>
    <mergeCell ref="B20:G20"/>
    <mergeCell ref="B37:G37"/>
    <mergeCell ref="B50:G50"/>
    <mergeCell ref="B58:G58"/>
    <mergeCell ref="F9:F10"/>
    <mergeCell ref="G9:G10"/>
    <mergeCell ref="H9:H10"/>
    <mergeCell ref="I9:I10"/>
    <mergeCell ref="J9:J10"/>
    <mergeCell ref="K9:M9"/>
    <mergeCell ref="O6:Q6"/>
    <mergeCell ref="A7:E7"/>
    <mergeCell ref="K7:L7"/>
    <mergeCell ref="M7:N7"/>
    <mergeCell ref="A8:Q8"/>
    <mergeCell ref="A9:A10"/>
    <mergeCell ref="B9:B10"/>
    <mergeCell ref="C9:C10"/>
    <mergeCell ref="D9:D10"/>
    <mergeCell ref="E9:E10"/>
    <mergeCell ref="A1:Q4"/>
    <mergeCell ref="A5:E5"/>
    <mergeCell ref="F5:I5"/>
    <mergeCell ref="J5:J7"/>
    <mergeCell ref="K5:L6"/>
    <mergeCell ref="M5:N5"/>
    <mergeCell ref="O5:Q5"/>
    <mergeCell ref="A6:E6"/>
    <mergeCell ref="F6:I6"/>
    <mergeCell ref="M6:N6"/>
  </mergeCells>
  <pageMargins left="0.25" right="0.25" top="0.75" bottom="0.75" header="0.3" footer="0.3"/>
  <pageSetup paperSize="9" scale="51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99688-8BCB-49E8-9D7C-02D69870AE26}">
  <dimension ref="A1:G259"/>
  <sheetViews>
    <sheetView tabSelected="1" view="pageBreakPreview" topLeftCell="A17" zoomScale="80" zoomScaleNormal="80" zoomScaleSheetLayoutView="80" workbookViewId="0">
      <selection activeCell="D25" sqref="D25"/>
    </sheetView>
  </sheetViews>
  <sheetFormatPr defaultRowHeight="15"/>
  <cols>
    <col min="1" max="1" width="10.140625" style="155" customWidth="1"/>
    <col min="2" max="2" width="59.140625" style="156" customWidth="1"/>
    <col min="3" max="3" width="6.140625" style="155" customWidth="1"/>
    <col min="4" max="4" width="72.28515625" style="132" customWidth="1"/>
    <col min="5" max="5" width="13.42578125" style="124" customWidth="1"/>
    <col min="6" max="6" width="9.140625" style="2"/>
    <col min="7" max="7" width="13.140625" style="2" customWidth="1"/>
    <col min="8" max="16384" width="9.140625" style="2"/>
  </cols>
  <sheetData>
    <row r="1" spans="1:7" ht="12.75" customHeight="1">
      <c r="A1" s="125" t="s">
        <v>565</v>
      </c>
      <c r="B1" s="126"/>
      <c r="C1" s="126"/>
      <c r="D1" s="126"/>
    </row>
    <row r="2" spans="1:7" ht="12" customHeight="1">
      <c r="A2" s="125"/>
      <c r="B2" s="126"/>
      <c r="C2" s="126"/>
      <c r="D2" s="126"/>
    </row>
    <row r="3" spans="1:7" ht="25.5" customHeight="1">
      <c r="A3" s="127" t="s">
        <v>566</v>
      </c>
      <c r="B3" s="127" t="s">
        <v>567</v>
      </c>
      <c r="C3" s="127" t="s">
        <v>568</v>
      </c>
      <c r="D3" s="128"/>
    </row>
    <row r="4" spans="1:7">
      <c r="A4" s="129" t="s">
        <v>569</v>
      </c>
      <c r="B4" s="130" t="s">
        <v>570</v>
      </c>
      <c r="C4" s="131"/>
      <c r="E4" s="133"/>
      <c r="G4" s="134"/>
    </row>
    <row r="5" spans="1:7" ht="14.25">
      <c r="A5" s="135" t="s">
        <v>571</v>
      </c>
      <c r="B5" s="136" t="s">
        <v>572</v>
      </c>
      <c r="C5" s="137" t="s">
        <v>573</v>
      </c>
      <c r="D5" s="128" t="s">
        <v>574</v>
      </c>
      <c r="E5" s="124">
        <v>544.94000000000005</v>
      </c>
    </row>
    <row r="6" spans="1:7" ht="14.25">
      <c r="A6" s="135" t="s">
        <v>575</v>
      </c>
      <c r="B6" s="136" t="s">
        <v>576</v>
      </c>
      <c r="C6" s="135" t="s">
        <v>573</v>
      </c>
      <c r="D6" s="128" t="s">
        <v>577</v>
      </c>
      <c r="E6" s="124">
        <v>6</v>
      </c>
    </row>
    <row r="7" spans="1:7" ht="28.5">
      <c r="A7" s="135" t="s">
        <v>578</v>
      </c>
      <c r="B7" s="138" t="s">
        <v>579</v>
      </c>
      <c r="C7" s="135" t="s">
        <v>573</v>
      </c>
      <c r="D7" s="128" t="s">
        <v>580</v>
      </c>
      <c r="E7" s="124">
        <f>53*2.1</f>
        <v>111.30000000000001</v>
      </c>
    </row>
    <row r="8" spans="1:7" ht="28.5">
      <c r="A8" s="135" t="s">
        <v>581</v>
      </c>
      <c r="B8" s="138" t="s">
        <v>582</v>
      </c>
      <c r="C8" s="135" t="s">
        <v>573</v>
      </c>
      <c r="D8" s="128" t="s">
        <v>583</v>
      </c>
      <c r="E8" s="124">
        <v>544.94000000000005</v>
      </c>
    </row>
    <row r="9" spans="1:7" ht="28.5">
      <c r="A9" s="135" t="s">
        <v>584</v>
      </c>
      <c r="B9" s="138" t="s">
        <v>585</v>
      </c>
      <c r="C9" s="135" t="s">
        <v>586</v>
      </c>
      <c r="D9" s="128" t="s">
        <v>587</v>
      </c>
      <c r="E9" s="124">
        <v>1</v>
      </c>
      <c r="G9" s="2">
        <f>4.1*6.3</f>
        <v>25.83</v>
      </c>
    </row>
    <row r="10" spans="1:7" ht="14.25">
      <c r="A10" s="135" t="s">
        <v>588</v>
      </c>
      <c r="B10" s="136" t="s">
        <v>589</v>
      </c>
      <c r="C10" s="135" t="s">
        <v>586</v>
      </c>
      <c r="D10" s="128"/>
    </row>
    <row r="11" spans="1:7" ht="14.25">
      <c r="A11" s="135" t="s">
        <v>590</v>
      </c>
      <c r="B11" s="136" t="s">
        <v>591</v>
      </c>
      <c r="C11" s="135" t="s">
        <v>586</v>
      </c>
      <c r="D11" s="128"/>
    </row>
    <row r="12" spans="1:7" ht="14.25">
      <c r="A12" s="135" t="s">
        <v>592</v>
      </c>
      <c r="B12" s="136" t="s">
        <v>593</v>
      </c>
      <c r="C12" s="135" t="s">
        <v>586</v>
      </c>
      <c r="D12" s="128" t="s">
        <v>594</v>
      </c>
      <c r="E12" s="124">
        <v>1</v>
      </c>
    </row>
    <row r="13" spans="1:7" ht="14.25" customHeight="1">
      <c r="A13" s="139" t="s">
        <v>595</v>
      </c>
      <c r="B13" s="140" t="s">
        <v>596</v>
      </c>
      <c r="C13" s="141"/>
      <c r="D13" s="128"/>
      <c r="E13" s="142"/>
    </row>
    <row r="14" spans="1:7" ht="144.75">
      <c r="A14" s="135" t="s">
        <v>597</v>
      </c>
      <c r="B14" s="143" t="s">
        <v>598</v>
      </c>
      <c r="C14" s="135" t="s">
        <v>599</v>
      </c>
      <c r="D14" s="128" t="s">
        <v>600</v>
      </c>
      <c r="E14" s="144">
        <v>44.18</v>
      </c>
      <c r="G14" s="2">
        <f>8.6+24.95+33.87</f>
        <v>67.419999999999987</v>
      </c>
    </row>
    <row r="15" spans="1:7" ht="14.25">
      <c r="A15" s="135" t="s">
        <v>601</v>
      </c>
      <c r="B15" s="138" t="s">
        <v>602</v>
      </c>
      <c r="C15" s="135" t="s">
        <v>599</v>
      </c>
      <c r="D15" s="128"/>
    </row>
    <row r="16" spans="1:7" ht="28.5">
      <c r="A16" s="135" t="s">
        <v>603</v>
      </c>
      <c r="B16" s="138" t="s">
        <v>604</v>
      </c>
      <c r="C16" s="135" t="s">
        <v>573</v>
      </c>
      <c r="D16" s="128" t="s">
        <v>605</v>
      </c>
      <c r="E16" s="145">
        <v>45.17</v>
      </c>
    </row>
    <row r="17" spans="1:5" ht="28.5">
      <c r="A17" s="135" t="s">
        <v>606</v>
      </c>
      <c r="B17" s="138" t="s">
        <v>607</v>
      </c>
      <c r="C17" s="135" t="s">
        <v>599</v>
      </c>
      <c r="D17" s="128" t="s">
        <v>608</v>
      </c>
      <c r="E17" s="145">
        <v>8.6</v>
      </c>
    </row>
    <row r="18" spans="1:5" ht="28.5">
      <c r="A18" s="135" t="s">
        <v>609</v>
      </c>
      <c r="B18" s="138" t="s">
        <v>610</v>
      </c>
      <c r="C18" s="135" t="s">
        <v>573</v>
      </c>
      <c r="D18" s="128" t="s">
        <v>611</v>
      </c>
      <c r="E18" s="145">
        <f>100.43+138.47</f>
        <v>238.9</v>
      </c>
    </row>
    <row r="19" spans="1:5" ht="28.5">
      <c r="A19" s="135" t="s">
        <v>612</v>
      </c>
      <c r="B19" s="138" t="s">
        <v>613</v>
      </c>
      <c r="C19" s="135" t="s">
        <v>614</v>
      </c>
      <c r="D19" s="128" t="s">
        <v>615</v>
      </c>
      <c r="E19" s="145">
        <f>36.2+152.6</f>
        <v>188.8</v>
      </c>
    </row>
    <row r="20" spans="1:5" ht="28.5">
      <c r="A20" s="135" t="s">
        <v>616</v>
      </c>
      <c r="B20" s="138" t="s">
        <v>617</v>
      </c>
      <c r="C20" s="135" t="s">
        <v>614</v>
      </c>
      <c r="D20" s="128" t="s">
        <v>618</v>
      </c>
      <c r="E20" s="124">
        <f>107.2+19</f>
        <v>126.2</v>
      </c>
    </row>
    <row r="21" spans="1:5" ht="28.5">
      <c r="A21" s="135" t="s">
        <v>619</v>
      </c>
      <c r="B21" s="138" t="s">
        <v>620</v>
      </c>
      <c r="C21" s="135" t="s">
        <v>614</v>
      </c>
      <c r="D21" s="128" t="s">
        <v>621</v>
      </c>
      <c r="E21" s="145">
        <f>228.4+271.4</f>
        <v>499.79999999999995</v>
      </c>
    </row>
    <row r="22" spans="1:5" ht="28.5">
      <c r="A22" s="135" t="s">
        <v>622</v>
      </c>
      <c r="B22" s="138" t="s">
        <v>623</v>
      </c>
      <c r="C22" s="135" t="s">
        <v>614</v>
      </c>
      <c r="D22" s="128" t="s">
        <v>624</v>
      </c>
      <c r="E22" s="145">
        <f>286.1+33.2</f>
        <v>319.3</v>
      </c>
    </row>
    <row r="23" spans="1:5" ht="28.5">
      <c r="A23" s="135" t="s">
        <v>625</v>
      </c>
      <c r="B23" s="138" t="s">
        <v>626</v>
      </c>
      <c r="C23" s="135" t="s">
        <v>614</v>
      </c>
      <c r="D23" s="128" t="s">
        <v>627</v>
      </c>
      <c r="E23" s="124">
        <f>11.1+6.4</f>
        <v>17.5</v>
      </c>
    </row>
    <row r="24" spans="1:5" ht="28.5">
      <c r="A24" s="135" t="s">
        <v>628</v>
      </c>
      <c r="B24" s="138" t="s">
        <v>629</v>
      </c>
      <c r="C24" s="135" t="s">
        <v>614</v>
      </c>
      <c r="D24" s="128" t="s">
        <v>630</v>
      </c>
      <c r="E24" s="124">
        <v>10.1</v>
      </c>
    </row>
    <row r="25" spans="1:5" ht="34.35" customHeight="1">
      <c r="A25" s="146" t="s">
        <v>631</v>
      </c>
      <c r="B25" s="136" t="s">
        <v>632</v>
      </c>
      <c r="C25" s="146" t="s">
        <v>599</v>
      </c>
      <c r="D25" s="128" t="s">
        <v>633</v>
      </c>
      <c r="E25" s="145">
        <f>11.97+10.01</f>
        <v>21.98</v>
      </c>
    </row>
    <row r="26" spans="1:5" ht="28.5">
      <c r="A26" s="135" t="s">
        <v>634</v>
      </c>
      <c r="B26" s="138" t="s">
        <v>635</v>
      </c>
      <c r="C26" s="135" t="s">
        <v>599</v>
      </c>
      <c r="D26" s="128" t="s">
        <v>636</v>
      </c>
      <c r="E26" s="145">
        <f>E25</f>
        <v>21.98</v>
      </c>
    </row>
    <row r="27" spans="1:5" ht="42.75">
      <c r="A27" s="146" t="s">
        <v>637</v>
      </c>
      <c r="B27" s="138" t="s">
        <v>638</v>
      </c>
      <c r="C27" s="146" t="s">
        <v>573</v>
      </c>
      <c r="D27" s="128" t="s">
        <v>639</v>
      </c>
      <c r="E27" s="124">
        <v>107.48</v>
      </c>
    </row>
    <row r="28" spans="1:5" ht="28.5">
      <c r="A28" s="146" t="s">
        <v>640</v>
      </c>
      <c r="B28" s="138" t="s">
        <v>641</v>
      </c>
      <c r="C28" s="146" t="s">
        <v>573</v>
      </c>
      <c r="D28" s="128"/>
    </row>
    <row r="29" spans="1:5" ht="28.5">
      <c r="A29" s="135" t="s">
        <v>642</v>
      </c>
      <c r="B29" s="138" t="s">
        <v>643</v>
      </c>
      <c r="C29" s="135" t="s">
        <v>586</v>
      </c>
      <c r="D29" s="128"/>
    </row>
    <row r="30" spans="1:5" ht="12.75" customHeight="1">
      <c r="A30" s="139" t="s">
        <v>644</v>
      </c>
      <c r="B30" s="140" t="s">
        <v>645</v>
      </c>
      <c r="C30" s="141"/>
      <c r="D30" s="128"/>
    </row>
    <row r="31" spans="1:5" ht="42.75">
      <c r="A31" s="146" t="s">
        <v>646</v>
      </c>
      <c r="B31" s="138" t="s">
        <v>647</v>
      </c>
      <c r="C31" s="146" t="s">
        <v>614</v>
      </c>
      <c r="D31" s="128"/>
    </row>
    <row r="32" spans="1:5" ht="57">
      <c r="A32" s="135" t="s">
        <v>648</v>
      </c>
      <c r="B32" s="147" t="s">
        <v>649</v>
      </c>
      <c r="C32" s="135" t="s">
        <v>614</v>
      </c>
      <c r="D32" s="128"/>
    </row>
    <row r="33" spans="1:4" ht="57">
      <c r="A33" s="135" t="s">
        <v>650</v>
      </c>
      <c r="B33" s="147" t="s">
        <v>651</v>
      </c>
      <c r="C33" s="135" t="s">
        <v>614</v>
      </c>
      <c r="D33" s="128"/>
    </row>
    <row r="34" spans="1:4" ht="57">
      <c r="A34" s="135" t="s">
        <v>652</v>
      </c>
      <c r="B34" s="147" t="s">
        <v>653</v>
      </c>
      <c r="C34" s="135" t="s">
        <v>614</v>
      </c>
      <c r="D34" s="128"/>
    </row>
    <row r="35" spans="1:4" ht="57">
      <c r="A35" s="135" t="s">
        <v>654</v>
      </c>
      <c r="B35" s="147" t="s">
        <v>655</v>
      </c>
      <c r="C35" s="135" t="s">
        <v>614</v>
      </c>
      <c r="D35" s="128"/>
    </row>
    <row r="36" spans="1:4" ht="57">
      <c r="A36" s="146" t="s">
        <v>656</v>
      </c>
      <c r="B36" s="147" t="s">
        <v>657</v>
      </c>
      <c r="C36" s="146" t="s">
        <v>614</v>
      </c>
      <c r="D36" s="128"/>
    </row>
    <row r="37" spans="1:4" ht="57">
      <c r="A37" s="135" t="s">
        <v>658</v>
      </c>
      <c r="B37" s="147" t="s">
        <v>659</v>
      </c>
      <c r="C37" s="135" t="s">
        <v>614</v>
      </c>
      <c r="D37" s="128"/>
    </row>
    <row r="38" spans="1:4" ht="42.75">
      <c r="A38" s="146" t="s">
        <v>660</v>
      </c>
      <c r="B38" s="138" t="s">
        <v>661</v>
      </c>
      <c r="C38" s="146" t="s">
        <v>573</v>
      </c>
      <c r="D38" s="128"/>
    </row>
    <row r="39" spans="1:4" ht="28.5">
      <c r="A39" s="146" t="s">
        <v>662</v>
      </c>
      <c r="B39" s="136" t="s">
        <v>663</v>
      </c>
      <c r="C39" s="146" t="s">
        <v>599</v>
      </c>
      <c r="D39" s="128"/>
    </row>
    <row r="40" spans="1:4" ht="28.5">
      <c r="A40" s="135" t="s">
        <v>664</v>
      </c>
      <c r="B40" s="138" t="s">
        <v>665</v>
      </c>
      <c r="C40" s="135" t="s">
        <v>599</v>
      </c>
      <c r="D40" s="128"/>
    </row>
    <row r="41" spans="1:4" ht="45.75" customHeight="1">
      <c r="A41" s="135" t="s">
        <v>666</v>
      </c>
      <c r="B41" s="136" t="s">
        <v>667</v>
      </c>
      <c r="C41" s="135" t="s">
        <v>573</v>
      </c>
      <c r="D41" s="128"/>
    </row>
    <row r="42" spans="1:4" ht="28.5">
      <c r="A42" s="135" t="s">
        <v>668</v>
      </c>
      <c r="B42" s="138" t="s">
        <v>643</v>
      </c>
      <c r="C42" s="135" t="s">
        <v>586</v>
      </c>
      <c r="D42" s="128"/>
    </row>
    <row r="43" spans="1:4" ht="14.25" customHeight="1">
      <c r="A43" s="139" t="s">
        <v>669</v>
      </c>
      <c r="B43" s="140" t="s">
        <v>124</v>
      </c>
      <c r="C43" s="141"/>
      <c r="D43" s="128"/>
    </row>
    <row r="44" spans="1:4" ht="71.25">
      <c r="A44" s="146" t="s">
        <v>670</v>
      </c>
      <c r="B44" s="138" t="s">
        <v>671</v>
      </c>
      <c r="C44" s="146" t="s">
        <v>573</v>
      </c>
      <c r="D44" s="128"/>
    </row>
    <row r="45" spans="1:4" ht="14.25">
      <c r="A45" s="135" t="s">
        <v>672</v>
      </c>
      <c r="B45" s="136" t="s">
        <v>673</v>
      </c>
      <c r="C45" s="135" t="s">
        <v>674</v>
      </c>
      <c r="D45" s="128"/>
    </row>
    <row r="46" spans="1:4" ht="14.25">
      <c r="A46" s="135" t="s">
        <v>675</v>
      </c>
      <c r="B46" s="136" t="s">
        <v>676</v>
      </c>
      <c r="C46" s="135" t="s">
        <v>674</v>
      </c>
      <c r="D46" s="128"/>
    </row>
    <row r="47" spans="1:4" ht="14.25">
      <c r="A47" s="135" t="s">
        <v>677</v>
      </c>
      <c r="B47" s="136" t="s">
        <v>678</v>
      </c>
      <c r="C47" s="135" t="s">
        <v>674</v>
      </c>
      <c r="D47" s="128"/>
    </row>
    <row r="48" spans="1:4" ht="14.25">
      <c r="A48" s="135" t="s">
        <v>679</v>
      </c>
      <c r="B48" s="138" t="s">
        <v>680</v>
      </c>
      <c r="C48" s="135" t="s">
        <v>674</v>
      </c>
      <c r="D48" s="128"/>
    </row>
    <row r="49" spans="1:4" ht="28.5">
      <c r="A49" s="135" t="s">
        <v>681</v>
      </c>
      <c r="B49" s="138" t="s">
        <v>682</v>
      </c>
      <c r="C49" s="135" t="s">
        <v>674</v>
      </c>
      <c r="D49" s="128"/>
    </row>
    <row r="50" spans="1:4" ht="28.5">
      <c r="A50" s="135" t="s">
        <v>683</v>
      </c>
      <c r="B50" s="138" t="s">
        <v>684</v>
      </c>
      <c r="C50" s="135" t="s">
        <v>674</v>
      </c>
      <c r="D50" s="128"/>
    </row>
    <row r="51" spans="1:4" ht="14.25" customHeight="1">
      <c r="A51" s="139" t="s">
        <v>685</v>
      </c>
      <c r="B51" s="140" t="s">
        <v>686</v>
      </c>
      <c r="C51" s="141"/>
      <c r="D51" s="128"/>
    </row>
    <row r="52" spans="1:4" ht="57">
      <c r="A52" s="135" t="s">
        <v>687</v>
      </c>
      <c r="B52" s="147" t="s">
        <v>688</v>
      </c>
      <c r="C52" s="135" t="s">
        <v>573</v>
      </c>
      <c r="D52" s="128"/>
    </row>
    <row r="53" spans="1:4" ht="28.5">
      <c r="A53" s="135" t="s">
        <v>689</v>
      </c>
      <c r="B53" s="138" t="s">
        <v>690</v>
      </c>
      <c r="C53" s="135" t="s">
        <v>573</v>
      </c>
      <c r="D53" s="128"/>
    </row>
    <row r="54" spans="1:4" ht="57">
      <c r="A54" s="146" t="s">
        <v>691</v>
      </c>
      <c r="B54" s="138" t="s">
        <v>692</v>
      </c>
      <c r="C54" s="146" t="s">
        <v>573</v>
      </c>
      <c r="D54" s="128"/>
    </row>
    <row r="55" spans="1:4" ht="32.25" customHeight="1">
      <c r="A55" s="135" t="s">
        <v>693</v>
      </c>
      <c r="B55" s="138" t="s">
        <v>694</v>
      </c>
      <c r="C55" s="135" t="s">
        <v>573</v>
      </c>
      <c r="D55" s="128"/>
    </row>
    <row r="56" spans="1:4" ht="28.5">
      <c r="A56" s="146" t="s">
        <v>695</v>
      </c>
      <c r="B56" s="138" t="s">
        <v>696</v>
      </c>
      <c r="C56" s="146" t="s">
        <v>573</v>
      </c>
      <c r="D56" s="128"/>
    </row>
    <row r="57" spans="1:4" ht="28.5">
      <c r="A57" s="135" t="s">
        <v>697</v>
      </c>
      <c r="B57" s="138" t="s">
        <v>698</v>
      </c>
      <c r="C57" s="135" t="s">
        <v>573</v>
      </c>
      <c r="D57" s="128"/>
    </row>
    <row r="58" spans="1:4" ht="14.25">
      <c r="A58" s="135" t="s">
        <v>699</v>
      </c>
      <c r="B58" s="138" t="s">
        <v>700</v>
      </c>
      <c r="C58" s="135" t="s">
        <v>573</v>
      </c>
      <c r="D58" s="128"/>
    </row>
    <row r="59" spans="1:4" ht="42.75">
      <c r="A59" s="146" t="s">
        <v>701</v>
      </c>
      <c r="B59" s="138" t="s">
        <v>702</v>
      </c>
      <c r="C59" s="146" t="s">
        <v>573</v>
      </c>
      <c r="D59" s="128"/>
    </row>
    <row r="60" spans="1:4" ht="28.5">
      <c r="A60" s="135" t="s">
        <v>703</v>
      </c>
      <c r="B60" s="138" t="s">
        <v>704</v>
      </c>
      <c r="C60" s="135" t="s">
        <v>573</v>
      </c>
      <c r="D60" s="128"/>
    </row>
    <row r="61" spans="1:4" ht="28.5">
      <c r="A61" s="135" t="s">
        <v>705</v>
      </c>
      <c r="B61" s="138" t="s">
        <v>706</v>
      </c>
      <c r="C61" s="135" t="s">
        <v>573</v>
      </c>
      <c r="D61" s="128"/>
    </row>
    <row r="62" spans="1:4" ht="28.5">
      <c r="A62" s="135" t="s">
        <v>707</v>
      </c>
      <c r="B62" s="138" t="s">
        <v>708</v>
      </c>
      <c r="C62" s="135" t="s">
        <v>573</v>
      </c>
      <c r="D62" s="128"/>
    </row>
    <row r="63" spans="1:4" ht="12.75" customHeight="1">
      <c r="A63" s="139" t="s">
        <v>709</v>
      </c>
      <c r="B63" s="140" t="s">
        <v>165</v>
      </c>
      <c r="C63" s="141"/>
      <c r="D63" s="128"/>
    </row>
    <row r="64" spans="1:4" ht="42.75">
      <c r="A64" s="146" t="s">
        <v>710</v>
      </c>
      <c r="B64" s="138" t="s">
        <v>711</v>
      </c>
      <c r="C64" s="146" t="s">
        <v>573</v>
      </c>
      <c r="D64" s="128"/>
    </row>
    <row r="65" spans="1:4" ht="57">
      <c r="A65" s="135" t="s">
        <v>712</v>
      </c>
      <c r="B65" s="138" t="s">
        <v>713</v>
      </c>
      <c r="C65" s="135" t="s">
        <v>573</v>
      </c>
      <c r="D65" s="128"/>
    </row>
    <row r="66" spans="1:4" ht="28.5">
      <c r="A66" s="146" t="s">
        <v>714</v>
      </c>
      <c r="B66" s="138" t="s">
        <v>715</v>
      </c>
      <c r="C66" s="146" t="s">
        <v>674</v>
      </c>
      <c r="D66" s="128"/>
    </row>
    <row r="67" spans="1:4" ht="42.75">
      <c r="A67" s="146" t="s">
        <v>716</v>
      </c>
      <c r="B67" s="138" t="s">
        <v>717</v>
      </c>
      <c r="C67" s="146" t="s">
        <v>674</v>
      </c>
      <c r="D67" s="128"/>
    </row>
    <row r="68" spans="1:4" ht="12.75" customHeight="1">
      <c r="A68" s="139" t="s">
        <v>718</v>
      </c>
      <c r="B68" s="140" t="s">
        <v>719</v>
      </c>
      <c r="C68" s="141"/>
      <c r="D68" s="128"/>
    </row>
    <row r="69" spans="1:4" ht="12.75" customHeight="1">
      <c r="A69" s="135" t="s">
        <v>720</v>
      </c>
      <c r="B69" s="148" t="s">
        <v>721</v>
      </c>
      <c r="C69" s="149"/>
      <c r="D69" s="128"/>
    </row>
    <row r="70" spans="1:4" ht="28.5">
      <c r="A70" s="146" t="s">
        <v>722</v>
      </c>
      <c r="B70" s="136" t="s">
        <v>723</v>
      </c>
      <c r="C70" s="146" t="s">
        <v>573</v>
      </c>
      <c r="D70" s="128"/>
    </row>
    <row r="71" spans="1:4" ht="14.25">
      <c r="A71" s="135" t="s">
        <v>724</v>
      </c>
      <c r="B71" s="136" t="s">
        <v>725</v>
      </c>
      <c r="C71" s="135" t="s">
        <v>573</v>
      </c>
      <c r="D71" s="128"/>
    </row>
    <row r="72" spans="1:4" ht="42.75">
      <c r="A72" s="146" t="s">
        <v>726</v>
      </c>
      <c r="B72" s="147" t="s">
        <v>727</v>
      </c>
      <c r="C72" s="146" t="s">
        <v>573</v>
      </c>
      <c r="D72" s="128"/>
    </row>
    <row r="73" spans="1:4" ht="28.5">
      <c r="A73" s="135" t="s">
        <v>728</v>
      </c>
      <c r="B73" s="138" t="s">
        <v>729</v>
      </c>
      <c r="C73" s="135" t="s">
        <v>573</v>
      </c>
      <c r="D73" s="128"/>
    </row>
    <row r="74" spans="1:4" ht="45.75" customHeight="1">
      <c r="A74" s="135" t="s">
        <v>730</v>
      </c>
      <c r="B74" s="136" t="s">
        <v>731</v>
      </c>
      <c r="C74" s="135" t="s">
        <v>573</v>
      </c>
      <c r="D74" s="128"/>
    </row>
    <row r="75" spans="1:4" ht="57">
      <c r="A75" s="135" t="s">
        <v>732</v>
      </c>
      <c r="B75" s="147" t="s">
        <v>733</v>
      </c>
      <c r="C75" s="135" t="s">
        <v>573</v>
      </c>
      <c r="D75" s="128"/>
    </row>
    <row r="76" spans="1:4" ht="14.25">
      <c r="A76" s="135" t="s">
        <v>734</v>
      </c>
      <c r="B76" s="136" t="s">
        <v>735</v>
      </c>
      <c r="C76" s="135" t="s">
        <v>599</v>
      </c>
      <c r="D76" s="128"/>
    </row>
    <row r="77" spans="1:4" ht="42.75">
      <c r="A77" s="146" t="s">
        <v>736</v>
      </c>
      <c r="B77" s="147" t="s">
        <v>737</v>
      </c>
      <c r="C77" s="146" t="s">
        <v>573</v>
      </c>
      <c r="D77" s="128"/>
    </row>
    <row r="78" spans="1:4" ht="14.25">
      <c r="A78" s="135" t="s">
        <v>738</v>
      </c>
      <c r="B78" s="136" t="s">
        <v>739</v>
      </c>
      <c r="C78" s="135" t="s">
        <v>599</v>
      </c>
      <c r="D78" s="128"/>
    </row>
    <row r="79" spans="1:4" ht="28.5">
      <c r="A79" s="135" t="s">
        <v>740</v>
      </c>
      <c r="B79" s="147" t="s">
        <v>741</v>
      </c>
      <c r="C79" s="135" t="s">
        <v>573</v>
      </c>
      <c r="D79" s="128"/>
    </row>
    <row r="80" spans="1:4" ht="12.75" customHeight="1">
      <c r="A80" s="139" t="s">
        <v>742</v>
      </c>
      <c r="B80" s="148" t="s">
        <v>743</v>
      </c>
      <c r="C80" s="150"/>
      <c r="D80" s="128"/>
    </row>
    <row r="81" spans="1:4" ht="28.5">
      <c r="A81" s="135" t="s">
        <v>744</v>
      </c>
      <c r="B81" s="138" t="s">
        <v>745</v>
      </c>
      <c r="C81" s="135" t="s">
        <v>599</v>
      </c>
      <c r="D81" s="128"/>
    </row>
    <row r="82" spans="1:4" ht="28.5">
      <c r="A82" s="135" t="s">
        <v>746</v>
      </c>
      <c r="B82" s="138" t="s">
        <v>747</v>
      </c>
      <c r="C82" s="135" t="s">
        <v>573</v>
      </c>
      <c r="D82" s="128"/>
    </row>
    <row r="83" spans="1:4" ht="42.75">
      <c r="A83" s="146" t="s">
        <v>748</v>
      </c>
      <c r="B83" s="138" t="s">
        <v>749</v>
      </c>
      <c r="C83" s="146" t="s">
        <v>573</v>
      </c>
      <c r="D83" s="128"/>
    </row>
    <row r="84" spans="1:4" ht="42.75">
      <c r="A84" s="146" t="s">
        <v>750</v>
      </c>
      <c r="B84" s="136" t="s">
        <v>751</v>
      </c>
      <c r="C84" s="146" t="s">
        <v>573</v>
      </c>
      <c r="D84" s="128"/>
    </row>
    <row r="85" spans="1:4" ht="42.75">
      <c r="A85" s="135" t="s">
        <v>752</v>
      </c>
      <c r="B85" s="136" t="s">
        <v>753</v>
      </c>
      <c r="C85" s="135" t="s">
        <v>573</v>
      </c>
      <c r="D85" s="128"/>
    </row>
    <row r="86" spans="1:4" ht="28.5">
      <c r="A86" s="135" t="s">
        <v>754</v>
      </c>
      <c r="B86" s="138" t="s">
        <v>755</v>
      </c>
      <c r="C86" s="135" t="s">
        <v>674</v>
      </c>
      <c r="D86" s="128"/>
    </row>
    <row r="87" spans="1:4" ht="12" customHeight="1">
      <c r="A87" s="150"/>
      <c r="B87" s="150"/>
      <c r="C87" s="150"/>
      <c r="D87" s="128"/>
    </row>
    <row r="88" spans="1:4" ht="12.75" customHeight="1">
      <c r="A88" s="139" t="s">
        <v>756</v>
      </c>
      <c r="B88" s="140" t="s">
        <v>757</v>
      </c>
      <c r="C88" s="141"/>
      <c r="D88" s="128"/>
    </row>
    <row r="89" spans="1:4" ht="42.75">
      <c r="A89" s="146" t="s">
        <v>758</v>
      </c>
      <c r="B89" s="136" t="s">
        <v>759</v>
      </c>
      <c r="C89" s="146" t="s">
        <v>586</v>
      </c>
      <c r="D89" s="128"/>
    </row>
    <row r="90" spans="1:4" ht="28.5">
      <c r="A90" s="135" t="s">
        <v>760</v>
      </c>
      <c r="B90" s="147" t="s">
        <v>761</v>
      </c>
      <c r="C90" s="135" t="s">
        <v>586</v>
      </c>
      <c r="D90" s="128"/>
    </row>
    <row r="91" spans="1:4" ht="28.5">
      <c r="A91" s="146" t="s">
        <v>762</v>
      </c>
      <c r="B91" s="138" t="s">
        <v>763</v>
      </c>
      <c r="C91" s="146" t="s">
        <v>586</v>
      </c>
      <c r="D91" s="128"/>
    </row>
    <row r="92" spans="1:4" ht="42.75">
      <c r="A92" s="146" t="s">
        <v>764</v>
      </c>
      <c r="B92" s="138" t="s">
        <v>765</v>
      </c>
      <c r="C92" s="146" t="s">
        <v>586</v>
      </c>
      <c r="D92" s="128"/>
    </row>
    <row r="93" spans="1:4" ht="42.75">
      <c r="A93" s="146" t="s">
        <v>766</v>
      </c>
      <c r="B93" s="138" t="s">
        <v>767</v>
      </c>
      <c r="C93" s="146" t="s">
        <v>586</v>
      </c>
      <c r="D93" s="128"/>
    </row>
    <row r="94" spans="1:4" ht="42.75">
      <c r="A94" s="146" t="s">
        <v>768</v>
      </c>
      <c r="B94" s="138" t="s">
        <v>769</v>
      </c>
      <c r="C94" s="146" t="s">
        <v>586</v>
      </c>
      <c r="D94" s="128"/>
    </row>
    <row r="95" spans="1:4" ht="42.75">
      <c r="A95" s="146" t="s">
        <v>770</v>
      </c>
      <c r="B95" s="138" t="s">
        <v>771</v>
      </c>
      <c r="C95" s="146" t="s">
        <v>586</v>
      </c>
      <c r="D95" s="128"/>
    </row>
    <row r="96" spans="1:4" ht="42.75">
      <c r="A96" s="146" t="s">
        <v>772</v>
      </c>
      <c r="B96" s="138" t="s">
        <v>773</v>
      </c>
      <c r="C96" s="146" t="s">
        <v>586</v>
      </c>
      <c r="D96" s="128"/>
    </row>
    <row r="97" spans="1:4" ht="42.75">
      <c r="A97" s="146" t="s">
        <v>774</v>
      </c>
      <c r="B97" s="138" t="s">
        <v>775</v>
      </c>
      <c r="C97" s="146" t="s">
        <v>586</v>
      </c>
      <c r="D97" s="128"/>
    </row>
    <row r="98" spans="1:4" ht="42.75">
      <c r="A98" s="146" t="s">
        <v>776</v>
      </c>
      <c r="B98" s="138" t="s">
        <v>777</v>
      </c>
      <c r="C98" s="146" t="s">
        <v>586</v>
      </c>
      <c r="D98" s="128"/>
    </row>
    <row r="99" spans="1:4" ht="42.75">
      <c r="A99" s="151" t="s">
        <v>778</v>
      </c>
      <c r="B99" s="138" t="s">
        <v>779</v>
      </c>
      <c r="C99" s="146" t="s">
        <v>586</v>
      </c>
      <c r="D99" s="128"/>
    </row>
    <row r="100" spans="1:4" ht="42.75">
      <c r="A100" s="151" t="s">
        <v>780</v>
      </c>
      <c r="B100" s="138" t="s">
        <v>781</v>
      </c>
      <c r="C100" s="146" t="s">
        <v>586</v>
      </c>
      <c r="D100" s="128"/>
    </row>
    <row r="101" spans="1:4" ht="42.75">
      <c r="A101" s="151" t="s">
        <v>782</v>
      </c>
      <c r="B101" s="138" t="s">
        <v>783</v>
      </c>
      <c r="C101" s="146" t="s">
        <v>586</v>
      </c>
      <c r="D101" s="128"/>
    </row>
    <row r="102" spans="1:4" ht="45.75" customHeight="1">
      <c r="A102" s="152" t="s">
        <v>784</v>
      </c>
      <c r="B102" s="136" t="s">
        <v>785</v>
      </c>
      <c r="C102" s="135" t="s">
        <v>586</v>
      </c>
      <c r="D102" s="128"/>
    </row>
    <row r="103" spans="1:4" ht="14.25">
      <c r="A103" s="152" t="s">
        <v>786</v>
      </c>
      <c r="B103" s="138" t="s">
        <v>787</v>
      </c>
      <c r="C103" s="135" t="s">
        <v>586</v>
      </c>
      <c r="D103" s="128"/>
    </row>
    <row r="104" spans="1:4" ht="42.75">
      <c r="A104" s="152" t="s">
        <v>788</v>
      </c>
      <c r="B104" s="136" t="s">
        <v>789</v>
      </c>
      <c r="C104" s="135" t="s">
        <v>586</v>
      </c>
      <c r="D104" s="128"/>
    </row>
    <row r="105" spans="1:4" ht="28.5">
      <c r="A105" s="152" t="s">
        <v>790</v>
      </c>
      <c r="B105" s="138" t="s">
        <v>791</v>
      </c>
      <c r="C105" s="135" t="s">
        <v>586</v>
      </c>
      <c r="D105" s="128"/>
    </row>
    <row r="106" spans="1:4" ht="42.75">
      <c r="A106" s="152" t="s">
        <v>792</v>
      </c>
      <c r="B106" s="136" t="s">
        <v>793</v>
      </c>
      <c r="C106" s="135" t="s">
        <v>586</v>
      </c>
      <c r="D106" s="128"/>
    </row>
    <row r="107" spans="1:4" ht="42.75">
      <c r="A107" s="151" t="s">
        <v>794</v>
      </c>
      <c r="B107" s="138" t="s">
        <v>795</v>
      </c>
      <c r="C107" s="146" t="s">
        <v>586</v>
      </c>
      <c r="D107" s="128"/>
    </row>
    <row r="108" spans="1:4" ht="42.75">
      <c r="A108" s="151" t="s">
        <v>796</v>
      </c>
      <c r="B108" s="138" t="s">
        <v>797</v>
      </c>
      <c r="C108" s="146" t="s">
        <v>586</v>
      </c>
      <c r="D108" s="128"/>
    </row>
    <row r="109" spans="1:4" ht="42.75">
      <c r="A109" s="151" t="s">
        <v>798</v>
      </c>
      <c r="B109" s="138" t="s">
        <v>799</v>
      </c>
      <c r="C109" s="146" t="s">
        <v>586</v>
      </c>
      <c r="D109" s="128"/>
    </row>
    <row r="110" spans="1:4" ht="32.25" customHeight="1">
      <c r="A110" s="152" t="s">
        <v>800</v>
      </c>
      <c r="B110" s="138" t="s">
        <v>801</v>
      </c>
      <c r="C110" s="135" t="s">
        <v>586</v>
      </c>
      <c r="D110" s="128"/>
    </row>
    <row r="111" spans="1:4" ht="28.5">
      <c r="A111" s="152" t="s">
        <v>802</v>
      </c>
      <c r="B111" s="138" t="s">
        <v>803</v>
      </c>
      <c r="C111" s="135" t="s">
        <v>586</v>
      </c>
      <c r="D111" s="128"/>
    </row>
    <row r="112" spans="1:4" ht="28.5">
      <c r="A112" s="152" t="s">
        <v>804</v>
      </c>
      <c r="B112" s="138" t="s">
        <v>805</v>
      </c>
      <c r="C112" s="135" t="s">
        <v>586</v>
      </c>
      <c r="D112" s="128"/>
    </row>
    <row r="113" spans="1:4" ht="42.75">
      <c r="A113" s="151" t="s">
        <v>806</v>
      </c>
      <c r="B113" s="138" t="s">
        <v>807</v>
      </c>
      <c r="C113" s="146" t="s">
        <v>586</v>
      </c>
      <c r="D113" s="128"/>
    </row>
    <row r="114" spans="1:4" ht="28.5">
      <c r="A114" s="152" t="s">
        <v>808</v>
      </c>
      <c r="B114" s="138" t="s">
        <v>809</v>
      </c>
      <c r="C114" s="135" t="s">
        <v>586</v>
      </c>
      <c r="D114" s="128"/>
    </row>
    <row r="115" spans="1:4" ht="28.5">
      <c r="A115" s="152" t="s">
        <v>810</v>
      </c>
      <c r="B115" s="138" t="s">
        <v>811</v>
      </c>
      <c r="C115" s="135" t="s">
        <v>586</v>
      </c>
      <c r="D115" s="128"/>
    </row>
    <row r="116" spans="1:4" ht="42.75">
      <c r="A116" s="151" t="s">
        <v>812</v>
      </c>
      <c r="B116" s="138" t="s">
        <v>813</v>
      </c>
      <c r="C116" s="146" t="s">
        <v>586</v>
      </c>
      <c r="D116" s="128"/>
    </row>
    <row r="117" spans="1:4" ht="42.75">
      <c r="A117" s="151" t="s">
        <v>814</v>
      </c>
      <c r="B117" s="138" t="s">
        <v>815</v>
      </c>
      <c r="C117" s="146" t="s">
        <v>674</v>
      </c>
      <c r="D117" s="128"/>
    </row>
    <row r="118" spans="1:4" ht="45" customHeight="1">
      <c r="A118" s="151" t="s">
        <v>816</v>
      </c>
      <c r="B118" s="138" t="s">
        <v>817</v>
      </c>
      <c r="C118" s="146" t="s">
        <v>674</v>
      </c>
      <c r="D118" s="128"/>
    </row>
    <row r="119" spans="1:4" ht="44.25" customHeight="1">
      <c r="A119" s="151" t="s">
        <v>818</v>
      </c>
      <c r="B119" s="138" t="s">
        <v>819</v>
      </c>
      <c r="C119" s="146" t="s">
        <v>674</v>
      </c>
      <c r="D119" s="128"/>
    </row>
    <row r="120" spans="1:4" ht="42.75">
      <c r="A120" s="151" t="s">
        <v>820</v>
      </c>
      <c r="B120" s="138" t="s">
        <v>821</v>
      </c>
      <c r="C120" s="146" t="s">
        <v>674</v>
      </c>
      <c r="D120" s="128"/>
    </row>
    <row r="121" spans="1:4" ht="33" customHeight="1">
      <c r="A121" s="152" t="s">
        <v>822</v>
      </c>
      <c r="B121" s="138" t="s">
        <v>823</v>
      </c>
      <c r="C121" s="135" t="s">
        <v>674</v>
      </c>
      <c r="D121" s="128"/>
    </row>
    <row r="122" spans="1:4" ht="28.5">
      <c r="A122" s="152" t="s">
        <v>824</v>
      </c>
      <c r="B122" s="138" t="s">
        <v>825</v>
      </c>
      <c r="C122" s="135" t="s">
        <v>674</v>
      </c>
      <c r="D122" s="128"/>
    </row>
    <row r="123" spans="1:4" ht="56.25" customHeight="1">
      <c r="A123" s="152" t="s">
        <v>826</v>
      </c>
      <c r="B123" s="153" t="s">
        <v>827</v>
      </c>
      <c r="C123" s="135" t="s">
        <v>586</v>
      </c>
      <c r="D123" s="128"/>
    </row>
    <row r="124" spans="1:4" ht="28.5">
      <c r="A124" s="152" t="s">
        <v>828</v>
      </c>
      <c r="B124" s="138" t="s">
        <v>829</v>
      </c>
      <c r="C124" s="135" t="s">
        <v>586</v>
      </c>
      <c r="D124" s="128"/>
    </row>
    <row r="125" spans="1:4" ht="28.5">
      <c r="A125" s="152" t="s">
        <v>830</v>
      </c>
      <c r="B125" s="138" t="s">
        <v>831</v>
      </c>
      <c r="C125" s="135" t="s">
        <v>586</v>
      </c>
      <c r="D125" s="128"/>
    </row>
    <row r="126" spans="1:4" ht="28.5">
      <c r="A126" s="152" t="s">
        <v>832</v>
      </c>
      <c r="B126" s="138" t="s">
        <v>833</v>
      </c>
      <c r="C126" s="135" t="s">
        <v>586</v>
      </c>
      <c r="D126" s="128"/>
    </row>
    <row r="127" spans="1:4" ht="28.5">
      <c r="A127" s="152" t="s">
        <v>834</v>
      </c>
      <c r="B127" s="138" t="s">
        <v>835</v>
      </c>
      <c r="C127" s="135" t="s">
        <v>586</v>
      </c>
      <c r="D127" s="128"/>
    </row>
    <row r="128" spans="1:4" ht="28.5">
      <c r="A128" s="152" t="s">
        <v>836</v>
      </c>
      <c r="B128" s="138" t="s">
        <v>837</v>
      </c>
      <c r="C128" s="135" t="s">
        <v>586</v>
      </c>
      <c r="D128" s="128"/>
    </row>
    <row r="129" spans="1:4" ht="42.75">
      <c r="A129" s="151" t="s">
        <v>838</v>
      </c>
      <c r="B129" s="153" t="s">
        <v>839</v>
      </c>
      <c r="C129" s="146" t="s">
        <v>586</v>
      </c>
      <c r="D129" s="128"/>
    </row>
    <row r="130" spans="1:4" ht="28.5">
      <c r="A130" s="151" t="s">
        <v>840</v>
      </c>
      <c r="B130" s="138" t="s">
        <v>841</v>
      </c>
      <c r="C130" s="146" t="s">
        <v>586</v>
      </c>
      <c r="D130" s="128"/>
    </row>
    <row r="131" spans="1:4" ht="28.5">
      <c r="A131" s="152" t="s">
        <v>842</v>
      </c>
      <c r="B131" s="138" t="s">
        <v>843</v>
      </c>
      <c r="C131" s="135" t="s">
        <v>586</v>
      </c>
      <c r="D131" s="128"/>
    </row>
    <row r="132" spans="1:4" ht="28.5">
      <c r="A132" s="152" t="s">
        <v>844</v>
      </c>
      <c r="B132" s="138" t="s">
        <v>845</v>
      </c>
      <c r="C132" s="135" t="s">
        <v>586</v>
      </c>
      <c r="D132" s="128"/>
    </row>
    <row r="133" spans="1:4" ht="42.75">
      <c r="A133" s="151" t="s">
        <v>846</v>
      </c>
      <c r="B133" s="153" t="s">
        <v>847</v>
      </c>
      <c r="C133" s="146" t="s">
        <v>586</v>
      </c>
      <c r="D133" s="128"/>
    </row>
    <row r="134" spans="1:4" ht="42.75">
      <c r="A134" s="151" t="s">
        <v>848</v>
      </c>
      <c r="B134" s="138" t="s">
        <v>849</v>
      </c>
      <c r="C134" s="146" t="s">
        <v>586</v>
      </c>
      <c r="D134" s="128"/>
    </row>
    <row r="135" spans="1:4" ht="57">
      <c r="A135" s="152" t="s">
        <v>850</v>
      </c>
      <c r="B135" s="138" t="s">
        <v>851</v>
      </c>
      <c r="C135" s="135" t="s">
        <v>586</v>
      </c>
      <c r="D135" s="128"/>
    </row>
    <row r="136" spans="1:4" ht="14.25">
      <c r="A136" s="152" t="s">
        <v>852</v>
      </c>
      <c r="B136" s="138" t="s">
        <v>853</v>
      </c>
      <c r="C136" s="135" t="s">
        <v>586</v>
      </c>
      <c r="D136" s="128"/>
    </row>
    <row r="137" spans="1:4" ht="28.5">
      <c r="A137" s="152" t="s">
        <v>854</v>
      </c>
      <c r="B137" s="138" t="s">
        <v>855</v>
      </c>
      <c r="C137" s="135" t="s">
        <v>586</v>
      </c>
      <c r="D137" s="128"/>
    </row>
    <row r="138" spans="1:4" ht="28.5">
      <c r="A138" s="152" t="s">
        <v>856</v>
      </c>
      <c r="B138" s="153" t="s">
        <v>857</v>
      </c>
      <c r="C138" s="135" t="s">
        <v>586</v>
      </c>
      <c r="D138" s="128"/>
    </row>
    <row r="139" spans="1:4" ht="28.5">
      <c r="A139" s="152" t="s">
        <v>858</v>
      </c>
      <c r="B139" s="138" t="s">
        <v>859</v>
      </c>
      <c r="C139" s="135" t="s">
        <v>586</v>
      </c>
      <c r="D139" s="128"/>
    </row>
    <row r="140" spans="1:4" ht="14.25">
      <c r="A140" s="152" t="s">
        <v>860</v>
      </c>
      <c r="B140" s="138" t="s">
        <v>861</v>
      </c>
      <c r="C140" s="135" t="s">
        <v>586</v>
      </c>
      <c r="D140" s="128"/>
    </row>
    <row r="141" spans="1:4" ht="42.75">
      <c r="A141" s="151" t="s">
        <v>862</v>
      </c>
      <c r="B141" s="138" t="s">
        <v>863</v>
      </c>
      <c r="C141" s="146" t="s">
        <v>586</v>
      </c>
      <c r="D141" s="128"/>
    </row>
    <row r="142" spans="1:4" ht="14.25">
      <c r="A142" s="152" t="s">
        <v>864</v>
      </c>
      <c r="B142" s="138" t="s">
        <v>865</v>
      </c>
      <c r="C142" s="135" t="s">
        <v>573</v>
      </c>
      <c r="D142" s="128"/>
    </row>
    <row r="143" spans="1:4" ht="42.75">
      <c r="A143" s="151" t="s">
        <v>866</v>
      </c>
      <c r="B143" s="138" t="s">
        <v>867</v>
      </c>
      <c r="C143" s="146" t="s">
        <v>586</v>
      </c>
      <c r="D143" s="128"/>
    </row>
    <row r="144" spans="1:4" ht="28.5">
      <c r="A144" s="151" t="s">
        <v>868</v>
      </c>
      <c r="B144" s="138" t="s">
        <v>869</v>
      </c>
      <c r="C144" s="146" t="s">
        <v>586</v>
      </c>
      <c r="D144" s="128"/>
    </row>
    <row r="145" spans="1:4" ht="28.5">
      <c r="A145" s="135" t="s">
        <v>870</v>
      </c>
      <c r="B145" s="138" t="s">
        <v>871</v>
      </c>
      <c r="C145" s="135" t="s">
        <v>586</v>
      </c>
      <c r="D145" s="128"/>
    </row>
    <row r="146" spans="1:4" ht="28.5">
      <c r="A146" s="135" t="s">
        <v>872</v>
      </c>
      <c r="B146" s="138" t="s">
        <v>873</v>
      </c>
      <c r="C146" s="135" t="s">
        <v>586</v>
      </c>
      <c r="D146" s="128"/>
    </row>
    <row r="147" spans="1:4" ht="28.5">
      <c r="A147" s="146" t="s">
        <v>874</v>
      </c>
      <c r="B147" s="136" t="s">
        <v>875</v>
      </c>
      <c r="C147" s="146" t="s">
        <v>586</v>
      </c>
      <c r="D147" s="128"/>
    </row>
    <row r="148" spans="1:4" ht="14.25">
      <c r="A148" s="135" t="s">
        <v>876</v>
      </c>
      <c r="B148" s="138" t="s">
        <v>877</v>
      </c>
      <c r="C148" s="135" t="s">
        <v>586</v>
      </c>
      <c r="D148" s="128"/>
    </row>
    <row r="149" spans="1:4" ht="25.5" customHeight="1">
      <c r="A149" s="135" t="s">
        <v>878</v>
      </c>
      <c r="B149" s="138" t="s">
        <v>879</v>
      </c>
      <c r="C149" s="135" t="s">
        <v>586</v>
      </c>
      <c r="D149" s="128"/>
    </row>
    <row r="150" spans="1:4" ht="42.75">
      <c r="A150" s="146" t="s">
        <v>880</v>
      </c>
      <c r="B150" s="138" t="s">
        <v>881</v>
      </c>
      <c r="C150" s="146" t="s">
        <v>586</v>
      </c>
      <c r="D150" s="128"/>
    </row>
    <row r="151" spans="1:4" ht="42.75">
      <c r="A151" s="146" t="s">
        <v>882</v>
      </c>
      <c r="B151" s="138" t="s">
        <v>883</v>
      </c>
      <c r="C151" s="146" t="s">
        <v>586</v>
      </c>
      <c r="D151" s="128"/>
    </row>
    <row r="152" spans="1:4" ht="28.5">
      <c r="A152" s="146" t="s">
        <v>884</v>
      </c>
      <c r="B152" s="147" t="s">
        <v>885</v>
      </c>
      <c r="C152" s="146" t="s">
        <v>586</v>
      </c>
      <c r="D152" s="128"/>
    </row>
    <row r="153" spans="1:4" ht="28.5">
      <c r="A153" s="146" t="s">
        <v>886</v>
      </c>
      <c r="B153" s="153" t="s">
        <v>887</v>
      </c>
      <c r="C153" s="146" t="s">
        <v>586</v>
      </c>
      <c r="D153" s="128"/>
    </row>
    <row r="154" spans="1:4" ht="28.5">
      <c r="A154" s="135" t="s">
        <v>888</v>
      </c>
      <c r="B154" s="153" t="s">
        <v>889</v>
      </c>
      <c r="C154" s="135" t="s">
        <v>586</v>
      </c>
      <c r="D154" s="128"/>
    </row>
    <row r="155" spans="1:4" ht="14.25">
      <c r="A155" s="135" t="s">
        <v>890</v>
      </c>
      <c r="B155" s="136" t="s">
        <v>891</v>
      </c>
      <c r="C155" s="135" t="s">
        <v>586</v>
      </c>
      <c r="D155" s="128"/>
    </row>
    <row r="156" spans="1:4" ht="69" customHeight="1">
      <c r="A156" s="146" t="s">
        <v>892</v>
      </c>
      <c r="B156" s="138" t="s">
        <v>893</v>
      </c>
      <c r="C156" s="146" t="s">
        <v>586</v>
      </c>
      <c r="D156" s="128"/>
    </row>
    <row r="157" spans="1:4" ht="28.5">
      <c r="A157" s="146" t="s">
        <v>894</v>
      </c>
      <c r="B157" s="136" t="s">
        <v>895</v>
      </c>
      <c r="C157" s="146" t="s">
        <v>674</v>
      </c>
      <c r="D157" s="128"/>
    </row>
    <row r="158" spans="1:4" ht="12.75" customHeight="1">
      <c r="A158" s="139" t="s">
        <v>896</v>
      </c>
      <c r="B158" s="140" t="s">
        <v>897</v>
      </c>
      <c r="C158" s="141"/>
      <c r="D158" s="128"/>
    </row>
    <row r="159" spans="1:4" ht="14.25">
      <c r="A159" s="135" t="s">
        <v>898</v>
      </c>
      <c r="B159" s="136" t="s">
        <v>899</v>
      </c>
      <c r="C159" s="135" t="s">
        <v>586</v>
      </c>
      <c r="D159" s="128"/>
    </row>
    <row r="160" spans="1:4" ht="28.5">
      <c r="A160" s="135" t="s">
        <v>900</v>
      </c>
      <c r="B160" s="138" t="s">
        <v>901</v>
      </c>
      <c r="C160" s="135" t="s">
        <v>586</v>
      </c>
      <c r="D160" s="128"/>
    </row>
    <row r="161" spans="1:4" ht="42.75">
      <c r="A161" s="146" t="s">
        <v>902</v>
      </c>
      <c r="B161" s="138" t="s">
        <v>903</v>
      </c>
      <c r="C161" s="146" t="s">
        <v>586</v>
      </c>
      <c r="D161" s="128"/>
    </row>
    <row r="162" spans="1:4" ht="42.75">
      <c r="A162" s="146" t="s">
        <v>904</v>
      </c>
      <c r="B162" s="138" t="s">
        <v>905</v>
      </c>
      <c r="C162" s="146" t="s">
        <v>586</v>
      </c>
      <c r="D162" s="128"/>
    </row>
    <row r="163" spans="1:4" ht="42.75">
      <c r="A163" s="146" t="s">
        <v>906</v>
      </c>
      <c r="B163" s="138" t="s">
        <v>907</v>
      </c>
      <c r="C163" s="146" t="s">
        <v>674</v>
      </c>
      <c r="D163" s="128"/>
    </row>
    <row r="164" spans="1:4" ht="42.75">
      <c r="A164" s="146" t="s">
        <v>908</v>
      </c>
      <c r="B164" s="138" t="s">
        <v>909</v>
      </c>
      <c r="C164" s="146" t="s">
        <v>674</v>
      </c>
      <c r="D164" s="128"/>
    </row>
    <row r="165" spans="1:4" ht="28.5">
      <c r="A165" s="135" t="s">
        <v>910</v>
      </c>
      <c r="B165" s="138" t="s">
        <v>911</v>
      </c>
      <c r="C165" s="135" t="s">
        <v>674</v>
      </c>
      <c r="D165" s="128"/>
    </row>
    <row r="166" spans="1:4" ht="42.75">
      <c r="A166" s="146" t="s">
        <v>912</v>
      </c>
      <c r="B166" s="138" t="s">
        <v>913</v>
      </c>
      <c r="C166" s="146" t="s">
        <v>674</v>
      </c>
      <c r="D166" s="128"/>
    </row>
    <row r="167" spans="1:4" ht="42.75">
      <c r="A167" s="146" t="s">
        <v>914</v>
      </c>
      <c r="B167" s="138" t="s">
        <v>915</v>
      </c>
      <c r="C167" s="146" t="s">
        <v>674</v>
      </c>
      <c r="D167" s="128"/>
    </row>
    <row r="168" spans="1:4" ht="28.5">
      <c r="A168" s="135" t="s">
        <v>916</v>
      </c>
      <c r="B168" s="138" t="s">
        <v>917</v>
      </c>
      <c r="C168" s="135" t="s">
        <v>674</v>
      </c>
      <c r="D168" s="128"/>
    </row>
    <row r="169" spans="1:4" ht="28.5">
      <c r="A169" s="135" t="s">
        <v>918</v>
      </c>
      <c r="B169" s="138" t="s">
        <v>919</v>
      </c>
      <c r="C169" s="135" t="s">
        <v>586</v>
      </c>
      <c r="D169" s="128"/>
    </row>
    <row r="170" spans="1:4" ht="42.75">
      <c r="A170" s="146" t="s">
        <v>920</v>
      </c>
      <c r="B170" s="138" t="s">
        <v>921</v>
      </c>
      <c r="C170" s="146" t="s">
        <v>586</v>
      </c>
      <c r="D170" s="128"/>
    </row>
    <row r="171" spans="1:4" ht="42.75">
      <c r="A171" s="146" t="s">
        <v>922</v>
      </c>
      <c r="B171" s="138" t="s">
        <v>923</v>
      </c>
      <c r="C171" s="146" t="s">
        <v>586</v>
      </c>
      <c r="D171" s="128"/>
    </row>
    <row r="172" spans="1:4" ht="14.25">
      <c r="A172" s="135" t="s">
        <v>924</v>
      </c>
      <c r="B172" s="138" t="s">
        <v>925</v>
      </c>
      <c r="C172" s="135" t="s">
        <v>586</v>
      </c>
      <c r="D172" s="128"/>
    </row>
    <row r="173" spans="1:4" ht="28.5">
      <c r="A173" s="135" t="s">
        <v>926</v>
      </c>
      <c r="B173" s="138" t="s">
        <v>927</v>
      </c>
      <c r="C173" s="135" t="s">
        <v>586</v>
      </c>
      <c r="D173" s="128"/>
    </row>
    <row r="174" spans="1:4" ht="14.25">
      <c r="A174" s="135" t="s">
        <v>928</v>
      </c>
      <c r="B174" s="138" t="s">
        <v>929</v>
      </c>
      <c r="C174" s="135" t="s">
        <v>586</v>
      </c>
      <c r="D174" s="128"/>
    </row>
    <row r="175" spans="1:4" ht="28.5">
      <c r="A175" s="146" t="s">
        <v>930</v>
      </c>
      <c r="B175" s="136" t="s">
        <v>931</v>
      </c>
      <c r="C175" s="146" t="s">
        <v>586</v>
      </c>
      <c r="D175" s="128"/>
    </row>
    <row r="176" spans="1:4" ht="28.5">
      <c r="A176" s="146" t="s">
        <v>932</v>
      </c>
      <c r="B176" s="136" t="s">
        <v>933</v>
      </c>
      <c r="C176" s="146" t="s">
        <v>586</v>
      </c>
      <c r="D176" s="128"/>
    </row>
    <row r="177" spans="1:4" ht="28.5">
      <c r="A177" s="151" t="s">
        <v>934</v>
      </c>
      <c r="B177" s="136" t="s">
        <v>935</v>
      </c>
      <c r="C177" s="146" t="s">
        <v>586</v>
      </c>
      <c r="D177" s="128"/>
    </row>
    <row r="178" spans="1:4" ht="28.5">
      <c r="A178" s="152" t="s">
        <v>936</v>
      </c>
      <c r="B178" s="138" t="s">
        <v>937</v>
      </c>
      <c r="C178" s="135" t="s">
        <v>586</v>
      </c>
      <c r="D178" s="128"/>
    </row>
    <row r="179" spans="1:4" ht="14.25">
      <c r="A179" s="152" t="s">
        <v>938</v>
      </c>
      <c r="B179" s="136" t="s">
        <v>939</v>
      </c>
      <c r="C179" s="135" t="s">
        <v>586</v>
      </c>
      <c r="D179" s="128"/>
    </row>
    <row r="180" spans="1:4" ht="14.25">
      <c r="A180" s="152" t="s">
        <v>940</v>
      </c>
      <c r="B180" s="136" t="s">
        <v>941</v>
      </c>
      <c r="C180" s="135" t="s">
        <v>586</v>
      </c>
      <c r="D180" s="128"/>
    </row>
    <row r="181" spans="1:4" ht="28.5">
      <c r="A181" s="152" t="s">
        <v>942</v>
      </c>
      <c r="B181" s="138" t="s">
        <v>943</v>
      </c>
      <c r="C181" s="135" t="s">
        <v>586</v>
      </c>
      <c r="D181" s="128"/>
    </row>
    <row r="182" spans="1:4" ht="14.25">
      <c r="A182" s="152" t="s">
        <v>944</v>
      </c>
      <c r="B182" s="136" t="s">
        <v>945</v>
      </c>
      <c r="C182" s="135" t="s">
        <v>586</v>
      </c>
      <c r="D182" s="128"/>
    </row>
    <row r="183" spans="1:4" ht="28.5">
      <c r="A183" s="152" t="s">
        <v>946</v>
      </c>
      <c r="B183" s="138" t="s">
        <v>947</v>
      </c>
      <c r="C183" s="135" t="s">
        <v>586</v>
      </c>
      <c r="D183" s="128"/>
    </row>
    <row r="184" spans="1:4" ht="28.5">
      <c r="A184" s="152" t="s">
        <v>948</v>
      </c>
      <c r="B184" s="138" t="s">
        <v>949</v>
      </c>
      <c r="C184" s="135" t="s">
        <v>586</v>
      </c>
      <c r="D184" s="128"/>
    </row>
    <row r="185" spans="1:4" ht="28.5">
      <c r="A185" s="152" t="s">
        <v>950</v>
      </c>
      <c r="B185" s="138" t="s">
        <v>951</v>
      </c>
      <c r="C185" s="135" t="s">
        <v>586</v>
      </c>
      <c r="D185" s="128"/>
    </row>
    <row r="186" spans="1:4" ht="14.25">
      <c r="A186" s="152" t="s">
        <v>952</v>
      </c>
      <c r="B186" s="138" t="s">
        <v>953</v>
      </c>
      <c r="C186" s="135" t="s">
        <v>586</v>
      </c>
      <c r="D186" s="128"/>
    </row>
    <row r="187" spans="1:4" ht="28.5">
      <c r="A187" s="152" t="s">
        <v>954</v>
      </c>
      <c r="B187" s="138" t="s">
        <v>955</v>
      </c>
      <c r="C187" s="135" t="s">
        <v>674</v>
      </c>
      <c r="D187" s="128"/>
    </row>
    <row r="188" spans="1:4" ht="14.25">
      <c r="A188" s="152" t="s">
        <v>956</v>
      </c>
      <c r="B188" s="138" t="s">
        <v>957</v>
      </c>
      <c r="C188" s="135" t="s">
        <v>674</v>
      </c>
      <c r="D188" s="128"/>
    </row>
    <row r="189" spans="1:4" ht="28.5">
      <c r="A189" s="152" t="s">
        <v>958</v>
      </c>
      <c r="B189" s="138" t="s">
        <v>959</v>
      </c>
      <c r="C189" s="135" t="s">
        <v>674</v>
      </c>
      <c r="D189" s="128"/>
    </row>
    <row r="190" spans="1:4" ht="14.25">
      <c r="A190" s="152" t="s">
        <v>960</v>
      </c>
      <c r="B190" s="136" t="s">
        <v>961</v>
      </c>
      <c r="C190" s="135" t="s">
        <v>674</v>
      </c>
      <c r="D190" s="128"/>
    </row>
    <row r="191" spans="1:4" ht="42.75">
      <c r="A191" s="151" t="s">
        <v>962</v>
      </c>
      <c r="B191" s="138" t="s">
        <v>963</v>
      </c>
      <c r="C191" s="146" t="s">
        <v>674</v>
      </c>
      <c r="D191" s="128"/>
    </row>
    <row r="192" spans="1:4" ht="42.75">
      <c r="A192" s="151" t="s">
        <v>964</v>
      </c>
      <c r="B192" s="138" t="s">
        <v>965</v>
      </c>
      <c r="C192" s="146" t="s">
        <v>674</v>
      </c>
      <c r="D192" s="128"/>
    </row>
    <row r="193" spans="1:4" ht="12.75" customHeight="1">
      <c r="A193" s="150"/>
      <c r="B193" s="148" t="s">
        <v>966</v>
      </c>
      <c r="C193" s="150"/>
      <c r="D193" s="128"/>
    </row>
    <row r="194" spans="1:4" ht="14.25">
      <c r="A194" s="152" t="s">
        <v>967</v>
      </c>
      <c r="B194" s="136" t="s">
        <v>968</v>
      </c>
      <c r="C194" s="135" t="s">
        <v>586</v>
      </c>
      <c r="D194" s="128"/>
    </row>
    <row r="195" spans="1:4" ht="14.25">
      <c r="A195" s="152" t="s">
        <v>969</v>
      </c>
      <c r="B195" s="136" t="s">
        <v>970</v>
      </c>
      <c r="C195" s="135" t="s">
        <v>586</v>
      </c>
      <c r="D195" s="128"/>
    </row>
    <row r="196" spans="1:4" ht="14.25">
      <c r="A196" s="152" t="s">
        <v>971</v>
      </c>
      <c r="B196" s="136" t="s">
        <v>972</v>
      </c>
      <c r="C196" s="135" t="s">
        <v>586</v>
      </c>
      <c r="D196" s="128"/>
    </row>
    <row r="197" spans="1:4" ht="14.25">
      <c r="A197" s="152" t="s">
        <v>973</v>
      </c>
      <c r="B197" s="136" t="s">
        <v>974</v>
      </c>
      <c r="C197" s="135" t="s">
        <v>586</v>
      </c>
      <c r="D197" s="128"/>
    </row>
    <row r="198" spans="1:4" ht="14.25">
      <c r="A198" s="152" t="s">
        <v>975</v>
      </c>
      <c r="B198" s="136" t="s">
        <v>976</v>
      </c>
      <c r="C198" s="135" t="s">
        <v>586</v>
      </c>
      <c r="D198" s="128"/>
    </row>
    <row r="199" spans="1:4" ht="14.25">
      <c r="A199" s="152" t="s">
        <v>977</v>
      </c>
      <c r="B199" s="136" t="s">
        <v>978</v>
      </c>
      <c r="C199" s="135" t="s">
        <v>674</v>
      </c>
      <c r="D199" s="128"/>
    </row>
    <row r="200" spans="1:4" ht="28.5">
      <c r="A200" s="152" t="s">
        <v>979</v>
      </c>
      <c r="B200" s="138" t="s">
        <v>980</v>
      </c>
      <c r="C200" s="135" t="s">
        <v>674</v>
      </c>
      <c r="D200" s="128"/>
    </row>
    <row r="201" spans="1:4" ht="14.25">
      <c r="A201" s="152" t="s">
        <v>981</v>
      </c>
      <c r="B201" s="136" t="s">
        <v>982</v>
      </c>
      <c r="C201" s="135" t="s">
        <v>586</v>
      </c>
      <c r="D201" s="128"/>
    </row>
    <row r="202" spans="1:4" ht="14.25">
      <c r="A202" s="152" t="s">
        <v>983</v>
      </c>
      <c r="B202" s="136" t="s">
        <v>984</v>
      </c>
      <c r="C202" s="135" t="s">
        <v>674</v>
      </c>
      <c r="D202" s="128"/>
    </row>
    <row r="203" spans="1:4" ht="14.25">
      <c r="A203" s="152" t="s">
        <v>985</v>
      </c>
      <c r="B203" s="136" t="s">
        <v>986</v>
      </c>
      <c r="C203" s="135" t="s">
        <v>586</v>
      </c>
      <c r="D203" s="128"/>
    </row>
    <row r="204" spans="1:4" ht="14.25">
      <c r="A204" s="152" t="s">
        <v>987</v>
      </c>
      <c r="B204" s="136" t="s">
        <v>988</v>
      </c>
      <c r="C204" s="135" t="s">
        <v>586</v>
      </c>
      <c r="D204" s="128"/>
    </row>
    <row r="205" spans="1:4" ht="14.25">
      <c r="A205" s="152" t="s">
        <v>989</v>
      </c>
      <c r="B205" s="136" t="s">
        <v>990</v>
      </c>
      <c r="C205" s="135" t="s">
        <v>674</v>
      </c>
      <c r="D205" s="128"/>
    </row>
    <row r="206" spans="1:4" ht="14.25">
      <c r="A206" s="152" t="s">
        <v>991</v>
      </c>
      <c r="B206" s="136" t="s">
        <v>992</v>
      </c>
      <c r="C206" s="135" t="s">
        <v>674</v>
      </c>
      <c r="D206" s="128"/>
    </row>
    <row r="207" spans="1:4" ht="28.5">
      <c r="A207" s="152" t="s">
        <v>993</v>
      </c>
      <c r="B207" s="147" t="s">
        <v>994</v>
      </c>
      <c r="C207" s="135" t="s">
        <v>586</v>
      </c>
      <c r="D207" s="128"/>
    </row>
    <row r="208" spans="1:4" ht="14.25">
      <c r="A208" s="152" t="s">
        <v>995</v>
      </c>
      <c r="B208" s="136" t="s">
        <v>996</v>
      </c>
      <c r="C208" s="135" t="s">
        <v>586</v>
      </c>
      <c r="D208" s="128"/>
    </row>
    <row r="209" spans="1:4" ht="42.75">
      <c r="A209" s="151" t="s">
        <v>997</v>
      </c>
      <c r="B209" s="138" t="s">
        <v>998</v>
      </c>
      <c r="C209" s="146" t="s">
        <v>586</v>
      </c>
      <c r="D209" s="128"/>
    </row>
    <row r="210" spans="1:4" ht="14.25">
      <c r="A210" s="152" t="s">
        <v>999</v>
      </c>
      <c r="B210" s="136" t="s">
        <v>1000</v>
      </c>
      <c r="C210" s="135" t="s">
        <v>586</v>
      </c>
      <c r="D210" s="128"/>
    </row>
    <row r="211" spans="1:4" ht="12.75" customHeight="1">
      <c r="A211" s="154" t="s">
        <v>1001</v>
      </c>
      <c r="B211" s="140" t="s">
        <v>1002</v>
      </c>
      <c r="C211" s="141"/>
      <c r="D211" s="128"/>
    </row>
    <row r="212" spans="1:4" ht="28.5">
      <c r="A212" s="151" t="s">
        <v>1003</v>
      </c>
      <c r="B212" s="136" t="s">
        <v>1004</v>
      </c>
      <c r="C212" s="146" t="s">
        <v>573</v>
      </c>
      <c r="D212" s="128"/>
    </row>
    <row r="213" spans="1:4" ht="14.25">
      <c r="A213" s="152" t="s">
        <v>1005</v>
      </c>
      <c r="B213" s="138" t="s">
        <v>1006</v>
      </c>
      <c r="C213" s="135" t="s">
        <v>573</v>
      </c>
      <c r="D213" s="128"/>
    </row>
    <row r="214" spans="1:4" ht="28.5">
      <c r="A214" s="152" t="s">
        <v>1007</v>
      </c>
      <c r="B214" s="138" t="s">
        <v>1008</v>
      </c>
      <c r="C214" s="135" t="s">
        <v>586</v>
      </c>
      <c r="D214" s="128"/>
    </row>
    <row r="215" spans="1:4" ht="28.5">
      <c r="A215" s="151" t="s">
        <v>1009</v>
      </c>
      <c r="B215" s="138" t="s">
        <v>1010</v>
      </c>
      <c r="C215" s="146" t="s">
        <v>586</v>
      </c>
      <c r="D215" s="128"/>
    </row>
    <row r="216" spans="1:4" ht="14.25">
      <c r="A216" s="152" t="s">
        <v>1011</v>
      </c>
      <c r="B216" s="136" t="s">
        <v>1012</v>
      </c>
      <c r="C216" s="135" t="s">
        <v>586</v>
      </c>
      <c r="D216" s="128"/>
    </row>
    <row r="217" spans="1:4" ht="57">
      <c r="A217" s="146" t="s">
        <v>1013</v>
      </c>
      <c r="B217" s="138" t="s">
        <v>1014</v>
      </c>
      <c r="C217" s="146" t="s">
        <v>586</v>
      </c>
      <c r="D217" s="128"/>
    </row>
    <row r="218" spans="1:4" ht="57">
      <c r="A218" s="135" t="s">
        <v>1015</v>
      </c>
      <c r="B218" s="138" t="s">
        <v>1016</v>
      </c>
      <c r="C218" s="135" t="s">
        <v>586</v>
      </c>
      <c r="D218" s="128"/>
    </row>
    <row r="219" spans="1:4" ht="28.5">
      <c r="A219" s="135" t="s">
        <v>1017</v>
      </c>
      <c r="B219" s="138" t="s">
        <v>1018</v>
      </c>
      <c r="C219" s="135" t="s">
        <v>573</v>
      </c>
      <c r="D219" s="128"/>
    </row>
    <row r="220" spans="1:4" ht="14.25">
      <c r="A220" s="135" t="s">
        <v>1019</v>
      </c>
      <c r="B220" s="138" t="s">
        <v>1020</v>
      </c>
      <c r="C220" s="135" t="s">
        <v>674</v>
      </c>
      <c r="D220" s="128"/>
    </row>
    <row r="221" spans="1:4" ht="28.5">
      <c r="A221" s="135" t="s">
        <v>1021</v>
      </c>
      <c r="B221" s="138" t="s">
        <v>1022</v>
      </c>
      <c r="C221" s="135" t="s">
        <v>573</v>
      </c>
      <c r="D221" s="128"/>
    </row>
    <row r="222" spans="1:4" ht="28.5">
      <c r="A222" s="135" t="s">
        <v>1023</v>
      </c>
      <c r="B222" s="138" t="s">
        <v>1024</v>
      </c>
      <c r="C222" s="135" t="s">
        <v>586</v>
      </c>
      <c r="D222" s="128"/>
    </row>
    <row r="223" spans="1:4" ht="28.5">
      <c r="A223" s="135" t="s">
        <v>1025</v>
      </c>
      <c r="B223" s="138" t="s">
        <v>1026</v>
      </c>
      <c r="C223" s="135" t="s">
        <v>586</v>
      </c>
      <c r="D223" s="128"/>
    </row>
    <row r="224" spans="1:4" ht="14.25">
      <c r="A224" s="135" t="s">
        <v>1027</v>
      </c>
      <c r="B224" s="138" t="s">
        <v>1028</v>
      </c>
      <c r="C224" s="135" t="s">
        <v>674</v>
      </c>
      <c r="D224" s="128"/>
    </row>
    <row r="225" spans="1:4" ht="57">
      <c r="A225" s="135" t="s">
        <v>1029</v>
      </c>
      <c r="B225" s="138" t="s">
        <v>1030</v>
      </c>
      <c r="C225" s="135" t="s">
        <v>674</v>
      </c>
      <c r="D225" s="128"/>
    </row>
    <row r="226" spans="1:4" ht="28.5">
      <c r="A226" s="146" t="s">
        <v>1031</v>
      </c>
      <c r="B226" s="138" t="s">
        <v>1032</v>
      </c>
      <c r="C226" s="146" t="s">
        <v>586</v>
      </c>
      <c r="D226" s="128"/>
    </row>
    <row r="227" spans="1:4" ht="28.5">
      <c r="A227" s="146" t="s">
        <v>1033</v>
      </c>
      <c r="B227" s="138" t="s">
        <v>1034</v>
      </c>
      <c r="C227" s="146" t="s">
        <v>586</v>
      </c>
      <c r="D227" s="128"/>
    </row>
    <row r="228" spans="1:4" ht="28.5">
      <c r="A228" s="146" t="s">
        <v>1035</v>
      </c>
      <c r="B228" s="138" t="s">
        <v>1036</v>
      </c>
      <c r="C228" s="146" t="s">
        <v>586</v>
      </c>
      <c r="D228" s="128"/>
    </row>
    <row r="229" spans="1:4" ht="28.5">
      <c r="A229" s="135" t="s">
        <v>1037</v>
      </c>
      <c r="B229" s="138" t="s">
        <v>1038</v>
      </c>
      <c r="C229" s="135" t="s">
        <v>586</v>
      </c>
      <c r="D229" s="128"/>
    </row>
    <row r="230" spans="1:4" ht="14.25" customHeight="1">
      <c r="A230" s="139" t="s">
        <v>1039</v>
      </c>
      <c r="B230" s="140" t="s">
        <v>1040</v>
      </c>
      <c r="C230" s="141"/>
      <c r="D230" s="128"/>
    </row>
    <row r="231" spans="1:4" ht="14.25">
      <c r="A231" s="135" t="s">
        <v>1041</v>
      </c>
      <c r="B231" s="138" t="s">
        <v>1042</v>
      </c>
      <c r="C231" s="135" t="s">
        <v>573</v>
      </c>
      <c r="D231" s="128"/>
    </row>
    <row r="232" spans="1:4" ht="28.5">
      <c r="A232" s="146" t="s">
        <v>1043</v>
      </c>
      <c r="B232" s="138" t="s">
        <v>1044</v>
      </c>
      <c r="C232" s="146" t="s">
        <v>573</v>
      </c>
      <c r="D232" s="128"/>
    </row>
    <row r="233" spans="1:4" ht="28.5">
      <c r="A233" s="151" t="s">
        <v>1045</v>
      </c>
      <c r="B233" s="138" t="s">
        <v>1046</v>
      </c>
      <c r="C233" s="146" t="s">
        <v>599</v>
      </c>
      <c r="D233" s="128"/>
    </row>
    <row r="234" spans="1:4" ht="14.25">
      <c r="A234" s="152" t="s">
        <v>1047</v>
      </c>
      <c r="B234" s="138" t="s">
        <v>1048</v>
      </c>
      <c r="C234" s="135" t="s">
        <v>573</v>
      </c>
      <c r="D234" s="128"/>
    </row>
    <row r="235" spans="1:4" ht="45.75" customHeight="1">
      <c r="A235" s="152" t="s">
        <v>1049</v>
      </c>
      <c r="B235" s="138" t="s">
        <v>1050</v>
      </c>
      <c r="C235" s="135" t="s">
        <v>573</v>
      </c>
      <c r="D235" s="128"/>
    </row>
    <row r="236" spans="1:4" ht="99.75">
      <c r="A236" s="151" t="s">
        <v>1051</v>
      </c>
      <c r="B236" s="147" t="s">
        <v>1052</v>
      </c>
      <c r="C236" s="146" t="s">
        <v>573</v>
      </c>
      <c r="D236" s="128"/>
    </row>
    <row r="237" spans="1:4" ht="57.2" customHeight="1">
      <c r="A237" s="151" t="s">
        <v>1053</v>
      </c>
      <c r="B237" s="138" t="s">
        <v>1054</v>
      </c>
      <c r="C237" s="146" t="s">
        <v>573</v>
      </c>
      <c r="D237" s="128"/>
    </row>
    <row r="238" spans="1:4" ht="42.75">
      <c r="A238" s="151" t="s">
        <v>1055</v>
      </c>
      <c r="B238" s="138" t="s">
        <v>1056</v>
      </c>
      <c r="C238" s="146" t="s">
        <v>573</v>
      </c>
      <c r="D238" s="128"/>
    </row>
    <row r="239" spans="1:4" ht="12.75" customHeight="1">
      <c r="A239" s="154" t="s">
        <v>1057</v>
      </c>
      <c r="B239" s="140" t="s">
        <v>1058</v>
      </c>
      <c r="C239" s="141"/>
      <c r="D239" s="128"/>
    </row>
    <row r="240" spans="1:4" ht="71.25">
      <c r="A240" s="151" t="s">
        <v>1059</v>
      </c>
      <c r="B240" s="138" t="s">
        <v>1060</v>
      </c>
      <c r="C240" s="146" t="s">
        <v>586</v>
      </c>
      <c r="D240" s="128"/>
    </row>
    <row r="241" spans="1:4" ht="57">
      <c r="A241" s="151" t="s">
        <v>1061</v>
      </c>
      <c r="B241" s="138" t="s">
        <v>1062</v>
      </c>
      <c r="C241" s="146" t="s">
        <v>586</v>
      </c>
      <c r="D241" s="128"/>
    </row>
    <row r="242" spans="1:4" ht="57">
      <c r="A242" s="151" t="s">
        <v>1063</v>
      </c>
      <c r="B242" s="138" t="s">
        <v>1064</v>
      </c>
      <c r="C242" s="146" t="s">
        <v>586</v>
      </c>
      <c r="D242" s="128"/>
    </row>
    <row r="243" spans="1:4" ht="28.5">
      <c r="A243" s="146" t="s">
        <v>1065</v>
      </c>
      <c r="B243" s="138" t="s">
        <v>1066</v>
      </c>
      <c r="C243" s="146" t="s">
        <v>573</v>
      </c>
      <c r="D243" s="128"/>
    </row>
    <row r="244" spans="1:4" ht="25.5" customHeight="1">
      <c r="A244" s="135" t="s">
        <v>1067</v>
      </c>
      <c r="B244" s="138" t="s">
        <v>1068</v>
      </c>
      <c r="C244" s="135" t="s">
        <v>573</v>
      </c>
      <c r="D244" s="128"/>
    </row>
    <row r="245" spans="1:4" ht="28.5">
      <c r="A245" s="146" t="s">
        <v>1069</v>
      </c>
      <c r="B245" s="136" t="s">
        <v>1070</v>
      </c>
      <c r="C245" s="146" t="s">
        <v>573</v>
      </c>
      <c r="D245" s="128"/>
    </row>
    <row r="246" spans="1:4" ht="34.35" customHeight="1">
      <c r="A246" s="146" t="s">
        <v>1071</v>
      </c>
      <c r="B246" s="147" t="s">
        <v>1072</v>
      </c>
      <c r="C246" s="146" t="s">
        <v>573</v>
      </c>
      <c r="D246" s="128"/>
    </row>
    <row r="247" spans="1:4" ht="45.75" customHeight="1">
      <c r="A247" s="135" t="s">
        <v>1073</v>
      </c>
      <c r="B247" s="138" t="s">
        <v>1074</v>
      </c>
      <c r="C247" s="135" t="s">
        <v>573</v>
      </c>
      <c r="D247" s="128"/>
    </row>
    <row r="248" spans="1:4" ht="33.75" customHeight="1">
      <c r="A248" s="146" t="s">
        <v>1075</v>
      </c>
      <c r="B248" s="138" t="s">
        <v>1076</v>
      </c>
      <c r="C248" s="146" t="s">
        <v>573</v>
      </c>
      <c r="D248" s="128"/>
    </row>
    <row r="249" spans="1:4" ht="34.35" customHeight="1">
      <c r="A249" s="146" t="s">
        <v>1077</v>
      </c>
      <c r="B249" s="138" t="s">
        <v>1078</v>
      </c>
      <c r="C249" s="146" t="s">
        <v>573</v>
      </c>
      <c r="D249" s="128"/>
    </row>
    <row r="250" spans="1:4" ht="42.75">
      <c r="A250" s="146" t="s">
        <v>1079</v>
      </c>
      <c r="B250" s="147" t="s">
        <v>1080</v>
      </c>
      <c r="C250" s="146" t="s">
        <v>586</v>
      </c>
      <c r="D250" s="128"/>
    </row>
    <row r="251" spans="1:4" ht="14.25">
      <c r="A251" s="135" t="s">
        <v>1081</v>
      </c>
      <c r="B251" s="136" t="s">
        <v>1082</v>
      </c>
      <c r="C251" s="135" t="s">
        <v>586</v>
      </c>
      <c r="D251" s="128"/>
    </row>
    <row r="252" spans="1:4" ht="12.75" customHeight="1">
      <c r="A252" s="139" t="s">
        <v>1083</v>
      </c>
      <c r="B252" s="140" t="s">
        <v>1084</v>
      </c>
      <c r="C252" s="141"/>
      <c r="D252" s="128"/>
    </row>
    <row r="253" spans="1:4" ht="42.75">
      <c r="A253" s="146" t="s">
        <v>1085</v>
      </c>
      <c r="B253" s="138" t="s">
        <v>1086</v>
      </c>
      <c r="C253" s="146" t="s">
        <v>573</v>
      </c>
      <c r="D253" s="128"/>
    </row>
    <row r="254" spans="1:4" ht="71.25">
      <c r="A254" s="146" t="s">
        <v>1087</v>
      </c>
      <c r="B254" s="136" t="s">
        <v>1088</v>
      </c>
      <c r="C254" s="146" t="s">
        <v>586</v>
      </c>
      <c r="D254" s="128"/>
    </row>
    <row r="255" spans="1:4" ht="28.5">
      <c r="A255" s="135" t="s">
        <v>1089</v>
      </c>
      <c r="B255" s="138" t="s">
        <v>1090</v>
      </c>
      <c r="C255" s="135" t="s">
        <v>573</v>
      </c>
      <c r="D255" s="128"/>
    </row>
    <row r="256" spans="1:4" ht="14.25" customHeight="1">
      <c r="A256" s="139" t="s">
        <v>1091</v>
      </c>
      <c r="B256" s="140" t="s">
        <v>1092</v>
      </c>
      <c r="C256" s="141"/>
      <c r="D256" s="128"/>
    </row>
    <row r="257" spans="1:4" ht="25.5" customHeight="1">
      <c r="A257" s="135" t="s">
        <v>1093</v>
      </c>
      <c r="B257" s="147" t="s">
        <v>1094</v>
      </c>
      <c r="C257" s="135" t="s">
        <v>586</v>
      </c>
      <c r="D257" s="128"/>
    </row>
    <row r="258" spans="1:4" ht="14.25">
      <c r="A258" s="152" t="s">
        <v>1095</v>
      </c>
      <c r="B258" s="136" t="s">
        <v>1096</v>
      </c>
      <c r="C258" s="135" t="s">
        <v>586</v>
      </c>
      <c r="D258" s="128"/>
    </row>
    <row r="259" spans="1:4" ht="14.25">
      <c r="A259" s="152" t="s">
        <v>1097</v>
      </c>
      <c r="B259" s="136" t="s">
        <v>1098</v>
      </c>
      <c r="C259" s="135" t="s">
        <v>573</v>
      </c>
      <c r="D259" s="128"/>
    </row>
  </sheetData>
  <mergeCells count="14">
    <mergeCell ref="B252:C252"/>
    <mergeCell ref="B256:C256"/>
    <mergeCell ref="B68:C68"/>
    <mergeCell ref="B88:C88"/>
    <mergeCell ref="B158:C158"/>
    <mergeCell ref="B211:C211"/>
    <mergeCell ref="B230:C230"/>
    <mergeCell ref="B239:C239"/>
    <mergeCell ref="A1:D2"/>
    <mergeCell ref="B13:C13"/>
    <mergeCell ref="B30:C30"/>
    <mergeCell ref="B43:C43"/>
    <mergeCell ref="B51:C51"/>
    <mergeCell ref="B63:C63"/>
  </mergeCells>
  <pageMargins left="0.7" right="0.7" top="0.75" bottom="0.75" header="0.3" footer="0.3"/>
  <pageSetup paperSize="9" scale="51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AF764-DC7A-4402-BC3D-0EBA8C69277C}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BM 01</vt:lpstr>
      <vt:lpstr>Memória 01</vt:lpstr>
      <vt:lpstr>Planilha1</vt:lpstr>
      <vt:lpstr>'BM 01'!Area_de_impressao</vt:lpstr>
      <vt:lpstr>'Memória 01'!Area_de_impressao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User12549</dc:creator>
  <cp:lastModifiedBy>User12549</cp:lastModifiedBy>
  <dcterms:created xsi:type="dcterms:W3CDTF">2025-02-20T20:34:34Z</dcterms:created>
  <dcterms:modified xsi:type="dcterms:W3CDTF">2025-02-20T20:36:11Z</dcterms:modified>
</cp:coreProperties>
</file>