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66925"/>
  <xr:revisionPtr revIDLastSave="0" documentId="13_ncr:1_{241A15A6-5C64-4044-AD83-F04CF73B2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LETIM DE MEDIÇÃO 01" sheetId="2" r:id="rId1"/>
    <sheet name="orcamento" sheetId="1" state="hidden" r:id="rId2"/>
  </sheets>
  <definedNames>
    <definedName name="_xlnm.Print_Area" localSheetId="0">'BOLETIM DE MEDIÇÃO 01'!$B$2:$Z$198</definedName>
    <definedName name="JR_PAGE_ANCHOR_0_1">orcamento!$A$1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5" i="2" l="1"/>
  <c r="Y185" i="2" s="1"/>
  <c r="R184" i="2"/>
  <c r="Y184" i="2" s="1"/>
  <c r="R186" i="2"/>
  <c r="Y186" i="2" s="1"/>
  <c r="R180" i="2"/>
  <c r="Y180" i="2" s="1"/>
  <c r="R176" i="2"/>
  <c r="Y18" i="2"/>
  <c r="Y20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7" i="2"/>
  <c r="Y187" i="2"/>
  <c r="Y188" i="2"/>
  <c r="Y189" i="2"/>
  <c r="Y190" i="2"/>
  <c r="Y191" i="2"/>
  <c r="Y192" i="2"/>
  <c r="Y193" i="2"/>
  <c r="Y194" i="2"/>
  <c r="Y195" i="2"/>
  <c r="R18" i="2"/>
  <c r="R19" i="2"/>
  <c r="Y19" i="2" s="1"/>
  <c r="R20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7" i="2"/>
  <c r="R187" i="2"/>
  <c r="R188" i="2"/>
  <c r="R189" i="2"/>
  <c r="R190" i="2"/>
  <c r="R191" i="2"/>
  <c r="R192" i="2"/>
  <c r="R193" i="2"/>
  <c r="R194" i="2"/>
  <c r="R195" i="2"/>
  <c r="R23" i="2"/>
  <c r="Y23" i="2" s="1"/>
  <c r="R179" i="2"/>
  <c r="Y179" i="2" s="1"/>
  <c r="R178" i="2"/>
  <c r="Y178" i="2" s="1"/>
  <c r="Y176" i="2"/>
  <c r="R174" i="2"/>
  <c r="Y174" i="2" s="1"/>
  <c r="R21" i="2"/>
  <c r="Y21" i="2" s="1"/>
  <c r="R17" i="2"/>
  <c r="Y17" i="2" s="1"/>
  <c r="R16" i="2"/>
  <c r="Y16" i="2" s="1"/>
  <c r="R15" i="2"/>
  <c r="Y15" i="2" s="1"/>
  <c r="R182" i="2" l="1"/>
  <c r="Y182" i="2" s="1"/>
  <c r="R175" i="2"/>
  <c r="Y175" i="2" s="1"/>
  <c r="R22" i="2"/>
  <c r="Y22" i="2" s="1"/>
  <c r="O193" i="2"/>
  <c r="O194" i="2"/>
  <c r="O195" i="2"/>
  <c r="Q40" i="2"/>
  <c r="Q37" i="2"/>
  <c r="R183" i="2" l="1"/>
  <c r="Y183" i="2" s="1"/>
  <c r="R181" i="2"/>
  <c r="Y181" i="2" s="1"/>
  <c r="Z20" i="2" l="1"/>
  <c r="Z25" i="2"/>
  <c r="Z37" i="2"/>
  <c r="Z39" i="2"/>
  <c r="Z55" i="2"/>
  <c r="Z60" i="2"/>
  <c r="Z65" i="2"/>
  <c r="Z74" i="2"/>
  <c r="Z81" i="2"/>
  <c r="Z89" i="2"/>
  <c r="Z118" i="2"/>
  <c r="Z127" i="2"/>
  <c r="Z137" i="2"/>
  <c r="Z160" i="2"/>
  <c r="Z173" i="2"/>
  <c r="Z193" i="2"/>
  <c r="O15" i="2"/>
  <c r="O16" i="2"/>
  <c r="O17" i="2"/>
  <c r="O18" i="2"/>
  <c r="O19" i="2"/>
  <c r="O21" i="2"/>
  <c r="O22" i="2"/>
  <c r="O23" i="2"/>
  <c r="O24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6" i="2"/>
  <c r="O57" i="2"/>
  <c r="O58" i="2"/>
  <c r="O59" i="2"/>
  <c r="O61" i="2"/>
  <c r="O62" i="2"/>
  <c r="O63" i="2"/>
  <c r="O64" i="2"/>
  <c r="O66" i="2"/>
  <c r="O67" i="2"/>
  <c r="O68" i="2"/>
  <c r="O69" i="2"/>
  <c r="O70" i="2"/>
  <c r="O71" i="2"/>
  <c r="O72" i="2"/>
  <c r="O73" i="2"/>
  <c r="O75" i="2"/>
  <c r="O76" i="2"/>
  <c r="O77" i="2"/>
  <c r="O78" i="2"/>
  <c r="O79" i="2"/>
  <c r="O80" i="2"/>
  <c r="O82" i="2"/>
  <c r="O83" i="2"/>
  <c r="O84" i="2"/>
  <c r="O85" i="2"/>
  <c r="O86" i="2"/>
  <c r="O87" i="2"/>
  <c r="O88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9" i="2"/>
  <c r="O120" i="2"/>
  <c r="O121" i="2"/>
  <c r="O122" i="2"/>
  <c r="O123" i="2"/>
  <c r="O124" i="2"/>
  <c r="O125" i="2"/>
  <c r="O126" i="2"/>
  <c r="O128" i="2"/>
  <c r="O129" i="2"/>
  <c r="O130" i="2"/>
  <c r="O131" i="2"/>
  <c r="O132" i="2"/>
  <c r="O133" i="2"/>
  <c r="O134" i="2"/>
  <c r="O135" i="2"/>
  <c r="O136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P194" i="2"/>
  <c r="P195" i="2"/>
  <c r="Q194" i="2"/>
  <c r="Z194" i="2" s="1"/>
  <c r="Q195" i="2"/>
  <c r="Z195" i="2" s="1"/>
  <c r="Q174" i="2"/>
  <c r="Z174" i="2" s="1"/>
  <c r="Q175" i="2"/>
  <c r="Z175" i="2" s="1"/>
  <c r="Q176" i="2"/>
  <c r="Z176" i="2" s="1"/>
  <c r="Q177" i="2"/>
  <c r="Z177" i="2" s="1"/>
  <c r="Q178" i="2"/>
  <c r="Z178" i="2" s="1"/>
  <c r="Q179" i="2"/>
  <c r="Z179" i="2" s="1"/>
  <c r="Q180" i="2"/>
  <c r="Z180" i="2" s="1"/>
  <c r="Q181" i="2"/>
  <c r="Z181" i="2" s="1"/>
  <c r="Q182" i="2"/>
  <c r="Z182" i="2" s="1"/>
  <c r="Q183" i="2"/>
  <c r="Z183" i="2" s="1"/>
  <c r="Q184" i="2"/>
  <c r="Z184" i="2" s="1"/>
  <c r="Q185" i="2"/>
  <c r="Z185" i="2" s="1"/>
  <c r="Q186" i="2"/>
  <c r="Z186" i="2" s="1"/>
  <c r="Q187" i="2"/>
  <c r="Z187" i="2" s="1"/>
  <c r="Q188" i="2"/>
  <c r="Z188" i="2" s="1"/>
  <c r="Q189" i="2"/>
  <c r="Z189" i="2" s="1"/>
  <c r="Q190" i="2"/>
  <c r="Z190" i="2" s="1"/>
  <c r="Q191" i="2"/>
  <c r="Z191" i="2" s="1"/>
  <c r="Q192" i="2"/>
  <c r="Z192" i="2" s="1"/>
  <c r="Q161" i="2"/>
  <c r="Z161" i="2" s="1"/>
  <c r="Q162" i="2"/>
  <c r="Z162" i="2" s="1"/>
  <c r="Q163" i="2"/>
  <c r="Z163" i="2" s="1"/>
  <c r="Q164" i="2"/>
  <c r="Z164" i="2" s="1"/>
  <c r="Q165" i="2"/>
  <c r="Z165" i="2" s="1"/>
  <c r="Q166" i="2"/>
  <c r="Z166" i="2" s="1"/>
  <c r="Q167" i="2"/>
  <c r="Z167" i="2" s="1"/>
  <c r="Q168" i="2"/>
  <c r="Z168" i="2" s="1"/>
  <c r="Q169" i="2"/>
  <c r="Z169" i="2" s="1"/>
  <c r="Q170" i="2"/>
  <c r="Z170" i="2" s="1"/>
  <c r="Q171" i="2"/>
  <c r="Z171" i="2" s="1"/>
  <c r="Q172" i="2"/>
  <c r="Z172" i="2" s="1"/>
  <c r="Q138" i="2"/>
  <c r="Z138" i="2" s="1"/>
  <c r="Q139" i="2"/>
  <c r="Z139" i="2" s="1"/>
  <c r="Q140" i="2"/>
  <c r="Z140" i="2" s="1"/>
  <c r="Q141" i="2"/>
  <c r="Z141" i="2" s="1"/>
  <c r="Q142" i="2"/>
  <c r="Z142" i="2" s="1"/>
  <c r="Q143" i="2"/>
  <c r="Z143" i="2" s="1"/>
  <c r="Q144" i="2"/>
  <c r="Z144" i="2" s="1"/>
  <c r="Q145" i="2"/>
  <c r="Z145" i="2" s="1"/>
  <c r="Q146" i="2"/>
  <c r="Z146" i="2" s="1"/>
  <c r="Q147" i="2"/>
  <c r="Z147" i="2" s="1"/>
  <c r="Q148" i="2"/>
  <c r="Z148" i="2" s="1"/>
  <c r="Q149" i="2"/>
  <c r="Z149" i="2" s="1"/>
  <c r="Q150" i="2"/>
  <c r="Z150" i="2" s="1"/>
  <c r="Q151" i="2"/>
  <c r="Z151" i="2" s="1"/>
  <c r="Q152" i="2"/>
  <c r="Z152" i="2" s="1"/>
  <c r="Q153" i="2"/>
  <c r="Z153" i="2" s="1"/>
  <c r="Q154" i="2"/>
  <c r="Z154" i="2" s="1"/>
  <c r="Q155" i="2"/>
  <c r="Z155" i="2" s="1"/>
  <c r="Q156" i="2"/>
  <c r="Z156" i="2" s="1"/>
  <c r="Q157" i="2"/>
  <c r="Z157" i="2" s="1"/>
  <c r="Q158" i="2"/>
  <c r="Z158" i="2" s="1"/>
  <c r="Q159" i="2"/>
  <c r="Z159" i="2" s="1"/>
  <c r="Q128" i="2"/>
  <c r="Z128" i="2" s="1"/>
  <c r="Q129" i="2"/>
  <c r="Z129" i="2" s="1"/>
  <c r="Q130" i="2"/>
  <c r="Z130" i="2" s="1"/>
  <c r="Q131" i="2"/>
  <c r="Z131" i="2" s="1"/>
  <c r="Q132" i="2"/>
  <c r="Z132" i="2" s="1"/>
  <c r="Q133" i="2"/>
  <c r="Z133" i="2" s="1"/>
  <c r="Q134" i="2"/>
  <c r="Z134" i="2" s="1"/>
  <c r="Q135" i="2"/>
  <c r="Z135" i="2" s="1"/>
  <c r="Q136" i="2"/>
  <c r="Z136" i="2" s="1"/>
  <c r="Q119" i="2"/>
  <c r="Z119" i="2" s="1"/>
  <c r="Q120" i="2"/>
  <c r="Z120" i="2" s="1"/>
  <c r="Q121" i="2"/>
  <c r="Z121" i="2" s="1"/>
  <c r="Q122" i="2"/>
  <c r="Z122" i="2" s="1"/>
  <c r="Q123" i="2"/>
  <c r="Z123" i="2" s="1"/>
  <c r="Q124" i="2"/>
  <c r="Z124" i="2" s="1"/>
  <c r="Q125" i="2"/>
  <c r="Z125" i="2" s="1"/>
  <c r="Q126" i="2"/>
  <c r="Z126" i="2" s="1"/>
  <c r="X14" i="2"/>
  <c r="T14" i="2"/>
  <c r="U14" i="2"/>
  <c r="V14" i="2"/>
  <c r="W14" i="2"/>
  <c r="S14" i="2"/>
  <c r="R14" i="2"/>
  <c r="R196" i="2" s="1"/>
  <c r="E8" i="2" s="1"/>
  <c r="Q15" i="2"/>
  <c r="Z15" i="2" s="1"/>
  <c r="Q16" i="2"/>
  <c r="Z16" i="2" s="1"/>
  <c r="Q17" i="2"/>
  <c r="Z17" i="2" s="1"/>
  <c r="Q18" i="2"/>
  <c r="Z18" i="2" s="1"/>
  <c r="Q19" i="2"/>
  <c r="Z19" i="2" s="1"/>
  <c r="Q21" i="2"/>
  <c r="Z21" i="2" s="1"/>
  <c r="Q22" i="2"/>
  <c r="Z22" i="2" s="1"/>
  <c r="Q23" i="2"/>
  <c r="Z23" i="2" s="1"/>
  <c r="Q24" i="2"/>
  <c r="Z24" i="2" s="1"/>
  <c r="Q26" i="2"/>
  <c r="Z26" i="2" s="1"/>
  <c r="Q27" i="2"/>
  <c r="Z27" i="2" s="1"/>
  <c r="Q28" i="2"/>
  <c r="Z28" i="2" s="1"/>
  <c r="Q29" i="2"/>
  <c r="Z29" i="2" s="1"/>
  <c r="Q30" i="2"/>
  <c r="Z30" i="2" s="1"/>
  <c r="Q31" i="2"/>
  <c r="Z31" i="2" s="1"/>
  <c r="Q32" i="2"/>
  <c r="Z32" i="2" s="1"/>
  <c r="Q33" i="2"/>
  <c r="Z33" i="2" s="1"/>
  <c r="Q34" i="2"/>
  <c r="Z34" i="2" s="1"/>
  <c r="Q35" i="2"/>
  <c r="Z35" i="2" s="1"/>
  <c r="Q36" i="2"/>
  <c r="Z36" i="2" s="1"/>
  <c r="Q38" i="2"/>
  <c r="Z38" i="2" s="1"/>
  <c r="Z40" i="2"/>
  <c r="Q41" i="2"/>
  <c r="Z41" i="2" s="1"/>
  <c r="Q42" i="2"/>
  <c r="Z42" i="2" s="1"/>
  <c r="Q43" i="2"/>
  <c r="Z43" i="2" s="1"/>
  <c r="Q44" i="2"/>
  <c r="Z44" i="2" s="1"/>
  <c r="Q45" i="2"/>
  <c r="Z45" i="2" s="1"/>
  <c r="Q46" i="2"/>
  <c r="Z46" i="2" s="1"/>
  <c r="Q47" i="2"/>
  <c r="Z47" i="2" s="1"/>
  <c r="Q48" i="2"/>
  <c r="Z48" i="2" s="1"/>
  <c r="Q49" i="2"/>
  <c r="Z49" i="2" s="1"/>
  <c r="Q50" i="2"/>
  <c r="Z50" i="2" s="1"/>
  <c r="Q51" i="2"/>
  <c r="Z51" i="2" s="1"/>
  <c r="Q52" i="2"/>
  <c r="Z52" i="2" s="1"/>
  <c r="Q53" i="2"/>
  <c r="Z53" i="2" s="1"/>
  <c r="Q54" i="2"/>
  <c r="Z54" i="2" s="1"/>
  <c r="Q56" i="2"/>
  <c r="Z56" i="2" s="1"/>
  <c r="Q57" i="2"/>
  <c r="Z57" i="2" s="1"/>
  <c r="Q58" i="2"/>
  <c r="Z58" i="2" s="1"/>
  <c r="Q59" i="2"/>
  <c r="Z59" i="2" s="1"/>
  <c r="Q61" i="2"/>
  <c r="Z61" i="2" s="1"/>
  <c r="Q62" i="2"/>
  <c r="Z62" i="2" s="1"/>
  <c r="Q63" i="2"/>
  <c r="Z63" i="2" s="1"/>
  <c r="Q64" i="2"/>
  <c r="Z64" i="2" s="1"/>
  <c r="Q66" i="2"/>
  <c r="Z66" i="2" s="1"/>
  <c r="Q67" i="2"/>
  <c r="Z67" i="2" s="1"/>
  <c r="Q68" i="2"/>
  <c r="Z68" i="2" s="1"/>
  <c r="Q69" i="2"/>
  <c r="Z69" i="2" s="1"/>
  <c r="Q70" i="2"/>
  <c r="Z70" i="2" s="1"/>
  <c r="Q71" i="2"/>
  <c r="Z71" i="2" s="1"/>
  <c r="Q72" i="2"/>
  <c r="Z72" i="2" s="1"/>
  <c r="Q73" i="2"/>
  <c r="Z73" i="2" s="1"/>
  <c r="Q75" i="2"/>
  <c r="Z75" i="2" s="1"/>
  <c r="Q76" i="2"/>
  <c r="Z76" i="2" s="1"/>
  <c r="Q77" i="2"/>
  <c r="Z77" i="2" s="1"/>
  <c r="Q78" i="2"/>
  <c r="Z78" i="2" s="1"/>
  <c r="Q79" i="2"/>
  <c r="Z79" i="2" s="1"/>
  <c r="Q80" i="2"/>
  <c r="Z80" i="2" s="1"/>
  <c r="Q82" i="2"/>
  <c r="Z82" i="2" s="1"/>
  <c r="Q83" i="2"/>
  <c r="Z83" i="2" s="1"/>
  <c r="Q84" i="2"/>
  <c r="Z84" i="2" s="1"/>
  <c r="Q85" i="2"/>
  <c r="Z85" i="2" s="1"/>
  <c r="Q86" i="2"/>
  <c r="Z86" i="2" s="1"/>
  <c r="Q87" i="2"/>
  <c r="Z87" i="2" s="1"/>
  <c r="Q88" i="2"/>
  <c r="Z88" i="2" s="1"/>
  <c r="Q90" i="2"/>
  <c r="Z90" i="2" s="1"/>
  <c r="Q91" i="2"/>
  <c r="Z91" i="2" s="1"/>
  <c r="Q92" i="2"/>
  <c r="Z92" i="2" s="1"/>
  <c r="Q93" i="2"/>
  <c r="Z93" i="2" s="1"/>
  <c r="Q94" i="2"/>
  <c r="Z94" i="2" s="1"/>
  <c r="Q95" i="2"/>
  <c r="Z95" i="2" s="1"/>
  <c r="Q96" i="2"/>
  <c r="Z96" i="2" s="1"/>
  <c r="Q97" i="2"/>
  <c r="Z97" i="2" s="1"/>
  <c r="Q98" i="2"/>
  <c r="Z98" i="2" s="1"/>
  <c r="Q99" i="2"/>
  <c r="Z99" i="2" s="1"/>
  <c r="Q100" i="2"/>
  <c r="Z100" i="2" s="1"/>
  <c r="Q101" i="2"/>
  <c r="Z101" i="2" s="1"/>
  <c r="Q102" i="2"/>
  <c r="Z102" i="2" s="1"/>
  <c r="Q103" i="2"/>
  <c r="Z103" i="2" s="1"/>
  <c r="Q104" i="2"/>
  <c r="Z104" i="2" s="1"/>
  <c r="Q105" i="2"/>
  <c r="Z105" i="2" s="1"/>
  <c r="Q106" i="2"/>
  <c r="Z106" i="2" s="1"/>
  <c r="Q107" i="2"/>
  <c r="Z107" i="2" s="1"/>
  <c r="Q108" i="2"/>
  <c r="Z108" i="2" s="1"/>
  <c r="Q109" i="2"/>
  <c r="Z109" i="2" s="1"/>
  <c r="Q110" i="2"/>
  <c r="Z110" i="2" s="1"/>
  <c r="Q111" i="2"/>
  <c r="Z111" i="2" s="1"/>
  <c r="Q112" i="2"/>
  <c r="Z112" i="2" s="1"/>
  <c r="Q113" i="2"/>
  <c r="Z113" i="2" s="1"/>
  <c r="Q114" i="2"/>
  <c r="Z114" i="2" s="1"/>
  <c r="Q115" i="2"/>
  <c r="Z115" i="2" s="1"/>
  <c r="Q116" i="2"/>
  <c r="Z116" i="2" s="1"/>
  <c r="Q117" i="2"/>
  <c r="Z117" i="2" s="1"/>
  <c r="Q14" i="2"/>
  <c r="O14" i="2"/>
  <c r="P185" i="2" l="1"/>
  <c r="P177" i="2"/>
  <c r="P168" i="2"/>
  <c r="P159" i="2"/>
  <c r="P151" i="2"/>
  <c r="P143" i="2"/>
  <c r="P134" i="2"/>
  <c r="P125" i="2"/>
  <c r="P116" i="2"/>
  <c r="P108" i="2"/>
  <c r="P100" i="2"/>
  <c r="P92" i="2"/>
  <c r="P83" i="2"/>
  <c r="P111" i="2"/>
  <c r="P192" i="2"/>
  <c r="P184" i="2"/>
  <c r="P176" i="2"/>
  <c r="P167" i="2"/>
  <c r="P158" i="2"/>
  <c r="P150" i="2"/>
  <c r="P142" i="2"/>
  <c r="P133" i="2"/>
  <c r="P124" i="2"/>
  <c r="P115" i="2"/>
  <c r="P107" i="2"/>
  <c r="P99" i="2"/>
  <c r="P91" i="2"/>
  <c r="P82" i="2"/>
  <c r="P94" i="2"/>
  <c r="P191" i="2"/>
  <c r="P183" i="2"/>
  <c r="P175" i="2"/>
  <c r="P166" i="2"/>
  <c r="P157" i="2"/>
  <c r="P149" i="2"/>
  <c r="P141" i="2"/>
  <c r="P132" i="2"/>
  <c r="P123" i="2"/>
  <c r="P114" i="2"/>
  <c r="P106" i="2"/>
  <c r="P98" i="2"/>
  <c r="P90" i="2"/>
  <c r="P80" i="2"/>
  <c r="P87" i="2"/>
  <c r="Q196" i="2"/>
  <c r="P190" i="2"/>
  <c r="P182" i="2"/>
  <c r="P174" i="2"/>
  <c r="P165" i="2"/>
  <c r="P156" i="2"/>
  <c r="P148" i="2"/>
  <c r="P140" i="2"/>
  <c r="P131" i="2"/>
  <c r="P122" i="2"/>
  <c r="P113" i="2"/>
  <c r="P105" i="2"/>
  <c r="P97" i="2"/>
  <c r="P88" i="2"/>
  <c r="P79" i="2"/>
  <c r="P42" i="2"/>
  <c r="P189" i="2"/>
  <c r="P172" i="2"/>
  <c r="P164" i="2"/>
  <c r="P155" i="2"/>
  <c r="P147" i="2"/>
  <c r="P139" i="2"/>
  <c r="P130" i="2"/>
  <c r="P121" i="2"/>
  <c r="P104" i="2"/>
  <c r="P96" i="2"/>
  <c r="P15" i="2"/>
  <c r="P188" i="2"/>
  <c r="P180" i="2"/>
  <c r="P171" i="2"/>
  <c r="P163" i="2"/>
  <c r="P154" i="2"/>
  <c r="P146" i="2"/>
  <c r="P138" i="2"/>
  <c r="P129" i="2"/>
  <c r="P120" i="2"/>
  <c r="P103" i="2"/>
  <c r="P95" i="2"/>
  <c r="P86" i="2"/>
  <c r="P181" i="2"/>
  <c r="P187" i="2"/>
  <c r="P179" i="2"/>
  <c r="P170" i="2"/>
  <c r="P162" i="2"/>
  <c r="P153" i="2"/>
  <c r="P145" i="2"/>
  <c r="P128" i="2"/>
  <c r="P119" i="2"/>
  <c r="P110" i="2"/>
  <c r="P102" i="2"/>
  <c r="P85" i="2"/>
  <c r="P136" i="2"/>
  <c r="P186" i="2"/>
  <c r="P178" i="2"/>
  <c r="P169" i="2"/>
  <c r="P161" i="2"/>
  <c r="P152" i="2"/>
  <c r="P144" i="2"/>
  <c r="P135" i="2"/>
  <c r="P126" i="2"/>
  <c r="P117" i="2"/>
  <c r="P109" i="2"/>
  <c r="P101" i="2"/>
  <c r="P93" i="2"/>
  <c r="P84" i="2"/>
  <c r="P112" i="2"/>
  <c r="P70" i="2"/>
  <c r="P61" i="2"/>
  <c r="P51" i="2"/>
  <c r="P43" i="2"/>
  <c r="P78" i="2"/>
  <c r="P69" i="2"/>
  <c r="P59" i="2"/>
  <c r="P50" i="2"/>
  <c r="P33" i="2"/>
  <c r="P24" i="2"/>
  <c r="P67" i="2"/>
  <c r="P76" i="2"/>
  <c r="P48" i="2"/>
  <c r="P31" i="2"/>
  <c r="P75" i="2"/>
  <c r="P66" i="2"/>
  <c r="P56" i="2"/>
  <c r="P47" i="2"/>
  <c r="P38" i="2"/>
  <c r="P30" i="2"/>
  <c r="P21" i="2"/>
  <c r="P22" i="2"/>
  <c r="P77" i="2"/>
  <c r="P40" i="2"/>
  <c r="P73" i="2"/>
  <c r="P64" i="2"/>
  <c r="P54" i="2"/>
  <c r="P46" i="2"/>
  <c r="P37" i="2"/>
  <c r="P29" i="2"/>
  <c r="P19" i="2"/>
  <c r="P49" i="2"/>
  <c r="P32" i="2"/>
  <c r="P57" i="2"/>
  <c r="P41" i="2"/>
  <c r="P72" i="2"/>
  <c r="P63" i="2"/>
  <c r="P53" i="2"/>
  <c r="P45" i="2"/>
  <c r="P36" i="2"/>
  <c r="P28" i="2"/>
  <c r="P18" i="2"/>
  <c r="P58" i="2"/>
  <c r="P23" i="2"/>
  <c r="P71" i="2"/>
  <c r="P62" i="2"/>
  <c r="P52" i="2"/>
  <c r="P44" i="2"/>
  <c r="P35" i="2"/>
  <c r="P27" i="2"/>
  <c r="P17" i="2"/>
  <c r="P34" i="2"/>
  <c r="P26" i="2"/>
  <c r="P16" i="2"/>
  <c r="P68" i="2"/>
  <c r="P14" i="2"/>
  <c r="Y14" i="2"/>
  <c r="Z14" i="2" l="1"/>
  <c r="Y196" i="2"/>
  <c r="H8" i="2" l="1"/>
  <c r="Z196" i="2"/>
</calcChain>
</file>

<file path=xl/sharedStrings.xml><?xml version="1.0" encoding="utf-8"?>
<sst xmlns="http://schemas.openxmlformats.org/spreadsheetml/2006/main" count="1473" uniqueCount="560">
  <si>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</si>
  <si>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</si>
  <si>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</si>
  <si>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</si>
  <si>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</si>
  <si>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</si>
  <si>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</si>
  <si>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</si>
  <si>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</si>
  <si>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1</t>
  </si>
  <si>
    <t>CONSTRUÇÃO DA CASA DE ACOLHIMENTO PARA CRIANÇAS E  ADOLESCENTES - CASA LAR, NO MUNICÍPIO DE SOUSA - PB</t>
  </si>
  <si>
    <t>1.1</t>
  </si>
  <si>
    <t>SERVIÇOS PRELIMINARES</t>
  </si>
  <si>
    <t>1.1.1</t>
  </si>
  <si>
    <t>composição 1</t>
  </si>
  <si>
    <t>PLACA DE OBRA EM CHAPA DE ACO GALVANIZADO [ADAPTADO SINAPI 74209/01]</t>
  </si>
  <si>
    <t>Composições Próprias</t>
  </si>
  <si>
    <t>M2</t>
  </si>
  <si>
    <t>1.1.2</t>
  </si>
  <si>
    <t>93209</t>
  </si>
  <si>
    <t>EXECUÇÃO DE ALMOXARIFADO EM CANTEIRO DE OBRA EM ALVENARIA, INCLUSO PRATELEIRAS. AF_02/2016</t>
  </si>
  <si>
    <t>SINAPI</t>
  </si>
  <si>
    <t>1.1.3</t>
  </si>
  <si>
    <t>EXECUÇÃO DE ESCRITÓRIO EM CANTEIRO DE OBRA EM ALVENARIA, NÃO INCLUSO MOBILIÁRIO E EQUIPAMENTOS. AF_02/2016</t>
  </si>
  <si>
    <t>1.1.4</t>
  </si>
  <si>
    <t>composição 11</t>
  </si>
  <si>
    <t>Tapume em chapa compensada esp = 10mm (1 uso). [ADAPTADO ORSE 53]</t>
  </si>
  <si>
    <t>1.1.5</t>
  </si>
  <si>
    <t>LIMPEZA MANUAL DE VEGETAÇÃO EM TERRENO COM ENXADA.AF_05/2018</t>
  </si>
  <si>
    <t>1.1.6</t>
  </si>
  <si>
    <t>100575</t>
  </si>
  <si>
    <t>REGULARIZAÇÃO DE SUPERFÍCIES COM MOTONIVELADORA. AF_11/2019</t>
  </si>
  <si>
    <t>1.2</t>
  </si>
  <si>
    <t>MOVIMENTO DE TERRA</t>
  </si>
  <si>
    <t>1.2.1</t>
  </si>
  <si>
    <t>99059</t>
  </si>
  <si>
    <t>LOCACAO CONVENCIONAL DE OBRA, UTILIZANDO GABARITO DE TÁBUAS CORRIDAS PONTALETADAS A CADA 2,00M -  2 UTILIZAÇÕES. AF_10/2018</t>
  </si>
  <si>
    <t>M</t>
  </si>
  <si>
    <t>1.2.2</t>
  </si>
  <si>
    <t>93358</t>
  </si>
  <si>
    <t>ESCAVAÇÃO MANUAL DE VALA COM PROFUNDIDADE MENOR OU IGUAL A 1,30 M. AF_02/2021</t>
  </si>
  <si>
    <t>M3</t>
  </si>
  <si>
    <t>1.2.3</t>
  </si>
  <si>
    <t>96995</t>
  </si>
  <si>
    <t>REATERRO MANUAL APILOADO COM SOQUETE. AF_10/2017</t>
  </si>
  <si>
    <t>1.2.4</t>
  </si>
  <si>
    <t>94319</t>
  </si>
  <si>
    <t>ATERRO MANUAL DE VALAS COM SOLO ARGILO-ARENOSO E COMPACTAÇÃO MECANIZADA. AF_05/2016</t>
  </si>
  <si>
    <t>1.3</t>
  </si>
  <si>
    <t>FUNDAÇÃO</t>
  </si>
  <si>
    <t>1.3.1</t>
  </si>
  <si>
    <t>composição 12</t>
  </si>
  <si>
    <t>ALVENARIA DE EMBASAMENTO COM BLOCO CERÂMICO DE 9X14X19CM E ARGAMASSA DE ASSENTAMENTO COM PREPARO EM BETONEIRA. AF_05/2020. [ADAPTADO SINAPI 101166]</t>
  </si>
  <si>
    <t>1.3.2</t>
  </si>
  <si>
    <t>101616</t>
  </si>
  <si>
    <t>PREPARO DE FUNDO DE VALA COM LARGURA MENOR QUE 1,5 M (ACERTO DO SOLO NATURAL). AF_08/2020</t>
  </si>
  <si>
    <t>1.3.3</t>
  </si>
  <si>
    <t>96619</t>
  </si>
  <si>
    <t>LASTRO DE CONCRETO MAGRO, APLICADO EM BLOCOS DE COROAMENTO OU SAPATAS, ESPESSURA DE 5 CM. AF_08/2017</t>
  </si>
  <si>
    <t>1.3.4</t>
  </si>
  <si>
    <t>96545</t>
  </si>
  <si>
    <t>ARMAÇÃO DE BLOCO, VIGA BALDRAME OU SAPATA UTILIZANDO AÇO CA-50 DE 8 MM - MONTAGEM. AF_06/2017</t>
  </si>
  <si>
    <t>KG</t>
  </si>
  <si>
    <t>1.3.5</t>
  </si>
  <si>
    <t>94966</t>
  </si>
  <si>
    <t>CONCRETO FCK = 30MPA, TRAÇO 1:2,1:2,5 (EM MASSA SECA DE CIMENTO/ AREIA MÉDIA/ BRITA 1) - PREPARO MECÂNICO COM BETONEIRA 400 L. AF_05/2021</t>
  </si>
  <si>
    <t>1.3.6</t>
  </si>
  <si>
    <t>94964</t>
  </si>
  <si>
    <t>CONCRETO FCK = 20MPA, TRAÇO 1:2,7:3 (EM MASSA SECA DE CIMENTO/ AREIA MÉDIA/ BRITA 1) - PREPARO MECÂNICO COM BETONEIRA 400 L. AF_05/2021</t>
  </si>
  <si>
    <t>1.3.7</t>
  </si>
  <si>
    <t>103670</t>
  </si>
  <si>
    <t>LANÇAMENTO COM USO DE BALDES, ADENSAMENTO E ACABAMENTO DE CONCRETO EM ESTRUTURAS. AF_02/2022</t>
  </si>
  <si>
    <t>1.3.8</t>
  </si>
  <si>
    <t>96543</t>
  </si>
  <si>
    <t>ARMAÇÃO DE BLOCO, VIGA BALDRAME E SAPATA UTILIZANDO AÇO CA-60 DE 5 MM - MONTAGEM. AF_06/2017</t>
  </si>
  <si>
    <t>1.3.9</t>
  </si>
  <si>
    <t>96544</t>
  </si>
  <si>
    <t>ARMAÇÃO DE BLOCO, VIGA BALDRAME OU SAPATA UTILIZANDO AÇO CA-50 DE 6,3 MM - MONTAGEM. AF_06/2017</t>
  </si>
  <si>
    <t>1.3.10</t>
  </si>
  <si>
    <t>96546</t>
  </si>
  <si>
    <t>ARMAÇÃO DE BLOCO, VIGA BALDRAME OU SAPATA UTILIZANDO AÇO CA-50 DE 10 MM - MONTAGEM. AF_06/2017</t>
  </si>
  <si>
    <t>1.3.11</t>
  </si>
  <si>
    <t>96547</t>
  </si>
  <si>
    <t>ARMAÇÃO DE BLOCO, VIGA BALDRAME OU SAPATA UTILIZANDO AÇO CA-50 DE 12,5 MM - MONTAGEM. AF_06/2017</t>
  </si>
  <si>
    <t>1.3.12</t>
  </si>
  <si>
    <t>96536</t>
  </si>
  <si>
    <t>FABRICAÇÃO, MONTAGEM E DESMONTAGEM DE FÔRMA PARA VIGA BALDRAME, EM MADEIRA SERRADA, E=25 MM, 4 UTILIZAÇÕES. AF_06/2017</t>
  </si>
  <si>
    <t>1.3.13</t>
  </si>
  <si>
    <t>98557</t>
  </si>
  <si>
    <t>IMPERMEABILIZAÇÃO DE SUPERFÍCIE COM EMULSÃO ASFÁLTICA, 2 DEMÃOS AF_06/2018</t>
  </si>
  <si>
    <t>1.4</t>
  </si>
  <si>
    <t>ESTRUTURA</t>
  </si>
  <si>
    <t>1.4.1</t>
  </si>
  <si>
    <t>92443</t>
  </si>
  <si>
    <t>MONTAGEM E DESMONTAGEM DE FÔRMA DE PILARES RETANGULARES E ESTRUTURAS SIMILARES, PÉ-DIREITO SIMPLES, EM CHAPA DE MADEIRA COMPENSADA PLASTIFICADA, 18 UTILIZAÇÕES. AF_09/2020</t>
  </si>
  <si>
    <t>1.4.2</t>
  </si>
  <si>
    <t>92480</t>
  </si>
  <si>
    <t>MONTAGEM E DESMONTAGEM DE FÔRMA DE VIGA, ESCORAMENTO METÁLICO, PÉ-DIREITO SIMPLES, EM CHAPA DE MADEIRA PLASTIFICADA, 18 UTILIZAÇÕES. AF_09/2020</t>
  </si>
  <si>
    <t>1.4.3</t>
  </si>
  <si>
    <t>92267</t>
  </si>
  <si>
    <t>FABRICAÇÃO DE FÔRMA PARA LAJES, EM CHAPA DE MADEIRA COMPENSADA RESINADA, E = 17 MM. AF_09/2020</t>
  </si>
  <si>
    <t>1.4.4</t>
  </si>
  <si>
    <t>92759</t>
  </si>
  <si>
    <t>ARMAÇÃO DE PILAR OU VIGA DE ESTRUTURA CONVENCIONAL DE CONCRETO ARMADO UTILIZANDO AÇO CA-60 DE 5,0 MM - MONTAGEM. AF_06/2022</t>
  </si>
  <si>
    <t>1.4.5</t>
  </si>
  <si>
    <t>92760</t>
  </si>
  <si>
    <t>ARMAÇÃO DE PILAR OU VIGA DE ESTRUTURA CONVENCIONAL DE CONCRETO ARMADO UTILIZANDO AÇO CA-50 DE 6,3 MM - MONTAGEM. AF_06/2022</t>
  </si>
  <si>
    <t>1.4.6</t>
  </si>
  <si>
    <t>92761</t>
  </si>
  <si>
    <t>ARMAÇÃO DE PILAR OU VIGA DE ESTRUTURA CONVENCIONAL DE CONCRETO ARMADO UTILIZANDO AÇO CA-50 DE 8,0 MM - MONTAGEM. AF_06/2022</t>
  </si>
  <si>
    <t>1.4.7</t>
  </si>
  <si>
    <t>92762</t>
  </si>
  <si>
    <t>ARMAÇÃO DE PILAR OU VIGA DE ESTRUTURA CONVENCIONAL DE CONCRETO ARMADO UTILIZANDO AÇO CA-50 DE 10,0 MM - MONTAGEM. AF_06/2022</t>
  </si>
  <si>
    <t>1.4.8</t>
  </si>
  <si>
    <t>92763</t>
  </si>
  <si>
    <t>ARMAÇÃO DE PILAR OU VIGA DE ESTRUTURA CONVENCIONAL DE CONCRETO ARMADO UTILIZANDO AÇO CA-50 DE 12,5 MM - MONTAGEM. AF_06/2022</t>
  </si>
  <si>
    <t>1.4.9</t>
  </si>
  <si>
    <t>92768</t>
  </si>
  <si>
    <t>ARMAÇÃO DE LAJE DE ESTRUTURA CONVENCIONAL DE CONCRETO ARMADO UTILIZANDO AÇO CA-60 DE 5,0 MM - MONTAGEM. AF_06/2022</t>
  </si>
  <si>
    <t>1.4.10</t>
  </si>
  <si>
    <t>92769</t>
  </si>
  <si>
    <t>ARMAÇÃO DE LAJE DE ESTRUTURA CONVENCIONAL DE CONCRETO ARMADO UTILIZANDO AÇO CA-50 DE 6,3 MM - MONTAGEM. AF_06/2022</t>
  </si>
  <si>
    <t>1.4.11</t>
  </si>
  <si>
    <t>92770</t>
  </si>
  <si>
    <t>ARMAÇÃO DE LAJE DE ESTRUTURA CONVENCIONAL DE CONCRETO ARMADO UTILIZANDO AÇO CA-50 DE 8,0 MM - MONTAGEM. AF_06/2022</t>
  </si>
  <si>
    <t>1.4.12</t>
  </si>
  <si>
    <t>1.4.13</t>
  </si>
  <si>
    <t>1.4.14</t>
  </si>
  <si>
    <t>92771</t>
  </si>
  <si>
    <t>ARMAÇÃO DE LAJE DE ESTRUTURA CONVENCIONAL DE CONCRETO ARMADO UTILIZANDO AÇO CA-50 DE 10,0 MM - MONTAGEM. AF_06/2022</t>
  </si>
  <si>
    <t>1.4.15</t>
  </si>
  <si>
    <t>92772</t>
  </si>
  <si>
    <t>ARMAÇÃO DE LAJE DE ESTRUTURA CONVENCIONAL DE CONCRETO ARMADO UTILIZANDO AÇO CA-50 DE 12,5 MM - MONTAGEM. AF_06/2022</t>
  </si>
  <si>
    <t>1.5</t>
  </si>
  <si>
    <t>PAREDES</t>
  </si>
  <si>
    <t>1.5.1</t>
  </si>
  <si>
    <t>103356</t>
  </si>
  <si>
    <t>ALVENARIA DE VEDAÇÃO DE BLOCOS CERÂMICOS FURADOS NA HORIZONTAL DE 9X19X29 CM (ESPESSURA 9 CM) E ARGAMASSA DE ASSENTAMENTO COM PREPARO EM BETONEIRA. AF_12/2021</t>
  </si>
  <si>
    <t>1.5.2</t>
  </si>
  <si>
    <t>93189</t>
  </si>
  <si>
    <t>VERGA MOLDADA IN LOCO EM CONCRETO PARA PORTAS COM MAIS DE 1,5 M DE VÃO. AF_03/2016</t>
  </si>
  <si>
    <t>1.5.3</t>
  </si>
  <si>
    <t>93191</t>
  </si>
  <si>
    <t>VERGA MOLDADA IN LOCO COM UTILIZAÇÃO DE BLOCOS CANALETA PARA JANELAS COM MAIS DE 1,5 M DE VÃO. AF_03/2016</t>
  </si>
  <si>
    <t>1.5.4</t>
  </si>
  <si>
    <t>93197</t>
  </si>
  <si>
    <t>CONTRAVERGA MOLDADA IN LOCO EM CONCRETO PARA VÃOS DE MAIS DE 1,5 M DE COMPRIMENTO. AF_03/2016</t>
  </si>
  <si>
    <t>1.6</t>
  </si>
  <si>
    <t>REVESTIMENTOS INTERNOS</t>
  </si>
  <si>
    <t>1.6.1</t>
  </si>
  <si>
    <t>87893</t>
  </si>
  <si>
    <t>CHAPISCO APLICADO EM ALVENARIA (SEM PRESENÇA DE VÃOS) E ESTRUTURAS DE CONCRETO DE FACHADA, COM COLHER DE PEDREIRO.  ARGAMASSA TRAÇO 1:3 COM PREPARO MANUAL. AF_10/2022</t>
  </si>
  <si>
    <t>1.6.2</t>
  </si>
  <si>
    <t>87548</t>
  </si>
  <si>
    <t>MASSA ÚNICA, PARA RECEBIMENTO DE PINTURA, EM ARGAMASSA TRAÇO 1:2:8, PREPARO MANUAL, APLICADA MANUALMENTE EM FACES INTERNAS DE PAREDES, ESPESSURA DE 10MM, COM EXECUÇÃO DE TALISCAS. AF_06/2014</t>
  </si>
  <si>
    <t>1.6.3</t>
  </si>
  <si>
    <t>87536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</si>
  <si>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</si>
  <si>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1.6.4</t>
  </si>
  <si>
    <t>87275</t>
  </si>
  <si>
    <t>REVESTIMENTO CERÂMICO PARA PAREDES INTERNAS COM PLACAS TIPO ESMALTADA EXTRA DE DIMENSÕES 33X45 CM APLICADAS A MEIA ALTURA DAS PAREDES. AF_02/2023_PE</t>
  </si>
  <si>
    <t>1.7</t>
  </si>
  <si>
    <t>ESQUADRIAS</t>
  </si>
  <si>
    <t>1.7.1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</si>
  <si>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</si>
  <si>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</si>
  <si>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UN</t>
  </si>
  <si>
    <t>1.7.2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</si>
  <si>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</si>
  <si>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</si>
  <si>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1.7.3</t>
  </si>
  <si>
    <t>100689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</si>
  <si>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</si>
  <si>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1.7.4</t>
  </si>
  <si>
    <t>composição 3</t>
  </si>
  <si>
    <t>PORTA EM MADEIRA , LISA, SEMI-ÔCA, 1.46 X 2.10 M, COM DUAS FOLHAS, INCLUSIVE BATENTES E FERRAGENS - REV 02[ADAPTADO DE ORSE 7149]</t>
  </si>
  <si>
    <t>1.7.5</t>
  </si>
  <si>
    <t>composição 4</t>
  </si>
  <si>
    <t>PORTÃO EM ALUMÍNIO, COR N/B/P, EM PERFÍS BÚZIO QUADRADO OU LAMBRIL, COMPLETO INCLUSIVE RODÍZIOS, PERFÍS E FECHADURA- ORSE - ORSE 11955</t>
  </si>
  <si>
    <t>1.7.6</t>
  </si>
  <si>
    <t>91341</t>
  </si>
  <si>
    <t>PORTA EM ALUMÍNIO DE ABRIR TIPO VENEZIANA COM GUARNIÇÃO, FIXAÇÃO COM PARAFUSOS - FORNECIMENTO E INSTALAÇÃO. AF_12/2019</t>
  </si>
  <si>
    <t>1.7.7</t>
  </si>
  <si>
    <t>100702</t>
  </si>
  <si>
    <t>PORTA DE CORRER DE ALUMÍNIO, COM DUAS FOLHAS PARA VIDRO, INCLUSO VIDRO LISO INCOLOR, FECHADURA E PUXADOR, SEM ALIZAR. AF_12/2019</t>
  </si>
  <si>
    <t>1.7.8</t>
  </si>
  <si>
    <t>90831</t>
  </si>
  <si>
    <t>FECHADURA DE EMBUTIR PARA PORTA DE BANHEIRO, COMPLETA, ACABAMENTO PADRÃO MÉDIO, INCLUSO EXECUÇÃO DE FURO - FORNECIMENTO E INSTALAÇÃO. AF_12/2019</t>
  </si>
  <si>
    <t>1.8</t>
  </si>
  <si>
    <t>PINTURA</t>
  </si>
  <si>
    <t>1.8.1</t>
  </si>
  <si>
    <t>88485</t>
  </si>
  <si>
    <t>APLICAÇÃO DE FUNDO SELADOR ACRÍLICO EM PAREDES, UMA DEMÃO. AF_06/2014</t>
  </si>
  <si>
    <t>1.8.2</t>
  </si>
  <si>
    <t>88495</t>
  </si>
  <si>
    <t>APLICAÇÃO E LIXAMENTO DE MASSA LÁTEX EM PAREDES, UMA DEMÃO. AF_06/2014</t>
  </si>
  <si>
    <t>1.8.3</t>
  </si>
  <si>
    <t>88489</t>
  </si>
  <si>
    <t>APLICAÇÃO MANUAL DE PINTURA COM TINTA LÁTEX ACRÍLICA EM PAREDES, DUAS DEMÃOS. AF_06/2014</t>
  </si>
  <si>
    <t>1.8.4</t>
  </si>
  <si>
    <t>88484</t>
  </si>
  <si>
    <t>APLICAÇÃO DE FUNDO SELADOR ACRÍLICO EM TETO, UMA DEMÃO. AF_06/2014</t>
  </si>
  <si>
    <t>1.8.5</t>
  </si>
  <si>
    <t>88494</t>
  </si>
  <si>
    <t>APLICAÇÃO E LIXAMENTO DE MASSA LÁTEX EM TETO, UMA DEMÃO. AF_06/2014</t>
  </si>
  <si>
    <t>1.8.6</t>
  </si>
  <si>
    <t>88488</t>
  </si>
  <si>
    <t>APLICAÇÃO MANUAL DE PINTURA COM TINTA LÁTEX ACRÍLICA EM TETO, DUAS DEMÃOS. AF_06/2014</t>
  </si>
  <si>
    <t>1.9</t>
  </si>
  <si>
    <t>REVESTIMENTOS EXTERNOS</t>
  </si>
  <si>
    <t>1.9.1</t>
  </si>
  <si>
    <t>87894</t>
  </si>
  <si>
    <t>CHAPISCO APLICADO EM ALVENARIA (SEM PRESENÇA DE VÃOS) E ESTRUTURAS DE CONCRETO DE FACHADA, COM COLHER DE PEDREIRO.  ARGAMASSA TRAÇO 1:3 COM PREPARO EM BETONEIRA 400L. AF_10/2022</t>
  </si>
  <si>
    <t>1.9.2</t>
  </si>
  <si>
    <t>104233</t>
  </si>
  <si>
    <t>EMBOÇO OU MASSA ÚNICA EM ARGAMASSA TRAÇO 1:2:8, PREPARO MECÂNICA COM BETONEIRA 400 L, APLICADA MANUALMENTE EM PANOS DE FACHADA SEM PRESENÇA DE VÃOS, ESPESSURA DE 25 MM, ACESSO POR ANDAIME. AF_08/2022</t>
  </si>
  <si>
    <t>1.9.3</t>
  </si>
  <si>
    <t>composição 6</t>
  </si>
  <si>
    <t>REVESTIMENTO PORCELANATO MADEIRADO PARA PAREDES COM PLACAS TIPO ESMALTADA EXTRA DE DIMENSÕES 20X120 CM [ADAPTADO SINAPI 87244]</t>
  </si>
  <si>
    <t>1.9.4</t>
  </si>
  <si>
    <t>composição  7</t>
  </si>
  <si>
    <t>REVESTIMENTO PORCELANATO MARMORIZADO PARA PAREDES E PISO COM PLACAS TIPO ESMALTADA EXTRA DE DIMENSÕES 80X80 CM [ADAPTADO SINAPI 87244]</t>
  </si>
  <si>
    <t>M²</t>
  </si>
  <si>
    <t>1.9.5</t>
  </si>
  <si>
    <t>1.9.6</t>
  </si>
  <si>
    <t>96130</t>
  </si>
  <si>
    <t>APLICAÇÃO MANUAL DE MASSA ACRÍLICA EM PAREDES EXTERNAS DE CASAS, UMA DEMÃO. AF_05/2017</t>
  </si>
  <si>
    <t>1.9.7</t>
  </si>
  <si>
    <t>1.10</t>
  </si>
  <si>
    <t>INSTALAÇÃO ELÉTRICA</t>
  </si>
  <si>
    <t>1.10.1</t>
  </si>
  <si>
    <t>92868</t>
  </si>
  <si>
    <t>CAIXA RETANGULAR 4" X 2" MÉDIA (1,30 M DO PISO), METÁLICA, INSTALADA EM PAREDE - FORNECIMENTO E INSTALAÇÃO. AF_03/2023</t>
  </si>
  <si>
    <t>1.10.2</t>
  </si>
  <si>
    <t>91937</t>
  </si>
  <si>
    <t>CAIXA OCTOGONAL 3" X 3", PVC, INSTALADA EM LAJE - FORNECIMENTO E INSTALAÇÃO. AF_03/2023</t>
  </si>
  <si>
    <t>1.10.3</t>
  </si>
  <si>
    <t>91924</t>
  </si>
  <si>
    <t>CABO DE COBRE FLEXÍVEL ISOLADO, 1,5 MM², ANTI-CHAMA 450/750 V, PARA CIRCUITOS TERMINAIS - FORNECIMENTO E INSTALAÇÃO. AF_03/2023</t>
  </si>
  <si>
    <t>1.10.4</t>
  </si>
  <si>
    <t>91926</t>
  </si>
  <si>
    <t>CABO DE COBRE FLEXÍVEL ISOLADO, 2,5 MM², ANTI-CHAMA 450/750 V, PARA CIRCUITOS TERMINAIS - FORNECIMENTO E INSTALAÇÃO. AF_03/2023</t>
  </si>
  <si>
    <t>1.10.5</t>
  </si>
  <si>
    <t>91928</t>
  </si>
  <si>
    <t>CABO DE COBRE FLEXÍVEL ISOLADO, 4 MM², ANTI-CHAMA 450/750 V, PARA CIRCUITOS TERMINAIS - FORNECIMENTO E INSTALAÇÃO. AF_03/2023</t>
  </si>
  <si>
    <t>1.10.6</t>
  </si>
  <si>
    <t>91931</t>
  </si>
  <si>
    <t>CABO DE COBRE FLEXÍVEL ISOLADO, 6 MM², ANTI-CHAMA 0,6/1,0 KV, PARA CIRCUITOS TERMINAIS - FORNECIMENTO E INSTALAÇÃO. AF_03/2023</t>
  </si>
  <si>
    <t>1.10.7</t>
  </si>
  <si>
    <t>00039773</t>
  </si>
  <si>
    <t>CAIXA DE PASSAGEM METALICA DE SOBREPOR COM TAMPA PARAFUSADA, DIMENSOES 40 X 40 X 15 CM</t>
  </si>
  <si>
    <t>1.10.8</t>
  </si>
  <si>
    <t>101890</t>
  </si>
  <si>
    <t>DISJUNTOR MONOPOLAR TIPO NEMA, CORRENTE NOMINAL DE 10 ATÉ 30A - FORNECIMENTO E INSTALAÇÃO. AF_10/2020</t>
  </si>
  <si>
    <t>1.10.9</t>
  </si>
  <si>
    <t>93670</t>
  </si>
  <si>
    <t>DISJUNTOR TRIPOLAR TIPO DIN, CORRENTE NOMINAL DE 25A - FORNECIMENTO E INSTALAÇÃO. AF_10/2020</t>
  </si>
  <si>
    <t>1.10.10</t>
  </si>
  <si>
    <t>93671</t>
  </si>
  <si>
    <t>DISJUNTOR TRIPOLAR TIPO DIN, CORRENTE NOMINAL DE 32A - FORNECIMENTO E INSTALAÇÃO. AF_10/2020</t>
  </si>
  <si>
    <t>1.10.11</t>
  </si>
  <si>
    <t>00039466</t>
  </si>
  <si>
    <t>DISPOSITIVO DPS CLASSE II, 1 POLO, TENSAO MAXIMA DE 175 V, CORRENTE MAXIMA DE *30* KA (TIPO AC)</t>
  </si>
  <si>
    <t>1.10.12</t>
  </si>
  <si>
    <t>00039445</t>
  </si>
  <si>
    <t>DISPOSITIVO DR, 2 POLOS, SENSIBILIDADE DE 30 MA, CORRENTE DE 25 A, TIPO AC</t>
  </si>
  <si>
    <t>1.10.13</t>
  </si>
  <si>
    <t>00039446</t>
  </si>
  <si>
    <t>DISPOSITIVO DR, 2 POLOS, SENSIBILIDADE DE 30 MA, CORRENTE DE 40 A, TIPO AC</t>
  </si>
  <si>
    <t>1.10.14</t>
  </si>
  <si>
    <t>91953</t>
  </si>
  <si>
    <t>INTERRUPTOR SIMPLES (1 MÓDULO), 10A/250V, INCLUINDO SUPORTE E PLACA - FORNECIMENTO E INSTALAÇÃO. AF_03/2023</t>
  </si>
  <si>
    <t>1.10.15</t>
  </si>
  <si>
    <t>91967</t>
  </si>
  <si>
    <t>INTERRUPTOR SIMPLES (3 MÓDULOS), 10A/250V, INCLUINDO SUPORTE E PLACA - FORNECIMENTO E INSTALAÇÃO. AF_03/2023</t>
  </si>
  <si>
    <t>1.10.16</t>
  </si>
  <si>
    <t>92000</t>
  </si>
  <si>
    <t>TOMADA BAIXA DE EMBUTIR (1 MÓDULO), 2P+T 10 A, INCLUINDO SUPORTE E PLACA - FORNECIMENTO E INSTALAÇÃO. AF_03/2023</t>
  </si>
  <si>
    <t>1.10.17</t>
  </si>
  <si>
    <t>92008</t>
  </si>
  <si>
    <t>TOMADA BAIXA DE EMBUTIR (2 MÓDULOS), 2P+T 10 A, INCLUINDO SUPORTE E PLACA - FORNECIMENTO E INSTALAÇÃO. AF_03/2023</t>
  </si>
  <si>
    <t>1.10.18</t>
  </si>
  <si>
    <t>91959</t>
  </si>
  <si>
    <t>INTERRUPTOR SIMPLES (2 MÓDULOS), 10A/250V, INCLUINDO SUPORTE E PLACA - FORNECIMENTO E INSTALAÇÃO. AF_03/2023</t>
  </si>
  <si>
    <t>1.10.19</t>
  </si>
  <si>
    <t>91834</t>
  </si>
  <si>
    <t>ELETRODUTO FLEXÍVEL CORRUGADO, PVC, DN 25 MM (3/4"), PARA CIRCUITOS TERMINAIS, INSTALADO EM FORRO - FORNECIMENTO E INSTALAÇÃO. AF_03/2023</t>
  </si>
  <si>
    <t>1.10.20</t>
  </si>
  <si>
    <t>91868</t>
  </si>
  <si>
    <t>ELETRODUTO RÍGIDO ROSCÁVEL, PVC, DN 32 MM (1"), PARA CIRCUITOS TERMINAIS, INSTALADO EM LAJE - FORNECIMENTO E INSTALAÇÃO. AF_03/2023</t>
  </si>
  <si>
    <t>1.10.21</t>
  </si>
  <si>
    <t>91867</t>
  </si>
  <si>
    <t>ELETRODUTO RÍGIDO ROSCÁVEL, PVC, DN 25 MM (3/4"), PARA CIRCUITOS TERMINAIS, INSTALADO EM LAJE - FORNECIMENTO E INSTALAÇÃO. AF_03/2023</t>
  </si>
  <si>
    <t>1.10.22</t>
  </si>
  <si>
    <t>101654</t>
  </si>
  <si>
    <t>LUMINÁRIA DE LED PARA ILUMINAÇÃO PÚBLICA, DE 33 W ATÉ 50 W - FORNECIMENTO E INSTALAÇÃO. AF_08/2020</t>
  </si>
  <si>
    <t>1.10.23</t>
  </si>
  <si>
    <t>103782</t>
  </si>
  <si>
    <t>LUMINÁRIA TIPO PLAFON CIRCULAR, DE SOBREPOR, COM LED DE 12/13 W - FORNECIMENTO E INSTALAÇÃO. AF_03/2022</t>
  </si>
  <si>
    <t>1.10.24</t>
  </si>
  <si>
    <t>101509</t>
  </si>
  <si>
    <t>ENTRADA DE ENERGIA ELÉTRICA, AÉREA, TRIFÁSICA, COM CAIXA DE EMBUTIR, CABO DE 10 MM2 E DISJUNTOR DIN 50A (NÃO INCLUSO O POSTE DE CONCRETO). AF_07/2020_PS</t>
  </si>
  <si>
    <t>1.10.25</t>
  </si>
  <si>
    <t>00005044</t>
  </si>
  <si>
    <t>POSTE DE CONCRETO ARMADO DE SECAO CIRCULAR, EXTENSAO DE 9,00 M, RESISTENCIA DE 200 A 300 DAN, TIPO C-14</t>
  </si>
  <si>
    <t>1.10.26</t>
  </si>
  <si>
    <t>101879</t>
  </si>
  <si>
    <t>QUADRO DE DISTRIBUIÇÃO DE ENERGIA EM CHAPA DE AÇO GALVANIZADO, DE EMBUTIR, COM BARRAMENTO TRIFÁSICO, PARA 24 DISJUNTORES DIN 100A - FORNECIMENTO E INSTALAÇÃO. AF_10/2020</t>
  </si>
  <si>
    <t>1.10.27</t>
  </si>
  <si>
    <t>1.10.28</t>
  </si>
  <si>
    <t>92023</t>
  </si>
  <si>
    <t>INTERRUPTOR SIMPLES (1 MÓDULO) COM 1 TOMADA DE EMBUTIR 2P+T 10 A, INCLUINDO SUPORTE E PLACA - FORNECIMENTO E INSTALAÇÃO. AF_03/2023</t>
  </si>
  <si>
    <t>1.11</t>
  </si>
  <si>
    <t>PISOS</t>
  </si>
  <si>
    <t>1.11.1</t>
  </si>
  <si>
    <t>96620</t>
  </si>
  <si>
    <t>LASTRO DE CONCRETO MAGRO, APLICADO EM PISOS, LAJES SOBRE SOLO OU RADIERS. AF_08/2017</t>
  </si>
  <si>
    <t>1.11.2</t>
  </si>
  <si>
    <t>94439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</si>
  <si>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</si>
  <si>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1.11.3</t>
  </si>
  <si>
    <t>87257</t>
  </si>
  <si>
    <t>REVESTIMENTO CERÂMICO PARA PISO COM PLACAS TIPO ESMALTADA EXTRA DE DIMENSÕES 60X60 CM APLICADA EM AMBIENTES DE ÁREA MAIOR QUE 10 M2. AF_02/2023_PE</t>
  </si>
  <si>
    <t>1.11.4</t>
  </si>
  <si>
    <t>92403</t>
  </si>
  <si>
    <t>EXECUÇÃO DE PAVIMENTO EM PISO INTERTRAVADO, COM BLOCO 16 FACES DE 22 X 11 CM, ESPESSURA 6 CM. AF_10/2022</t>
  </si>
  <si>
    <t>1.11.5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</si>
  <si>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</si>
  <si>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</si>
  <si>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1.11.6</t>
  </si>
  <si>
    <t>00000368</t>
  </si>
  <si>
    <t>AREIA PARA ATERRO - POSTO JAZIDA/FORNECEDOR (RETIRADO NA JAZIDA, SEM TRANSPORTE)</t>
  </si>
  <si>
    <t>1.11.7</t>
  </si>
  <si>
    <t>98504</t>
  </si>
  <si>
    <t>PLANTIO DE GRAMA BATATAIS EM PLACAS. AF_05/2018</t>
  </si>
  <si>
    <t>1.11.8</t>
  </si>
  <si>
    <t>103913</t>
  </si>
  <si>
    <t>EXECUÇÃO DE PISO INDUSTRIAL DE CONCRETO ARMADO, FCK = 20 MPA, ESPESSURA DE 12,0 CM. AF_04/2022</t>
  </si>
  <si>
    <t>1.12</t>
  </si>
  <si>
    <t>COBERTA</t>
  </si>
  <si>
    <t>1.12.1</t>
  </si>
  <si>
    <t>94207</t>
  </si>
  <si>
    <t>TELHAMENTO COM TELHA ONDULADA DE FIBROCIMENTO E = 6 MM, COM RECOBRIMENTO LATERAL DE 1/4 DE ONDA PARA TELHADO COM INCLINAÇÃO MAIOR QUE 10°, COM ATÉ 2 ÁGUAS, INCLUSO IÇAMENTO. AF_07/2019</t>
  </si>
  <si>
    <t>1.12.2</t>
  </si>
  <si>
    <t>98546</t>
  </si>
  <si>
    <t>IMPERMEABILIZAÇÃO DE SUPERFÍCIE COM MANTA ASFÁLTICA, UMA CAMADA, INCLUSIVE APLICAÇÃO DE PRIMER ASFÁLTICO, E=3MM. AF_06/2018</t>
  </si>
  <si>
    <t>1.12.3</t>
  </si>
  <si>
    <t>98565</t>
  </si>
  <si>
    <t>PROTEÇÃO MECÂNICA DE SUPERFICIE HORIZONTAL COM ARGAMASSA DE CIMENTO E AREIA, TRAÇO 1:3, E=3CM. AF_06/2018</t>
  </si>
  <si>
    <t>1.12.4</t>
  </si>
  <si>
    <t>100374</t>
  </si>
  <si>
    <t>FABRICAÇÃO E INSTALAÇÃO DE MEIA TESOURA DE MADEIRA NÃO APARELHADA, COM VÃO DE 10 M, PARA TELHA ONDULADA DE FIBROCIMENTO, ALUMÍNIO, PLÁSTICA OU TERMOACÚSTICA, INCLUSO IÇAMENTO. AF_07/2019</t>
  </si>
  <si>
    <t>1.12.5</t>
  </si>
  <si>
    <t>100375</t>
  </si>
  <si>
    <t>FABRICAÇÃO E INSTALAÇÃO DE MEIA TESOURA DE MADEIRA NÃO APARELHADA, COM VÃO DE 11 M, PARA TELHA ONDULADA DE FIBROCIMENTO, ALUMÍNIO, PLÁSTICA OU TERMOACÚSTICA, INCLUSO IÇAMENTO. AF_07/2019</t>
  </si>
  <si>
    <t>1.12.6</t>
  </si>
  <si>
    <t>92544</t>
  </si>
  <si>
    <t>TRAMA DE MADEIRA COMPOSTA POR TERÇAS PARA TELHADOS DE ATÉ 2 ÁGUAS PARA TELHA ESTRUTURAL DE FIBROCIMENTO, INCLUSO TRANSPORTE VERTICAL. AF_07/2019</t>
  </si>
  <si>
    <t>1.12.7</t>
  </si>
  <si>
    <t>100435</t>
  </si>
  <si>
    <t>RUFO EM FIBROCIMENTO PARA TELHA ONDULADA E = 6 MM, ABA DE 26 CM, INCLUSO TRANSPORTE VERTICAL, EXCETO CONTRARRUFO. AF_07/2019</t>
  </si>
  <si>
    <t>1.12.8</t>
  </si>
  <si>
    <t>94229</t>
  </si>
  <si>
    <t>CALHA EM CHAPA DE AÇO GALVANIZADO NÚMERO 24, DESENVOLVIMENTO DE 100 CM, INCLUSO TRANSPORTE VERTICAL. AF_07/2019</t>
  </si>
  <si>
    <t>1.12.9</t>
  </si>
  <si>
    <t>96113</t>
  </si>
  <si>
    <t>FORRO EM PLACAS DE GESSO, PARA AMBIENTES COMERCIAIS. AF_05/2017_PS</t>
  </si>
  <si>
    <t>1.13</t>
  </si>
  <si>
    <t>INSTALAÇÕES HIDROSANITÁRIAS E PLUVIAL</t>
  </si>
  <si>
    <t>1.13.1</t>
  </si>
  <si>
    <t>91785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</si>
  <si>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</si>
  <si>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1.13.2</t>
  </si>
  <si>
    <t>91784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</si>
  <si>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</si>
  <si>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1.13.3</t>
  </si>
  <si>
    <t>91786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</si>
  <si>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</si>
  <si>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1.13.4</t>
  </si>
  <si>
    <t>91787</t>
  </si>
  <si>
    <t>(COMPOSIÇÃO REPRESENTATIVA) DO SERVIÇO DE INSTALAÇÃO DE TUBOS DE PVC, SOLDÁVEL, ÁGUA FRIA, DN 40 MM (INSTALADO EM PRUMADA), INCLUSIVE CONEXÕES, CORTES E FIXAÇÕES, PARA PRÉDIOS. AF_10/2015</t>
  </si>
  <si>
    <t>1.13.5</t>
  </si>
  <si>
    <t>89987</t>
  </si>
  <si>
    <t>REGISTRO DE GAVETA BRUTO, LATÃO, ROSCÁVEL, 3/4", COM ACABAMENTO E CANOPLA CROMADOS - FORNECIMENTO E INSTALAÇÃO. AF_08/2021</t>
  </si>
  <si>
    <t>1.13.6</t>
  </si>
  <si>
    <t>94490</t>
  </si>
  <si>
    <t>REGISTRO DE ESFERA, PVC, SOLDÁVEL, COM VOLANTE, DN  32 MM - FORNECIMENTO E INSTALAÇÃO. AF_08/2021</t>
  </si>
  <si>
    <t>1.13.7</t>
  </si>
  <si>
    <t>89985</t>
  </si>
  <si>
    <t>REGISTRO DE PRESSÃO BRUTO, LATÃO, ROSCÁVEL, 3/4", COM ACABAMENTO E CANOPLA CROMADOS - FORNECIMENTO E INSTALAÇÃO. AF_08/2021</t>
  </si>
  <si>
    <t>1.13.8</t>
  </si>
  <si>
    <t>102613</t>
  </si>
  <si>
    <t>CAIXA D´ÁGUA EM POLIÉSTER REFORÇADO COM FIBRA DE VIDRO, 1000 LITROS - FORNECIMENTO E INSTALAÇÃO. AF_06/2021</t>
  </si>
  <si>
    <t>1.13.9</t>
  </si>
  <si>
    <t>102609</t>
  </si>
  <si>
    <t>CAIXA D´ÁGUA EM POLIETILENO, 2000 LITROS - FORNECIMENTO E INSTALAÇÃO. AF_06/2021</t>
  </si>
  <si>
    <t>1.13.10</t>
  </si>
  <si>
    <t>94796</t>
  </si>
  <si>
    <t>TORNEIRA DE BOIA PARA CAIXA D'ÁGUA, ROSCÁVEL, 3/4" - FORNECIMENTO E INSTALAÇÃO. AF_08/2021</t>
  </si>
  <si>
    <t>1.13.11</t>
  </si>
  <si>
    <t>94491</t>
  </si>
  <si>
    <t>REGISTRO DE ESFERA, PVC, SOLDÁVEL, COM VOLANTE, DN  40 MM - FORNECIMENTO E INSTALAÇÃO. AF_08/2021</t>
  </si>
  <si>
    <t>1.13.12</t>
  </si>
  <si>
    <t>94492</t>
  </si>
  <si>
    <t>REGISTRO DE ESFERA, PVC, SOLDÁVEL, COM VOLANTE, DN  50 MM - FORNECIMENTO E INSTALAÇÃO. AF_08/2021</t>
  </si>
  <si>
    <t>1.13.13</t>
  </si>
  <si>
    <t>95675</t>
  </si>
  <si>
    <t>HIDRÔMETRO DN 25 (¾ ), 5,0 M³/H FORNECIMENTO E INSTALAÇÃO. AF_11/2016</t>
  </si>
  <si>
    <t>1.13.14</t>
  </si>
  <si>
    <t>97902</t>
  </si>
  <si>
    <t>CAIXA ENTERRADA HIDRÁULICA RETANGULAR EM ALVENARIA COM TIJOLOS CERÂMICOS MACIÇOS, DIMENSÕES INTERNAS: 0,6X0,6X0,6 M PARA REDE DE ESGOTO. AF_12/2020</t>
  </si>
  <si>
    <t>1.13.15</t>
  </si>
  <si>
    <t>99258</t>
  </si>
  <si>
    <t>CAIXA ENTERRADA HIDRÁULICA RETANGULAR, EM ALVENARIA COM BLOCOS DE CONCRETO, DIMENSÕES INTERNAS: 0,4X0,4X0,4 M PARA REDE DE DRENAGEM. AF_12/2020</t>
  </si>
  <si>
    <t>1.13.16</t>
  </si>
  <si>
    <t>89482</t>
  </si>
  <si>
    <t>CAIXA SIFONADA, PVC, DN 100 X 100 X 50 MM, FORNECIDA E INSTALADA EM RAMAIS DE ENCAMINHAMENTO DE ÁGUA PLUVIAL. AF_06/2022</t>
  </si>
  <si>
    <t>1.13.17</t>
  </si>
  <si>
    <t>91792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</si>
  <si>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</si>
  <si>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1.13.18</t>
  </si>
  <si>
    <t>91793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</si>
  <si>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</si>
  <si>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1.13.19</t>
  </si>
  <si>
    <t>98107</t>
  </si>
  <si>
    <t>CAIXA DE GORDURA SIMPLES (CAPACIDADE: 36 L), RETANGULAR, EM ALVENARIA COM BLOCOS DE CONCRETO, DIMENSÕES INTERNAS = 0,2X0,4 M, ALTURA INTERNA = 0,8 M. AF_12/2020</t>
  </si>
  <si>
    <t>1.13.20</t>
  </si>
  <si>
    <t>91795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</si>
  <si>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</si>
  <si>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1.13.21</t>
  </si>
  <si>
    <t>99251</t>
  </si>
  <si>
    <t>CAIXA ENTERRADA HIDRÁULICA RETANGULAR EM ALVENARIA COM TIJOLOS CERÂMICOS MACIÇOS, DIMENSÕES INTERNAS: 0,4X0,4X0,4 M PARA REDE DE DRENAGEM. AF_12/2020</t>
  </si>
  <si>
    <t>1.13.22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</si>
  <si>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</si>
  <si>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</si>
  <si>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1.14</t>
  </si>
  <si>
    <t>LOUÇAS E METAIS</t>
  </si>
  <si>
    <t>1.14.1</t>
  </si>
  <si>
    <t>composição 10</t>
  </si>
  <si>
    <t>BANCADA DE GRANITO VERDE UBATUBA - FORNECIMENTO E INSTALAÇÃO. [ADAPTADO ORSE 11150]</t>
  </si>
  <si>
    <t>1.14.2</t>
  </si>
  <si>
    <t>86906</t>
  </si>
  <si>
    <t>TORNEIRA CROMADA DE MESA, 1/2? OU 3/4?, PARA LAVATÓRIO, PADRÃO POPULAR - FORNECIMENTO E INSTALAÇÃO. AF_01/2020</t>
  </si>
  <si>
    <t>1.14.3</t>
  </si>
  <si>
    <t>86911</t>
  </si>
  <si>
    <t>TORNEIRA CROMADA LONGA, DE PAREDE, 1/2? OU 3/4?, PARA PIA DE COZINHA, PADRÃO POPULAR - FORNECIMENTO E INSTALAÇÃO. AF_01/2020</t>
  </si>
  <si>
    <t>1.14.4</t>
  </si>
  <si>
    <t>00010428</t>
  </si>
  <si>
    <t>LAVATORIO / CUBA DE SOBREPOR, RETANGULAR, DE LOUCA COLORIDA, COM LADRAO, DIMENSOES *52 X 45* CM (L X C)</t>
  </si>
  <si>
    <t>1.14.5</t>
  </si>
  <si>
    <t>86932</t>
  </si>
  <si>
    <t>VASO SANITÁRIO SIFONADO COM CAIXA ACOPLADA LOUÇA BRANCA - PADRÃO MÉDIO, INCLUSO ENGATE FLEXÍVEL EM METAL CROMADO, 1/2  X 40CM - FORNECIMENTO E INSTALAÇÃO. AF_01/2020</t>
  </si>
  <si>
    <t>1.14.6</t>
  </si>
  <si>
    <t>86935</t>
  </si>
  <si>
    <t>CUBA DE EMBUTIR DE AÇO INOXIDÁVEL MÉDIA, INCLUSO VÁLVULA TIPO AMERICANA EM METAL CROMADO E SIFÃO FLEXÍVEL EM PVC - FORNECIMENTO E INSTALAÇÃO. AF_01/2020</t>
  </si>
  <si>
    <t>1.14.7</t>
  </si>
  <si>
    <t>100868</t>
  </si>
  <si>
    <t>BARRA DE APOIO RETA, EM ACO INOX POLIDO, COMPRIMENTO 80 CM,  FIXADA NA PAREDE - FORNECIMENTO E INSTALAÇÃO. AF_01/2020</t>
  </si>
  <si>
    <t>1.14.8</t>
  </si>
  <si>
    <t>86942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</si>
  <si>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</si>
  <si>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1.14.9</t>
  </si>
  <si>
    <t>86923</t>
  </si>
  <si>
    <t>TANQUE DE LOUÇA BRANCA SUSPENSO, 18L OU EQUIVALENTE, INCLUSO SIFÃO TIPO GARRAFA EM PVC, VÁLVULA PLÁSTICA E TORNEIRA DE METAL CROMADO PADRÃO POPULAR - FORNECIMENTO E INSTALAÇÃO. AF_01/2020</t>
  </si>
  <si>
    <t>1.14.10</t>
  </si>
  <si>
    <t>95472</t>
  </si>
  <si>
    <t>VASO SANITARIO SIFONADO CONVENCIONAL PARA PCD SEM FURO FRONTAL COM LOUÇA BRANCA SEM ASSENTO, INCLUSO CONJUNTO DE LIGAÇÃO PARA BACIA SANITÁRIA AJUSTÁVEL - FORNECIMENTO E INSTALAÇÃO. AF_01/2020</t>
  </si>
  <si>
    <t>1.14.11</t>
  </si>
  <si>
    <t>102253</t>
  </si>
  <si>
    <t>DIVISORIA SANITÁRIA, TIPO CABINE, EM GRANITO CINZA POLIDO, ESP = 3CM, ASSENTADO COM ARGAMASSA COLANTE AC III-E, EXCLUSIVE FERRAGENS. AF_01/2021</t>
  </si>
  <si>
    <t>1.14.12</t>
  </si>
  <si>
    <t>100860</t>
  </si>
  <si>
    <t>CHUVEIRO ELÉTRICO COMUM CORPO PLÁSTICO, TIPO DUCHA ? FORNECIMENTO E INSTALAÇÃO. AF_01/2020</t>
  </si>
  <si>
    <t>1.15</t>
  </si>
  <si>
    <t>MURO EXTERNO</t>
  </si>
  <si>
    <t>1.15.1</t>
  </si>
  <si>
    <t>1.15.2</t>
  </si>
  <si>
    <t>1.15.3</t>
  </si>
  <si>
    <t>1.15.4</t>
  </si>
  <si>
    <t>93205</t>
  </si>
  <si>
    <t>CINTA DE AMARRAÇÃO DE ALVENARIA MOLDADA IN LOCO COM UTILIZAÇÃO DE BLOCOS CANALETA. AF_03/2016</t>
  </si>
  <si>
    <t>1.15.5</t>
  </si>
  <si>
    <t>1.15.6</t>
  </si>
  <si>
    <t>1.15.7</t>
  </si>
  <si>
    <t>1.15.8</t>
  </si>
  <si>
    <t>1.15.9</t>
  </si>
  <si>
    <t>103800</t>
  </si>
  <si>
    <t>PEDRA ARGAMASSADA COM CIMENTO E AREIA 1:3, 40% DE ARGAMASSA EM VOLUME - AREIA E PEDRA DE MÃO COMERCIAIS - FORNECIMENTO E ASSENTAMENTO. AF_08/2022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</si>
  <si>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</si>
  <si>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</si>
  <si>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</si>
  <si>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</si>
  <si>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</si>
  <si>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</si>
  <si>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</si>
  <si>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</si>
  <si>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</si>
  <si>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</si>
  <si>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95305</t>
  </si>
  <si>
    <t>TEXTURA ACRÍLICA, APLICAÇÃO MANUAL EM PAREDE, UMA DEMÃO. AF_09/2016</t>
  </si>
  <si>
    <t>1.16</t>
  </si>
  <si>
    <t>EQUIPAMENTOS</t>
  </si>
  <si>
    <t>1.16.1</t>
  </si>
  <si>
    <t>composição 17</t>
  </si>
  <si>
    <t>BRINQUEDO - GANGORRA EM ESTRUTURA DE CONCRETO, TUBO DE FERRO GALVANIZADO DE 3'' E 4'' E ASSENTO DE MADEIRA, COM 03 PRANCHAS [ADAPTADO DE ORSE 9159]</t>
  </si>
  <si>
    <t>1.16.2</t>
  </si>
  <si>
    <t>composição 18</t>
  </si>
  <si>
    <t>BRINQUEDO - BALANÇO EM ESTRUTURA DE CONCRETO, 02 LUGARES, COM ASSENTO DE MADEIRA, CORRENTE REVESTIDA C/MANGUEIRA PLÁSTICA TRANSP., FIXADO EM TUBO FERRO GALV.4'' [ADAPTADO DE ORSE 9166]</t>
  </si>
  <si>
    <t>VALOR BDI TOTAL:</t>
  </si>
  <si>
    <t>VALOR ORÇAMENTO:</t>
  </si>
  <si>
    <t>VALOR TOTAL:</t>
  </si>
  <si>
    <t>OBJETO:</t>
  </si>
  <si>
    <t>CONTRATO:</t>
  </si>
  <si>
    <t>LICITAÇÃO Nº:</t>
  </si>
  <si>
    <t>VALOR CONTRATADO:</t>
  </si>
  <si>
    <t>EMPRESA CONTRATADA:</t>
  </si>
  <si>
    <t>CNPJ:</t>
  </si>
  <si>
    <t>CONTRATANTE:</t>
  </si>
  <si>
    <t>ALX CONSTRUÇÕES E LOCAÇÕES</t>
  </si>
  <si>
    <t>17.490.708/0001-70</t>
  </si>
  <si>
    <t xml:space="preserve">DATA </t>
  </si>
  <si>
    <t>PERÍODO DA MEDIÇÃO</t>
  </si>
  <si>
    <t>VALOR DA MEDIÇÃO:</t>
  </si>
  <si>
    <t>VALOR ACUMULADO ANTERIOR:</t>
  </si>
  <si>
    <t>MEDIÇÃO:</t>
  </si>
  <si>
    <r>
      <rPr>
        <b/>
        <sz val="8"/>
        <rFont val="Arial"/>
        <family val="2"/>
      </rPr>
      <t xml:space="preserve">
</t>
    </r>
  </si>
  <si>
    <r>
      <rPr>
        <b/>
        <sz val="7"/>
        <rFont val="Segoe UI"/>
        <family val="2"/>
      </rPr>
      <t>ITEM</t>
    </r>
  </si>
  <si>
    <r>
      <rPr>
        <b/>
        <sz val="7"/>
        <rFont val="Segoe UI"/>
        <family val="2"/>
      </rPr>
      <t>CÓDIGO</t>
    </r>
  </si>
  <si>
    <r>
      <rPr>
        <b/>
        <sz val="7"/>
        <rFont val="Segoe UI"/>
        <family val="2"/>
      </rPr>
      <t>DESCRIÇÃO</t>
    </r>
  </si>
  <si>
    <r>
      <rPr>
        <b/>
        <sz val="7"/>
        <rFont val="Segoe UI"/>
        <family val="2"/>
      </rPr>
      <t>UND</t>
    </r>
  </si>
  <si>
    <r>
      <rPr>
        <b/>
        <sz val="7"/>
        <rFont val="Segoe UI"/>
        <family val="2"/>
      </rPr>
      <t>QUANTIDADE</t>
    </r>
  </si>
  <si>
    <t>FINANCEIRO</t>
  </si>
  <si>
    <t>PREVISTA</t>
  </si>
  <si>
    <t>MEDIDA NO PERÍODO 1</t>
  </si>
  <si>
    <t>MEDIDA NO PERÍODO 2</t>
  </si>
  <si>
    <t>MEDIDA NO PERÍODO 3</t>
  </si>
  <si>
    <t>MEDIDA NO PERÍODO 4</t>
  </si>
  <si>
    <t>MEDIDA NO PERÍODO 5</t>
  </si>
  <si>
    <t>MEDIDA NO PERÍODO 6</t>
  </si>
  <si>
    <t>MEDIDA NO PERÍODO 7</t>
  </si>
  <si>
    <t>ACUMULADA (INCLUSIVE ESTA)</t>
  </si>
  <si>
    <t>SALDO</t>
  </si>
  <si>
    <t>CONSTRUÇÃO DA CASA DE ACOLHIMENTO PARA CRIANÇAS E ADOCESLENTES, "CASA LAR", NO MUNICÍPIO DE SOUSA/PB.</t>
  </si>
  <si>
    <t>CUSTO UNITÁRIO (C/ BDI)</t>
  </si>
  <si>
    <t>682/2023</t>
  </si>
  <si>
    <t>BOLETIM DE MEDIÇÃO 01</t>
  </si>
  <si>
    <t>01</t>
  </si>
  <si>
    <t>CONTRATADA</t>
  </si>
  <si>
    <t>MEDIÇÃO 01</t>
  </si>
  <si>
    <t>ACUMULADA INCLUSIVE ESTA</t>
  </si>
  <si>
    <t>MEDIÇÃO 02</t>
  </si>
  <si>
    <t>MEDIÇÃO 03</t>
  </si>
  <si>
    <t>MEDIÇÃO 04</t>
  </si>
  <si>
    <t>MEDIÇÃO 05</t>
  </si>
  <si>
    <t>MEDIÇÃO 06</t>
  </si>
  <si>
    <t>MEDIÇÃO 07</t>
  </si>
  <si>
    <t>03/2023</t>
  </si>
  <si>
    <t>PREFEITURA MUNICIPAL DE SOUSA</t>
  </si>
  <si>
    <t>MEDIDA NO PERÍODO 01</t>
  </si>
  <si>
    <t>21/11/2023 a 21/12/2023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</si>
</sst>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R\$\ #,##0.00"/>
    <numFmt numFmtId="165" formatCode="\'\R\$\ \'###,###,##0.00"/>
    <numFmt numFmtId="166" formatCode="_-&quot;R$&quot;\ * #,##0.00_-;\-&quot;R$&quot;\ * #,##0.00_-;_-&quot;R$&quot;\ * &quot;-&quot;??_-;_-@_-"/>
    <numFmt numFmtId="167" formatCode="[$-416]d\-mmm\-yy;@"/>
    <numFmt numFmtId="168" formatCode="_-[$R$-416]\ * #,##0.00_-;\-[$R$-416]\ * #,##0.00_-;_-[$R$-416]\ * &quot;-&quot;??_-;_-@_-"/>
  </numFmts>
  <fonts count="22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8"/>
      <name val="Arial"/>
      <family val="2"/>
    </font>
    <font>
      <b/>
      <sz val="6"/>
      <color rgb="FF000000"/>
      <name val="Segoe UI"/>
      <family val="2"/>
    </font>
    <font>
      <b/>
      <sz val="7"/>
      <name val="Segoe UI"/>
      <family val="2"/>
    </font>
    <font>
      <b/>
      <sz val="7"/>
      <color rgb="FF000000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45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164" fontId="2" fillId="7" borderId="2" xfId="0" applyNumberFormat="1" applyFont="1" applyFill="1" applyBorder="1" applyAlignment="1">
      <alignment horizontal="righ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justify" vertical="center" wrapText="1"/>
    </xf>
    <xf numFmtId="4" fontId="3" fillId="11" borderId="2" xfId="0" applyNumberFormat="1" applyFont="1" applyFill="1" applyBorder="1" applyAlignment="1">
      <alignment horizontal="right" vertical="center" wrapText="1"/>
    </xf>
    <xf numFmtId="164" fontId="3" fillId="12" borderId="2" xfId="0" applyNumberFormat="1" applyFont="1" applyFill="1" applyBorder="1" applyAlignment="1">
      <alignment horizontal="right" vertical="center" wrapText="1"/>
    </xf>
    <xf numFmtId="165" fontId="3" fillId="13" borderId="2" xfId="0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16" borderId="7" xfId="0" applyFont="1" applyFill="1" applyBorder="1" applyAlignment="1">
      <alignment vertical="center"/>
    </xf>
    <xf numFmtId="44" fontId="8" fillId="0" borderId="7" xfId="2" applyFont="1" applyBorder="1" applyAlignment="1">
      <alignment vertical="center"/>
    </xf>
    <xf numFmtId="0" fontId="10" fillId="15" borderId="12" xfId="0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16" borderId="1" xfId="0" applyFont="1" applyFill="1" applyBorder="1" applyAlignment="1">
      <alignment vertical="center"/>
    </xf>
    <xf numFmtId="44" fontId="8" fillId="0" borderId="1" xfId="2" applyFont="1" applyBorder="1" applyAlignment="1">
      <alignment vertical="center"/>
    </xf>
    <xf numFmtId="0" fontId="8" fillId="16" borderId="1" xfId="0" applyFont="1" applyFill="1" applyBorder="1" applyAlignment="1">
      <alignment vertical="center"/>
    </xf>
    <xf numFmtId="0" fontId="10" fillId="15" borderId="17" xfId="0" applyFont="1" applyFill="1" applyBorder="1" applyAlignment="1">
      <alignment horizontal="center" vertical="center"/>
    </xf>
    <xf numFmtId="0" fontId="0" fillId="14" borderId="0" xfId="0" applyFill="1" applyAlignment="1" applyProtection="1">
      <alignment vertical="center" wrapText="1"/>
      <protection locked="0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 applyProtection="1">
      <alignment vertical="center" wrapText="1"/>
      <protection locked="0"/>
    </xf>
    <xf numFmtId="0" fontId="1" fillId="16" borderId="1" xfId="0" applyFont="1" applyFill="1" applyBorder="1" applyAlignment="1" applyProtection="1">
      <alignment vertical="center" wrapText="1"/>
      <protection locked="0"/>
    </xf>
    <xf numFmtId="44" fontId="1" fillId="14" borderId="1" xfId="2" applyFont="1" applyFill="1" applyBorder="1" applyAlignment="1" applyProtection="1">
      <alignment vertical="center" wrapText="1"/>
      <protection locked="0"/>
    </xf>
    <xf numFmtId="2" fontId="18" fillId="16" borderId="30" xfId="0" applyNumberFormat="1" applyFont="1" applyFill="1" applyBorder="1" applyAlignment="1">
      <alignment horizontal="center" vertical="center"/>
    </xf>
    <xf numFmtId="2" fontId="12" fillId="16" borderId="30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5" fillId="15" borderId="35" xfId="0" applyFont="1" applyFill="1" applyBorder="1" applyAlignment="1">
      <alignment horizontal="center" vertical="center" wrapText="1"/>
    </xf>
    <xf numFmtId="0" fontId="15" fillId="15" borderId="32" xfId="0" applyFont="1" applyFill="1" applyBorder="1" applyAlignment="1">
      <alignment horizontal="center" vertical="center" wrapText="1"/>
    </xf>
    <xf numFmtId="43" fontId="14" fillId="15" borderId="36" xfId="1" applyFont="1" applyFill="1" applyBorder="1" applyAlignment="1" applyProtection="1">
      <alignment horizontal="center" vertical="center" wrapText="1"/>
    </xf>
    <xf numFmtId="44" fontId="15" fillId="15" borderId="35" xfId="2" applyFont="1" applyFill="1" applyBorder="1" applyAlignment="1">
      <alignment horizontal="center" vertical="center" wrapText="1"/>
    </xf>
    <xf numFmtId="44" fontId="15" fillId="15" borderId="33" xfId="2" applyFont="1" applyFill="1" applyBorder="1" applyAlignment="1">
      <alignment horizontal="center" vertical="center" wrapText="1"/>
    </xf>
    <xf numFmtId="44" fontId="15" fillId="15" borderId="32" xfId="2" applyFont="1" applyFill="1" applyBorder="1" applyAlignment="1">
      <alignment horizontal="center" vertical="center" wrapText="1"/>
    </xf>
    <xf numFmtId="44" fontId="14" fillId="15" borderId="32" xfId="2" applyFont="1" applyFill="1" applyBorder="1" applyAlignment="1" applyProtection="1">
      <alignment horizontal="center" vertical="center" wrapText="1"/>
    </xf>
    <xf numFmtId="44" fontId="14" fillId="15" borderId="37" xfId="2" applyFont="1" applyFill="1" applyBorder="1" applyAlignment="1" applyProtection="1">
      <alignment horizontal="center" vertical="center" wrapText="1"/>
    </xf>
    <xf numFmtId="0" fontId="12" fillId="14" borderId="30" xfId="0" applyFont="1" applyFill="1" applyBorder="1" applyAlignment="1">
      <alignment vertical="center"/>
    </xf>
    <xf numFmtId="0" fontId="12" fillId="16" borderId="30" xfId="0" applyFont="1" applyFill="1" applyBorder="1" applyAlignment="1">
      <alignment vertical="center"/>
    </xf>
    <xf numFmtId="44" fontId="0" fillId="0" borderId="30" xfId="2" applyFont="1" applyBorder="1" applyAlignment="1">
      <alignment vertical="center"/>
    </xf>
    <xf numFmtId="44" fontId="6" fillId="0" borderId="30" xfId="2" applyFont="1" applyBorder="1" applyAlignment="1">
      <alignment vertical="center"/>
    </xf>
    <xf numFmtId="0" fontId="17" fillId="16" borderId="30" xfId="0" applyFont="1" applyFill="1" applyBorder="1" applyAlignment="1">
      <alignment horizontal="center" vertical="center"/>
    </xf>
    <xf numFmtId="0" fontId="19" fillId="16" borderId="30" xfId="0" applyFont="1" applyFill="1" applyBorder="1" applyAlignment="1">
      <alignment horizontal="center" vertical="center"/>
    </xf>
    <xf numFmtId="44" fontId="0" fillId="0" borderId="38" xfId="2" applyFont="1" applyBorder="1" applyAlignment="1">
      <alignment vertical="center"/>
    </xf>
    <xf numFmtId="0" fontId="12" fillId="14" borderId="31" xfId="0" applyFont="1" applyFill="1" applyBorder="1" applyAlignment="1">
      <alignment vertical="center"/>
    </xf>
    <xf numFmtId="0" fontId="16" fillId="14" borderId="39" xfId="0" applyFont="1" applyFill="1" applyBorder="1" applyAlignment="1">
      <alignment horizontal="left" vertical="center" shrinkToFit="1"/>
    </xf>
    <xf numFmtId="0" fontId="17" fillId="16" borderId="39" xfId="0" applyFont="1" applyFill="1" applyBorder="1" applyAlignment="1">
      <alignment horizontal="left" vertical="center"/>
    </xf>
    <xf numFmtId="0" fontId="19" fillId="16" borderId="39" xfId="0" applyFont="1" applyFill="1" applyBorder="1" applyAlignment="1">
      <alignment horizontal="left" vertical="center"/>
    </xf>
    <xf numFmtId="0" fontId="12" fillId="16" borderId="39" xfId="0" applyFont="1" applyFill="1" applyBorder="1" applyAlignment="1">
      <alignment horizontal="left" vertical="center"/>
    </xf>
    <xf numFmtId="0" fontId="17" fillId="16" borderId="31" xfId="0" applyFont="1" applyFill="1" applyBorder="1" applyAlignment="1">
      <alignment horizontal="justify" vertical="center"/>
    </xf>
    <xf numFmtId="0" fontId="19" fillId="16" borderId="31" xfId="0" applyFont="1" applyFill="1" applyBorder="1" applyAlignment="1">
      <alignment horizontal="justify" vertical="center"/>
    </xf>
    <xf numFmtId="0" fontId="12" fillId="14" borderId="39" xfId="0" applyFont="1" applyFill="1" applyBorder="1" applyAlignment="1">
      <alignment vertical="center"/>
    </xf>
    <xf numFmtId="2" fontId="17" fillId="16" borderId="39" xfId="0" applyNumberFormat="1" applyFont="1" applyFill="1" applyBorder="1" applyAlignment="1">
      <alignment horizontal="left" vertical="center"/>
    </xf>
    <xf numFmtId="0" fontId="16" fillId="16" borderId="39" xfId="0" applyFont="1" applyFill="1" applyBorder="1" applyAlignment="1">
      <alignment horizontal="left" vertical="center"/>
    </xf>
    <xf numFmtId="0" fontId="17" fillId="16" borderId="39" xfId="0" applyFont="1" applyFill="1" applyBorder="1" applyAlignment="1">
      <alignment horizontal="center" vertical="center"/>
    </xf>
    <xf numFmtId="2" fontId="17" fillId="16" borderId="39" xfId="0" applyNumberFormat="1" applyFont="1" applyFill="1" applyBorder="1" applyAlignment="1">
      <alignment horizontal="center" vertical="center"/>
    </xf>
    <xf numFmtId="2" fontId="19" fillId="16" borderId="39" xfId="0" applyNumberFormat="1" applyFont="1" applyFill="1" applyBorder="1" applyAlignment="1">
      <alignment horizontal="center" vertical="center"/>
    </xf>
    <xf numFmtId="2" fontId="16" fillId="16" borderId="39" xfId="0" applyNumberFormat="1" applyFont="1" applyFill="1" applyBorder="1" applyAlignment="1">
      <alignment horizontal="left" vertical="center"/>
    </xf>
    <xf numFmtId="0" fontId="17" fillId="16" borderId="31" xfId="0" applyFont="1" applyFill="1" applyBorder="1" applyAlignment="1">
      <alignment vertical="center" wrapText="1"/>
    </xf>
    <xf numFmtId="4" fontId="17" fillId="16" borderId="30" xfId="0" applyNumberFormat="1" applyFont="1" applyFill="1" applyBorder="1" applyAlignment="1">
      <alignment horizontal="center" vertical="center"/>
    </xf>
    <xf numFmtId="2" fontId="12" fillId="16" borderId="39" xfId="0" applyNumberFormat="1" applyFont="1" applyFill="1" applyBorder="1" applyAlignment="1">
      <alignment horizontal="left" vertical="center"/>
    </xf>
    <xf numFmtId="0" fontId="19" fillId="16" borderId="39" xfId="0" applyFont="1" applyFill="1" applyBorder="1" applyAlignment="1">
      <alignment horizontal="center" vertical="center"/>
    </xf>
    <xf numFmtId="0" fontId="19" fillId="16" borderId="31" xfId="0" applyFont="1" applyFill="1" applyBorder="1" applyAlignment="1">
      <alignment vertical="center" wrapText="1"/>
    </xf>
    <xf numFmtId="2" fontId="19" fillId="16" borderId="30" xfId="0" applyNumberFormat="1" applyFont="1" applyFill="1" applyBorder="1" applyAlignment="1">
      <alignment horizontal="center" vertical="center"/>
    </xf>
    <xf numFmtId="4" fontId="16" fillId="16" borderId="30" xfId="0" applyNumberFormat="1" applyFont="1" applyFill="1" applyBorder="1" applyAlignment="1">
      <alignment horizontal="center" vertical="center"/>
    </xf>
    <xf numFmtId="44" fontId="16" fillId="16" borderId="30" xfId="2" applyFont="1" applyFill="1" applyBorder="1" applyAlignment="1">
      <alignment horizontal="center" vertical="center"/>
    </xf>
    <xf numFmtId="44" fontId="17" fillId="16" borderId="30" xfId="2" applyFont="1" applyFill="1" applyBorder="1" applyAlignment="1">
      <alignment horizontal="center" vertical="center"/>
    </xf>
    <xf numFmtId="44" fontId="17" fillId="16" borderId="38" xfId="2" applyFont="1" applyFill="1" applyBorder="1" applyAlignment="1">
      <alignment horizontal="center" vertical="center"/>
    </xf>
    <xf numFmtId="0" fontId="16" fillId="16" borderId="30" xfId="0" applyFont="1" applyFill="1" applyBorder="1" applyAlignment="1">
      <alignment horizontal="center" vertical="center"/>
    </xf>
    <xf numFmtId="4" fontId="19" fillId="16" borderId="30" xfId="0" applyNumberFormat="1" applyFont="1" applyFill="1" applyBorder="1" applyAlignment="1">
      <alignment horizontal="center" vertical="center"/>
    </xf>
    <xf numFmtId="4" fontId="12" fillId="16" borderId="30" xfId="0" applyNumberFormat="1" applyFont="1" applyFill="1" applyBorder="1" applyAlignment="1">
      <alignment horizontal="center" vertical="center"/>
    </xf>
    <xf numFmtId="44" fontId="12" fillId="16" borderId="30" xfId="2" applyFont="1" applyFill="1" applyBorder="1" applyAlignment="1">
      <alignment horizontal="center" vertical="center"/>
    </xf>
    <xf numFmtId="44" fontId="19" fillId="16" borderId="30" xfId="2" applyFont="1" applyFill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2" fontId="12" fillId="16" borderId="39" xfId="0" applyNumberFormat="1" applyFont="1" applyFill="1" applyBorder="1" applyAlignment="1">
      <alignment horizontal="center" vertical="center"/>
    </xf>
    <xf numFmtId="4" fontId="17" fillId="16" borderId="32" xfId="0" applyNumberFormat="1" applyFont="1" applyFill="1" applyBorder="1" applyAlignment="1">
      <alignment horizontal="center" vertical="center"/>
    </xf>
    <xf numFmtId="44" fontId="17" fillId="16" borderId="37" xfId="2" applyFont="1" applyFill="1" applyBorder="1" applyAlignment="1">
      <alignment horizontal="center" vertical="center"/>
    </xf>
    <xf numFmtId="0" fontId="19" fillId="16" borderId="40" xfId="0" applyFont="1" applyFill="1" applyBorder="1" applyAlignment="1">
      <alignment horizontal="left" vertical="center"/>
    </xf>
    <xf numFmtId="2" fontId="19" fillId="16" borderId="40" xfId="0" applyNumberFormat="1" applyFont="1" applyFill="1" applyBorder="1" applyAlignment="1">
      <alignment horizontal="center" vertical="center"/>
    </xf>
    <xf numFmtId="0" fontId="19" fillId="16" borderId="29" xfId="0" applyFont="1" applyFill="1" applyBorder="1" applyAlignment="1">
      <alignment horizontal="justify" vertical="center"/>
    </xf>
    <xf numFmtId="0" fontId="19" fillId="16" borderId="28" xfId="0" applyFont="1" applyFill="1" applyBorder="1" applyAlignment="1">
      <alignment horizontal="center" vertical="center"/>
    </xf>
    <xf numFmtId="2" fontId="12" fillId="16" borderId="28" xfId="0" applyNumberFormat="1" applyFont="1" applyFill="1" applyBorder="1" applyAlignment="1">
      <alignment horizontal="center" vertical="center"/>
    </xf>
    <xf numFmtId="4" fontId="17" fillId="16" borderId="28" xfId="0" applyNumberFormat="1" applyFont="1" applyFill="1" applyBorder="1" applyAlignment="1">
      <alignment horizontal="center" vertical="center"/>
    </xf>
    <xf numFmtId="0" fontId="0" fillId="0" borderId="15" xfId="0" applyBorder="1"/>
    <xf numFmtId="168" fontId="16" fillId="16" borderId="41" xfId="2" applyNumberFormat="1" applyFont="1" applyFill="1" applyBorder="1" applyAlignment="1">
      <alignment horizontal="center" vertical="center"/>
    </xf>
    <xf numFmtId="4" fontId="12" fillId="14" borderId="30" xfId="0" applyNumberFormat="1" applyFont="1" applyFill="1" applyBorder="1" applyAlignment="1">
      <alignment vertical="center"/>
    </xf>
    <xf numFmtId="49" fontId="10" fillId="15" borderId="12" xfId="0" applyNumberFormat="1" applyFont="1" applyFill="1" applyBorder="1" applyAlignment="1">
      <alignment horizontal="left" vertical="center"/>
    </xf>
    <xf numFmtId="4" fontId="19" fillId="16" borderId="28" xfId="0" applyNumberFormat="1" applyFont="1" applyFill="1" applyBorder="1" applyAlignment="1">
      <alignment horizontal="center" vertical="center"/>
    </xf>
    <xf numFmtId="4" fontId="12" fillId="16" borderId="28" xfId="0" applyNumberFormat="1" applyFont="1" applyFill="1" applyBorder="1" applyAlignment="1">
      <alignment horizontal="center" vertical="center"/>
    </xf>
    <xf numFmtId="44" fontId="12" fillId="16" borderId="32" xfId="2" applyFont="1" applyFill="1" applyBorder="1" applyAlignment="1">
      <alignment horizontal="center" vertical="center"/>
    </xf>
    <xf numFmtId="44" fontId="16" fillId="16" borderId="32" xfId="2" applyFont="1" applyFill="1" applyBorder="1" applyAlignment="1">
      <alignment horizontal="center" vertical="center"/>
    </xf>
    <xf numFmtId="44" fontId="19" fillId="16" borderId="32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6" fontId="10" fillId="15" borderId="19" xfId="0" applyNumberFormat="1" applyFont="1" applyFill="1" applyBorder="1" applyAlignment="1">
      <alignment vertical="center"/>
    </xf>
    <xf numFmtId="166" fontId="10" fillId="15" borderId="17" xfId="0" applyNumberFormat="1" applyFont="1" applyFill="1" applyBorder="1" applyAlignment="1">
      <alignment vertical="center"/>
    </xf>
    <xf numFmtId="166" fontId="10" fillId="15" borderId="18" xfId="0" applyNumberFormat="1" applyFont="1" applyFill="1" applyBorder="1" applyAlignment="1">
      <alignment horizontal="left" vertical="center"/>
    </xf>
    <xf numFmtId="168" fontId="10" fillId="15" borderId="18" xfId="2" applyNumberFormat="1" applyFont="1" applyFill="1" applyBorder="1" applyAlignment="1">
      <alignment vertical="center"/>
    </xf>
    <xf numFmtId="168" fontId="10" fillId="15" borderId="19" xfId="2" applyNumberFormat="1" applyFont="1" applyFill="1" applyBorder="1" applyAlignment="1">
      <alignment vertical="center"/>
    </xf>
    <xf numFmtId="168" fontId="10" fillId="15" borderId="17" xfId="2" applyNumberFormat="1" applyFont="1" applyFill="1" applyBorder="1" applyAlignment="1">
      <alignment vertical="center"/>
    </xf>
    <xf numFmtId="4" fontId="21" fillId="16" borderId="41" xfId="0" applyNumberFormat="1" applyFont="1" applyFill="1" applyBorder="1" applyAlignment="1">
      <alignment horizontal="center" vertical="center"/>
    </xf>
    <xf numFmtId="4" fontId="21" fillId="16" borderId="41" xfId="0" applyNumberFormat="1" applyFont="1" applyFill="1" applyBorder="1" applyAlignment="1">
      <alignment horizontal="center" vertical="center" wrapText="1"/>
    </xf>
    <xf numFmtId="0" fontId="13" fillId="15" borderId="21" xfId="0" applyFont="1" applyFill="1" applyBorder="1" applyAlignment="1">
      <alignment horizontal="center" vertical="center" wrapText="1"/>
    </xf>
    <xf numFmtId="0" fontId="13" fillId="15" borderId="34" xfId="0" applyFont="1" applyFill="1" applyBorder="1" applyAlignment="1">
      <alignment horizontal="center" vertical="center" wrapText="1"/>
    </xf>
    <xf numFmtId="0" fontId="14" fillId="15" borderId="21" xfId="0" applyFont="1" applyFill="1" applyBorder="1" applyAlignment="1">
      <alignment horizontal="center" vertical="center" wrapText="1"/>
    </xf>
    <xf numFmtId="0" fontId="14" fillId="15" borderId="34" xfId="0" applyFont="1" applyFill="1" applyBorder="1" applyAlignment="1">
      <alignment horizontal="center" vertical="center" wrapText="1"/>
    </xf>
    <xf numFmtId="0" fontId="13" fillId="15" borderId="22" xfId="0" applyFont="1" applyFill="1" applyBorder="1" applyAlignment="1">
      <alignment horizontal="center" vertical="center" wrapText="1"/>
    </xf>
    <xf numFmtId="0" fontId="13" fillId="15" borderId="23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15" borderId="9" xfId="0" applyFont="1" applyFill="1" applyBorder="1" applyAlignment="1">
      <alignment horizontal="left" vertical="center"/>
    </xf>
    <xf numFmtId="0" fontId="10" fillId="15" borderId="10" xfId="0" applyFont="1" applyFill="1" applyBorder="1" applyAlignment="1">
      <alignment horizontal="left" vertical="center"/>
    </xf>
    <xf numFmtId="166" fontId="10" fillId="15" borderId="13" xfId="0" applyNumberFormat="1" applyFont="1" applyFill="1" applyBorder="1" applyAlignment="1">
      <alignment horizontal="left" vertical="center"/>
    </xf>
    <xf numFmtId="166" fontId="10" fillId="15" borderId="10" xfId="0" applyNumberFormat="1" applyFont="1" applyFill="1" applyBorder="1" applyAlignment="1">
      <alignment horizontal="left" vertical="center"/>
    </xf>
    <xf numFmtId="0" fontId="10" fillId="15" borderId="11" xfId="0" applyFont="1" applyFill="1" applyBorder="1" applyAlignment="1">
      <alignment horizontal="left" vertical="center"/>
    </xf>
    <xf numFmtId="0" fontId="10" fillId="15" borderId="13" xfId="0" applyFont="1" applyFill="1" applyBorder="1" applyAlignment="1">
      <alignment horizontal="left" vertical="center"/>
    </xf>
    <xf numFmtId="0" fontId="10" fillId="15" borderId="13" xfId="0" applyFont="1" applyFill="1" applyBorder="1" applyAlignment="1">
      <alignment vertical="center"/>
    </xf>
    <xf numFmtId="0" fontId="10" fillId="15" borderId="10" xfId="0" applyFont="1" applyFill="1" applyBorder="1" applyAlignment="1">
      <alignment vertical="center"/>
    </xf>
    <xf numFmtId="167" fontId="10" fillId="15" borderId="16" xfId="0" applyNumberFormat="1" applyFont="1" applyFill="1" applyBorder="1" applyAlignment="1">
      <alignment horizontal="center" vertical="center"/>
    </xf>
    <xf numFmtId="167" fontId="10" fillId="15" borderId="17" xfId="0" applyNumberFormat="1" applyFont="1" applyFill="1" applyBorder="1" applyAlignment="1">
      <alignment horizontal="center" vertical="center"/>
    </xf>
    <xf numFmtId="49" fontId="11" fillId="15" borderId="18" xfId="0" applyNumberFormat="1" applyFont="1" applyFill="1" applyBorder="1" applyAlignment="1">
      <alignment horizontal="center" vertical="center"/>
    </xf>
    <xf numFmtId="49" fontId="11" fillId="15" borderId="19" xfId="0" applyNumberFormat="1" applyFont="1" applyFill="1" applyBorder="1" applyAlignment="1">
      <alignment horizontal="center" vertical="center"/>
    </xf>
    <xf numFmtId="0" fontId="14" fillId="15" borderId="24" xfId="0" applyFont="1" applyFill="1" applyBorder="1" applyAlignment="1">
      <alignment horizontal="center" vertical="center" wrapText="1"/>
    </xf>
    <xf numFmtId="0" fontId="14" fillId="15" borderId="25" xfId="0" applyFont="1" applyFill="1" applyBorder="1" applyAlignment="1">
      <alignment horizontal="center" vertical="center" wrapText="1"/>
    </xf>
    <xf numFmtId="0" fontId="14" fillId="15" borderId="26" xfId="0" applyFont="1" applyFill="1" applyBorder="1" applyAlignment="1">
      <alignment horizontal="center" vertical="center" wrapText="1"/>
    </xf>
    <xf numFmtId="0" fontId="14" fillId="15" borderId="27" xfId="0" applyFont="1" applyFill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3" fillId="15" borderId="15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103788</xdr:colOff>
      <xdr:row>2</xdr:row>
      <xdr:rowOff>46369</xdr:rowOff>
    </xdr:from>
    <xdr:to>
      <xdr:col>25</xdr:col>
      <xdr:colOff>1007743</xdr:colOff>
      <xdr:row>7</xdr:row>
      <xdr:rowOff>132264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273D5D-F5A5-4BCC-908F-785A1BCCF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588" y="503569"/>
          <a:ext cx="2170781" cy="1055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685800</xdr:colOff>
      <xdr:row>1</xdr:row>
      <xdr:rowOff>0</xdr:rowOff>
    </xdr:to>
    <xdr:pic>
      <xdr:nvPicPr>
        <xdr:cNvPr id="1038851392" name="Picture">
          <a:extLst>
            <a:ext uri="{FF2B5EF4-FFF2-40B4-BE49-F238E27FC236}">
              <a16:creationId xmlns:a16="http://schemas.microsoft.com/office/drawing/2014/main" id="{00000000-0008-0000-0000-0000409DEB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AFA7-2C5E-4961-BB4F-255848992C4D}">
  <sheetPr>
    <pageSetUpPr fitToPage="1"/>
  </sheetPr>
  <dimension ref="B1:Z198"/>
  <sheetViews>
    <sheetView tabSelected="1" zoomScale="90" zoomScaleNormal="90" workbookViewId="0">
      <selection activeCell="Q15" sqref="Q15"/>
    </sheetView>
  </sheetViews>
  <sheetFormatPr defaultRowHeight="14.4" x14ac:dyDescent="0.3"/>
  <cols>
    <col min="2" max="2" width="6.33203125" customWidth="1"/>
    <col min="3" max="3" width="10.6640625" customWidth="1"/>
    <col min="4" max="4" width="47.5546875" customWidth="1"/>
    <col min="5" max="5" width="16.21875" customWidth="1"/>
    <col min="8" max="8" width="25.21875" style="98" bestFit="1" customWidth="1"/>
    <col min="9" max="14" width="0" hidden="1" customWidth="1"/>
    <col min="15" max="15" width="23.5546875" bestFit="1" customWidth="1"/>
    <col min="16" max="16" width="10.88671875" bestFit="1" customWidth="1"/>
    <col min="17" max="17" width="22.44140625" bestFit="1" customWidth="1"/>
    <col min="18" max="18" width="19" bestFit="1" customWidth="1"/>
    <col min="19" max="24" width="8.88671875" hidden="1" customWidth="1"/>
    <col min="25" max="25" width="18.5546875" customWidth="1"/>
    <col min="26" max="26" width="17.33203125" bestFit="1" customWidth="1"/>
  </cols>
  <sheetData>
    <row r="1" spans="2:26" ht="15" thickBot="1" x14ac:dyDescent="0.35"/>
    <row r="2" spans="2:26" ht="21" thickBot="1" x14ac:dyDescent="0.35">
      <c r="B2" s="114" t="s">
        <v>545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6"/>
    </row>
    <row r="3" spans="2:26" x14ac:dyDescent="0.3">
      <c r="B3" s="11" t="s">
        <v>511</v>
      </c>
      <c r="C3" s="12"/>
      <c r="D3" s="12"/>
      <c r="E3" s="12"/>
      <c r="F3" s="12"/>
      <c r="G3" s="12"/>
      <c r="H3" s="13"/>
      <c r="I3" s="13"/>
      <c r="J3" s="14"/>
      <c r="K3" s="13"/>
      <c r="L3" s="13"/>
      <c r="M3" s="13"/>
      <c r="N3" s="12"/>
      <c r="O3" s="13" t="s">
        <v>512</v>
      </c>
      <c r="P3" s="13" t="s">
        <v>513</v>
      </c>
      <c r="Q3" s="15" t="s">
        <v>514</v>
      </c>
      <c r="R3" s="15"/>
      <c r="S3" s="15"/>
      <c r="T3" s="15"/>
      <c r="U3" s="15"/>
      <c r="V3" s="15"/>
      <c r="W3" s="15"/>
      <c r="X3" s="15"/>
      <c r="Y3" s="117"/>
      <c r="Z3" s="118"/>
    </row>
    <row r="4" spans="2:26" ht="16.8" x14ac:dyDescent="0.3">
      <c r="B4" s="123" t="s">
        <v>542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6" t="s">
        <v>544</v>
      </c>
      <c r="P4" s="89" t="s">
        <v>556</v>
      </c>
      <c r="Q4" s="125">
        <v>1240378.43</v>
      </c>
      <c r="R4" s="126"/>
      <c r="S4" s="126"/>
      <c r="T4" s="126"/>
      <c r="U4" s="126"/>
      <c r="V4" s="126"/>
      <c r="W4" s="126"/>
      <c r="X4" s="126"/>
      <c r="Y4" s="119"/>
      <c r="Z4" s="120"/>
    </row>
    <row r="5" spans="2:26" x14ac:dyDescent="0.3">
      <c r="B5" s="17" t="s">
        <v>515</v>
      </c>
      <c r="C5" s="18"/>
      <c r="D5" s="18"/>
      <c r="E5" s="19" t="s">
        <v>516</v>
      </c>
      <c r="F5" s="19"/>
      <c r="G5" s="18"/>
      <c r="H5" s="19"/>
      <c r="I5" s="19"/>
      <c r="J5" s="20"/>
      <c r="K5" s="19"/>
      <c r="L5" s="19"/>
      <c r="M5" s="19"/>
      <c r="N5" s="18"/>
      <c r="O5" s="19" t="s">
        <v>517</v>
      </c>
      <c r="P5" s="19"/>
      <c r="Q5" s="21"/>
      <c r="R5" s="21"/>
      <c r="S5" s="21"/>
      <c r="T5" s="21"/>
      <c r="U5" s="21"/>
      <c r="V5" s="21"/>
      <c r="W5" s="21"/>
      <c r="X5" s="21"/>
      <c r="Y5" s="119"/>
      <c r="Z5" s="120"/>
    </row>
    <row r="6" spans="2:26" ht="16.8" x14ac:dyDescent="0.3">
      <c r="B6" s="123" t="s">
        <v>518</v>
      </c>
      <c r="C6" s="124"/>
      <c r="D6" s="127"/>
      <c r="E6" s="128" t="s">
        <v>519</v>
      </c>
      <c r="F6" s="124"/>
      <c r="G6" s="124"/>
      <c r="H6" s="124"/>
      <c r="I6" s="124"/>
      <c r="J6" s="124"/>
      <c r="K6" s="124"/>
      <c r="L6" s="124"/>
      <c r="M6" s="124"/>
      <c r="N6" s="124"/>
      <c r="O6" s="129" t="s">
        <v>557</v>
      </c>
      <c r="P6" s="130"/>
      <c r="Q6" s="130"/>
      <c r="R6" s="130"/>
      <c r="S6" s="130"/>
      <c r="T6" s="130"/>
      <c r="U6" s="130"/>
      <c r="V6" s="130"/>
      <c r="W6" s="130"/>
      <c r="X6" s="130"/>
      <c r="Y6" s="119"/>
      <c r="Z6" s="120"/>
    </row>
    <row r="7" spans="2:26" x14ac:dyDescent="0.3">
      <c r="B7" s="17" t="s">
        <v>520</v>
      </c>
      <c r="C7" s="18"/>
      <c r="D7" s="19" t="s">
        <v>521</v>
      </c>
      <c r="E7" s="19" t="s">
        <v>522</v>
      </c>
      <c r="F7" s="19"/>
      <c r="G7" s="18"/>
      <c r="H7" s="19" t="s">
        <v>523</v>
      </c>
      <c r="I7" s="19"/>
      <c r="J7" s="22" t="s">
        <v>523</v>
      </c>
      <c r="K7" s="19"/>
      <c r="L7" s="19"/>
      <c r="M7" s="19"/>
      <c r="N7" s="18"/>
      <c r="O7" s="19"/>
      <c r="P7" s="19"/>
      <c r="Q7" s="21" t="s">
        <v>524</v>
      </c>
      <c r="R7" s="21"/>
      <c r="S7" s="21"/>
      <c r="T7" s="21"/>
      <c r="U7" s="21"/>
      <c r="V7" s="21"/>
      <c r="W7" s="21"/>
      <c r="X7" s="21"/>
      <c r="Y7" s="119"/>
      <c r="Z7" s="120"/>
    </row>
    <row r="8" spans="2:26" ht="17.399999999999999" thickBot="1" x14ac:dyDescent="0.35">
      <c r="B8" s="131">
        <v>45281</v>
      </c>
      <c r="C8" s="132"/>
      <c r="D8" s="23" t="s">
        <v>559</v>
      </c>
      <c r="E8" s="102">
        <f>R196</f>
        <v>0</v>
      </c>
      <c r="F8" s="100"/>
      <c r="G8" s="101"/>
      <c r="H8" s="103">
        <f>Y196-E8</f>
        <v>0</v>
      </c>
      <c r="I8" s="104"/>
      <c r="J8" s="104"/>
      <c r="K8" s="104"/>
      <c r="L8" s="104"/>
      <c r="M8" s="104"/>
      <c r="N8" s="104"/>
      <c r="O8" s="104"/>
      <c r="P8" s="105"/>
      <c r="Q8" s="133" t="s">
        <v>546</v>
      </c>
      <c r="R8" s="134"/>
      <c r="S8" s="134"/>
      <c r="T8" s="134"/>
      <c r="U8" s="134"/>
      <c r="V8" s="134"/>
      <c r="W8" s="134"/>
      <c r="X8" s="134"/>
      <c r="Y8" s="121"/>
      <c r="Z8" s="122"/>
    </row>
    <row r="9" spans="2:26" ht="21" thickBot="1" x14ac:dyDescent="0.35">
      <c r="B9" s="24"/>
      <c r="C9" s="25" t="s">
        <v>525</v>
      </c>
      <c r="D9" s="26"/>
      <c r="E9" s="26"/>
      <c r="F9" s="26"/>
      <c r="G9" s="26"/>
      <c r="H9" s="26"/>
      <c r="I9" s="26"/>
      <c r="J9" s="27"/>
      <c r="K9" s="26"/>
      <c r="L9" s="26"/>
      <c r="M9" s="26"/>
      <c r="N9" s="26"/>
      <c r="O9" s="26"/>
      <c r="P9" s="26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2:26" x14ac:dyDescent="0.3">
      <c r="B10" s="108" t="s">
        <v>526</v>
      </c>
      <c r="C10" s="108" t="s">
        <v>527</v>
      </c>
      <c r="D10" s="139" t="s">
        <v>528</v>
      </c>
      <c r="E10" s="108" t="s">
        <v>529</v>
      </c>
      <c r="F10" s="110" t="s">
        <v>543</v>
      </c>
      <c r="G10" s="112" t="s">
        <v>530</v>
      </c>
      <c r="H10" s="113"/>
      <c r="I10" s="113"/>
      <c r="J10" s="113"/>
      <c r="K10" s="113"/>
      <c r="L10" s="113"/>
      <c r="M10" s="113"/>
      <c r="N10" s="113"/>
      <c r="O10" s="113"/>
      <c r="P10" s="113"/>
      <c r="Q10" s="135" t="s">
        <v>531</v>
      </c>
      <c r="R10" s="136"/>
      <c r="S10" s="136"/>
      <c r="T10" s="136"/>
      <c r="U10" s="136"/>
      <c r="V10" s="136"/>
      <c r="W10" s="136"/>
      <c r="X10" s="136"/>
      <c r="Y10" s="137"/>
      <c r="Z10" s="138"/>
    </row>
    <row r="11" spans="2:26" ht="19.2" x14ac:dyDescent="0.3">
      <c r="B11" s="109"/>
      <c r="C11" s="109"/>
      <c r="D11" s="140"/>
      <c r="E11" s="109"/>
      <c r="F11" s="111"/>
      <c r="G11" s="32" t="s">
        <v>532</v>
      </c>
      <c r="H11" s="33" t="s">
        <v>533</v>
      </c>
      <c r="I11" s="33" t="s">
        <v>534</v>
      </c>
      <c r="J11" s="33" t="s">
        <v>535</v>
      </c>
      <c r="K11" s="33" t="s">
        <v>536</v>
      </c>
      <c r="L11" s="33" t="s">
        <v>537</v>
      </c>
      <c r="M11" s="33" t="s">
        <v>538</v>
      </c>
      <c r="N11" s="33" t="s">
        <v>539</v>
      </c>
      <c r="O11" s="34" t="s">
        <v>540</v>
      </c>
      <c r="P11" s="34" t="s">
        <v>541</v>
      </c>
      <c r="Q11" s="35" t="s">
        <v>532</v>
      </c>
      <c r="R11" s="36" t="s">
        <v>558</v>
      </c>
      <c r="S11" s="36" t="s">
        <v>534</v>
      </c>
      <c r="T11" s="37" t="s">
        <v>535</v>
      </c>
      <c r="U11" s="37" t="s">
        <v>536</v>
      </c>
      <c r="V11" s="37" t="s">
        <v>537</v>
      </c>
      <c r="W11" s="37" t="s">
        <v>538</v>
      </c>
      <c r="X11" s="37" t="s">
        <v>539</v>
      </c>
      <c r="Y11" s="38" t="s">
        <v>540</v>
      </c>
      <c r="Z11" s="39" t="s">
        <v>541</v>
      </c>
    </row>
    <row r="12" spans="2:26" ht="14.4" customHeight="1" x14ac:dyDescent="0.3">
      <c r="B12" s="48">
        <v>1</v>
      </c>
      <c r="C12" s="54" t="s">
        <v>10</v>
      </c>
      <c r="D12" s="47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31"/>
      <c r="P12" s="31"/>
      <c r="Q12" s="42"/>
      <c r="R12" s="43"/>
      <c r="S12" s="43"/>
      <c r="T12" s="43"/>
      <c r="U12" s="43"/>
      <c r="V12" s="43"/>
      <c r="W12" s="43"/>
      <c r="X12" s="42"/>
      <c r="Y12" s="42"/>
      <c r="Z12" s="46"/>
    </row>
    <row r="13" spans="2:26" x14ac:dyDescent="0.3">
      <c r="B13" s="48">
        <v>1.1000000000000001</v>
      </c>
      <c r="C13" s="54" t="s">
        <v>12</v>
      </c>
      <c r="D13" s="47"/>
      <c r="E13" s="40"/>
      <c r="F13" s="40"/>
      <c r="G13" s="88"/>
      <c r="H13" s="40"/>
      <c r="I13" s="40"/>
      <c r="J13" s="41"/>
      <c r="K13" s="40"/>
      <c r="L13" s="40"/>
      <c r="M13" s="40"/>
      <c r="N13" s="40"/>
      <c r="O13" s="31"/>
      <c r="P13" s="31"/>
      <c r="Q13" s="42"/>
      <c r="R13" s="43"/>
      <c r="S13" s="43"/>
      <c r="T13" s="43"/>
      <c r="U13" s="43"/>
      <c r="V13" s="43"/>
      <c r="W13" s="43"/>
      <c r="X13" s="42"/>
      <c r="Y13" s="42"/>
      <c r="Z13" s="46"/>
    </row>
    <row r="14" spans="2:26" ht="20.399999999999999" x14ac:dyDescent="0.3">
      <c r="B14" s="49" t="s">
        <v>13</v>
      </c>
      <c r="C14" s="58" t="s">
        <v>14</v>
      </c>
      <c r="D14" s="52" t="s">
        <v>15</v>
      </c>
      <c r="E14" s="62" t="s">
        <v>17</v>
      </c>
      <c r="F14" s="62">
        <v>414.1</v>
      </c>
      <c r="G14" s="62">
        <v>6</v>
      </c>
      <c r="H14" s="29"/>
      <c r="I14" s="29"/>
      <c r="J14" s="29"/>
      <c r="K14" s="67"/>
      <c r="L14" s="67"/>
      <c r="M14" s="67"/>
      <c r="N14" s="62"/>
      <c r="O14" s="62">
        <f>H14+I14+J14+K14+L14+M14+N14</f>
        <v>0</v>
      </c>
      <c r="P14" s="62">
        <f>G14-O14</f>
        <v>6</v>
      </c>
      <c r="Q14" s="62">
        <f>F14*G14</f>
        <v>2484.6000000000004</v>
      </c>
      <c r="R14" s="68">
        <f>F14*H14</f>
        <v>0</v>
      </c>
      <c r="S14" s="68">
        <f>G14*I14</f>
        <v>0</v>
      </c>
      <c r="T14" s="68">
        <f t="shared" ref="T14:W14" si="0">H14*J14</f>
        <v>0</v>
      </c>
      <c r="U14" s="68">
        <f t="shared" si="0"/>
        <v>0</v>
      </c>
      <c r="V14" s="68">
        <f t="shared" si="0"/>
        <v>0</v>
      </c>
      <c r="W14" s="68">
        <f t="shared" si="0"/>
        <v>0</v>
      </c>
      <c r="X14" s="68">
        <f>L14*N14</f>
        <v>0</v>
      </c>
      <c r="Y14" s="69">
        <f>R14+S14+T14+U14+V14+W14</f>
        <v>0</v>
      </c>
      <c r="Z14" s="70">
        <f>Q14-Y14</f>
        <v>2484.6000000000004</v>
      </c>
    </row>
    <row r="15" spans="2:26" ht="20.399999999999999" x14ac:dyDescent="0.3">
      <c r="B15" s="49" t="s">
        <v>18</v>
      </c>
      <c r="C15" s="58">
        <v>93209</v>
      </c>
      <c r="D15" s="52" t="s">
        <v>20</v>
      </c>
      <c r="E15" s="62" t="s">
        <v>17</v>
      </c>
      <c r="F15" s="62">
        <v>947.21</v>
      </c>
      <c r="G15" s="62">
        <v>5</v>
      </c>
      <c r="H15" s="29"/>
      <c r="I15" s="29"/>
      <c r="J15" s="29"/>
      <c r="K15" s="67"/>
      <c r="L15" s="67"/>
      <c r="M15" s="67"/>
      <c r="N15" s="62"/>
      <c r="O15" s="62">
        <f t="shared" ref="O15:O78" si="1">H15+I15+J15+K15+L15+M15+N15</f>
        <v>0</v>
      </c>
      <c r="P15" s="62">
        <f t="shared" ref="P15:P78" si="2">G15-O15</f>
        <v>5</v>
      </c>
      <c r="Q15" s="62">
        <f t="shared" ref="Q15:Q78" si="3">F15*G15</f>
        <v>4736.05</v>
      </c>
      <c r="R15" s="68">
        <f t="shared" ref="R15:R78" si="4">F15*H15</f>
        <v>0</v>
      </c>
      <c r="S15" s="68"/>
      <c r="T15" s="68"/>
      <c r="U15" s="68"/>
      <c r="V15" s="68"/>
      <c r="W15" s="68"/>
      <c r="X15" s="69"/>
      <c r="Y15" s="69">
        <f t="shared" ref="Y15:Y78" si="5">R15+S15+T15+U15+V15+W15</f>
        <v>0</v>
      </c>
      <c r="Z15" s="70">
        <f t="shared" ref="Z15:Z78" si="6">Q15-Y15</f>
        <v>4736.05</v>
      </c>
    </row>
    <row r="16" spans="2:26" ht="30.6" x14ac:dyDescent="0.3">
      <c r="B16" s="49" t="s">
        <v>22</v>
      </c>
      <c r="C16" s="58">
        <v>93206</v>
      </c>
      <c r="D16" s="52" t="s">
        <v>23</v>
      </c>
      <c r="E16" s="62" t="s">
        <v>17</v>
      </c>
      <c r="F16" s="62">
        <v>1086.7</v>
      </c>
      <c r="G16" s="62">
        <v>5</v>
      </c>
      <c r="H16" s="29"/>
      <c r="I16" s="29"/>
      <c r="J16" s="29"/>
      <c r="K16" s="67"/>
      <c r="L16" s="67"/>
      <c r="M16" s="67"/>
      <c r="N16" s="62"/>
      <c r="O16" s="62">
        <f t="shared" si="1"/>
        <v>0</v>
      </c>
      <c r="P16" s="62">
        <f t="shared" si="2"/>
        <v>5</v>
      </c>
      <c r="Q16" s="62">
        <f t="shared" si="3"/>
        <v>5433.5</v>
      </c>
      <c r="R16" s="68">
        <f t="shared" si="4"/>
        <v>0</v>
      </c>
      <c r="S16" s="68"/>
      <c r="T16" s="68"/>
      <c r="U16" s="68"/>
      <c r="V16" s="68"/>
      <c r="W16" s="68"/>
      <c r="X16" s="69"/>
      <c r="Y16" s="69">
        <f t="shared" si="5"/>
        <v>0</v>
      </c>
      <c r="Z16" s="70">
        <f t="shared" si="6"/>
        <v>5433.5</v>
      </c>
    </row>
    <row r="17" spans="2:26" ht="20.399999999999999" x14ac:dyDescent="0.3">
      <c r="B17" s="49" t="s">
        <v>24</v>
      </c>
      <c r="C17" s="58" t="s">
        <v>25</v>
      </c>
      <c r="D17" s="52" t="s">
        <v>26</v>
      </c>
      <c r="E17" s="62" t="s">
        <v>17</v>
      </c>
      <c r="F17" s="62">
        <v>102.24</v>
      </c>
      <c r="G17" s="62">
        <v>277.39999999999998</v>
      </c>
      <c r="H17" s="29"/>
      <c r="I17" s="29"/>
      <c r="J17" s="29"/>
      <c r="K17" s="67"/>
      <c r="L17" s="67"/>
      <c r="M17" s="67"/>
      <c r="N17" s="62"/>
      <c r="O17" s="62">
        <f t="shared" si="1"/>
        <v>0</v>
      </c>
      <c r="P17" s="62">
        <f t="shared" si="2"/>
        <v>277.39999999999998</v>
      </c>
      <c r="Q17" s="62">
        <f t="shared" si="3"/>
        <v>28361.375999999997</v>
      </c>
      <c r="R17" s="68">
        <f t="shared" si="4"/>
        <v>0</v>
      </c>
      <c r="S17" s="68"/>
      <c r="T17" s="68"/>
      <c r="U17" s="68"/>
      <c r="V17" s="68"/>
      <c r="W17" s="68"/>
      <c r="X17" s="69"/>
      <c r="Y17" s="69">
        <f t="shared" si="5"/>
        <v>0</v>
      </c>
      <c r="Z17" s="70">
        <f t="shared" si="6"/>
        <v>28361.375999999997</v>
      </c>
    </row>
    <row r="18" spans="2:26" ht="20.399999999999999" x14ac:dyDescent="0.3">
      <c r="B18" s="49" t="s">
        <v>27</v>
      </c>
      <c r="C18" s="58">
        <v>98524</v>
      </c>
      <c r="D18" s="52" t="s">
        <v>28</v>
      </c>
      <c r="E18" s="62" t="s">
        <v>17</v>
      </c>
      <c r="F18" s="62">
        <v>2.29</v>
      </c>
      <c r="G18" s="62">
        <v>1430.2</v>
      </c>
      <c r="H18" s="29"/>
      <c r="I18" s="29"/>
      <c r="J18" s="29"/>
      <c r="K18" s="67"/>
      <c r="L18" s="67"/>
      <c r="M18" s="67"/>
      <c r="N18" s="62"/>
      <c r="O18" s="62">
        <f t="shared" si="1"/>
        <v>0</v>
      </c>
      <c r="P18" s="62">
        <f t="shared" si="2"/>
        <v>1430.2</v>
      </c>
      <c r="Q18" s="62">
        <f t="shared" si="3"/>
        <v>3275.1580000000004</v>
      </c>
      <c r="R18" s="68">
        <f t="shared" si="4"/>
        <v>0</v>
      </c>
      <c r="S18" s="68"/>
      <c r="T18" s="68"/>
      <c r="U18" s="68"/>
      <c r="V18" s="68"/>
      <c r="W18" s="68"/>
      <c r="X18" s="69"/>
      <c r="Y18" s="69">
        <f t="shared" si="5"/>
        <v>0</v>
      </c>
      <c r="Z18" s="70">
        <f t="shared" si="6"/>
        <v>3275.1580000000004</v>
      </c>
    </row>
    <row r="19" spans="2:26" ht="20.399999999999999" x14ac:dyDescent="0.3">
      <c r="B19" s="49" t="s">
        <v>29</v>
      </c>
      <c r="C19" s="57">
        <v>100575</v>
      </c>
      <c r="D19" s="52" t="s">
        <v>31</v>
      </c>
      <c r="E19" s="62" t="s">
        <v>17</v>
      </c>
      <c r="F19" s="62">
        <v>0.12</v>
      </c>
      <c r="G19" s="62">
        <v>1430.2</v>
      </c>
      <c r="H19" s="29"/>
      <c r="I19" s="29"/>
      <c r="J19" s="29"/>
      <c r="K19" s="67"/>
      <c r="L19" s="67"/>
      <c r="M19" s="67"/>
      <c r="N19" s="62"/>
      <c r="O19" s="62">
        <f t="shared" si="1"/>
        <v>0</v>
      </c>
      <c r="P19" s="62">
        <f t="shared" si="2"/>
        <v>1430.2</v>
      </c>
      <c r="Q19" s="62">
        <f t="shared" si="3"/>
        <v>171.624</v>
      </c>
      <c r="R19" s="68">
        <f t="shared" si="4"/>
        <v>0</v>
      </c>
      <c r="S19" s="68"/>
      <c r="T19" s="68"/>
      <c r="U19" s="68"/>
      <c r="V19" s="68"/>
      <c r="W19" s="68"/>
      <c r="X19" s="69"/>
      <c r="Y19" s="69">
        <f t="shared" si="5"/>
        <v>0</v>
      </c>
      <c r="Z19" s="70">
        <f t="shared" si="6"/>
        <v>171.624</v>
      </c>
    </row>
    <row r="20" spans="2:26" ht="14.4" customHeight="1" x14ac:dyDescent="0.3">
      <c r="B20" s="56" t="s">
        <v>32</v>
      </c>
      <c r="C20" s="60" t="s">
        <v>33</v>
      </c>
      <c r="D20" s="52"/>
      <c r="E20" s="62"/>
      <c r="F20" s="62"/>
      <c r="G20" s="62"/>
      <c r="H20" s="29"/>
      <c r="I20" s="29"/>
      <c r="J20" s="29"/>
      <c r="K20" s="67"/>
      <c r="L20" s="67"/>
      <c r="M20" s="67"/>
      <c r="N20" s="62"/>
      <c r="O20" s="62"/>
      <c r="P20" s="62"/>
      <c r="Q20" s="62"/>
      <c r="R20" s="68">
        <f t="shared" si="4"/>
        <v>0</v>
      </c>
      <c r="S20" s="68"/>
      <c r="T20" s="68"/>
      <c r="U20" s="68"/>
      <c r="V20" s="68"/>
      <c r="W20" s="68"/>
      <c r="X20" s="69"/>
      <c r="Y20" s="69">
        <f t="shared" si="5"/>
        <v>0</v>
      </c>
      <c r="Z20" s="70">
        <f t="shared" si="6"/>
        <v>0</v>
      </c>
    </row>
    <row r="21" spans="2:26" ht="30.6" x14ac:dyDescent="0.3">
      <c r="B21" s="49" t="s">
        <v>34</v>
      </c>
      <c r="C21" s="57">
        <v>99059</v>
      </c>
      <c r="D21" s="52" t="s">
        <v>36</v>
      </c>
      <c r="E21" s="62" t="s">
        <v>37</v>
      </c>
      <c r="F21" s="62">
        <v>52.4</v>
      </c>
      <c r="G21" s="62">
        <v>137.5</v>
      </c>
      <c r="H21" s="29"/>
      <c r="I21" s="29"/>
      <c r="J21" s="29"/>
      <c r="K21" s="67"/>
      <c r="L21" s="67"/>
      <c r="M21" s="67"/>
      <c r="N21" s="62"/>
      <c r="O21" s="62">
        <f t="shared" si="1"/>
        <v>0</v>
      </c>
      <c r="P21" s="62">
        <f t="shared" si="2"/>
        <v>137.5</v>
      </c>
      <c r="Q21" s="62">
        <f t="shared" si="3"/>
        <v>7205</v>
      </c>
      <c r="R21" s="68">
        <f t="shared" si="4"/>
        <v>0</v>
      </c>
      <c r="S21" s="68"/>
      <c r="T21" s="68"/>
      <c r="U21" s="68"/>
      <c r="V21" s="68"/>
      <c r="W21" s="68"/>
      <c r="X21" s="69"/>
      <c r="Y21" s="69">
        <f t="shared" si="5"/>
        <v>0</v>
      </c>
      <c r="Z21" s="70">
        <f t="shared" si="6"/>
        <v>7205</v>
      </c>
    </row>
    <row r="22" spans="2:26" ht="20.399999999999999" x14ac:dyDescent="0.3">
      <c r="B22" s="55" t="s">
        <v>38</v>
      </c>
      <c r="C22" s="57">
        <v>93358</v>
      </c>
      <c r="D22" s="52" t="s">
        <v>40</v>
      </c>
      <c r="E22" s="62" t="s">
        <v>41</v>
      </c>
      <c r="F22" s="62">
        <v>64.95</v>
      </c>
      <c r="G22" s="62">
        <v>89.01</v>
      </c>
      <c r="H22" s="29"/>
      <c r="I22" s="29"/>
      <c r="J22" s="29"/>
      <c r="K22" s="67"/>
      <c r="L22" s="67"/>
      <c r="M22" s="67"/>
      <c r="N22" s="62"/>
      <c r="O22" s="62">
        <f t="shared" si="1"/>
        <v>0</v>
      </c>
      <c r="P22" s="62">
        <f t="shared" si="2"/>
        <v>89.01</v>
      </c>
      <c r="Q22" s="62">
        <f t="shared" si="3"/>
        <v>5781.1995000000006</v>
      </c>
      <c r="R22" s="68">
        <f t="shared" si="4"/>
        <v>0</v>
      </c>
      <c r="S22" s="68"/>
      <c r="T22" s="68"/>
      <c r="U22" s="68"/>
      <c r="V22" s="68"/>
      <c r="W22" s="68"/>
      <c r="X22" s="69"/>
      <c r="Y22" s="69">
        <f t="shared" si="5"/>
        <v>0</v>
      </c>
      <c r="Z22" s="70">
        <f t="shared" si="6"/>
        <v>5781.1995000000006</v>
      </c>
    </row>
    <row r="23" spans="2:26" x14ac:dyDescent="0.3">
      <c r="B23" s="49" t="s">
        <v>42</v>
      </c>
      <c r="C23" s="57">
        <v>96995</v>
      </c>
      <c r="D23" s="52" t="s">
        <v>44</v>
      </c>
      <c r="E23" s="62" t="s">
        <v>41</v>
      </c>
      <c r="F23" s="62">
        <v>39.369999999999997</v>
      </c>
      <c r="G23" s="62">
        <v>44.26</v>
      </c>
      <c r="H23" s="29"/>
      <c r="I23" s="29"/>
      <c r="J23" s="29"/>
      <c r="K23" s="67"/>
      <c r="L23" s="67"/>
      <c r="M23" s="67"/>
      <c r="N23" s="62"/>
      <c r="O23" s="62">
        <f t="shared" si="1"/>
        <v>0</v>
      </c>
      <c r="P23" s="62">
        <f t="shared" si="2"/>
        <v>44.26</v>
      </c>
      <c r="Q23" s="62">
        <f t="shared" si="3"/>
        <v>1742.5161999999998</v>
      </c>
      <c r="R23" s="68">
        <f t="shared" si="4"/>
        <v>0</v>
      </c>
      <c r="S23" s="68"/>
      <c r="T23" s="68"/>
      <c r="U23" s="68"/>
      <c r="V23" s="68"/>
      <c r="W23" s="68"/>
      <c r="X23" s="69"/>
      <c r="Y23" s="69">
        <f t="shared" si="5"/>
        <v>0</v>
      </c>
      <c r="Z23" s="70">
        <f t="shared" si="6"/>
        <v>1742.5161999999998</v>
      </c>
    </row>
    <row r="24" spans="2:26" ht="20.399999999999999" x14ac:dyDescent="0.3">
      <c r="B24" s="49" t="s">
        <v>45</v>
      </c>
      <c r="C24" s="57">
        <v>94319</v>
      </c>
      <c r="D24" s="52" t="s">
        <v>47</v>
      </c>
      <c r="E24" s="62" t="s">
        <v>41</v>
      </c>
      <c r="F24" s="62">
        <v>74.510000000000005</v>
      </c>
      <c r="G24" s="62">
        <v>93.63</v>
      </c>
      <c r="H24" s="29"/>
      <c r="I24" s="29"/>
      <c r="J24" s="29"/>
      <c r="K24" s="67"/>
      <c r="L24" s="67"/>
      <c r="M24" s="67"/>
      <c r="N24" s="62"/>
      <c r="O24" s="62">
        <f t="shared" si="1"/>
        <v>0</v>
      </c>
      <c r="P24" s="62">
        <f t="shared" si="2"/>
        <v>93.63</v>
      </c>
      <c r="Q24" s="62">
        <f t="shared" si="3"/>
        <v>6976.3712999999998</v>
      </c>
      <c r="R24" s="68">
        <f t="shared" si="4"/>
        <v>0</v>
      </c>
      <c r="S24" s="68"/>
      <c r="T24" s="68"/>
      <c r="U24" s="68"/>
      <c r="V24" s="68"/>
      <c r="W24" s="68"/>
      <c r="X24" s="69"/>
      <c r="Y24" s="69">
        <f t="shared" si="5"/>
        <v>0</v>
      </c>
      <c r="Z24" s="70">
        <f t="shared" si="6"/>
        <v>6976.3712999999998</v>
      </c>
    </row>
    <row r="25" spans="2:26" x14ac:dyDescent="0.3">
      <c r="B25" s="56" t="s">
        <v>48</v>
      </c>
      <c r="C25" s="60" t="s">
        <v>49</v>
      </c>
      <c r="D25" s="52"/>
      <c r="E25" s="62"/>
      <c r="F25" s="62"/>
      <c r="G25" s="62"/>
      <c r="H25" s="29"/>
      <c r="I25" s="29"/>
      <c r="J25" s="29"/>
      <c r="K25" s="67"/>
      <c r="L25" s="67"/>
      <c r="M25" s="67"/>
      <c r="N25" s="62"/>
      <c r="O25" s="62"/>
      <c r="P25" s="62"/>
      <c r="Q25" s="62"/>
      <c r="R25" s="68">
        <f t="shared" si="4"/>
        <v>0</v>
      </c>
      <c r="S25" s="68"/>
      <c r="T25" s="68"/>
      <c r="U25" s="68"/>
      <c r="V25" s="68"/>
      <c r="W25" s="68"/>
      <c r="X25" s="69"/>
      <c r="Y25" s="69">
        <f t="shared" si="5"/>
        <v>0</v>
      </c>
      <c r="Z25" s="70">
        <f t="shared" si="6"/>
        <v>0</v>
      </c>
    </row>
    <row r="26" spans="2:26" ht="30.6" x14ac:dyDescent="0.3">
      <c r="B26" s="49" t="s">
        <v>50</v>
      </c>
      <c r="C26" s="58" t="s">
        <v>51</v>
      </c>
      <c r="D26" s="52" t="s">
        <v>52</v>
      </c>
      <c r="E26" s="62" t="s">
        <v>41</v>
      </c>
      <c r="F26" s="62">
        <v>411.48</v>
      </c>
      <c r="G26" s="62">
        <v>13.99</v>
      </c>
      <c r="H26" s="29"/>
      <c r="I26" s="29"/>
      <c r="J26" s="29"/>
      <c r="K26" s="67"/>
      <c r="L26" s="67"/>
      <c r="M26" s="67"/>
      <c r="N26" s="62"/>
      <c r="O26" s="62">
        <f t="shared" si="1"/>
        <v>0</v>
      </c>
      <c r="P26" s="62">
        <f t="shared" si="2"/>
        <v>13.99</v>
      </c>
      <c r="Q26" s="62">
        <f t="shared" si="3"/>
        <v>5756.6052</v>
      </c>
      <c r="R26" s="68">
        <f t="shared" si="4"/>
        <v>0</v>
      </c>
      <c r="S26" s="68"/>
      <c r="T26" s="68"/>
      <c r="U26" s="68"/>
      <c r="V26" s="68"/>
      <c r="W26" s="68"/>
      <c r="X26" s="69"/>
      <c r="Y26" s="69">
        <f t="shared" si="5"/>
        <v>0</v>
      </c>
      <c r="Z26" s="70">
        <f t="shared" si="6"/>
        <v>5756.6052</v>
      </c>
    </row>
    <row r="27" spans="2:26" ht="20.399999999999999" x14ac:dyDescent="0.3">
      <c r="B27" s="49" t="s">
        <v>53</v>
      </c>
      <c r="C27" s="57">
        <v>101616</v>
      </c>
      <c r="D27" s="52" t="s">
        <v>55</v>
      </c>
      <c r="E27" s="62" t="s">
        <v>17</v>
      </c>
      <c r="F27" s="62">
        <v>4.91</v>
      </c>
      <c r="G27" s="62">
        <v>37.81</v>
      </c>
      <c r="H27" s="29"/>
      <c r="I27" s="29"/>
      <c r="J27" s="29"/>
      <c r="K27" s="67"/>
      <c r="L27" s="67"/>
      <c r="M27" s="67"/>
      <c r="N27" s="62"/>
      <c r="O27" s="62">
        <f t="shared" si="1"/>
        <v>0</v>
      </c>
      <c r="P27" s="62">
        <f t="shared" si="2"/>
        <v>37.81</v>
      </c>
      <c r="Q27" s="62">
        <f t="shared" si="3"/>
        <v>185.64710000000002</v>
      </c>
      <c r="R27" s="68">
        <f t="shared" si="4"/>
        <v>0</v>
      </c>
      <c r="S27" s="68"/>
      <c r="T27" s="68"/>
      <c r="U27" s="68"/>
      <c r="V27" s="68"/>
      <c r="W27" s="68"/>
      <c r="X27" s="69"/>
      <c r="Y27" s="69">
        <f t="shared" si="5"/>
        <v>0</v>
      </c>
      <c r="Z27" s="70">
        <f t="shared" si="6"/>
        <v>185.64710000000002</v>
      </c>
    </row>
    <row r="28" spans="2:26" ht="20.399999999999999" x14ac:dyDescent="0.3">
      <c r="B28" s="49" t="s">
        <v>56</v>
      </c>
      <c r="C28" s="57">
        <v>96619</v>
      </c>
      <c r="D28" s="61" t="s">
        <v>58</v>
      </c>
      <c r="E28" s="62" t="s">
        <v>17</v>
      </c>
      <c r="F28" s="62">
        <v>30.67</v>
      </c>
      <c r="G28" s="62">
        <v>77.41</v>
      </c>
      <c r="H28" s="29"/>
      <c r="I28" s="29"/>
      <c r="J28" s="29"/>
      <c r="K28" s="71"/>
      <c r="L28" s="71"/>
      <c r="M28" s="71"/>
      <c r="N28" s="71"/>
      <c r="O28" s="62">
        <f t="shared" si="1"/>
        <v>0</v>
      </c>
      <c r="P28" s="62">
        <f t="shared" si="2"/>
        <v>77.41</v>
      </c>
      <c r="Q28" s="62">
        <f t="shared" si="3"/>
        <v>2374.1646999999998</v>
      </c>
      <c r="R28" s="68">
        <f t="shared" si="4"/>
        <v>0</v>
      </c>
      <c r="S28" s="68"/>
      <c r="T28" s="68"/>
      <c r="U28" s="68"/>
      <c r="V28" s="68"/>
      <c r="W28" s="68"/>
      <c r="X28" s="69"/>
      <c r="Y28" s="69">
        <f t="shared" si="5"/>
        <v>0</v>
      </c>
      <c r="Z28" s="70">
        <f t="shared" si="6"/>
        <v>2374.1646999999998</v>
      </c>
    </row>
    <row r="29" spans="2:26" ht="20.399999999999999" x14ac:dyDescent="0.3">
      <c r="B29" s="49" t="s">
        <v>59</v>
      </c>
      <c r="C29" s="57">
        <v>96545</v>
      </c>
      <c r="D29" s="52" t="s">
        <v>61</v>
      </c>
      <c r="E29" s="62" t="s">
        <v>62</v>
      </c>
      <c r="F29" s="62">
        <v>15.99</v>
      </c>
      <c r="G29" s="62">
        <v>537.29999999999995</v>
      </c>
      <c r="H29" s="29"/>
      <c r="I29" s="30"/>
      <c r="J29" s="29"/>
      <c r="K29" s="67"/>
      <c r="L29" s="67"/>
      <c r="M29" s="67"/>
      <c r="N29" s="62"/>
      <c r="O29" s="62">
        <f t="shared" si="1"/>
        <v>0</v>
      </c>
      <c r="P29" s="62">
        <f t="shared" si="2"/>
        <v>537.29999999999995</v>
      </c>
      <c r="Q29" s="62">
        <f t="shared" si="3"/>
        <v>8591.4269999999997</v>
      </c>
      <c r="R29" s="68">
        <f t="shared" si="4"/>
        <v>0</v>
      </c>
      <c r="S29" s="68"/>
      <c r="T29" s="68"/>
      <c r="U29" s="68"/>
      <c r="V29" s="68"/>
      <c r="W29" s="68"/>
      <c r="X29" s="69"/>
      <c r="Y29" s="69">
        <f t="shared" si="5"/>
        <v>0</v>
      </c>
      <c r="Z29" s="70">
        <f t="shared" si="6"/>
        <v>8591.4269999999997</v>
      </c>
    </row>
    <row r="30" spans="2:26" ht="30.6" x14ac:dyDescent="0.3">
      <c r="B30" s="49" t="s">
        <v>63</v>
      </c>
      <c r="C30" s="57">
        <v>94966</v>
      </c>
      <c r="D30" s="52" t="s">
        <v>65</v>
      </c>
      <c r="E30" s="62" t="s">
        <v>41</v>
      </c>
      <c r="F30" s="62">
        <v>530.88</v>
      </c>
      <c r="G30" s="62">
        <v>21.16</v>
      </c>
      <c r="H30" s="29"/>
      <c r="I30" s="30"/>
      <c r="J30" s="29"/>
      <c r="K30" s="67"/>
      <c r="L30" s="67"/>
      <c r="M30" s="67"/>
      <c r="N30" s="62"/>
      <c r="O30" s="62">
        <f t="shared" si="1"/>
        <v>0</v>
      </c>
      <c r="P30" s="62">
        <f t="shared" si="2"/>
        <v>21.16</v>
      </c>
      <c r="Q30" s="62">
        <f t="shared" si="3"/>
        <v>11233.4208</v>
      </c>
      <c r="R30" s="68">
        <f t="shared" si="4"/>
        <v>0</v>
      </c>
      <c r="S30" s="68"/>
      <c r="T30" s="68"/>
      <c r="U30" s="68"/>
      <c r="V30" s="68"/>
      <c r="W30" s="68"/>
      <c r="X30" s="69"/>
      <c r="Y30" s="69">
        <f t="shared" si="5"/>
        <v>0</v>
      </c>
      <c r="Z30" s="70">
        <f t="shared" si="6"/>
        <v>11233.4208</v>
      </c>
    </row>
    <row r="31" spans="2:26" ht="30.6" x14ac:dyDescent="0.3">
      <c r="B31" s="49" t="s">
        <v>66</v>
      </c>
      <c r="C31" s="57">
        <v>94964</v>
      </c>
      <c r="D31" s="52" t="s">
        <v>68</v>
      </c>
      <c r="E31" s="62" t="s">
        <v>41</v>
      </c>
      <c r="F31" s="62">
        <v>488.69</v>
      </c>
      <c r="G31" s="62">
        <v>9.6</v>
      </c>
      <c r="H31" s="29"/>
      <c r="I31" s="30"/>
      <c r="J31" s="29"/>
      <c r="K31" s="67"/>
      <c r="L31" s="67"/>
      <c r="M31" s="67"/>
      <c r="N31" s="62"/>
      <c r="O31" s="62">
        <f t="shared" si="1"/>
        <v>0</v>
      </c>
      <c r="P31" s="62">
        <f t="shared" si="2"/>
        <v>9.6</v>
      </c>
      <c r="Q31" s="62">
        <f t="shared" si="3"/>
        <v>4691.424</v>
      </c>
      <c r="R31" s="68">
        <f t="shared" si="4"/>
        <v>0</v>
      </c>
      <c r="S31" s="68"/>
      <c r="T31" s="68"/>
      <c r="U31" s="68"/>
      <c r="V31" s="68"/>
      <c r="W31" s="68"/>
      <c r="X31" s="69"/>
      <c r="Y31" s="69">
        <f t="shared" si="5"/>
        <v>0</v>
      </c>
      <c r="Z31" s="70">
        <f t="shared" si="6"/>
        <v>4691.424</v>
      </c>
    </row>
    <row r="32" spans="2:26" ht="20.399999999999999" x14ac:dyDescent="0.3">
      <c r="B32" s="49" t="s">
        <v>69</v>
      </c>
      <c r="C32" s="57">
        <v>103670</v>
      </c>
      <c r="D32" s="52" t="s">
        <v>71</v>
      </c>
      <c r="E32" s="62" t="s">
        <v>41</v>
      </c>
      <c r="F32" s="62">
        <v>230.55</v>
      </c>
      <c r="G32" s="62">
        <v>30.76</v>
      </c>
      <c r="H32" s="29"/>
      <c r="I32" s="29"/>
      <c r="J32" s="29"/>
      <c r="K32" s="67"/>
      <c r="L32" s="67"/>
      <c r="M32" s="67"/>
      <c r="N32" s="62"/>
      <c r="O32" s="62">
        <f t="shared" si="1"/>
        <v>0</v>
      </c>
      <c r="P32" s="62">
        <f t="shared" si="2"/>
        <v>30.76</v>
      </c>
      <c r="Q32" s="62">
        <f t="shared" si="3"/>
        <v>7091.7180000000008</v>
      </c>
      <c r="R32" s="68">
        <f t="shared" si="4"/>
        <v>0</v>
      </c>
      <c r="S32" s="68"/>
      <c r="T32" s="68"/>
      <c r="U32" s="68"/>
      <c r="V32" s="68"/>
      <c r="W32" s="68"/>
      <c r="X32" s="69"/>
      <c r="Y32" s="69">
        <f t="shared" si="5"/>
        <v>0</v>
      </c>
      <c r="Z32" s="70">
        <f t="shared" si="6"/>
        <v>7091.7180000000008</v>
      </c>
    </row>
    <row r="33" spans="2:26" ht="20.399999999999999" x14ac:dyDescent="0.3">
      <c r="B33" s="49" t="s">
        <v>72</v>
      </c>
      <c r="C33" s="57">
        <v>96543</v>
      </c>
      <c r="D33" s="52" t="s">
        <v>74</v>
      </c>
      <c r="E33" s="62" t="s">
        <v>62</v>
      </c>
      <c r="F33" s="62">
        <v>17.5</v>
      </c>
      <c r="G33" s="62">
        <v>404.4</v>
      </c>
      <c r="H33" s="29"/>
      <c r="I33" s="29"/>
      <c r="J33" s="29"/>
      <c r="K33" s="67"/>
      <c r="L33" s="67"/>
      <c r="M33" s="67"/>
      <c r="N33" s="62"/>
      <c r="O33" s="62">
        <f t="shared" si="1"/>
        <v>0</v>
      </c>
      <c r="P33" s="62">
        <f t="shared" si="2"/>
        <v>404.4</v>
      </c>
      <c r="Q33" s="62">
        <f t="shared" si="3"/>
        <v>7077</v>
      </c>
      <c r="R33" s="68">
        <f t="shared" si="4"/>
        <v>0</v>
      </c>
      <c r="S33" s="68"/>
      <c r="T33" s="68"/>
      <c r="U33" s="68"/>
      <c r="V33" s="68"/>
      <c r="W33" s="68"/>
      <c r="X33" s="69"/>
      <c r="Y33" s="69">
        <f t="shared" si="5"/>
        <v>0</v>
      </c>
      <c r="Z33" s="70">
        <f t="shared" si="6"/>
        <v>7077</v>
      </c>
    </row>
    <row r="34" spans="2:26" ht="20.399999999999999" x14ac:dyDescent="0.3">
      <c r="B34" s="49" t="s">
        <v>75</v>
      </c>
      <c r="C34" s="57">
        <v>96544</v>
      </c>
      <c r="D34" s="52" t="s">
        <v>77</v>
      </c>
      <c r="E34" s="62" t="s">
        <v>62</v>
      </c>
      <c r="F34" s="62">
        <v>16.59</v>
      </c>
      <c r="G34" s="62">
        <v>295</v>
      </c>
      <c r="H34" s="29"/>
      <c r="I34" s="30"/>
      <c r="J34" s="29"/>
      <c r="K34" s="67"/>
      <c r="L34" s="67"/>
      <c r="M34" s="67"/>
      <c r="N34" s="62"/>
      <c r="O34" s="62">
        <f>H34+I34+J34+K34+L34+M34+N34</f>
        <v>0</v>
      </c>
      <c r="P34" s="62">
        <f t="shared" si="2"/>
        <v>295</v>
      </c>
      <c r="Q34" s="62">
        <f t="shared" si="3"/>
        <v>4894.05</v>
      </c>
      <c r="R34" s="68">
        <f t="shared" si="4"/>
        <v>0</v>
      </c>
      <c r="S34" s="68"/>
      <c r="T34" s="68"/>
      <c r="U34" s="68"/>
      <c r="V34" s="68"/>
      <c r="W34" s="68"/>
      <c r="X34" s="69"/>
      <c r="Y34" s="69">
        <f t="shared" si="5"/>
        <v>0</v>
      </c>
      <c r="Z34" s="70">
        <f t="shared" si="6"/>
        <v>4894.05</v>
      </c>
    </row>
    <row r="35" spans="2:26" ht="20.399999999999999" x14ac:dyDescent="0.3">
      <c r="B35" s="49" t="s">
        <v>78</v>
      </c>
      <c r="C35" s="57">
        <v>96546</v>
      </c>
      <c r="D35" s="52" t="s">
        <v>80</v>
      </c>
      <c r="E35" s="62" t="s">
        <v>62</v>
      </c>
      <c r="F35" s="62">
        <v>14.35</v>
      </c>
      <c r="G35" s="62">
        <v>534.1</v>
      </c>
      <c r="H35" s="29"/>
      <c r="I35" s="30"/>
      <c r="J35" s="29"/>
      <c r="K35" s="67"/>
      <c r="L35" s="67"/>
      <c r="M35" s="67"/>
      <c r="N35" s="62"/>
      <c r="O35" s="62">
        <f>H35+I35+J35+K35+L35+M35+N35</f>
        <v>0</v>
      </c>
      <c r="P35" s="62">
        <f t="shared" si="2"/>
        <v>534.1</v>
      </c>
      <c r="Q35" s="62">
        <f t="shared" si="3"/>
        <v>7664.335</v>
      </c>
      <c r="R35" s="68">
        <f t="shared" si="4"/>
        <v>0</v>
      </c>
      <c r="S35" s="68"/>
      <c r="T35" s="68"/>
      <c r="U35" s="68"/>
      <c r="V35" s="68"/>
      <c r="W35" s="68"/>
      <c r="X35" s="69"/>
      <c r="Y35" s="69">
        <f t="shared" si="5"/>
        <v>0</v>
      </c>
      <c r="Z35" s="70">
        <f t="shared" si="6"/>
        <v>7664.335</v>
      </c>
    </row>
    <row r="36" spans="2:26" ht="20.399999999999999" x14ac:dyDescent="0.3">
      <c r="B36" s="49" t="s">
        <v>81</v>
      </c>
      <c r="C36" s="57">
        <v>96547</v>
      </c>
      <c r="D36" s="52" t="s">
        <v>83</v>
      </c>
      <c r="E36" s="62" t="s">
        <v>62</v>
      </c>
      <c r="F36" s="62">
        <v>11.9</v>
      </c>
      <c r="G36" s="62">
        <v>152.9</v>
      </c>
      <c r="H36" s="29"/>
      <c r="I36" s="30"/>
      <c r="J36" s="29"/>
      <c r="K36" s="67"/>
      <c r="L36" s="67"/>
      <c r="M36" s="67"/>
      <c r="N36" s="62"/>
      <c r="O36" s="62">
        <f t="shared" si="1"/>
        <v>0</v>
      </c>
      <c r="P36" s="62">
        <f t="shared" si="2"/>
        <v>152.9</v>
      </c>
      <c r="Q36" s="62">
        <f t="shared" si="3"/>
        <v>1819.5100000000002</v>
      </c>
      <c r="R36" s="68">
        <f t="shared" si="4"/>
        <v>0</v>
      </c>
      <c r="S36" s="68"/>
      <c r="T36" s="68"/>
      <c r="U36" s="68"/>
      <c r="V36" s="68"/>
      <c r="W36" s="68"/>
      <c r="X36" s="69"/>
      <c r="Y36" s="69">
        <f t="shared" si="5"/>
        <v>0</v>
      </c>
      <c r="Z36" s="70">
        <f t="shared" si="6"/>
        <v>1819.5100000000002</v>
      </c>
    </row>
    <row r="37" spans="2:26" ht="30.6" x14ac:dyDescent="0.3">
      <c r="B37" s="49" t="s">
        <v>84</v>
      </c>
      <c r="C37" s="57">
        <v>96536</v>
      </c>
      <c r="D37" s="52" t="s">
        <v>86</v>
      </c>
      <c r="E37" s="62" t="s">
        <v>17</v>
      </c>
      <c r="F37" s="62">
        <v>69.64</v>
      </c>
      <c r="G37" s="62">
        <v>429.83</v>
      </c>
      <c r="H37" s="29"/>
      <c r="I37" s="30"/>
      <c r="J37" s="29"/>
      <c r="K37" s="67"/>
      <c r="L37" s="67"/>
      <c r="M37" s="67"/>
      <c r="N37" s="62"/>
      <c r="O37" s="62">
        <f t="shared" si="1"/>
        <v>0</v>
      </c>
      <c r="P37" s="62">
        <f t="shared" si="2"/>
        <v>429.83</v>
      </c>
      <c r="Q37" s="62">
        <f t="shared" si="3"/>
        <v>29933.361199999999</v>
      </c>
      <c r="R37" s="68">
        <f t="shared" si="4"/>
        <v>0</v>
      </c>
      <c r="S37" s="68"/>
      <c r="T37" s="68"/>
      <c r="U37" s="68"/>
      <c r="V37" s="68"/>
      <c r="W37" s="68"/>
      <c r="X37" s="69"/>
      <c r="Y37" s="69">
        <f t="shared" si="5"/>
        <v>0</v>
      </c>
      <c r="Z37" s="70">
        <f t="shared" si="6"/>
        <v>29933.361199999999</v>
      </c>
    </row>
    <row r="38" spans="2:26" ht="20.399999999999999" x14ac:dyDescent="0.3">
      <c r="B38" s="49" t="s">
        <v>87</v>
      </c>
      <c r="C38" s="58">
        <v>98557</v>
      </c>
      <c r="D38" s="52" t="s">
        <v>89</v>
      </c>
      <c r="E38" s="62" t="s">
        <v>17</v>
      </c>
      <c r="F38" s="62">
        <v>48.22</v>
      </c>
      <c r="G38" s="62">
        <v>253.95</v>
      </c>
      <c r="H38" s="29"/>
      <c r="I38" s="30"/>
      <c r="J38" s="29"/>
      <c r="K38" s="67"/>
      <c r="L38" s="67"/>
      <c r="M38" s="67"/>
      <c r="N38" s="62"/>
      <c r="O38" s="62">
        <f t="shared" si="1"/>
        <v>0</v>
      </c>
      <c r="P38" s="62">
        <f t="shared" si="2"/>
        <v>253.95</v>
      </c>
      <c r="Q38" s="62">
        <f t="shared" si="3"/>
        <v>12245.468999999999</v>
      </c>
      <c r="R38" s="68">
        <f t="shared" si="4"/>
        <v>0</v>
      </c>
      <c r="S38" s="68"/>
      <c r="T38" s="68"/>
      <c r="U38" s="68"/>
      <c r="V38" s="68"/>
      <c r="W38" s="68"/>
      <c r="X38" s="69"/>
      <c r="Y38" s="69">
        <f t="shared" si="5"/>
        <v>0</v>
      </c>
      <c r="Z38" s="70">
        <f t="shared" si="6"/>
        <v>12245.468999999999</v>
      </c>
    </row>
    <row r="39" spans="2:26" x14ac:dyDescent="0.3">
      <c r="B39" s="56" t="s">
        <v>90</v>
      </c>
      <c r="C39" s="60" t="s">
        <v>91</v>
      </c>
      <c r="D39" s="52"/>
      <c r="E39" s="62"/>
      <c r="F39" s="62"/>
      <c r="G39" s="62"/>
      <c r="H39" s="29"/>
      <c r="I39" s="30"/>
      <c r="J39" s="29"/>
      <c r="K39" s="67"/>
      <c r="L39" s="67"/>
      <c r="M39" s="67"/>
      <c r="N39" s="62"/>
      <c r="O39" s="62"/>
      <c r="P39" s="62"/>
      <c r="Q39" s="62"/>
      <c r="R39" s="68">
        <f t="shared" si="4"/>
        <v>0</v>
      </c>
      <c r="S39" s="68"/>
      <c r="T39" s="68"/>
      <c r="U39" s="68"/>
      <c r="V39" s="68"/>
      <c r="W39" s="68"/>
      <c r="X39" s="69"/>
      <c r="Y39" s="69">
        <f t="shared" si="5"/>
        <v>0</v>
      </c>
      <c r="Z39" s="70">
        <f t="shared" si="6"/>
        <v>0</v>
      </c>
    </row>
    <row r="40" spans="2:26" ht="40.799999999999997" x14ac:dyDescent="0.3">
      <c r="B40" s="49" t="s">
        <v>92</v>
      </c>
      <c r="C40" s="57">
        <v>92443</v>
      </c>
      <c r="D40" s="52" t="s">
        <v>94</v>
      </c>
      <c r="E40" s="62" t="s">
        <v>17</v>
      </c>
      <c r="F40" s="62">
        <v>40.35</v>
      </c>
      <c r="G40" s="62">
        <v>408.7</v>
      </c>
      <c r="H40" s="29"/>
      <c r="I40" s="30"/>
      <c r="J40" s="29"/>
      <c r="K40" s="67"/>
      <c r="L40" s="67"/>
      <c r="M40" s="67"/>
      <c r="N40" s="62"/>
      <c r="O40" s="62">
        <f t="shared" si="1"/>
        <v>0</v>
      </c>
      <c r="P40" s="62">
        <f t="shared" si="2"/>
        <v>408.7</v>
      </c>
      <c r="Q40" s="62">
        <f>F40*G40</f>
        <v>16491.045000000002</v>
      </c>
      <c r="R40" s="68">
        <f t="shared" si="4"/>
        <v>0</v>
      </c>
      <c r="S40" s="68"/>
      <c r="T40" s="68"/>
      <c r="U40" s="68"/>
      <c r="V40" s="68"/>
      <c r="W40" s="68"/>
      <c r="X40" s="69"/>
      <c r="Y40" s="69">
        <f t="shared" si="5"/>
        <v>0</v>
      </c>
      <c r="Z40" s="70">
        <f t="shared" si="6"/>
        <v>16491.045000000002</v>
      </c>
    </row>
    <row r="41" spans="2:26" ht="30.6" x14ac:dyDescent="0.3">
      <c r="B41" s="49" t="s">
        <v>95</v>
      </c>
      <c r="C41" s="57">
        <v>92480</v>
      </c>
      <c r="D41" s="61" t="s">
        <v>97</v>
      </c>
      <c r="E41" s="62" t="s">
        <v>17</v>
      </c>
      <c r="F41" s="62">
        <v>62.17</v>
      </c>
      <c r="G41" s="62">
        <v>435.33</v>
      </c>
      <c r="H41" s="71"/>
      <c r="I41" s="71"/>
      <c r="J41" s="29"/>
      <c r="K41" s="71"/>
      <c r="L41" s="71"/>
      <c r="M41" s="71"/>
      <c r="N41" s="71"/>
      <c r="O41" s="62">
        <f t="shared" si="1"/>
        <v>0</v>
      </c>
      <c r="P41" s="62">
        <f t="shared" si="2"/>
        <v>435.33</v>
      </c>
      <c r="Q41" s="62">
        <f t="shared" si="3"/>
        <v>27064.466100000001</v>
      </c>
      <c r="R41" s="68">
        <f t="shared" si="4"/>
        <v>0</v>
      </c>
      <c r="S41" s="68"/>
      <c r="T41" s="68"/>
      <c r="U41" s="68"/>
      <c r="V41" s="68"/>
      <c r="W41" s="68"/>
      <c r="X41" s="69"/>
      <c r="Y41" s="69">
        <f t="shared" si="5"/>
        <v>0</v>
      </c>
      <c r="Z41" s="70">
        <f t="shared" si="6"/>
        <v>27064.466100000001</v>
      </c>
    </row>
    <row r="42" spans="2:26" ht="20.399999999999999" x14ac:dyDescent="0.3">
      <c r="B42" s="49" t="s">
        <v>98</v>
      </c>
      <c r="C42" s="57">
        <v>92267</v>
      </c>
      <c r="D42" s="52" t="s">
        <v>100</v>
      </c>
      <c r="E42" s="62" t="s">
        <v>17</v>
      </c>
      <c r="F42" s="62">
        <v>30.99</v>
      </c>
      <c r="G42" s="62">
        <v>111.15</v>
      </c>
      <c r="H42" s="67"/>
      <c r="I42" s="29"/>
      <c r="J42" s="29"/>
      <c r="K42" s="67"/>
      <c r="L42" s="67"/>
      <c r="M42" s="67"/>
      <c r="N42" s="62"/>
      <c r="O42" s="62">
        <f t="shared" si="1"/>
        <v>0</v>
      </c>
      <c r="P42" s="62">
        <f t="shared" si="2"/>
        <v>111.15</v>
      </c>
      <c r="Q42" s="62">
        <f t="shared" si="3"/>
        <v>3444.5385000000001</v>
      </c>
      <c r="R42" s="68">
        <f t="shared" si="4"/>
        <v>0</v>
      </c>
      <c r="S42" s="68"/>
      <c r="T42" s="68"/>
      <c r="U42" s="68"/>
      <c r="V42" s="68"/>
      <c r="W42" s="68"/>
      <c r="X42" s="69"/>
      <c r="Y42" s="69">
        <f t="shared" si="5"/>
        <v>0</v>
      </c>
      <c r="Z42" s="70">
        <f t="shared" si="6"/>
        <v>3444.5385000000001</v>
      </c>
    </row>
    <row r="43" spans="2:26" ht="30.6" x14ac:dyDescent="0.3">
      <c r="B43" s="49" t="s">
        <v>101</v>
      </c>
      <c r="C43" s="57">
        <v>92759</v>
      </c>
      <c r="D43" s="52" t="s">
        <v>103</v>
      </c>
      <c r="E43" s="62" t="s">
        <v>62</v>
      </c>
      <c r="F43" s="62">
        <v>14.67</v>
      </c>
      <c r="G43" s="62">
        <v>1027.8</v>
      </c>
      <c r="H43" s="67"/>
      <c r="I43" s="29"/>
      <c r="J43" s="29"/>
      <c r="K43" s="67"/>
      <c r="L43" s="67"/>
      <c r="M43" s="67"/>
      <c r="N43" s="62"/>
      <c r="O43" s="62">
        <f t="shared" si="1"/>
        <v>0</v>
      </c>
      <c r="P43" s="62">
        <f t="shared" si="2"/>
        <v>1027.8</v>
      </c>
      <c r="Q43" s="62">
        <f t="shared" si="3"/>
        <v>15077.825999999999</v>
      </c>
      <c r="R43" s="68">
        <f t="shared" si="4"/>
        <v>0</v>
      </c>
      <c r="S43" s="68"/>
      <c r="T43" s="68"/>
      <c r="U43" s="68"/>
      <c r="V43" s="68"/>
      <c r="W43" s="68"/>
      <c r="X43" s="69"/>
      <c r="Y43" s="69">
        <f t="shared" si="5"/>
        <v>0</v>
      </c>
      <c r="Z43" s="70">
        <f t="shared" si="6"/>
        <v>15077.825999999999</v>
      </c>
    </row>
    <row r="44" spans="2:26" ht="30.6" x14ac:dyDescent="0.3">
      <c r="B44" s="49" t="s">
        <v>104</v>
      </c>
      <c r="C44" s="57">
        <v>92760</v>
      </c>
      <c r="D44" s="52" t="s">
        <v>106</v>
      </c>
      <c r="E44" s="62" t="s">
        <v>62</v>
      </c>
      <c r="F44" s="62">
        <v>14.4</v>
      </c>
      <c r="G44" s="62">
        <v>39.1</v>
      </c>
      <c r="H44" s="67"/>
      <c r="I44" s="29"/>
      <c r="J44" s="29"/>
      <c r="K44" s="67"/>
      <c r="L44" s="67"/>
      <c r="M44" s="67"/>
      <c r="N44" s="62"/>
      <c r="O44" s="62">
        <f t="shared" si="1"/>
        <v>0</v>
      </c>
      <c r="P44" s="62">
        <f t="shared" si="2"/>
        <v>39.1</v>
      </c>
      <c r="Q44" s="62">
        <f t="shared" si="3"/>
        <v>563.04000000000008</v>
      </c>
      <c r="R44" s="68">
        <f t="shared" si="4"/>
        <v>0</v>
      </c>
      <c r="S44" s="68"/>
      <c r="T44" s="68"/>
      <c r="U44" s="68"/>
      <c r="V44" s="68"/>
      <c r="W44" s="68"/>
      <c r="X44" s="69"/>
      <c r="Y44" s="69">
        <f t="shared" si="5"/>
        <v>0</v>
      </c>
      <c r="Z44" s="70">
        <f t="shared" si="6"/>
        <v>563.04000000000008</v>
      </c>
    </row>
    <row r="45" spans="2:26" ht="30.6" x14ac:dyDescent="0.3">
      <c r="B45" s="49" t="s">
        <v>107</v>
      </c>
      <c r="C45" s="57">
        <v>92761</v>
      </c>
      <c r="D45" s="52" t="s">
        <v>109</v>
      </c>
      <c r="E45" s="62" t="s">
        <v>62</v>
      </c>
      <c r="F45" s="62">
        <v>14.25</v>
      </c>
      <c r="G45" s="62">
        <v>1000</v>
      </c>
      <c r="H45" s="67"/>
      <c r="I45" s="29"/>
      <c r="J45" s="29"/>
      <c r="K45" s="67"/>
      <c r="L45" s="67"/>
      <c r="M45" s="67"/>
      <c r="N45" s="62"/>
      <c r="O45" s="62">
        <f t="shared" si="1"/>
        <v>0</v>
      </c>
      <c r="P45" s="62">
        <f t="shared" si="2"/>
        <v>1000</v>
      </c>
      <c r="Q45" s="62">
        <f t="shared" si="3"/>
        <v>14250</v>
      </c>
      <c r="R45" s="68">
        <f t="shared" si="4"/>
        <v>0</v>
      </c>
      <c r="S45" s="68"/>
      <c r="T45" s="68"/>
      <c r="U45" s="68"/>
      <c r="V45" s="68"/>
      <c r="W45" s="68"/>
      <c r="X45" s="69"/>
      <c r="Y45" s="69">
        <f t="shared" si="5"/>
        <v>0</v>
      </c>
      <c r="Z45" s="70">
        <f t="shared" si="6"/>
        <v>14250</v>
      </c>
    </row>
    <row r="46" spans="2:26" ht="30.6" x14ac:dyDescent="0.3">
      <c r="B46" s="49" t="s">
        <v>110</v>
      </c>
      <c r="C46" s="57">
        <v>92762</v>
      </c>
      <c r="D46" s="52" t="s">
        <v>112</v>
      </c>
      <c r="E46" s="62" t="s">
        <v>62</v>
      </c>
      <c r="F46" s="62">
        <v>12.94</v>
      </c>
      <c r="G46" s="62">
        <v>1306.0999999999999</v>
      </c>
      <c r="H46" s="67"/>
      <c r="I46" s="29"/>
      <c r="J46" s="29"/>
      <c r="K46" s="67"/>
      <c r="L46" s="67"/>
      <c r="M46" s="67"/>
      <c r="N46" s="62"/>
      <c r="O46" s="62">
        <f t="shared" si="1"/>
        <v>0</v>
      </c>
      <c r="P46" s="62">
        <f t="shared" si="2"/>
        <v>1306.0999999999999</v>
      </c>
      <c r="Q46" s="62">
        <f t="shared" si="3"/>
        <v>16900.933999999997</v>
      </c>
      <c r="R46" s="68">
        <f t="shared" si="4"/>
        <v>0</v>
      </c>
      <c r="S46" s="68"/>
      <c r="T46" s="68"/>
      <c r="U46" s="68"/>
      <c r="V46" s="68"/>
      <c r="W46" s="68"/>
      <c r="X46" s="69"/>
      <c r="Y46" s="69">
        <f t="shared" si="5"/>
        <v>0</v>
      </c>
      <c r="Z46" s="70">
        <f t="shared" si="6"/>
        <v>16900.933999999997</v>
      </c>
    </row>
    <row r="47" spans="2:26" ht="30.6" x14ac:dyDescent="0.3">
      <c r="B47" s="49" t="s">
        <v>113</v>
      </c>
      <c r="C47" s="57">
        <v>92763</v>
      </c>
      <c r="D47" s="52" t="s">
        <v>115</v>
      </c>
      <c r="E47" s="62" t="s">
        <v>62</v>
      </c>
      <c r="F47" s="62">
        <v>10.71</v>
      </c>
      <c r="G47" s="62">
        <v>168.2</v>
      </c>
      <c r="H47" s="67"/>
      <c r="I47" s="29"/>
      <c r="J47" s="29"/>
      <c r="K47" s="67"/>
      <c r="L47" s="67"/>
      <c r="M47" s="67"/>
      <c r="N47" s="62"/>
      <c r="O47" s="62">
        <f t="shared" si="1"/>
        <v>0</v>
      </c>
      <c r="P47" s="62">
        <f t="shared" si="2"/>
        <v>168.2</v>
      </c>
      <c r="Q47" s="62">
        <f t="shared" si="3"/>
        <v>1801.422</v>
      </c>
      <c r="R47" s="68">
        <f t="shared" si="4"/>
        <v>0</v>
      </c>
      <c r="S47" s="68"/>
      <c r="T47" s="68"/>
      <c r="U47" s="68"/>
      <c r="V47" s="68"/>
      <c r="W47" s="68"/>
      <c r="X47" s="69"/>
      <c r="Y47" s="69">
        <f t="shared" si="5"/>
        <v>0</v>
      </c>
      <c r="Z47" s="70">
        <f t="shared" si="6"/>
        <v>1801.422</v>
      </c>
    </row>
    <row r="48" spans="2:26" ht="30.6" x14ac:dyDescent="0.3">
      <c r="B48" s="49" t="s">
        <v>116</v>
      </c>
      <c r="C48" s="57">
        <v>92768</v>
      </c>
      <c r="D48" s="52" t="s">
        <v>118</v>
      </c>
      <c r="E48" s="62" t="s">
        <v>62</v>
      </c>
      <c r="F48" s="62">
        <v>14.31</v>
      </c>
      <c r="G48" s="62">
        <v>158.69999999999999</v>
      </c>
      <c r="H48" s="67"/>
      <c r="I48" s="29"/>
      <c r="J48" s="29"/>
      <c r="K48" s="67"/>
      <c r="L48" s="67"/>
      <c r="M48" s="67"/>
      <c r="N48" s="62"/>
      <c r="O48" s="62">
        <f t="shared" si="1"/>
        <v>0</v>
      </c>
      <c r="P48" s="62">
        <f t="shared" si="2"/>
        <v>158.69999999999999</v>
      </c>
      <c r="Q48" s="62">
        <f t="shared" si="3"/>
        <v>2270.9969999999998</v>
      </c>
      <c r="R48" s="68">
        <f t="shared" si="4"/>
        <v>0</v>
      </c>
      <c r="S48" s="68"/>
      <c r="T48" s="68"/>
      <c r="U48" s="68"/>
      <c r="V48" s="68"/>
      <c r="W48" s="68"/>
      <c r="X48" s="69"/>
      <c r="Y48" s="69">
        <f t="shared" si="5"/>
        <v>0</v>
      </c>
      <c r="Z48" s="70">
        <f t="shared" si="6"/>
        <v>2270.9969999999998</v>
      </c>
    </row>
    <row r="49" spans="2:26" ht="30.6" x14ac:dyDescent="0.3">
      <c r="B49" s="49" t="s">
        <v>119</v>
      </c>
      <c r="C49" s="57">
        <v>92769</v>
      </c>
      <c r="D49" s="52" t="s">
        <v>121</v>
      </c>
      <c r="E49" s="62" t="s">
        <v>62</v>
      </c>
      <c r="F49" s="62">
        <v>14.01</v>
      </c>
      <c r="G49" s="62">
        <v>170.5</v>
      </c>
      <c r="H49" s="67"/>
      <c r="I49" s="29"/>
      <c r="J49" s="29"/>
      <c r="K49" s="67"/>
      <c r="L49" s="67"/>
      <c r="M49" s="67"/>
      <c r="N49" s="62"/>
      <c r="O49" s="62">
        <f t="shared" si="1"/>
        <v>0</v>
      </c>
      <c r="P49" s="62">
        <f t="shared" si="2"/>
        <v>170.5</v>
      </c>
      <c r="Q49" s="62">
        <f t="shared" si="3"/>
        <v>2388.7049999999999</v>
      </c>
      <c r="R49" s="68">
        <f t="shared" si="4"/>
        <v>0</v>
      </c>
      <c r="S49" s="68"/>
      <c r="T49" s="68"/>
      <c r="U49" s="68"/>
      <c r="V49" s="68"/>
      <c r="W49" s="68"/>
      <c r="X49" s="69"/>
      <c r="Y49" s="69">
        <f t="shared" si="5"/>
        <v>0</v>
      </c>
      <c r="Z49" s="70">
        <f t="shared" si="6"/>
        <v>2388.7049999999999</v>
      </c>
    </row>
    <row r="50" spans="2:26" ht="30.6" x14ac:dyDescent="0.3">
      <c r="B50" s="49" t="s">
        <v>122</v>
      </c>
      <c r="C50" s="57">
        <v>92770</v>
      </c>
      <c r="D50" s="52" t="s">
        <v>124</v>
      </c>
      <c r="E50" s="62" t="s">
        <v>62</v>
      </c>
      <c r="F50" s="62">
        <v>13.86</v>
      </c>
      <c r="G50" s="62">
        <v>279.10000000000002</v>
      </c>
      <c r="H50" s="67"/>
      <c r="I50" s="29"/>
      <c r="J50" s="29"/>
      <c r="K50" s="67"/>
      <c r="L50" s="67"/>
      <c r="M50" s="67"/>
      <c r="N50" s="62"/>
      <c r="O50" s="62">
        <f t="shared" si="1"/>
        <v>0</v>
      </c>
      <c r="P50" s="62">
        <f t="shared" si="2"/>
        <v>279.10000000000002</v>
      </c>
      <c r="Q50" s="62">
        <f t="shared" si="3"/>
        <v>3868.326</v>
      </c>
      <c r="R50" s="68">
        <f t="shared" si="4"/>
        <v>0</v>
      </c>
      <c r="S50" s="68"/>
      <c r="T50" s="68"/>
      <c r="U50" s="68"/>
      <c r="V50" s="68"/>
      <c r="W50" s="68"/>
      <c r="X50" s="69"/>
      <c r="Y50" s="69">
        <f t="shared" si="5"/>
        <v>0</v>
      </c>
      <c r="Z50" s="70">
        <f t="shared" si="6"/>
        <v>3868.326</v>
      </c>
    </row>
    <row r="51" spans="2:26" ht="30.6" x14ac:dyDescent="0.3">
      <c r="B51" s="49" t="s">
        <v>125</v>
      </c>
      <c r="C51" s="57">
        <v>94966</v>
      </c>
      <c r="D51" s="52" t="s">
        <v>65</v>
      </c>
      <c r="E51" s="62" t="s">
        <v>41</v>
      </c>
      <c r="F51" s="62">
        <v>530.88</v>
      </c>
      <c r="G51" s="62">
        <v>61.56</v>
      </c>
      <c r="H51" s="67"/>
      <c r="I51" s="29"/>
      <c r="J51" s="29"/>
      <c r="K51" s="67"/>
      <c r="L51" s="67"/>
      <c r="M51" s="67"/>
      <c r="N51" s="62"/>
      <c r="O51" s="62">
        <f t="shared" si="1"/>
        <v>0</v>
      </c>
      <c r="P51" s="62">
        <f t="shared" si="2"/>
        <v>61.56</v>
      </c>
      <c r="Q51" s="62">
        <f t="shared" si="3"/>
        <v>32680.9728</v>
      </c>
      <c r="R51" s="68">
        <f t="shared" si="4"/>
        <v>0</v>
      </c>
      <c r="S51" s="68"/>
      <c r="T51" s="68"/>
      <c r="U51" s="68"/>
      <c r="V51" s="68"/>
      <c r="W51" s="68"/>
      <c r="X51" s="69"/>
      <c r="Y51" s="69">
        <f t="shared" si="5"/>
        <v>0</v>
      </c>
      <c r="Z51" s="70">
        <f t="shared" si="6"/>
        <v>32680.9728</v>
      </c>
    </row>
    <row r="52" spans="2:26" ht="20.399999999999999" x14ac:dyDescent="0.3">
      <c r="B52" s="49" t="s">
        <v>126</v>
      </c>
      <c r="C52" s="57">
        <v>103670</v>
      </c>
      <c r="D52" s="61" t="s">
        <v>71</v>
      </c>
      <c r="E52" s="62" t="s">
        <v>41</v>
      </c>
      <c r="F52" s="62">
        <v>230.55</v>
      </c>
      <c r="G52" s="62">
        <v>61.56</v>
      </c>
      <c r="H52" s="71"/>
      <c r="I52" s="71"/>
      <c r="J52" s="29"/>
      <c r="K52" s="71"/>
      <c r="L52" s="71"/>
      <c r="M52" s="71"/>
      <c r="N52" s="71"/>
      <c r="O52" s="62">
        <f t="shared" si="1"/>
        <v>0</v>
      </c>
      <c r="P52" s="62">
        <f t="shared" si="2"/>
        <v>61.56</v>
      </c>
      <c r="Q52" s="62">
        <f t="shared" si="3"/>
        <v>14192.658000000001</v>
      </c>
      <c r="R52" s="68">
        <f t="shared" si="4"/>
        <v>0</v>
      </c>
      <c r="S52" s="68"/>
      <c r="T52" s="68"/>
      <c r="U52" s="68"/>
      <c r="V52" s="68"/>
      <c r="W52" s="68"/>
      <c r="X52" s="69"/>
      <c r="Y52" s="69">
        <f t="shared" si="5"/>
        <v>0</v>
      </c>
      <c r="Z52" s="70">
        <f t="shared" si="6"/>
        <v>14192.658000000001</v>
      </c>
    </row>
    <row r="53" spans="2:26" ht="30.6" x14ac:dyDescent="0.3">
      <c r="B53" s="49" t="s">
        <v>127</v>
      </c>
      <c r="C53" s="57">
        <v>92771</v>
      </c>
      <c r="D53" s="61" t="s">
        <v>129</v>
      </c>
      <c r="E53" s="62" t="s">
        <v>62</v>
      </c>
      <c r="F53" s="62">
        <v>12.55</v>
      </c>
      <c r="G53" s="62">
        <v>312.3</v>
      </c>
      <c r="H53" s="71"/>
      <c r="I53" s="71"/>
      <c r="J53" s="29"/>
      <c r="K53" s="71"/>
      <c r="L53" s="71"/>
      <c r="M53" s="71"/>
      <c r="N53" s="71"/>
      <c r="O53" s="62">
        <f t="shared" si="1"/>
        <v>0</v>
      </c>
      <c r="P53" s="62">
        <f t="shared" si="2"/>
        <v>312.3</v>
      </c>
      <c r="Q53" s="62">
        <f t="shared" si="3"/>
        <v>3919.3650000000002</v>
      </c>
      <c r="R53" s="68">
        <f t="shared" si="4"/>
        <v>0</v>
      </c>
      <c r="S53" s="68"/>
      <c r="T53" s="68"/>
      <c r="U53" s="68"/>
      <c r="V53" s="68"/>
      <c r="W53" s="68"/>
      <c r="X53" s="69"/>
      <c r="Y53" s="69">
        <f t="shared" si="5"/>
        <v>0</v>
      </c>
      <c r="Z53" s="70">
        <f t="shared" si="6"/>
        <v>3919.3650000000002</v>
      </c>
    </row>
    <row r="54" spans="2:26" ht="30.6" x14ac:dyDescent="0.3">
      <c r="B54" s="49" t="s">
        <v>130</v>
      </c>
      <c r="C54" s="57">
        <v>92772</v>
      </c>
      <c r="D54" s="52" t="s">
        <v>132</v>
      </c>
      <c r="E54" s="62" t="s">
        <v>62</v>
      </c>
      <c r="F54" s="62">
        <v>10.39</v>
      </c>
      <c r="G54" s="62">
        <v>154.80000000000001</v>
      </c>
      <c r="H54" s="67"/>
      <c r="I54" s="29"/>
      <c r="J54" s="29"/>
      <c r="K54" s="67"/>
      <c r="L54" s="67"/>
      <c r="M54" s="67"/>
      <c r="N54" s="62"/>
      <c r="O54" s="62">
        <f t="shared" si="1"/>
        <v>0</v>
      </c>
      <c r="P54" s="62">
        <f t="shared" si="2"/>
        <v>154.80000000000001</v>
      </c>
      <c r="Q54" s="62">
        <f t="shared" si="3"/>
        <v>1608.3720000000003</v>
      </c>
      <c r="R54" s="68">
        <f t="shared" si="4"/>
        <v>0</v>
      </c>
      <c r="S54" s="68"/>
      <c r="T54" s="68"/>
      <c r="U54" s="68"/>
      <c r="V54" s="68"/>
      <c r="W54" s="68"/>
      <c r="X54" s="69"/>
      <c r="Y54" s="69">
        <f t="shared" si="5"/>
        <v>0</v>
      </c>
      <c r="Z54" s="70">
        <f t="shared" si="6"/>
        <v>1608.3720000000003</v>
      </c>
    </row>
    <row r="55" spans="2:26" x14ac:dyDescent="0.3">
      <c r="B55" s="56">
        <v>1.5</v>
      </c>
      <c r="C55" s="60" t="s">
        <v>134</v>
      </c>
      <c r="D55" s="52"/>
      <c r="E55" s="62"/>
      <c r="F55" s="62"/>
      <c r="G55" s="62"/>
      <c r="H55" s="67"/>
      <c r="I55" s="29"/>
      <c r="J55" s="29"/>
      <c r="K55" s="67"/>
      <c r="L55" s="67"/>
      <c r="M55" s="67"/>
      <c r="N55" s="62"/>
      <c r="O55" s="62"/>
      <c r="P55" s="62"/>
      <c r="Q55" s="62"/>
      <c r="R55" s="68">
        <f t="shared" si="4"/>
        <v>0</v>
      </c>
      <c r="S55" s="68"/>
      <c r="T55" s="68"/>
      <c r="U55" s="68"/>
      <c r="V55" s="68"/>
      <c r="W55" s="68"/>
      <c r="X55" s="69"/>
      <c r="Y55" s="69">
        <f t="shared" si="5"/>
        <v>0</v>
      </c>
      <c r="Z55" s="70">
        <f t="shared" si="6"/>
        <v>0</v>
      </c>
    </row>
    <row r="56" spans="2:26" ht="40.799999999999997" x14ac:dyDescent="0.3">
      <c r="B56" s="49" t="s">
        <v>135</v>
      </c>
      <c r="C56" s="57">
        <v>103356</v>
      </c>
      <c r="D56" s="52" t="s">
        <v>137</v>
      </c>
      <c r="E56" s="62" t="s">
        <v>17</v>
      </c>
      <c r="F56" s="62">
        <v>46.86</v>
      </c>
      <c r="G56" s="62">
        <v>1131.99</v>
      </c>
      <c r="H56" s="67"/>
      <c r="I56" s="29"/>
      <c r="J56" s="29"/>
      <c r="K56" s="67"/>
      <c r="L56" s="67"/>
      <c r="M56" s="67"/>
      <c r="N56" s="62"/>
      <c r="O56" s="62">
        <f t="shared" si="1"/>
        <v>0</v>
      </c>
      <c r="P56" s="62">
        <f t="shared" si="2"/>
        <v>1131.99</v>
      </c>
      <c r="Q56" s="62">
        <f t="shared" si="3"/>
        <v>53045.051399999997</v>
      </c>
      <c r="R56" s="68">
        <f t="shared" si="4"/>
        <v>0</v>
      </c>
      <c r="S56" s="68"/>
      <c r="T56" s="68"/>
      <c r="U56" s="68"/>
      <c r="V56" s="68"/>
      <c r="W56" s="68"/>
      <c r="X56" s="69"/>
      <c r="Y56" s="69">
        <f t="shared" si="5"/>
        <v>0</v>
      </c>
      <c r="Z56" s="70">
        <f t="shared" si="6"/>
        <v>53045.051399999997</v>
      </c>
    </row>
    <row r="57" spans="2:26" ht="20.399999999999999" x14ac:dyDescent="0.3">
      <c r="B57" s="49" t="s">
        <v>138</v>
      </c>
      <c r="C57" s="57">
        <v>93189</v>
      </c>
      <c r="D57" s="61" t="s">
        <v>140</v>
      </c>
      <c r="E57" s="62" t="s">
        <v>37</v>
      </c>
      <c r="F57" s="62">
        <v>99.36</v>
      </c>
      <c r="G57" s="62">
        <v>64.099999999999994</v>
      </c>
      <c r="H57" s="71"/>
      <c r="I57" s="29"/>
      <c r="J57" s="29"/>
      <c r="K57" s="71"/>
      <c r="L57" s="71"/>
      <c r="M57" s="71"/>
      <c r="N57" s="71"/>
      <c r="O57" s="62">
        <f t="shared" si="1"/>
        <v>0</v>
      </c>
      <c r="P57" s="62">
        <f t="shared" si="2"/>
        <v>64.099999999999994</v>
      </c>
      <c r="Q57" s="62">
        <f t="shared" si="3"/>
        <v>6368.9759999999997</v>
      </c>
      <c r="R57" s="68">
        <f t="shared" si="4"/>
        <v>0</v>
      </c>
      <c r="S57" s="68"/>
      <c r="T57" s="68"/>
      <c r="U57" s="68"/>
      <c r="V57" s="68"/>
      <c r="W57" s="68"/>
      <c r="X57" s="69"/>
      <c r="Y57" s="69">
        <f t="shared" si="5"/>
        <v>0</v>
      </c>
      <c r="Z57" s="70">
        <f t="shared" si="6"/>
        <v>6368.9759999999997</v>
      </c>
    </row>
    <row r="58" spans="2:26" ht="30.6" x14ac:dyDescent="0.3">
      <c r="B58" s="49" t="s">
        <v>141</v>
      </c>
      <c r="C58" s="57">
        <v>93191</v>
      </c>
      <c r="D58" s="52" t="s">
        <v>143</v>
      </c>
      <c r="E58" s="62" t="s">
        <v>37</v>
      </c>
      <c r="F58" s="62">
        <v>50.71</v>
      </c>
      <c r="G58" s="62">
        <v>72.2</v>
      </c>
      <c r="H58" s="67"/>
      <c r="I58" s="29"/>
      <c r="J58" s="29"/>
      <c r="K58" s="67"/>
      <c r="L58" s="67"/>
      <c r="M58" s="67"/>
      <c r="N58" s="62"/>
      <c r="O58" s="62">
        <f t="shared" si="1"/>
        <v>0</v>
      </c>
      <c r="P58" s="62">
        <f t="shared" si="2"/>
        <v>72.2</v>
      </c>
      <c r="Q58" s="62">
        <f t="shared" si="3"/>
        <v>3661.2620000000002</v>
      </c>
      <c r="R58" s="68">
        <f t="shared" si="4"/>
        <v>0</v>
      </c>
      <c r="S58" s="68"/>
      <c r="T58" s="68"/>
      <c r="U58" s="68"/>
      <c r="V58" s="68"/>
      <c r="W58" s="68"/>
      <c r="X58" s="69"/>
      <c r="Y58" s="69">
        <f t="shared" si="5"/>
        <v>0</v>
      </c>
      <c r="Z58" s="70">
        <f t="shared" si="6"/>
        <v>3661.2620000000002</v>
      </c>
    </row>
    <row r="59" spans="2:26" ht="20.399999999999999" x14ac:dyDescent="0.3">
      <c r="B59" s="49" t="s">
        <v>144</v>
      </c>
      <c r="C59" s="57">
        <v>93197</v>
      </c>
      <c r="D59" s="52" t="s">
        <v>146</v>
      </c>
      <c r="E59" s="62" t="s">
        <v>37</v>
      </c>
      <c r="F59" s="62">
        <v>90.23</v>
      </c>
      <c r="G59" s="62">
        <v>72.2</v>
      </c>
      <c r="H59" s="67"/>
      <c r="I59" s="29"/>
      <c r="J59" s="29"/>
      <c r="K59" s="67"/>
      <c r="L59" s="67"/>
      <c r="M59" s="67"/>
      <c r="N59" s="62"/>
      <c r="O59" s="62">
        <f t="shared" si="1"/>
        <v>0</v>
      </c>
      <c r="P59" s="62">
        <f t="shared" si="2"/>
        <v>72.2</v>
      </c>
      <c r="Q59" s="62">
        <f t="shared" si="3"/>
        <v>6514.6060000000007</v>
      </c>
      <c r="R59" s="68">
        <f t="shared" si="4"/>
        <v>0</v>
      </c>
      <c r="S59" s="68"/>
      <c r="T59" s="68"/>
      <c r="U59" s="68"/>
      <c r="V59" s="68"/>
      <c r="W59" s="68"/>
      <c r="X59" s="69"/>
      <c r="Y59" s="69">
        <f t="shared" si="5"/>
        <v>0</v>
      </c>
      <c r="Z59" s="70">
        <f t="shared" si="6"/>
        <v>6514.6060000000007</v>
      </c>
    </row>
    <row r="60" spans="2:26" ht="14.4" customHeight="1" x14ac:dyDescent="0.3">
      <c r="B60" s="56">
        <v>1.6</v>
      </c>
      <c r="C60" s="60" t="s">
        <v>148</v>
      </c>
      <c r="D60" s="52"/>
      <c r="E60" s="62"/>
      <c r="F60" s="62"/>
      <c r="G60" s="62"/>
      <c r="H60" s="67"/>
      <c r="I60" s="29"/>
      <c r="J60" s="29"/>
      <c r="K60" s="67"/>
      <c r="L60" s="67"/>
      <c r="M60" s="67"/>
      <c r="N60" s="62"/>
      <c r="O60" s="62"/>
      <c r="P60" s="62"/>
      <c r="Q60" s="62"/>
      <c r="R60" s="68">
        <f t="shared" si="4"/>
        <v>0</v>
      </c>
      <c r="S60" s="68"/>
      <c r="T60" s="68"/>
      <c r="U60" s="68"/>
      <c r="V60" s="68"/>
      <c r="W60" s="68"/>
      <c r="X60" s="69"/>
      <c r="Y60" s="69">
        <f t="shared" si="5"/>
        <v>0</v>
      </c>
      <c r="Z60" s="70">
        <f t="shared" si="6"/>
        <v>0</v>
      </c>
    </row>
    <row r="61" spans="2:26" ht="40.799999999999997" x14ac:dyDescent="0.3">
      <c r="B61" s="49" t="s">
        <v>149</v>
      </c>
      <c r="C61" s="57">
        <v>87893</v>
      </c>
      <c r="D61" s="52" t="s">
        <v>151</v>
      </c>
      <c r="E61" s="62" t="s">
        <v>17</v>
      </c>
      <c r="F61" s="62">
        <v>6.08</v>
      </c>
      <c r="G61" s="62">
        <v>1348.98</v>
      </c>
      <c r="H61" s="67"/>
      <c r="I61" s="29"/>
      <c r="J61" s="29"/>
      <c r="K61" s="67"/>
      <c r="L61" s="67"/>
      <c r="M61" s="67"/>
      <c r="N61" s="62"/>
      <c r="O61" s="62">
        <f t="shared" si="1"/>
        <v>0</v>
      </c>
      <c r="P61" s="62">
        <f t="shared" si="2"/>
        <v>1348.98</v>
      </c>
      <c r="Q61" s="62">
        <f t="shared" si="3"/>
        <v>8201.7983999999997</v>
      </c>
      <c r="R61" s="68">
        <f t="shared" si="4"/>
        <v>0</v>
      </c>
      <c r="S61" s="68"/>
      <c r="T61" s="68"/>
      <c r="U61" s="68"/>
      <c r="V61" s="68"/>
      <c r="W61" s="68"/>
      <c r="X61" s="69"/>
      <c r="Y61" s="69">
        <f t="shared" si="5"/>
        <v>0</v>
      </c>
      <c r="Z61" s="70">
        <f t="shared" si="6"/>
        <v>8201.7983999999997</v>
      </c>
    </row>
    <row r="62" spans="2:26" ht="51" x14ac:dyDescent="0.3">
      <c r="B62" s="49" t="s">
        <v>152</v>
      </c>
      <c r="C62" s="57">
        <v>87548</v>
      </c>
      <c r="D62" s="52" t="s">
        <v>154</v>
      </c>
      <c r="E62" s="62" t="s">
        <v>17</v>
      </c>
      <c r="F62" s="62">
        <v>22.4</v>
      </c>
      <c r="G62" s="62">
        <v>997.11</v>
      </c>
      <c r="H62" s="67"/>
      <c r="I62" s="29"/>
      <c r="J62" s="29"/>
      <c r="K62" s="67"/>
      <c r="L62" s="67"/>
      <c r="M62" s="67"/>
      <c r="N62" s="62"/>
      <c r="O62" s="62">
        <f t="shared" si="1"/>
        <v>0</v>
      </c>
      <c r="P62" s="62">
        <f t="shared" si="2"/>
        <v>997.11</v>
      </c>
      <c r="Q62" s="62">
        <f t="shared" si="3"/>
        <v>22335.263999999999</v>
      </c>
      <c r="R62" s="68">
        <f t="shared" si="4"/>
        <v>0</v>
      </c>
      <c r="S62" s="68"/>
      <c r="T62" s="68"/>
      <c r="U62" s="68"/>
      <c r="V62" s="68"/>
      <c r="W62" s="68"/>
      <c r="X62" s="69"/>
      <c r="Y62" s="69">
        <f t="shared" si="5"/>
        <v>0</v>
      </c>
      <c r="Z62" s="70">
        <f t="shared" si="6"/>
        <v>22335.263999999999</v>
      </c>
    </row>
    <row r="63" spans="2:26" ht="51" x14ac:dyDescent="0.3">
      <c r="B63" s="49" t="s">
        <v>155</v>
      </c>
      <c r="C63" s="57">
        <v>87536</v>
      </c>
      <c r="D63" s="52" t="s">
        <v>157</v>
      </c>
      <c r="E63" s="62" t="s">
        <v>17</v>
      </c>
      <c r="F63" s="62">
        <v>31.26</v>
      </c>
      <c r="G63" s="62">
        <v>351.87</v>
      </c>
      <c r="H63" s="67"/>
      <c r="I63" s="29"/>
      <c r="J63" s="29"/>
      <c r="K63" s="67"/>
      <c r="L63" s="67"/>
      <c r="M63" s="67"/>
      <c r="N63" s="62"/>
      <c r="O63" s="62">
        <f t="shared" si="1"/>
        <v>0</v>
      </c>
      <c r="P63" s="62">
        <f t="shared" si="2"/>
        <v>351.87</v>
      </c>
      <c r="Q63" s="62">
        <f t="shared" si="3"/>
        <v>10999.456200000001</v>
      </c>
      <c r="R63" s="68">
        <f t="shared" si="4"/>
        <v>0</v>
      </c>
      <c r="S63" s="68"/>
      <c r="T63" s="68"/>
      <c r="U63" s="68"/>
      <c r="V63" s="68"/>
      <c r="W63" s="68"/>
      <c r="X63" s="69"/>
      <c r="Y63" s="69">
        <f t="shared" si="5"/>
        <v>0</v>
      </c>
      <c r="Z63" s="70">
        <f t="shared" si="6"/>
        <v>10999.456200000001</v>
      </c>
    </row>
    <row r="64" spans="2:26" ht="30.6" x14ac:dyDescent="0.3">
      <c r="B64" s="49" t="s">
        <v>158</v>
      </c>
      <c r="C64" s="57">
        <v>87275</v>
      </c>
      <c r="D64" s="52" t="s">
        <v>160</v>
      </c>
      <c r="E64" s="62" t="s">
        <v>17</v>
      </c>
      <c r="F64" s="62">
        <v>75.14</v>
      </c>
      <c r="G64" s="62">
        <v>351.87</v>
      </c>
      <c r="H64" s="67"/>
      <c r="I64" s="29"/>
      <c r="J64" s="29"/>
      <c r="K64" s="67"/>
      <c r="L64" s="67"/>
      <c r="M64" s="67"/>
      <c r="N64" s="62"/>
      <c r="O64" s="62">
        <f t="shared" si="1"/>
        <v>0</v>
      </c>
      <c r="P64" s="62">
        <f t="shared" si="2"/>
        <v>351.87</v>
      </c>
      <c r="Q64" s="62">
        <f t="shared" si="3"/>
        <v>26439.5118</v>
      </c>
      <c r="R64" s="68">
        <f t="shared" si="4"/>
        <v>0</v>
      </c>
      <c r="S64" s="68"/>
      <c r="T64" s="68"/>
      <c r="U64" s="68"/>
      <c r="V64" s="68"/>
      <c r="W64" s="68"/>
      <c r="X64" s="69"/>
      <c r="Y64" s="69">
        <f t="shared" si="5"/>
        <v>0</v>
      </c>
      <c r="Z64" s="70">
        <f t="shared" si="6"/>
        <v>26439.5118</v>
      </c>
    </row>
    <row r="65" spans="2:26" x14ac:dyDescent="0.3">
      <c r="B65" s="56">
        <v>1.7</v>
      </c>
      <c r="C65" s="60" t="s">
        <v>162</v>
      </c>
      <c r="D65" s="52"/>
      <c r="E65" s="62"/>
      <c r="F65" s="62"/>
      <c r="G65" s="62"/>
      <c r="H65" s="67"/>
      <c r="I65" s="29"/>
      <c r="J65" s="29"/>
      <c r="K65" s="67"/>
      <c r="L65" s="67"/>
      <c r="M65" s="67"/>
      <c r="N65" s="62"/>
      <c r="O65" s="62"/>
      <c r="P65" s="62"/>
      <c r="Q65" s="62"/>
      <c r="R65" s="68">
        <f t="shared" si="4"/>
        <v>0</v>
      </c>
      <c r="S65" s="68"/>
      <c r="T65" s="68"/>
      <c r="U65" s="68"/>
      <c r="V65" s="68"/>
      <c r="W65" s="68"/>
      <c r="X65" s="69"/>
      <c r="Y65" s="69">
        <f t="shared" si="5"/>
        <v>0</v>
      </c>
      <c r="Z65" s="70">
        <f t="shared" si="6"/>
        <v>0</v>
      </c>
    </row>
    <row r="66" spans="2:26" ht="51" x14ac:dyDescent="0.3">
      <c r="B66" s="49" t="s">
        <v>163</v>
      </c>
      <c r="C66" s="57">
        <v>91315</v>
      </c>
      <c r="D66" s="61" t="s">
        <v>165</v>
      </c>
      <c r="E66" s="62" t="s">
        <v>166</v>
      </c>
      <c r="F66" s="62">
        <v>919.01</v>
      </c>
      <c r="G66" s="62">
        <v>18</v>
      </c>
      <c r="H66" s="71"/>
      <c r="I66" s="29"/>
      <c r="J66" s="29"/>
      <c r="K66" s="71"/>
      <c r="L66" s="71"/>
      <c r="M66" s="71"/>
      <c r="N66" s="71"/>
      <c r="O66" s="62">
        <f t="shared" si="1"/>
        <v>0</v>
      </c>
      <c r="P66" s="62">
        <f t="shared" si="2"/>
        <v>18</v>
      </c>
      <c r="Q66" s="62">
        <f t="shared" si="3"/>
        <v>16542.18</v>
      </c>
      <c r="R66" s="68">
        <f t="shared" si="4"/>
        <v>0</v>
      </c>
      <c r="S66" s="68"/>
      <c r="T66" s="68"/>
      <c r="U66" s="68"/>
      <c r="V66" s="68"/>
      <c r="W66" s="68"/>
      <c r="X66" s="69"/>
      <c r="Y66" s="69">
        <f t="shared" si="5"/>
        <v>0</v>
      </c>
      <c r="Z66" s="70">
        <f t="shared" si="6"/>
        <v>16542.18</v>
      </c>
    </row>
    <row r="67" spans="2:26" ht="40.799999999999997" x14ac:dyDescent="0.3">
      <c r="B67" s="49" t="s">
        <v>167</v>
      </c>
      <c r="C67" s="57">
        <v>94570</v>
      </c>
      <c r="D67" s="52" t="s">
        <v>169</v>
      </c>
      <c r="E67" s="62" t="s">
        <v>17</v>
      </c>
      <c r="F67" s="62">
        <v>960.32</v>
      </c>
      <c r="G67" s="62">
        <v>49.7</v>
      </c>
      <c r="H67" s="67"/>
      <c r="I67" s="29"/>
      <c r="J67" s="29"/>
      <c r="K67" s="67"/>
      <c r="L67" s="67"/>
      <c r="M67" s="67"/>
      <c r="N67" s="62"/>
      <c r="O67" s="62">
        <f t="shared" si="1"/>
        <v>0</v>
      </c>
      <c r="P67" s="62">
        <f t="shared" si="2"/>
        <v>49.7</v>
      </c>
      <c r="Q67" s="62">
        <f t="shared" si="3"/>
        <v>47727.904000000002</v>
      </c>
      <c r="R67" s="68">
        <f t="shared" si="4"/>
        <v>0</v>
      </c>
      <c r="S67" s="68"/>
      <c r="T67" s="68"/>
      <c r="U67" s="68"/>
      <c r="V67" s="68"/>
      <c r="W67" s="68"/>
      <c r="X67" s="69"/>
      <c r="Y67" s="69">
        <f t="shared" si="5"/>
        <v>0</v>
      </c>
      <c r="Z67" s="70">
        <f t="shared" si="6"/>
        <v>47727.904000000002</v>
      </c>
    </row>
    <row r="68" spans="2:26" ht="51" x14ac:dyDescent="0.3">
      <c r="B68" s="49" t="s">
        <v>170</v>
      </c>
      <c r="C68" s="57">
        <v>100689</v>
      </c>
      <c r="D68" s="52" t="s">
        <v>172</v>
      </c>
      <c r="E68" s="62" t="s">
        <v>166</v>
      </c>
      <c r="F68" s="62">
        <v>1069.74</v>
      </c>
      <c r="G68" s="62">
        <v>5</v>
      </c>
      <c r="H68" s="67"/>
      <c r="I68" s="29"/>
      <c r="J68" s="29"/>
      <c r="K68" s="67"/>
      <c r="L68" s="67"/>
      <c r="M68" s="67"/>
      <c r="N68" s="62"/>
      <c r="O68" s="62">
        <f t="shared" si="1"/>
        <v>0</v>
      </c>
      <c r="P68" s="62">
        <f t="shared" si="2"/>
        <v>5</v>
      </c>
      <c r="Q68" s="62">
        <f t="shared" si="3"/>
        <v>5348.7</v>
      </c>
      <c r="R68" s="68">
        <f t="shared" si="4"/>
        <v>0</v>
      </c>
      <c r="S68" s="68"/>
      <c r="T68" s="68"/>
      <c r="U68" s="68"/>
      <c r="V68" s="68"/>
      <c r="W68" s="68"/>
      <c r="X68" s="69"/>
      <c r="Y68" s="69">
        <f t="shared" si="5"/>
        <v>0</v>
      </c>
      <c r="Z68" s="70">
        <f t="shared" si="6"/>
        <v>5348.7</v>
      </c>
    </row>
    <row r="69" spans="2:26" ht="30.6" x14ac:dyDescent="0.3">
      <c r="B69" s="49" t="s">
        <v>173</v>
      </c>
      <c r="C69" s="58" t="s">
        <v>174</v>
      </c>
      <c r="D69" s="52" t="s">
        <v>175</v>
      </c>
      <c r="E69" s="62" t="s">
        <v>5</v>
      </c>
      <c r="F69" s="62">
        <v>2030.34</v>
      </c>
      <c r="G69" s="62">
        <v>1</v>
      </c>
      <c r="H69" s="67"/>
      <c r="I69" s="29"/>
      <c r="J69" s="29"/>
      <c r="K69" s="67"/>
      <c r="L69" s="67"/>
      <c r="M69" s="67"/>
      <c r="N69" s="62"/>
      <c r="O69" s="62">
        <f t="shared" si="1"/>
        <v>0</v>
      </c>
      <c r="P69" s="62">
        <f t="shared" si="2"/>
        <v>1</v>
      </c>
      <c r="Q69" s="62">
        <f t="shared" si="3"/>
        <v>2030.34</v>
      </c>
      <c r="R69" s="68">
        <f t="shared" si="4"/>
        <v>0</v>
      </c>
      <c r="S69" s="68"/>
      <c r="T69" s="68"/>
      <c r="U69" s="68"/>
      <c r="V69" s="68"/>
      <c r="W69" s="68"/>
      <c r="X69" s="69"/>
      <c r="Y69" s="69">
        <f t="shared" si="5"/>
        <v>0</v>
      </c>
      <c r="Z69" s="70">
        <f t="shared" si="6"/>
        <v>2030.34</v>
      </c>
    </row>
    <row r="70" spans="2:26" ht="30.6" x14ac:dyDescent="0.3">
      <c r="B70" s="49" t="s">
        <v>176</v>
      </c>
      <c r="C70" s="58" t="s">
        <v>177</v>
      </c>
      <c r="D70" s="52" t="s">
        <v>178</v>
      </c>
      <c r="E70" s="62" t="s">
        <v>5</v>
      </c>
      <c r="F70" s="62">
        <v>4697.45</v>
      </c>
      <c r="G70" s="62">
        <v>3</v>
      </c>
      <c r="H70" s="67"/>
      <c r="I70" s="29"/>
      <c r="J70" s="29"/>
      <c r="K70" s="67"/>
      <c r="L70" s="67"/>
      <c r="M70" s="67"/>
      <c r="N70" s="62"/>
      <c r="O70" s="62">
        <f t="shared" si="1"/>
        <v>0</v>
      </c>
      <c r="P70" s="62">
        <f t="shared" si="2"/>
        <v>3</v>
      </c>
      <c r="Q70" s="62">
        <f t="shared" si="3"/>
        <v>14092.349999999999</v>
      </c>
      <c r="R70" s="68">
        <f t="shared" si="4"/>
        <v>0</v>
      </c>
      <c r="S70" s="68"/>
      <c r="T70" s="68"/>
      <c r="U70" s="68"/>
      <c r="V70" s="68"/>
      <c r="W70" s="68"/>
      <c r="X70" s="69"/>
      <c r="Y70" s="69">
        <f t="shared" si="5"/>
        <v>0</v>
      </c>
      <c r="Z70" s="70">
        <f t="shared" si="6"/>
        <v>14092.349999999999</v>
      </c>
    </row>
    <row r="71" spans="2:26" ht="30.6" x14ac:dyDescent="0.3">
      <c r="B71" s="49" t="s">
        <v>179</v>
      </c>
      <c r="C71" s="57">
        <v>91341</v>
      </c>
      <c r="D71" s="52" t="s">
        <v>181</v>
      </c>
      <c r="E71" s="62" t="s">
        <v>17</v>
      </c>
      <c r="F71" s="62">
        <v>976.37</v>
      </c>
      <c r="G71" s="62">
        <v>12.96</v>
      </c>
      <c r="H71" s="67"/>
      <c r="I71" s="29"/>
      <c r="J71" s="29"/>
      <c r="K71" s="67"/>
      <c r="L71" s="67"/>
      <c r="M71" s="67"/>
      <c r="N71" s="62"/>
      <c r="O71" s="62">
        <f t="shared" si="1"/>
        <v>0</v>
      </c>
      <c r="P71" s="62">
        <f t="shared" si="2"/>
        <v>12.96</v>
      </c>
      <c r="Q71" s="62">
        <f t="shared" si="3"/>
        <v>12653.755200000001</v>
      </c>
      <c r="R71" s="68">
        <f t="shared" si="4"/>
        <v>0</v>
      </c>
      <c r="S71" s="68"/>
      <c r="T71" s="68"/>
      <c r="U71" s="68"/>
      <c r="V71" s="68"/>
      <c r="W71" s="68"/>
      <c r="X71" s="69"/>
      <c r="Y71" s="69">
        <f t="shared" si="5"/>
        <v>0</v>
      </c>
      <c r="Z71" s="70">
        <f t="shared" si="6"/>
        <v>12653.755200000001</v>
      </c>
    </row>
    <row r="72" spans="2:26" ht="30.6" x14ac:dyDescent="0.3">
      <c r="B72" s="49" t="s">
        <v>182</v>
      </c>
      <c r="C72" s="57">
        <v>100702</v>
      </c>
      <c r="D72" s="52" t="s">
        <v>184</v>
      </c>
      <c r="E72" s="62" t="s">
        <v>17</v>
      </c>
      <c r="F72" s="62">
        <v>579.9</v>
      </c>
      <c r="G72" s="62">
        <v>19.96</v>
      </c>
      <c r="H72" s="67"/>
      <c r="I72" s="29"/>
      <c r="J72" s="29"/>
      <c r="K72" s="67"/>
      <c r="L72" s="67"/>
      <c r="M72" s="67"/>
      <c r="N72" s="62"/>
      <c r="O72" s="62">
        <f t="shared" si="1"/>
        <v>0</v>
      </c>
      <c r="P72" s="62">
        <f t="shared" si="2"/>
        <v>19.96</v>
      </c>
      <c r="Q72" s="62">
        <f t="shared" si="3"/>
        <v>11574.804</v>
      </c>
      <c r="R72" s="68">
        <f t="shared" si="4"/>
        <v>0</v>
      </c>
      <c r="S72" s="68"/>
      <c r="T72" s="68"/>
      <c r="U72" s="68"/>
      <c r="V72" s="68"/>
      <c r="W72" s="68"/>
      <c r="X72" s="69"/>
      <c r="Y72" s="69">
        <f t="shared" si="5"/>
        <v>0</v>
      </c>
      <c r="Z72" s="70">
        <f t="shared" si="6"/>
        <v>11574.804</v>
      </c>
    </row>
    <row r="73" spans="2:26" ht="40.799999999999997" x14ac:dyDescent="0.3">
      <c r="B73" s="49" t="s">
        <v>185</v>
      </c>
      <c r="C73" s="57">
        <v>90831</v>
      </c>
      <c r="D73" s="52" t="s">
        <v>187</v>
      </c>
      <c r="E73" s="62" t="s">
        <v>166</v>
      </c>
      <c r="F73" s="62">
        <v>137.30000000000001</v>
      </c>
      <c r="G73" s="62">
        <v>8</v>
      </c>
      <c r="H73" s="67"/>
      <c r="I73" s="29"/>
      <c r="J73" s="29"/>
      <c r="K73" s="67"/>
      <c r="L73" s="67"/>
      <c r="M73" s="67"/>
      <c r="N73" s="62"/>
      <c r="O73" s="62">
        <f t="shared" si="1"/>
        <v>0</v>
      </c>
      <c r="P73" s="62">
        <f t="shared" si="2"/>
        <v>8</v>
      </c>
      <c r="Q73" s="62">
        <f t="shared" si="3"/>
        <v>1098.4000000000001</v>
      </c>
      <c r="R73" s="68">
        <f t="shared" si="4"/>
        <v>0</v>
      </c>
      <c r="S73" s="68"/>
      <c r="T73" s="68"/>
      <c r="U73" s="68"/>
      <c r="V73" s="68"/>
      <c r="W73" s="68"/>
      <c r="X73" s="69"/>
      <c r="Y73" s="69">
        <f t="shared" si="5"/>
        <v>0</v>
      </c>
      <c r="Z73" s="70">
        <f t="shared" si="6"/>
        <v>1098.4000000000001</v>
      </c>
    </row>
    <row r="74" spans="2:26" x14ac:dyDescent="0.3">
      <c r="B74" s="56">
        <v>1.8</v>
      </c>
      <c r="C74" s="60" t="s">
        <v>189</v>
      </c>
      <c r="D74" s="52"/>
      <c r="E74" s="44"/>
      <c r="F74" s="62"/>
      <c r="G74" s="62"/>
      <c r="H74" s="67"/>
      <c r="I74" s="29"/>
      <c r="J74" s="29"/>
      <c r="K74" s="67"/>
      <c r="L74" s="67"/>
      <c r="M74" s="67"/>
      <c r="N74" s="62"/>
      <c r="O74" s="62"/>
      <c r="P74" s="62"/>
      <c r="Q74" s="62"/>
      <c r="R74" s="68">
        <f t="shared" si="4"/>
        <v>0</v>
      </c>
      <c r="S74" s="68"/>
      <c r="T74" s="68"/>
      <c r="U74" s="68"/>
      <c r="V74" s="68"/>
      <c r="W74" s="68"/>
      <c r="X74" s="69"/>
      <c r="Y74" s="69">
        <f t="shared" si="5"/>
        <v>0</v>
      </c>
      <c r="Z74" s="70">
        <f t="shared" si="6"/>
        <v>0</v>
      </c>
    </row>
    <row r="75" spans="2:26" ht="20.399999999999999" x14ac:dyDescent="0.3">
      <c r="B75" s="49" t="s">
        <v>190</v>
      </c>
      <c r="C75" s="57">
        <v>88485</v>
      </c>
      <c r="D75" s="52" t="s">
        <v>192</v>
      </c>
      <c r="E75" s="44" t="s">
        <v>17</v>
      </c>
      <c r="F75" s="62">
        <v>2.74</v>
      </c>
      <c r="G75" s="62">
        <v>997.11</v>
      </c>
      <c r="H75" s="67"/>
      <c r="I75" s="29"/>
      <c r="J75" s="29"/>
      <c r="K75" s="67"/>
      <c r="L75" s="67"/>
      <c r="M75" s="67"/>
      <c r="N75" s="62"/>
      <c r="O75" s="62">
        <f t="shared" si="1"/>
        <v>0</v>
      </c>
      <c r="P75" s="62">
        <f t="shared" si="2"/>
        <v>997.11</v>
      </c>
      <c r="Q75" s="62">
        <f t="shared" si="3"/>
        <v>2732.0814</v>
      </c>
      <c r="R75" s="68">
        <f t="shared" si="4"/>
        <v>0</v>
      </c>
      <c r="S75" s="68"/>
      <c r="T75" s="68"/>
      <c r="U75" s="68"/>
      <c r="V75" s="68"/>
      <c r="W75" s="68"/>
      <c r="X75" s="69"/>
      <c r="Y75" s="69">
        <f t="shared" si="5"/>
        <v>0</v>
      </c>
      <c r="Z75" s="70">
        <f t="shared" si="6"/>
        <v>2732.0814</v>
      </c>
    </row>
    <row r="76" spans="2:26" ht="20.399999999999999" x14ac:dyDescent="0.3">
      <c r="B76" s="49" t="s">
        <v>193</v>
      </c>
      <c r="C76" s="57">
        <v>88495</v>
      </c>
      <c r="D76" s="52" t="s">
        <v>195</v>
      </c>
      <c r="E76" s="44" t="s">
        <v>17</v>
      </c>
      <c r="F76" s="62">
        <v>9.86</v>
      </c>
      <c r="G76" s="62">
        <v>997.11</v>
      </c>
      <c r="H76" s="67"/>
      <c r="I76" s="29"/>
      <c r="J76" s="29"/>
      <c r="K76" s="67"/>
      <c r="L76" s="67"/>
      <c r="M76" s="67"/>
      <c r="N76" s="62"/>
      <c r="O76" s="62">
        <f t="shared" si="1"/>
        <v>0</v>
      </c>
      <c r="P76" s="62">
        <f t="shared" si="2"/>
        <v>997.11</v>
      </c>
      <c r="Q76" s="62">
        <f t="shared" si="3"/>
        <v>9831.5046000000002</v>
      </c>
      <c r="R76" s="68">
        <f t="shared" si="4"/>
        <v>0</v>
      </c>
      <c r="S76" s="68"/>
      <c r="T76" s="68"/>
      <c r="U76" s="68"/>
      <c r="V76" s="68"/>
      <c r="W76" s="68"/>
      <c r="X76" s="69"/>
      <c r="Y76" s="69">
        <f t="shared" si="5"/>
        <v>0</v>
      </c>
      <c r="Z76" s="70">
        <f t="shared" si="6"/>
        <v>9831.5046000000002</v>
      </c>
    </row>
    <row r="77" spans="2:26" ht="20.399999999999999" x14ac:dyDescent="0.3">
      <c r="B77" s="49" t="s">
        <v>196</v>
      </c>
      <c r="C77" s="57">
        <v>88489</v>
      </c>
      <c r="D77" s="52" t="s">
        <v>198</v>
      </c>
      <c r="E77" s="44" t="s">
        <v>17</v>
      </c>
      <c r="F77" s="62">
        <v>12.16</v>
      </c>
      <c r="G77" s="62">
        <v>997.11</v>
      </c>
      <c r="H77" s="67"/>
      <c r="I77" s="29"/>
      <c r="J77" s="29"/>
      <c r="K77" s="67"/>
      <c r="L77" s="67"/>
      <c r="M77" s="67"/>
      <c r="N77" s="62"/>
      <c r="O77" s="62">
        <f t="shared" si="1"/>
        <v>0</v>
      </c>
      <c r="P77" s="62">
        <f t="shared" si="2"/>
        <v>997.11</v>
      </c>
      <c r="Q77" s="62">
        <f t="shared" si="3"/>
        <v>12124.857600000001</v>
      </c>
      <c r="R77" s="68">
        <f t="shared" si="4"/>
        <v>0</v>
      </c>
      <c r="S77" s="68"/>
      <c r="T77" s="68"/>
      <c r="U77" s="68"/>
      <c r="V77" s="68"/>
      <c r="W77" s="68"/>
      <c r="X77" s="69"/>
      <c r="Y77" s="69">
        <f t="shared" si="5"/>
        <v>0</v>
      </c>
      <c r="Z77" s="70">
        <f t="shared" si="6"/>
        <v>12124.857600000001</v>
      </c>
    </row>
    <row r="78" spans="2:26" ht="20.399999999999999" x14ac:dyDescent="0.3">
      <c r="B78" s="49" t="s">
        <v>199</v>
      </c>
      <c r="C78" s="57">
        <v>88484</v>
      </c>
      <c r="D78" s="52" t="s">
        <v>201</v>
      </c>
      <c r="E78" s="44" t="s">
        <v>17</v>
      </c>
      <c r="F78" s="62">
        <v>3.1</v>
      </c>
      <c r="G78" s="62">
        <v>634.5</v>
      </c>
      <c r="H78" s="67"/>
      <c r="I78" s="29"/>
      <c r="J78" s="29"/>
      <c r="K78" s="67"/>
      <c r="L78" s="67"/>
      <c r="M78" s="67"/>
      <c r="N78" s="62"/>
      <c r="O78" s="62">
        <f t="shared" si="1"/>
        <v>0</v>
      </c>
      <c r="P78" s="62">
        <f t="shared" si="2"/>
        <v>634.5</v>
      </c>
      <c r="Q78" s="62">
        <f t="shared" si="3"/>
        <v>1966.95</v>
      </c>
      <c r="R78" s="68">
        <f t="shared" si="4"/>
        <v>0</v>
      </c>
      <c r="S78" s="68"/>
      <c r="T78" s="68"/>
      <c r="U78" s="68"/>
      <c r="V78" s="68"/>
      <c r="W78" s="68"/>
      <c r="X78" s="69"/>
      <c r="Y78" s="69">
        <f t="shared" si="5"/>
        <v>0</v>
      </c>
      <c r="Z78" s="70">
        <f t="shared" si="6"/>
        <v>1966.95</v>
      </c>
    </row>
    <row r="79" spans="2:26" ht="20.399999999999999" x14ac:dyDescent="0.3">
      <c r="B79" s="49" t="s">
        <v>202</v>
      </c>
      <c r="C79" s="57">
        <v>88494</v>
      </c>
      <c r="D79" s="52" t="s">
        <v>204</v>
      </c>
      <c r="E79" s="44" t="s">
        <v>17</v>
      </c>
      <c r="F79" s="62">
        <v>17.43</v>
      </c>
      <c r="G79" s="62">
        <v>634.5</v>
      </c>
      <c r="H79" s="67"/>
      <c r="I79" s="29"/>
      <c r="J79" s="29"/>
      <c r="K79" s="67"/>
      <c r="L79" s="67"/>
      <c r="M79" s="67"/>
      <c r="N79" s="62"/>
      <c r="O79" s="62">
        <f t="shared" ref="O79:O142" si="7">H79+I79+J79+K79+L79+M79+N79</f>
        <v>0</v>
      </c>
      <c r="P79" s="62">
        <f t="shared" ref="P79:P142" si="8">G79-O79</f>
        <v>634.5</v>
      </c>
      <c r="Q79" s="62">
        <f t="shared" ref="Q79:Q142" si="9">F79*G79</f>
        <v>11059.334999999999</v>
      </c>
      <c r="R79" s="68">
        <f t="shared" ref="R79:R142" si="10">F79*H79</f>
        <v>0</v>
      </c>
      <c r="S79" s="68"/>
      <c r="T79" s="68"/>
      <c r="U79" s="68"/>
      <c r="V79" s="68"/>
      <c r="W79" s="68"/>
      <c r="X79" s="69"/>
      <c r="Y79" s="69">
        <f t="shared" ref="Y79:Y142" si="11">R79+S79+T79+U79+V79+W79</f>
        <v>0</v>
      </c>
      <c r="Z79" s="70">
        <f t="shared" ref="Z79:Z142" si="12">Q79-Y79</f>
        <v>11059.334999999999</v>
      </c>
    </row>
    <row r="80" spans="2:26" ht="20.399999999999999" x14ac:dyDescent="0.3">
      <c r="B80" s="49" t="s">
        <v>205</v>
      </c>
      <c r="C80" s="57">
        <v>88488</v>
      </c>
      <c r="D80" s="52" t="s">
        <v>207</v>
      </c>
      <c r="E80" s="44" t="s">
        <v>17</v>
      </c>
      <c r="F80" s="62">
        <v>13.74</v>
      </c>
      <c r="G80" s="62">
        <v>634.5</v>
      </c>
      <c r="H80" s="67"/>
      <c r="I80" s="29"/>
      <c r="J80" s="29"/>
      <c r="K80" s="67"/>
      <c r="L80" s="67"/>
      <c r="M80" s="67"/>
      <c r="N80" s="62"/>
      <c r="O80" s="62">
        <f t="shared" si="7"/>
        <v>0</v>
      </c>
      <c r="P80" s="62">
        <f t="shared" si="8"/>
        <v>634.5</v>
      </c>
      <c r="Q80" s="62">
        <f t="shared" si="9"/>
        <v>8718.0300000000007</v>
      </c>
      <c r="R80" s="68">
        <f t="shared" si="10"/>
        <v>0</v>
      </c>
      <c r="S80" s="68"/>
      <c r="T80" s="68"/>
      <c r="U80" s="68"/>
      <c r="V80" s="68"/>
      <c r="W80" s="68"/>
      <c r="X80" s="69"/>
      <c r="Y80" s="69">
        <f t="shared" si="11"/>
        <v>0</v>
      </c>
      <c r="Z80" s="70">
        <f t="shared" si="12"/>
        <v>8718.0300000000007</v>
      </c>
    </row>
    <row r="81" spans="2:26" ht="14.4" customHeight="1" x14ac:dyDescent="0.3">
      <c r="B81" s="51" t="s">
        <v>208</v>
      </c>
      <c r="C81" s="63" t="s">
        <v>209</v>
      </c>
      <c r="D81" s="53"/>
      <c r="E81" s="45"/>
      <c r="F81" s="72"/>
      <c r="G81" s="72"/>
      <c r="H81" s="73"/>
      <c r="I81" s="30"/>
      <c r="J81" s="30"/>
      <c r="K81" s="73"/>
      <c r="L81" s="73"/>
      <c r="M81" s="73"/>
      <c r="N81" s="72"/>
      <c r="O81" s="62"/>
      <c r="P81" s="62"/>
      <c r="Q81" s="62"/>
      <c r="R81" s="68">
        <f t="shared" si="10"/>
        <v>0</v>
      </c>
      <c r="S81" s="74"/>
      <c r="T81" s="74"/>
      <c r="U81" s="74"/>
      <c r="V81" s="74"/>
      <c r="W81" s="68"/>
      <c r="X81" s="75"/>
      <c r="Y81" s="69">
        <f t="shared" si="11"/>
        <v>0</v>
      </c>
      <c r="Z81" s="70">
        <f t="shared" si="12"/>
        <v>0</v>
      </c>
    </row>
    <row r="82" spans="2:26" ht="40.799999999999997" x14ac:dyDescent="0.3">
      <c r="B82" s="49" t="s">
        <v>210</v>
      </c>
      <c r="C82" s="57">
        <v>87894</v>
      </c>
      <c r="D82" s="52" t="s">
        <v>212</v>
      </c>
      <c r="E82" s="44" t="s">
        <v>17</v>
      </c>
      <c r="F82" s="62">
        <v>5.72</v>
      </c>
      <c r="G82" s="62">
        <v>466.37</v>
      </c>
      <c r="H82" s="67"/>
      <c r="I82" s="29"/>
      <c r="J82" s="29"/>
      <c r="K82" s="67"/>
      <c r="L82" s="67"/>
      <c r="M82" s="67"/>
      <c r="N82" s="62"/>
      <c r="O82" s="62">
        <f t="shared" si="7"/>
        <v>0</v>
      </c>
      <c r="P82" s="62">
        <f t="shared" si="8"/>
        <v>466.37</v>
      </c>
      <c r="Q82" s="62">
        <f t="shared" si="9"/>
        <v>2667.6363999999999</v>
      </c>
      <c r="R82" s="68">
        <f t="shared" si="10"/>
        <v>0</v>
      </c>
      <c r="S82" s="68"/>
      <c r="T82" s="68"/>
      <c r="U82" s="68"/>
      <c r="V82" s="68"/>
      <c r="W82" s="68"/>
      <c r="X82" s="69"/>
      <c r="Y82" s="69">
        <f t="shared" si="11"/>
        <v>0</v>
      </c>
      <c r="Z82" s="70">
        <f t="shared" si="12"/>
        <v>2667.6363999999999</v>
      </c>
    </row>
    <row r="83" spans="2:26" ht="51" x14ac:dyDescent="0.3">
      <c r="B83" s="49" t="s">
        <v>213</v>
      </c>
      <c r="C83" s="57">
        <v>104233</v>
      </c>
      <c r="D83" s="52" t="s">
        <v>215</v>
      </c>
      <c r="E83" s="44" t="s">
        <v>17</v>
      </c>
      <c r="F83" s="62">
        <v>31.53</v>
      </c>
      <c r="G83" s="62">
        <v>466.37</v>
      </c>
      <c r="H83" s="67"/>
      <c r="I83" s="29"/>
      <c r="J83" s="29"/>
      <c r="K83" s="67"/>
      <c r="L83" s="67"/>
      <c r="M83" s="67"/>
      <c r="N83" s="62"/>
      <c r="O83" s="62">
        <f t="shared" si="7"/>
        <v>0</v>
      </c>
      <c r="P83" s="62">
        <f t="shared" si="8"/>
        <v>466.37</v>
      </c>
      <c r="Q83" s="62">
        <f t="shared" si="9"/>
        <v>14704.6461</v>
      </c>
      <c r="R83" s="68">
        <f t="shared" si="10"/>
        <v>0</v>
      </c>
      <c r="S83" s="68"/>
      <c r="T83" s="68"/>
      <c r="U83" s="68"/>
      <c r="V83" s="68"/>
      <c r="W83" s="68"/>
      <c r="X83" s="69"/>
      <c r="Y83" s="69">
        <f t="shared" si="11"/>
        <v>0</v>
      </c>
      <c r="Z83" s="70">
        <f t="shared" si="12"/>
        <v>14704.6461</v>
      </c>
    </row>
    <row r="84" spans="2:26" ht="30.6" x14ac:dyDescent="0.3">
      <c r="B84" s="49" t="s">
        <v>216</v>
      </c>
      <c r="C84" s="58" t="s">
        <v>217</v>
      </c>
      <c r="D84" s="61" t="s">
        <v>218</v>
      </c>
      <c r="E84" s="44" t="s">
        <v>17</v>
      </c>
      <c r="F84" s="44">
        <v>154.75</v>
      </c>
      <c r="G84" s="62">
        <v>32.5</v>
      </c>
      <c r="H84" s="71"/>
      <c r="I84" s="71"/>
      <c r="J84" s="29"/>
      <c r="K84" s="71"/>
      <c r="L84" s="71"/>
      <c r="M84" s="71"/>
      <c r="N84" s="71"/>
      <c r="O84" s="62">
        <f t="shared" si="7"/>
        <v>0</v>
      </c>
      <c r="P84" s="62">
        <f t="shared" si="8"/>
        <v>32.5</v>
      </c>
      <c r="Q84" s="62">
        <f t="shared" si="9"/>
        <v>5029.375</v>
      </c>
      <c r="R84" s="68">
        <f t="shared" si="10"/>
        <v>0</v>
      </c>
      <c r="S84" s="68"/>
      <c r="T84" s="68"/>
      <c r="U84" s="68"/>
      <c r="V84" s="68"/>
      <c r="W84" s="68"/>
      <c r="X84" s="69"/>
      <c r="Y84" s="69">
        <f t="shared" si="11"/>
        <v>0</v>
      </c>
      <c r="Z84" s="70">
        <f t="shared" si="12"/>
        <v>5029.375</v>
      </c>
    </row>
    <row r="85" spans="2:26" ht="30.6" x14ac:dyDescent="0.3">
      <c r="B85" s="50" t="s">
        <v>219</v>
      </c>
      <c r="C85" s="59" t="s">
        <v>220</v>
      </c>
      <c r="D85" s="53" t="s">
        <v>221</v>
      </c>
      <c r="E85" s="45" t="s">
        <v>222</v>
      </c>
      <c r="F85" s="72">
        <v>228.6</v>
      </c>
      <c r="G85" s="72">
        <v>29.5</v>
      </c>
      <c r="H85" s="73"/>
      <c r="I85" s="73"/>
      <c r="J85" s="30"/>
      <c r="K85" s="73"/>
      <c r="L85" s="73"/>
      <c r="M85" s="73"/>
      <c r="N85" s="72"/>
      <c r="O85" s="62">
        <f t="shared" si="7"/>
        <v>0</v>
      </c>
      <c r="P85" s="62">
        <f t="shared" si="8"/>
        <v>29.5</v>
      </c>
      <c r="Q85" s="62">
        <f t="shared" si="9"/>
        <v>6743.7</v>
      </c>
      <c r="R85" s="68">
        <f t="shared" si="10"/>
        <v>0</v>
      </c>
      <c r="S85" s="74"/>
      <c r="T85" s="74"/>
      <c r="U85" s="74"/>
      <c r="V85" s="74"/>
      <c r="W85" s="68"/>
      <c r="X85" s="75"/>
      <c r="Y85" s="69">
        <f t="shared" si="11"/>
        <v>0</v>
      </c>
      <c r="Z85" s="70">
        <f t="shared" si="12"/>
        <v>6743.7</v>
      </c>
    </row>
    <row r="86" spans="2:26" ht="20.399999999999999" x14ac:dyDescent="0.3">
      <c r="B86" s="50" t="s">
        <v>223</v>
      </c>
      <c r="C86" s="64">
        <v>88485</v>
      </c>
      <c r="D86" s="53" t="s">
        <v>192</v>
      </c>
      <c r="E86" s="45" t="s">
        <v>17</v>
      </c>
      <c r="F86" s="72">
        <v>2.74</v>
      </c>
      <c r="G86" s="72">
        <v>404.37</v>
      </c>
      <c r="H86" s="73"/>
      <c r="I86" s="73"/>
      <c r="J86" s="30"/>
      <c r="K86" s="73"/>
      <c r="L86" s="73"/>
      <c r="M86" s="73"/>
      <c r="N86" s="72"/>
      <c r="O86" s="62">
        <f t="shared" si="7"/>
        <v>0</v>
      </c>
      <c r="P86" s="62">
        <f t="shared" si="8"/>
        <v>404.37</v>
      </c>
      <c r="Q86" s="62">
        <f t="shared" si="9"/>
        <v>1107.9738000000002</v>
      </c>
      <c r="R86" s="68">
        <f t="shared" si="10"/>
        <v>0</v>
      </c>
      <c r="S86" s="74"/>
      <c r="T86" s="74"/>
      <c r="U86" s="74"/>
      <c r="V86" s="74"/>
      <c r="W86" s="68"/>
      <c r="X86" s="75"/>
      <c r="Y86" s="69">
        <f t="shared" si="11"/>
        <v>0</v>
      </c>
      <c r="Z86" s="70">
        <f t="shared" si="12"/>
        <v>1107.9738000000002</v>
      </c>
    </row>
    <row r="87" spans="2:26" ht="20.399999999999999" x14ac:dyDescent="0.3">
      <c r="B87" s="50" t="s">
        <v>224</v>
      </c>
      <c r="C87" s="64">
        <v>96130</v>
      </c>
      <c r="D87" s="53" t="s">
        <v>226</v>
      </c>
      <c r="E87" s="45" t="s">
        <v>17</v>
      </c>
      <c r="F87" s="72">
        <v>17.11</v>
      </c>
      <c r="G87" s="72">
        <v>404.37</v>
      </c>
      <c r="H87" s="73"/>
      <c r="I87" s="73"/>
      <c r="J87" s="30"/>
      <c r="K87" s="73"/>
      <c r="L87" s="73"/>
      <c r="M87" s="73"/>
      <c r="N87" s="72"/>
      <c r="O87" s="62">
        <f t="shared" si="7"/>
        <v>0</v>
      </c>
      <c r="P87" s="62">
        <f t="shared" si="8"/>
        <v>404.37</v>
      </c>
      <c r="Q87" s="62">
        <f t="shared" si="9"/>
        <v>6918.7707</v>
      </c>
      <c r="R87" s="68">
        <f t="shared" si="10"/>
        <v>0</v>
      </c>
      <c r="S87" s="74"/>
      <c r="T87" s="74"/>
      <c r="U87" s="74"/>
      <c r="V87" s="74"/>
      <c r="W87" s="68"/>
      <c r="X87" s="75"/>
      <c r="Y87" s="69">
        <f t="shared" si="11"/>
        <v>0</v>
      </c>
      <c r="Z87" s="70">
        <f t="shared" si="12"/>
        <v>6918.7707</v>
      </c>
    </row>
    <row r="88" spans="2:26" ht="20.399999999999999" x14ac:dyDescent="0.3">
      <c r="B88" s="50" t="s">
        <v>227</v>
      </c>
      <c r="C88" s="64">
        <v>88489</v>
      </c>
      <c r="D88" s="53" t="s">
        <v>198</v>
      </c>
      <c r="E88" s="45" t="s">
        <v>17</v>
      </c>
      <c r="F88" s="72">
        <v>12.16</v>
      </c>
      <c r="G88" s="72">
        <v>404.37</v>
      </c>
      <c r="H88" s="73"/>
      <c r="I88" s="73"/>
      <c r="J88" s="30"/>
      <c r="K88" s="73"/>
      <c r="L88" s="73"/>
      <c r="M88" s="73"/>
      <c r="N88" s="72"/>
      <c r="O88" s="62">
        <f t="shared" si="7"/>
        <v>0</v>
      </c>
      <c r="P88" s="62">
        <f t="shared" si="8"/>
        <v>404.37</v>
      </c>
      <c r="Q88" s="62">
        <f t="shared" si="9"/>
        <v>4917.1392000000005</v>
      </c>
      <c r="R88" s="68">
        <f t="shared" si="10"/>
        <v>0</v>
      </c>
      <c r="S88" s="74"/>
      <c r="T88" s="74"/>
      <c r="U88" s="74"/>
      <c r="V88" s="74"/>
      <c r="W88" s="68"/>
      <c r="X88" s="75"/>
      <c r="Y88" s="69">
        <f t="shared" si="11"/>
        <v>0</v>
      </c>
      <c r="Z88" s="70">
        <f t="shared" si="12"/>
        <v>4917.1392000000005</v>
      </c>
    </row>
    <row r="89" spans="2:26" ht="14.4" customHeight="1" x14ac:dyDescent="0.3">
      <c r="B89" s="63">
        <v>1.1000000000000001</v>
      </c>
      <c r="C89" s="63" t="s">
        <v>229</v>
      </c>
      <c r="D89" s="53"/>
      <c r="E89" s="45"/>
      <c r="F89" s="72"/>
      <c r="G89" s="72"/>
      <c r="H89" s="73"/>
      <c r="I89" s="73"/>
      <c r="J89" s="30"/>
      <c r="K89" s="73"/>
      <c r="L89" s="73"/>
      <c r="M89" s="73"/>
      <c r="N89" s="72"/>
      <c r="O89" s="62"/>
      <c r="P89" s="62"/>
      <c r="Q89" s="62"/>
      <c r="R89" s="68">
        <f t="shared" si="10"/>
        <v>0</v>
      </c>
      <c r="S89" s="74"/>
      <c r="T89" s="74"/>
      <c r="U89" s="74"/>
      <c r="V89" s="74"/>
      <c r="W89" s="68"/>
      <c r="X89" s="75"/>
      <c r="Y89" s="69">
        <f t="shared" si="11"/>
        <v>0</v>
      </c>
      <c r="Z89" s="70">
        <f t="shared" si="12"/>
        <v>0</v>
      </c>
    </row>
    <row r="90" spans="2:26" ht="30.6" x14ac:dyDescent="0.3">
      <c r="B90" s="50" t="s">
        <v>230</v>
      </c>
      <c r="C90" s="64">
        <v>92868</v>
      </c>
      <c r="D90" s="53" t="s">
        <v>232</v>
      </c>
      <c r="E90" s="66" t="s">
        <v>166</v>
      </c>
      <c r="F90" s="66">
        <v>13.45</v>
      </c>
      <c r="G90" s="72">
        <v>117</v>
      </c>
      <c r="H90" s="73"/>
      <c r="I90" s="73"/>
      <c r="J90" s="30"/>
      <c r="K90" s="73"/>
      <c r="L90" s="73"/>
      <c r="M90" s="73"/>
      <c r="N90" s="72"/>
      <c r="O90" s="62">
        <f t="shared" si="7"/>
        <v>0</v>
      </c>
      <c r="P90" s="62">
        <f t="shared" si="8"/>
        <v>117</v>
      </c>
      <c r="Q90" s="62">
        <f t="shared" si="9"/>
        <v>1573.6499999999999</v>
      </c>
      <c r="R90" s="68">
        <f t="shared" si="10"/>
        <v>0</v>
      </c>
      <c r="S90" s="74"/>
      <c r="T90" s="74"/>
      <c r="U90" s="74"/>
      <c r="V90" s="74"/>
      <c r="W90" s="68"/>
      <c r="X90" s="75"/>
      <c r="Y90" s="69">
        <f t="shared" si="11"/>
        <v>0</v>
      </c>
      <c r="Z90" s="70">
        <f t="shared" si="12"/>
        <v>1573.6499999999999</v>
      </c>
    </row>
    <row r="91" spans="2:26" ht="20.399999999999999" x14ac:dyDescent="0.3">
      <c r="B91" s="50" t="s">
        <v>233</v>
      </c>
      <c r="C91" s="64">
        <v>91937</v>
      </c>
      <c r="D91" s="53" t="s">
        <v>235</v>
      </c>
      <c r="E91" s="66" t="s">
        <v>166</v>
      </c>
      <c r="F91" s="66">
        <v>11.14</v>
      </c>
      <c r="G91" s="72">
        <v>76</v>
      </c>
      <c r="H91" s="73"/>
      <c r="I91" s="73"/>
      <c r="J91" s="30"/>
      <c r="K91" s="73"/>
      <c r="L91" s="73"/>
      <c r="M91" s="73"/>
      <c r="N91" s="72"/>
      <c r="O91" s="62">
        <f t="shared" si="7"/>
        <v>0</v>
      </c>
      <c r="P91" s="62">
        <f t="shared" si="8"/>
        <v>76</v>
      </c>
      <c r="Q91" s="62">
        <f t="shared" si="9"/>
        <v>846.6400000000001</v>
      </c>
      <c r="R91" s="68">
        <f t="shared" si="10"/>
        <v>0</v>
      </c>
      <c r="S91" s="74"/>
      <c r="T91" s="74"/>
      <c r="U91" s="74"/>
      <c r="V91" s="74"/>
      <c r="W91" s="68"/>
      <c r="X91" s="75"/>
      <c r="Y91" s="69">
        <f t="shared" si="11"/>
        <v>0</v>
      </c>
      <c r="Z91" s="70">
        <f t="shared" si="12"/>
        <v>846.6400000000001</v>
      </c>
    </row>
    <row r="92" spans="2:26" ht="30.6" x14ac:dyDescent="0.3">
      <c r="B92" s="50" t="s">
        <v>236</v>
      </c>
      <c r="C92" s="64">
        <v>91924</v>
      </c>
      <c r="D92" s="53" t="s">
        <v>238</v>
      </c>
      <c r="E92" s="66" t="s">
        <v>37</v>
      </c>
      <c r="F92" s="66">
        <v>2.7</v>
      </c>
      <c r="G92" s="72">
        <v>1253.8</v>
      </c>
      <c r="H92" s="73"/>
      <c r="I92" s="73"/>
      <c r="J92" s="30"/>
      <c r="K92" s="73"/>
      <c r="L92" s="73"/>
      <c r="M92" s="73"/>
      <c r="N92" s="72"/>
      <c r="O92" s="62">
        <f t="shared" si="7"/>
        <v>0</v>
      </c>
      <c r="P92" s="62">
        <f t="shared" si="8"/>
        <v>1253.8</v>
      </c>
      <c r="Q92" s="62">
        <f t="shared" si="9"/>
        <v>3385.26</v>
      </c>
      <c r="R92" s="68">
        <f t="shared" si="10"/>
        <v>0</v>
      </c>
      <c r="S92" s="74"/>
      <c r="T92" s="74"/>
      <c r="U92" s="74"/>
      <c r="V92" s="74"/>
      <c r="W92" s="68"/>
      <c r="X92" s="75"/>
      <c r="Y92" s="69">
        <f t="shared" si="11"/>
        <v>0</v>
      </c>
      <c r="Z92" s="70">
        <f t="shared" si="12"/>
        <v>3385.26</v>
      </c>
    </row>
    <row r="93" spans="2:26" ht="30.6" x14ac:dyDescent="0.3">
      <c r="B93" s="50" t="s">
        <v>239</v>
      </c>
      <c r="C93" s="64">
        <v>91926</v>
      </c>
      <c r="D93" s="53" t="s">
        <v>241</v>
      </c>
      <c r="E93" s="66" t="s">
        <v>37</v>
      </c>
      <c r="F93" s="66">
        <v>3.98</v>
      </c>
      <c r="G93" s="72">
        <v>1496.3</v>
      </c>
      <c r="H93" s="73"/>
      <c r="I93" s="73"/>
      <c r="J93" s="30"/>
      <c r="K93" s="73"/>
      <c r="L93" s="73"/>
      <c r="M93" s="73"/>
      <c r="N93" s="72"/>
      <c r="O93" s="62">
        <f t="shared" si="7"/>
        <v>0</v>
      </c>
      <c r="P93" s="62">
        <f t="shared" si="8"/>
        <v>1496.3</v>
      </c>
      <c r="Q93" s="62">
        <f t="shared" si="9"/>
        <v>5955.2739999999994</v>
      </c>
      <c r="R93" s="68">
        <f t="shared" si="10"/>
        <v>0</v>
      </c>
      <c r="S93" s="74"/>
      <c r="T93" s="74"/>
      <c r="U93" s="74"/>
      <c r="V93" s="74"/>
      <c r="W93" s="68"/>
      <c r="X93" s="75"/>
      <c r="Y93" s="69">
        <f t="shared" si="11"/>
        <v>0</v>
      </c>
      <c r="Z93" s="70">
        <f t="shared" si="12"/>
        <v>5955.2739999999994</v>
      </c>
    </row>
    <row r="94" spans="2:26" ht="30.6" x14ac:dyDescent="0.3">
      <c r="B94" s="50" t="s">
        <v>242</v>
      </c>
      <c r="C94" s="64">
        <v>91928</v>
      </c>
      <c r="D94" s="65" t="s">
        <v>244</v>
      </c>
      <c r="E94" s="66" t="s">
        <v>37</v>
      </c>
      <c r="F94" s="66">
        <v>6.23</v>
      </c>
      <c r="G94" s="72">
        <v>284.60000000000002</v>
      </c>
      <c r="H94" s="76"/>
      <c r="I94" s="76"/>
      <c r="J94" s="30"/>
      <c r="K94" s="76"/>
      <c r="L94" s="76"/>
      <c r="M94" s="76"/>
      <c r="N94" s="76"/>
      <c r="O94" s="62">
        <f t="shared" si="7"/>
        <v>0</v>
      </c>
      <c r="P94" s="62">
        <f t="shared" si="8"/>
        <v>284.60000000000002</v>
      </c>
      <c r="Q94" s="62">
        <f t="shared" si="9"/>
        <v>1773.0580000000002</v>
      </c>
      <c r="R94" s="68">
        <f t="shared" si="10"/>
        <v>0</v>
      </c>
      <c r="S94" s="74"/>
      <c r="T94" s="74"/>
      <c r="U94" s="74"/>
      <c r="V94" s="74"/>
      <c r="W94" s="68"/>
      <c r="X94" s="75"/>
      <c r="Y94" s="69">
        <f t="shared" si="11"/>
        <v>0</v>
      </c>
      <c r="Z94" s="70">
        <f t="shared" si="12"/>
        <v>1773.0580000000002</v>
      </c>
    </row>
    <row r="95" spans="2:26" ht="30.6" x14ac:dyDescent="0.3">
      <c r="B95" s="50" t="s">
        <v>245</v>
      </c>
      <c r="C95" s="64">
        <v>91931</v>
      </c>
      <c r="D95" s="53" t="s">
        <v>247</v>
      </c>
      <c r="E95" s="66" t="s">
        <v>37</v>
      </c>
      <c r="F95" s="66">
        <v>9.51</v>
      </c>
      <c r="G95" s="72">
        <v>224</v>
      </c>
      <c r="H95" s="73"/>
      <c r="I95" s="73"/>
      <c r="J95" s="30"/>
      <c r="K95" s="73"/>
      <c r="L95" s="73"/>
      <c r="M95" s="73"/>
      <c r="N95" s="72"/>
      <c r="O95" s="62">
        <f t="shared" si="7"/>
        <v>0</v>
      </c>
      <c r="P95" s="62">
        <f t="shared" si="8"/>
        <v>224</v>
      </c>
      <c r="Q95" s="62">
        <f t="shared" si="9"/>
        <v>2130.2399999999998</v>
      </c>
      <c r="R95" s="68">
        <f t="shared" si="10"/>
        <v>0</v>
      </c>
      <c r="S95" s="74"/>
      <c r="T95" s="74"/>
      <c r="U95" s="74"/>
      <c r="V95" s="74"/>
      <c r="W95" s="68"/>
      <c r="X95" s="75"/>
      <c r="Y95" s="69">
        <f t="shared" si="11"/>
        <v>0</v>
      </c>
      <c r="Z95" s="70">
        <f t="shared" si="12"/>
        <v>2130.2399999999998</v>
      </c>
    </row>
    <row r="96" spans="2:26" ht="20.399999999999999" x14ac:dyDescent="0.3">
      <c r="B96" s="50" t="s">
        <v>248</v>
      </c>
      <c r="C96" s="64">
        <v>39773</v>
      </c>
      <c r="D96" s="53" t="s">
        <v>250</v>
      </c>
      <c r="E96" s="66" t="s">
        <v>166</v>
      </c>
      <c r="F96" s="66">
        <v>101.17</v>
      </c>
      <c r="G96" s="72">
        <v>2</v>
      </c>
      <c r="H96" s="73"/>
      <c r="I96" s="73"/>
      <c r="J96" s="30"/>
      <c r="K96" s="73"/>
      <c r="L96" s="73"/>
      <c r="M96" s="73"/>
      <c r="N96" s="72"/>
      <c r="O96" s="62">
        <f t="shared" si="7"/>
        <v>0</v>
      </c>
      <c r="P96" s="62">
        <f t="shared" si="8"/>
        <v>2</v>
      </c>
      <c r="Q96" s="62">
        <f t="shared" si="9"/>
        <v>202.34</v>
      </c>
      <c r="R96" s="68">
        <f t="shared" si="10"/>
        <v>0</v>
      </c>
      <c r="S96" s="74"/>
      <c r="T96" s="74"/>
      <c r="U96" s="74"/>
      <c r="V96" s="74"/>
      <c r="W96" s="68"/>
      <c r="X96" s="75"/>
      <c r="Y96" s="69">
        <f t="shared" si="11"/>
        <v>0</v>
      </c>
      <c r="Z96" s="70">
        <f t="shared" si="12"/>
        <v>202.34</v>
      </c>
    </row>
    <row r="97" spans="2:26" ht="20.399999999999999" x14ac:dyDescent="0.3">
      <c r="B97" s="50" t="s">
        <v>251</v>
      </c>
      <c r="C97" s="64">
        <v>101890</v>
      </c>
      <c r="D97" s="53" t="s">
        <v>253</v>
      </c>
      <c r="E97" s="66" t="s">
        <v>166</v>
      </c>
      <c r="F97" s="66">
        <v>15.35</v>
      </c>
      <c r="G97" s="72">
        <v>19</v>
      </c>
      <c r="H97" s="73"/>
      <c r="I97" s="73"/>
      <c r="J97" s="30"/>
      <c r="K97" s="73"/>
      <c r="L97" s="73"/>
      <c r="M97" s="73"/>
      <c r="N97" s="72"/>
      <c r="O97" s="62">
        <f t="shared" si="7"/>
        <v>0</v>
      </c>
      <c r="P97" s="62">
        <f t="shared" si="8"/>
        <v>19</v>
      </c>
      <c r="Q97" s="62">
        <f t="shared" si="9"/>
        <v>291.64999999999998</v>
      </c>
      <c r="R97" s="68">
        <f t="shared" si="10"/>
        <v>0</v>
      </c>
      <c r="S97" s="74"/>
      <c r="T97" s="74"/>
      <c r="U97" s="74"/>
      <c r="V97" s="74"/>
      <c r="W97" s="68"/>
      <c r="X97" s="75"/>
      <c r="Y97" s="69">
        <f t="shared" si="11"/>
        <v>0</v>
      </c>
      <c r="Z97" s="70">
        <f t="shared" si="12"/>
        <v>291.64999999999998</v>
      </c>
    </row>
    <row r="98" spans="2:26" ht="20.399999999999999" x14ac:dyDescent="0.3">
      <c r="B98" s="50" t="s">
        <v>254</v>
      </c>
      <c r="C98" s="64">
        <v>93670</v>
      </c>
      <c r="D98" s="53" t="s">
        <v>256</v>
      </c>
      <c r="E98" s="66" t="s">
        <v>166</v>
      </c>
      <c r="F98" s="66">
        <v>73.97</v>
      </c>
      <c r="G98" s="72">
        <v>1</v>
      </c>
      <c r="H98" s="73"/>
      <c r="I98" s="73"/>
      <c r="J98" s="30"/>
      <c r="K98" s="73"/>
      <c r="L98" s="73"/>
      <c r="M98" s="73"/>
      <c r="N98" s="72"/>
      <c r="O98" s="62">
        <f t="shared" si="7"/>
        <v>0</v>
      </c>
      <c r="P98" s="62">
        <f t="shared" si="8"/>
        <v>1</v>
      </c>
      <c r="Q98" s="62">
        <f t="shared" si="9"/>
        <v>73.97</v>
      </c>
      <c r="R98" s="68">
        <f t="shared" si="10"/>
        <v>0</v>
      </c>
      <c r="S98" s="74"/>
      <c r="T98" s="74"/>
      <c r="U98" s="74"/>
      <c r="V98" s="74"/>
      <c r="W98" s="68"/>
      <c r="X98" s="75"/>
      <c r="Y98" s="69">
        <f t="shared" si="11"/>
        <v>0</v>
      </c>
      <c r="Z98" s="70">
        <f t="shared" si="12"/>
        <v>73.97</v>
      </c>
    </row>
    <row r="99" spans="2:26" ht="20.399999999999999" x14ac:dyDescent="0.3">
      <c r="B99" s="50" t="s">
        <v>257</v>
      </c>
      <c r="C99" s="64">
        <v>93671</v>
      </c>
      <c r="D99" s="53" t="s">
        <v>259</v>
      </c>
      <c r="E99" s="66" t="s">
        <v>166</v>
      </c>
      <c r="F99" s="66">
        <v>77.569999999999993</v>
      </c>
      <c r="G99" s="72">
        <v>1</v>
      </c>
      <c r="H99" s="73"/>
      <c r="I99" s="73"/>
      <c r="J99" s="30"/>
      <c r="K99" s="73"/>
      <c r="L99" s="73"/>
      <c r="M99" s="73"/>
      <c r="N99" s="72"/>
      <c r="O99" s="62">
        <f t="shared" si="7"/>
        <v>0</v>
      </c>
      <c r="P99" s="62">
        <f t="shared" si="8"/>
        <v>1</v>
      </c>
      <c r="Q99" s="62">
        <f t="shared" si="9"/>
        <v>77.569999999999993</v>
      </c>
      <c r="R99" s="68">
        <f t="shared" si="10"/>
        <v>0</v>
      </c>
      <c r="S99" s="74"/>
      <c r="T99" s="74"/>
      <c r="U99" s="74"/>
      <c r="V99" s="74"/>
      <c r="W99" s="68"/>
      <c r="X99" s="75"/>
      <c r="Y99" s="69">
        <f t="shared" si="11"/>
        <v>0</v>
      </c>
      <c r="Z99" s="70">
        <f t="shared" si="12"/>
        <v>77.569999999999993</v>
      </c>
    </row>
    <row r="100" spans="2:26" ht="20.399999999999999" x14ac:dyDescent="0.3">
      <c r="B100" s="50" t="s">
        <v>260</v>
      </c>
      <c r="C100" s="64">
        <v>39466</v>
      </c>
      <c r="D100" s="53" t="s">
        <v>262</v>
      </c>
      <c r="E100" s="66" t="s">
        <v>166</v>
      </c>
      <c r="F100" s="66">
        <v>74.81</v>
      </c>
      <c r="G100" s="72">
        <v>6</v>
      </c>
      <c r="H100" s="73"/>
      <c r="I100" s="73"/>
      <c r="J100" s="30"/>
      <c r="K100" s="73"/>
      <c r="L100" s="73"/>
      <c r="M100" s="73"/>
      <c r="N100" s="72"/>
      <c r="O100" s="62">
        <f t="shared" si="7"/>
        <v>0</v>
      </c>
      <c r="P100" s="62">
        <f t="shared" si="8"/>
        <v>6</v>
      </c>
      <c r="Q100" s="62">
        <f t="shared" si="9"/>
        <v>448.86</v>
      </c>
      <c r="R100" s="68">
        <f t="shared" si="10"/>
        <v>0</v>
      </c>
      <c r="S100" s="74"/>
      <c r="T100" s="74"/>
      <c r="U100" s="74"/>
      <c r="V100" s="74"/>
      <c r="W100" s="68"/>
      <c r="X100" s="75"/>
      <c r="Y100" s="69">
        <f t="shared" si="11"/>
        <v>0</v>
      </c>
      <c r="Z100" s="70">
        <f t="shared" si="12"/>
        <v>448.86</v>
      </c>
    </row>
    <row r="101" spans="2:26" ht="20.399999999999999" x14ac:dyDescent="0.3">
      <c r="B101" s="50" t="s">
        <v>263</v>
      </c>
      <c r="C101" s="64">
        <v>39445</v>
      </c>
      <c r="D101" s="53" t="s">
        <v>265</v>
      </c>
      <c r="E101" s="66" t="s">
        <v>166</v>
      </c>
      <c r="F101" s="66">
        <v>136.80000000000001</v>
      </c>
      <c r="G101" s="72">
        <v>1</v>
      </c>
      <c r="H101" s="73"/>
      <c r="I101" s="73"/>
      <c r="J101" s="30"/>
      <c r="K101" s="73"/>
      <c r="L101" s="73"/>
      <c r="M101" s="73"/>
      <c r="N101" s="72"/>
      <c r="O101" s="62">
        <f t="shared" si="7"/>
        <v>0</v>
      </c>
      <c r="P101" s="62">
        <f t="shared" si="8"/>
        <v>1</v>
      </c>
      <c r="Q101" s="62">
        <f t="shared" si="9"/>
        <v>136.80000000000001</v>
      </c>
      <c r="R101" s="68">
        <f t="shared" si="10"/>
        <v>0</v>
      </c>
      <c r="S101" s="74"/>
      <c r="T101" s="74"/>
      <c r="U101" s="74"/>
      <c r="V101" s="74"/>
      <c r="W101" s="68"/>
      <c r="X101" s="75"/>
      <c r="Y101" s="69">
        <f t="shared" si="11"/>
        <v>0</v>
      </c>
      <c r="Z101" s="70">
        <f t="shared" si="12"/>
        <v>136.80000000000001</v>
      </c>
    </row>
    <row r="102" spans="2:26" ht="20.399999999999999" x14ac:dyDescent="0.3">
      <c r="B102" s="50" t="s">
        <v>266</v>
      </c>
      <c r="C102" s="64">
        <v>39446</v>
      </c>
      <c r="D102" s="53" t="s">
        <v>268</v>
      </c>
      <c r="E102" s="66" t="s">
        <v>166</v>
      </c>
      <c r="F102" s="66">
        <v>139.25</v>
      </c>
      <c r="G102" s="72">
        <v>1</v>
      </c>
      <c r="H102" s="73"/>
      <c r="I102" s="73"/>
      <c r="J102" s="30"/>
      <c r="K102" s="73"/>
      <c r="L102" s="73"/>
      <c r="M102" s="73"/>
      <c r="N102" s="72"/>
      <c r="O102" s="62">
        <f t="shared" si="7"/>
        <v>0</v>
      </c>
      <c r="P102" s="62">
        <f t="shared" si="8"/>
        <v>1</v>
      </c>
      <c r="Q102" s="62">
        <f t="shared" si="9"/>
        <v>139.25</v>
      </c>
      <c r="R102" s="68">
        <f t="shared" si="10"/>
        <v>0</v>
      </c>
      <c r="S102" s="74"/>
      <c r="T102" s="74"/>
      <c r="U102" s="74"/>
      <c r="V102" s="74"/>
      <c r="W102" s="68"/>
      <c r="X102" s="75"/>
      <c r="Y102" s="69">
        <f t="shared" si="11"/>
        <v>0</v>
      </c>
      <c r="Z102" s="70">
        <f t="shared" si="12"/>
        <v>139.25</v>
      </c>
    </row>
    <row r="103" spans="2:26" ht="30.6" x14ac:dyDescent="0.3">
      <c r="B103" s="50" t="s">
        <v>269</v>
      </c>
      <c r="C103" s="64">
        <v>91953</v>
      </c>
      <c r="D103" s="53" t="s">
        <v>271</v>
      </c>
      <c r="E103" s="66" t="s">
        <v>166</v>
      </c>
      <c r="F103" s="66">
        <v>25.8</v>
      </c>
      <c r="G103" s="72">
        <v>23</v>
      </c>
      <c r="H103" s="73"/>
      <c r="I103" s="73"/>
      <c r="J103" s="30"/>
      <c r="K103" s="73"/>
      <c r="L103" s="73"/>
      <c r="M103" s="73"/>
      <c r="N103" s="72"/>
      <c r="O103" s="62">
        <f t="shared" si="7"/>
        <v>0</v>
      </c>
      <c r="P103" s="62">
        <f t="shared" si="8"/>
        <v>23</v>
      </c>
      <c r="Q103" s="62">
        <f t="shared" si="9"/>
        <v>593.4</v>
      </c>
      <c r="R103" s="68">
        <f t="shared" si="10"/>
        <v>0</v>
      </c>
      <c r="S103" s="74"/>
      <c r="T103" s="74"/>
      <c r="U103" s="74"/>
      <c r="V103" s="74"/>
      <c r="W103" s="68"/>
      <c r="X103" s="75"/>
      <c r="Y103" s="69">
        <f t="shared" si="11"/>
        <v>0</v>
      </c>
      <c r="Z103" s="70">
        <f t="shared" si="12"/>
        <v>593.4</v>
      </c>
    </row>
    <row r="104" spans="2:26" ht="30.6" x14ac:dyDescent="0.3">
      <c r="B104" s="50" t="s">
        <v>272</v>
      </c>
      <c r="C104" s="64">
        <v>91967</v>
      </c>
      <c r="D104" s="53" t="s">
        <v>274</v>
      </c>
      <c r="E104" s="66" t="s">
        <v>166</v>
      </c>
      <c r="F104" s="66">
        <v>53.44</v>
      </c>
      <c r="G104" s="72">
        <v>1</v>
      </c>
      <c r="H104" s="73"/>
      <c r="I104" s="73"/>
      <c r="J104" s="30"/>
      <c r="K104" s="73"/>
      <c r="L104" s="73"/>
      <c r="M104" s="73"/>
      <c r="N104" s="72"/>
      <c r="O104" s="62">
        <f t="shared" si="7"/>
        <v>0</v>
      </c>
      <c r="P104" s="62">
        <f t="shared" si="8"/>
        <v>1</v>
      </c>
      <c r="Q104" s="62">
        <f t="shared" si="9"/>
        <v>53.44</v>
      </c>
      <c r="R104" s="68">
        <f t="shared" si="10"/>
        <v>0</v>
      </c>
      <c r="S104" s="74"/>
      <c r="T104" s="74"/>
      <c r="U104" s="74"/>
      <c r="V104" s="74"/>
      <c r="W104" s="68"/>
      <c r="X104" s="75"/>
      <c r="Y104" s="69">
        <f t="shared" si="11"/>
        <v>0</v>
      </c>
      <c r="Z104" s="70">
        <f t="shared" si="12"/>
        <v>53.44</v>
      </c>
    </row>
    <row r="105" spans="2:26" ht="30.6" x14ac:dyDescent="0.3">
      <c r="B105" s="50" t="s">
        <v>275</v>
      </c>
      <c r="C105" s="64">
        <v>92000</v>
      </c>
      <c r="D105" s="53" t="s">
        <v>277</v>
      </c>
      <c r="E105" s="66" t="s">
        <v>166</v>
      </c>
      <c r="F105" s="66">
        <v>27.19</v>
      </c>
      <c r="G105" s="72">
        <v>54</v>
      </c>
      <c r="H105" s="73"/>
      <c r="I105" s="73"/>
      <c r="J105" s="30"/>
      <c r="K105" s="73"/>
      <c r="L105" s="73"/>
      <c r="M105" s="73"/>
      <c r="N105" s="72"/>
      <c r="O105" s="62">
        <f t="shared" si="7"/>
        <v>0</v>
      </c>
      <c r="P105" s="62">
        <f t="shared" si="8"/>
        <v>54</v>
      </c>
      <c r="Q105" s="62">
        <f t="shared" si="9"/>
        <v>1468.26</v>
      </c>
      <c r="R105" s="68">
        <f t="shared" si="10"/>
        <v>0</v>
      </c>
      <c r="S105" s="74"/>
      <c r="T105" s="74"/>
      <c r="U105" s="74"/>
      <c r="V105" s="74"/>
      <c r="W105" s="68"/>
      <c r="X105" s="75"/>
      <c r="Y105" s="69">
        <f t="shared" si="11"/>
        <v>0</v>
      </c>
      <c r="Z105" s="70">
        <f t="shared" si="12"/>
        <v>1468.26</v>
      </c>
    </row>
    <row r="106" spans="2:26" ht="30.6" x14ac:dyDescent="0.3">
      <c r="B106" s="50" t="s">
        <v>278</v>
      </c>
      <c r="C106" s="64">
        <v>92008</v>
      </c>
      <c r="D106" s="53" t="s">
        <v>280</v>
      </c>
      <c r="E106" s="66" t="s">
        <v>166</v>
      </c>
      <c r="F106" s="66">
        <v>42.35</v>
      </c>
      <c r="G106" s="72">
        <v>8</v>
      </c>
      <c r="H106" s="73"/>
      <c r="I106" s="73"/>
      <c r="J106" s="30"/>
      <c r="K106" s="73"/>
      <c r="L106" s="73"/>
      <c r="M106" s="73"/>
      <c r="N106" s="72"/>
      <c r="O106" s="62">
        <f t="shared" si="7"/>
        <v>0</v>
      </c>
      <c r="P106" s="62">
        <f t="shared" si="8"/>
        <v>8</v>
      </c>
      <c r="Q106" s="62">
        <f t="shared" si="9"/>
        <v>338.8</v>
      </c>
      <c r="R106" s="68">
        <f t="shared" si="10"/>
        <v>0</v>
      </c>
      <c r="S106" s="74"/>
      <c r="T106" s="74"/>
      <c r="U106" s="74"/>
      <c r="V106" s="74"/>
      <c r="W106" s="68"/>
      <c r="X106" s="75"/>
      <c r="Y106" s="69">
        <f t="shared" si="11"/>
        <v>0</v>
      </c>
      <c r="Z106" s="70">
        <f t="shared" si="12"/>
        <v>338.8</v>
      </c>
    </row>
    <row r="107" spans="2:26" ht="30.6" x14ac:dyDescent="0.3">
      <c r="B107" s="50" t="s">
        <v>281</v>
      </c>
      <c r="C107" s="64">
        <v>91959</v>
      </c>
      <c r="D107" s="65" t="s">
        <v>283</v>
      </c>
      <c r="E107" s="66" t="s">
        <v>166</v>
      </c>
      <c r="F107" s="66">
        <v>39.619999999999997</v>
      </c>
      <c r="G107" s="72">
        <v>2</v>
      </c>
      <c r="H107" s="76"/>
      <c r="I107" s="76"/>
      <c r="J107" s="30"/>
      <c r="K107" s="76"/>
      <c r="L107" s="76"/>
      <c r="M107" s="76"/>
      <c r="N107" s="76"/>
      <c r="O107" s="62">
        <f t="shared" si="7"/>
        <v>0</v>
      </c>
      <c r="P107" s="62">
        <f t="shared" si="8"/>
        <v>2</v>
      </c>
      <c r="Q107" s="62">
        <f t="shared" si="9"/>
        <v>79.239999999999995</v>
      </c>
      <c r="R107" s="68">
        <f t="shared" si="10"/>
        <v>0</v>
      </c>
      <c r="S107" s="74"/>
      <c r="T107" s="74"/>
      <c r="U107" s="74"/>
      <c r="V107" s="74"/>
      <c r="W107" s="68"/>
      <c r="X107" s="75"/>
      <c r="Y107" s="69">
        <f t="shared" si="11"/>
        <v>0</v>
      </c>
      <c r="Z107" s="70">
        <f t="shared" si="12"/>
        <v>79.239999999999995</v>
      </c>
    </row>
    <row r="108" spans="2:26" ht="30.6" x14ac:dyDescent="0.3">
      <c r="B108" s="50" t="s">
        <v>284</v>
      </c>
      <c r="C108" s="64">
        <v>91834</v>
      </c>
      <c r="D108" s="65" t="s">
        <v>286</v>
      </c>
      <c r="E108" s="66" t="s">
        <v>37</v>
      </c>
      <c r="F108" s="66">
        <v>9.77</v>
      </c>
      <c r="G108" s="72">
        <v>830.48</v>
      </c>
      <c r="H108" s="76"/>
      <c r="I108" s="76"/>
      <c r="J108" s="30"/>
      <c r="K108" s="76"/>
      <c r="L108" s="76"/>
      <c r="M108" s="76"/>
      <c r="N108" s="76"/>
      <c r="O108" s="62">
        <f t="shared" si="7"/>
        <v>0</v>
      </c>
      <c r="P108" s="62">
        <f t="shared" si="8"/>
        <v>830.48</v>
      </c>
      <c r="Q108" s="62">
        <f t="shared" si="9"/>
        <v>8113.7896000000001</v>
      </c>
      <c r="R108" s="68">
        <f t="shared" si="10"/>
        <v>0</v>
      </c>
      <c r="S108" s="74"/>
      <c r="T108" s="74"/>
      <c r="U108" s="74"/>
      <c r="V108" s="74"/>
      <c r="W108" s="68"/>
      <c r="X108" s="75"/>
      <c r="Y108" s="69">
        <f t="shared" si="11"/>
        <v>0</v>
      </c>
      <c r="Z108" s="70">
        <f t="shared" si="12"/>
        <v>8113.7896000000001</v>
      </c>
    </row>
    <row r="109" spans="2:26" ht="30.6" x14ac:dyDescent="0.3">
      <c r="B109" s="50" t="s">
        <v>287</v>
      </c>
      <c r="C109" s="64">
        <v>91868</v>
      </c>
      <c r="D109" s="53" t="s">
        <v>289</v>
      </c>
      <c r="E109" s="66" t="s">
        <v>37</v>
      </c>
      <c r="F109" s="66">
        <v>13.05</v>
      </c>
      <c r="G109" s="72">
        <v>55.97</v>
      </c>
      <c r="H109" s="73"/>
      <c r="I109" s="73"/>
      <c r="J109" s="30"/>
      <c r="K109" s="73"/>
      <c r="L109" s="73"/>
      <c r="M109" s="73"/>
      <c r="N109" s="72"/>
      <c r="O109" s="62">
        <f t="shared" si="7"/>
        <v>0</v>
      </c>
      <c r="P109" s="62">
        <f t="shared" si="8"/>
        <v>55.97</v>
      </c>
      <c r="Q109" s="62">
        <f t="shared" si="9"/>
        <v>730.4085</v>
      </c>
      <c r="R109" s="68">
        <f t="shared" si="10"/>
        <v>0</v>
      </c>
      <c r="S109" s="74"/>
      <c r="T109" s="74"/>
      <c r="U109" s="74"/>
      <c r="V109" s="74"/>
      <c r="W109" s="68"/>
      <c r="X109" s="75"/>
      <c r="Y109" s="69">
        <f t="shared" si="11"/>
        <v>0</v>
      </c>
      <c r="Z109" s="70">
        <f t="shared" si="12"/>
        <v>730.4085</v>
      </c>
    </row>
    <row r="110" spans="2:26" ht="30.6" x14ac:dyDescent="0.3">
      <c r="B110" s="50" t="s">
        <v>290</v>
      </c>
      <c r="C110" s="64">
        <v>91867</v>
      </c>
      <c r="D110" s="53" t="s">
        <v>292</v>
      </c>
      <c r="E110" s="66" t="s">
        <v>37</v>
      </c>
      <c r="F110" s="66">
        <v>9.18</v>
      </c>
      <c r="G110" s="72">
        <v>36.19</v>
      </c>
      <c r="H110" s="73"/>
      <c r="I110" s="73"/>
      <c r="J110" s="30"/>
      <c r="K110" s="73"/>
      <c r="L110" s="73"/>
      <c r="M110" s="73"/>
      <c r="N110" s="72"/>
      <c r="O110" s="62">
        <f t="shared" si="7"/>
        <v>0</v>
      </c>
      <c r="P110" s="62">
        <f t="shared" si="8"/>
        <v>36.19</v>
      </c>
      <c r="Q110" s="62">
        <f t="shared" si="9"/>
        <v>332.2242</v>
      </c>
      <c r="R110" s="68">
        <f t="shared" si="10"/>
        <v>0</v>
      </c>
      <c r="S110" s="74"/>
      <c r="T110" s="74"/>
      <c r="U110" s="74"/>
      <c r="V110" s="74"/>
      <c r="W110" s="68"/>
      <c r="X110" s="75"/>
      <c r="Y110" s="69">
        <f t="shared" si="11"/>
        <v>0</v>
      </c>
      <c r="Z110" s="70">
        <f t="shared" si="12"/>
        <v>332.2242</v>
      </c>
    </row>
    <row r="111" spans="2:26" ht="20.399999999999999" x14ac:dyDescent="0.3">
      <c r="B111" s="50" t="s">
        <v>293</v>
      </c>
      <c r="C111" s="64">
        <v>101654</v>
      </c>
      <c r="D111" s="53" t="s">
        <v>295</v>
      </c>
      <c r="E111" s="66" t="s">
        <v>166</v>
      </c>
      <c r="F111" s="66">
        <v>289.93</v>
      </c>
      <c r="G111" s="72">
        <v>15</v>
      </c>
      <c r="H111" s="73"/>
      <c r="I111" s="73"/>
      <c r="J111" s="30"/>
      <c r="K111" s="73"/>
      <c r="L111" s="73"/>
      <c r="M111" s="73"/>
      <c r="N111" s="72"/>
      <c r="O111" s="62">
        <f t="shared" si="7"/>
        <v>0</v>
      </c>
      <c r="P111" s="62">
        <f t="shared" si="8"/>
        <v>15</v>
      </c>
      <c r="Q111" s="62">
        <f t="shared" si="9"/>
        <v>4348.95</v>
      </c>
      <c r="R111" s="68">
        <f t="shared" si="10"/>
        <v>0</v>
      </c>
      <c r="S111" s="74"/>
      <c r="T111" s="74"/>
      <c r="U111" s="74"/>
      <c r="V111" s="74"/>
      <c r="W111" s="68"/>
      <c r="X111" s="75"/>
      <c r="Y111" s="69">
        <f t="shared" si="11"/>
        <v>0</v>
      </c>
      <c r="Z111" s="70">
        <f t="shared" si="12"/>
        <v>4348.95</v>
      </c>
    </row>
    <row r="112" spans="2:26" ht="20.399999999999999" x14ac:dyDescent="0.3">
      <c r="B112" s="50" t="s">
        <v>296</v>
      </c>
      <c r="C112" s="64">
        <v>103782</v>
      </c>
      <c r="D112" s="53" t="s">
        <v>298</v>
      </c>
      <c r="E112" s="66" t="s">
        <v>166</v>
      </c>
      <c r="F112" s="66">
        <v>33.380000000000003</v>
      </c>
      <c r="G112" s="72">
        <v>76</v>
      </c>
      <c r="H112" s="73"/>
      <c r="I112" s="73"/>
      <c r="J112" s="30"/>
      <c r="K112" s="73"/>
      <c r="L112" s="73"/>
      <c r="M112" s="73"/>
      <c r="N112" s="72"/>
      <c r="O112" s="62">
        <f t="shared" si="7"/>
        <v>0</v>
      </c>
      <c r="P112" s="62">
        <f t="shared" si="8"/>
        <v>76</v>
      </c>
      <c r="Q112" s="62">
        <f t="shared" si="9"/>
        <v>2536.88</v>
      </c>
      <c r="R112" s="68">
        <f t="shared" si="10"/>
        <v>0</v>
      </c>
      <c r="S112" s="74"/>
      <c r="T112" s="74"/>
      <c r="U112" s="74"/>
      <c r="V112" s="74"/>
      <c r="W112" s="68"/>
      <c r="X112" s="75"/>
      <c r="Y112" s="69">
        <f t="shared" si="11"/>
        <v>0</v>
      </c>
      <c r="Z112" s="70">
        <f t="shared" si="12"/>
        <v>2536.88</v>
      </c>
    </row>
    <row r="113" spans="2:26" ht="30.6" x14ac:dyDescent="0.3">
      <c r="B113" s="50" t="s">
        <v>299</v>
      </c>
      <c r="C113" s="64">
        <v>101509</v>
      </c>
      <c r="D113" s="53" t="s">
        <v>301</v>
      </c>
      <c r="E113" s="66" t="s">
        <v>166</v>
      </c>
      <c r="F113" s="66">
        <v>1759.39</v>
      </c>
      <c r="G113" s="72">
        <v>1</v>
      </c>
      <c r="H113" s="73"/>
      <c r="I113" s="73"/>
      <c r="J113" s="30"/>
      <c r="K113" s="73"/>
      <c r="L113" s="73"/>
      <c r="M113" s="73"/>
      <c r="N113" s="72"/>
      <c r="O113" s="62">
        <f t="shared" si="7"/>
        <v>0</v>
      </c>
      <c r="P113" s="62">
        <f t="shared" si="8"/>
        <v>1</v>
      </c>
      <c r="Q113" s="62">
        <f t="shared" si="9"/>
        <v>1759.39</v>
      </c>
      <c r="R113" s="68">
        <f t="shared" si="10"/>
        <v>0</v>
      </c>
      <c r="S113" s="74"/>
      <c r="T113" s="74"/>
      <c r="U113" s="74"/>
      <c r="V113" s="74"/>
      <c r="W113" s="68"/>
      <c r="X113" s="75"/>
      <c r="Y113" s="69">
        <f t="shared" si="11"/>
        <v>0</v>
      </c>
      <c r="Z113" s="70">
        <f t="shared" si="12"/>
        <v>1759.39</v>
      </c>
    </row>
    <row r="114" spans="2:26" ht="20.399999999999999" x14ac:dyDescent="0.3">
      <c r="B114" s="50" t="s">
        <v>302</v>
      </c>
      <c r="C114" s="64">
        <v>5044</v>
      </c>
      <c r="D114" s="53" t="s">
        <v>304</v>
      </c>
      <c r="E114" s="66" t="s">
        <v>166</v>
      </c>
      <c r="F114" s="66">
        <v>924.88</v>
      </c>
      <c r="G114" s="72">
        <v>1</v>
      </c>
      <c r="H114" s="73"/>
      <c r="I114" s="73"/>
      <c r="J114" s="30"/>
      <c r="K114" s="73"/>
      <c r="L114" s="73"/>
      <c r="M114" s="73"/>
      <c r="N114" s="72"/>
      <c r="O114" s="62">
        <f t="shared" si="7"/>
        <v>0</v>
      </c>
      <c r="P114" s="62">
        <f t="shared" si="8"/>
        <v>1</v>
      </c>
      <c r="Q114" s="62">
        <f t="shared" si="9"/>
        <v>924.88</v>
      </c>
      <c r="R114" s="68">
        <f t="shared" si="10"/>
        <v>0</v>
      </c>
      <c r="S114" s="74"/>
      <c r="T114" s="74"/>
      <c r="U114" s="74"/>
      <c r="V114" s="74"/>
      <c r="W114" s="68"/>
      <c r="X114" s="75"/>
      <c r="Y114" s="69">
        <f t="shared" si="11"/>
        <v>0</v>
      </c>
      <c r="Z114" s="70">
        <f t="shared" si="12"/>
        <v>924.88</v>
      </c>
    </row>
    <row r="115" spans="2:26" ht="40.799999999999997" x14ac:dyDescent="0.3">
      <c r="B115" s="50" t="s">
        <v>305</v>
      </c>
      <c r="C115" s="64">
        <v>101879</v>
      </c>
      <c r="D115" s="53" t="s">
        <v>307</v>
      </c>
      <c r="E115" s="66" t="s">
        <v>166</v>
      </c>
      <c r="F115" s="66">
        <v>555.51</v>
      </c>
      <c r="G115" s="72">
        <v>1</v>
      </c>
      <c r="H115" s="73"/>
      <c r="I115" s="73"/>
      <c r="J115" s="30"/>
      <c r="K115" s="73"/>
      <c r="L115" s="73"/>
      <c r="M115" s="73"/>
      <c r="N115" s="72"/>
      <c r="O115" s="62">
        <f t="shared" si="7"/>
        <v>0</v>
      </c>
      <c r="P115" s="62">
        <f t="shared" si="8"/>
        <v>1</v>
      </c>
      <c r="Q115" s="62">
        <f t="shared" si="9"/>
        <v>555.51</v>
      </c>
      <c r="R115" s="68">
        <f t="shared" si="10"/>
        <v>0</v>
      </c>
      <c r="S115" s="74"/>
      <c r="T115" s="74"/>
      <c r="U115" s="74"/>
      <c r="V115" s="74"/>
      <c r="W115" s="68"/>
      <c r="X115" s="75"/>
      <c r="Y115" s="69">
        <f t="shared" si="11"/>
        <v>0</v>
      </c>
      <c r="Z115" s="70">
        <f t="shared" si="12"/>
        <v>555.51</v>
      </c>
    </row>
    <row r="116" spans="2:26" ht="20.399999999999999" x14ac:dyDescent="0.3">
      <c r="B116" s="50" t="s">
        <v>308</v>
      </c>
      <c r="C116" s="64">
        <v>5044</v>
      </c>
      <c r="D116" s="53" t="s">
        <v>304</v>
      </c>
      <c r="E116" s="66" t="s">
        <v>166</v>
      </c>
      <c r="F116" s="66">
        <v>924.88</v>
      </c>
      <c r="G116" s="72">
        <v>1</v>
      </c>
      <c r="H116" s="73"/>
      <c r="I116" s="73"/>
      <c r="J116" s="30"/>
      <c r="K116" s="73"/>
      <c r="L116" s="73"/>
      <c r="M116" s="73"/>
      <c r="N116" s="72"/>
      <c r="O116" s="62">
        <f t="shared" si="7"/>
        <v>0</v>
      </c>
      <c r="P116" s="62">
        <f t="shared" si="8"/>
        <v>1</v>
      </c>
      <c r="Q116" s="62">
        <f t="shared" si="9"/>
        <v>924.88</v>
      </c>
      <c r="R116" s="68">
        <f t="shared" si="10"/>
        <v>0</v>
      </c>
      <c r="S116" s="74"/>
      <c r="T116" s="74"/>
      <c r="U116" s="74"/>
      <c r="V116" s="74"/>
      <c r="W116" s="68"/>
      <c r="X116" s="75"/>
      <c r="Y116" s="69">
        <f t="shared" si="11"/>
        <v>0</v>
      </c>
      <c r="Z116" s="70">
        <f t="shared" si="12"/>
        <v>924.88</v>
      </c>
    </row>
    <row r="117" spans="2:26" ht="30.6" x14ac:dyDescent="0.3">
      <c r="B117" s="50" t="s">
        <v>309</v>
      </c>
      <c r="C117" s="64">
        <v>92023</v>
      </c>
      <c r="D117" s="53" t="s">
        <v>311</v>
      </c>
      <c r="E117" s="66" t="s">
        <v>166</v>
      </c>
      <c r="F117" s="66">
        <v>43.88</v>
      </c>
      <c r="G117" s="72">
        <v>5</v>
      </c>
      <c r="H117" s="73"/>
      <c r="I117" s="73"/>
      <c r="J117" s="30"/>
      <c r="K117" s="73"/>
      <c r="L117" s="73"/>
      <c r="M117" s="73"/>
      <c r="N117" s="72"/>
      <c r="O117" s="62">
        <f t="shared" si="7"/>
        <v>0</v>
      </c>
      <c r="P117" s="62">
        <f t="shared" si="8"/>
        <v>5</v>
      </c>
      <c r="Q117" s="62">
        <f t="shared" si="9"/>
        <v>219.4</v>
      </c>
      <c r="R117" s="68">
        <f t="shared" si="10"/>
        <v>0</v>
      </c>
      <c r="S117" s="74"/>
      <c r="T117" s="74"/>
      <c r="U117" s="74"/>
      <c r="V117" s="74"/>
      <c r="W117" s="68"/>
      <c r="X117" s="75"/>
      <c r="Y117" s="69">
        <f t="shared" si="11"/>
        <v>0</v>
      </c>
      <c r="Z117" s="70">
        <f t="shared" si="12"/>
        <v>219.4</v>
      </c>
    </row>
    <row r="118" spans="2:26" x14ac:dyDescent="0.3">
      <c r="B118" s="51" t="s">
        <v>312</v>
      </c>
      <c r="C118" s="77" t="s">
        <v>313</v>
      </c>
      <c r="D118" s="53"/>
      <c r="E118" s="66"/>
      <c r="F118" s="66"/>
      <c r="G118" s="72"/>
      <c r="H118" s="73"/>
      <c r="I118" s="73"/>
      <c r="J118" s="30"/>
      <c r="K118" s="73"/>
      <c r="L118" s="73"/>
      <c r="M118" s="73"/>
      <c r="N118" s="72"/>
      <c r="O118" s="62"/>
      <c r="P118" s="62"/>
      <c r="Q118" s="62"/>
      <c r="R118" s="68">
        <f t="shared" si="10"/>
        <v>0</v>
      </c>
      <c r="S118" s="74"/>
      <c r="T118" s="74"/>
      <c r="U118" s="74"/>
      <c r="V118" s="74"/>
      <c r="W118" s="68"/>
      <c r="X118" s="75"/>
      <c r="Y118" s="69">
        <f t="shared" si="11"/>
        <v>0</v>
      </c>
      <c r="Z118" s="70">
        <f t="shared" si="12"/>
        <v>0</v>
      </c>
    </row>
    <row r="119" spans="2:26" ht="20.399999999999999" x14ac:dyDescent="0.3">
      <c r="B119" s="50" t="s">
        <v>314</v>
      </c>
      <c r="C119" s="64">
        <v>96620</v>
      </c>
      <c r="D119" s="53" t="s">
        <v>316</v>
      </c>
      <c r="E119" s="45" t="s">
        <v>41</v>
      </c>
      <c r="F119" s="66">
        <v>593.44000000000005</v>
      </c>
      <c r="G119" s="72">
        <v>31.73</v>
      </c>
      <c r="H119" s="73"/>
      <c r="I119" s="73"/>
      <c r="J119" s="30"/>
      <c r="K119" s="73"/>
      <c r="L119" s="73"/>
      <c r="M119" s="73"/>
      <c r="N119" s="72"/>
      <c r="O119" s="62">
        <f t="shared" si="7"/>
        <v>0</v>
      </c>
      <c r="P119" s="62">
        <f t="shared" si="8"/>
        <v>31.73</v>
      </c>
      <c r="Q119" s="62">
        <f t="shared" si="9"/>
        <v>18829.851200000001</v>
      </c>
      <c r="R119" s="68">
        <f t="shared" si="10"/>
        <v>0</v>
      </c>
      <c r="S119" s="74"/>
      <c r="T119" s="74"/>
      <c r="U119" s="74"/>
      <c r="V119" s="74"/>
      <c r="W119" s="68"/>
      <c r="X119" s="75"/>
      <c r="Y119" s="69">
        <f t="shared" si="11"/>
        <v>0</v>
      </c>
      <c r="Z119" s="70">
        <f t="shared" si="12"/>
        <v>18829.851200000001</v>
      </c>
    </row>
    <row r="120" spans="2:26" ht="51" x14ac:dyDescent="0.3">
      <c r="B120" s="50" t="s">
        <v>317</v>
      </c>
      <c r="C120" s="64">
        <v>94439</v>
      </c>
      <c r="D120" s="53" t="s">
        <v>319</v>
      </c>
      <c r="E120" s="45" t="s">
        <v>17</v>
      </c>
      <c r="F120" s="66">
        <v>46.08</v>
      </c>
      <c r="G120" s="72">
        <v>634.5</v>
      </c>
      <c r="H120" s="73"/>
      <c r="I120" s="73"/>
      <c r="J120" s="30"/>
      <c r="K120" s="73"/>
      <c r="L120" s="73"/>
      <c r="M120" s="73"/>
      <c r="N120" s="72"/>
      <c r="O120" s="62">
        <f t="shared" si="7"/>
        <v>0</v>
      </c>
      <c r="P120" s="62">
        <f t="shared" si="8"/>
        <v>634.5</v>
      </c>
      <c r="Q120" s="62">
        <f t="shared" si="9"/>
        <v>29237.759999999998</v>
      </c>
      <c r="R120" s="68">
        <f t="shared" si="10"/>
        <v>0</v>
      </c>
      <c r="S120" s="74"/>
      <c r="T120" s="74"/>
      <c r="U120" s="74"/>
      <c r="V120" s="74"/>
      <c r="W120" s="68"/>
      <c r="X120" s="75"/>
      <c r="Y120" s="69">
        <f t="shared" si="11"/>
        <v>0</v>
      </c>
      <c r="Z120" s="70">
        <f t="shared" si="12"/>
        <v>29237.759999999998</v>
      </c>
    </row>
    <row r="121" spans="2:26" ht="30.6" x14ac:dyDescent="0.3">
      <c r="B121" s="50" t="s">
        <v>320</v>
      </c>
      <c r="C121" s="64">
        <v>87257</v>
      </c>
      <c r="D121" s="53" t="s">
        <v>322</v>
      </c>
      <c r="E121" s="45" t="s">
        <v>17</v>
      </c>
      <c r="F121" s="66">
        <v>95.14</v>
      </c>
      <c r="G121" s="72">
        <v>634.5</v>
      </c>
      <c r="H121" s="73"/>
      <c r="I121" s="73"/>
      <c r="J121" s="30"/>
      <c r="K121" s="73"/>
      <c r="L121" s="73"/>
      <c r="M121" s="73"/>
      <c r="N121" s="72"/>
      <c r="O121" s="62">
        <f t="shared" si="7"/>
        <v>0</v>
      </c>
      <c r="P121" s="62">
        <f t="shared" si="8"/>
        <v>634.5</v>
      </c>
      <c r="Q121" s="62">
        <f t="shared" si="9"/>
        <v>60366.33</v>
      </c>
      <c r="R121" s="68">
        <f t="shared" si="10"/>
        <v>0</v>
      </c>
      <c r="S121" s="74"/>
      <c r="T121" s="74"/>
      <c r="U121" s="74"/>
      <c r="V121" s="74"/>
      <c r="W121" s="68"/>
      <c r="X121" s="75"/>
      <c r="Y121" s="69">
        <f t="shared" si="11"/>
        <v>0</v>
      </c>
      <c r="Z121" s="70">
        <f t="shared" si="12"/>
        <v>60366.33</v>
      </c>
    </row>
    <row r="122" spans="2:26" ht="20.399999999999999" x14ac:dyDescent="0.3">
      <c r="B122" s="50" t="s">
        <v>323</v>
      </c>
      <c r="C122" s="64">
        <v>92403</v>
      </c>
      <c r="D122" s="53" t="s">
        <v>325</v>
      </c>
      <c r="E122" s="45" t="s">
        <v>17</v>
      </c>
      <c r="F122" s="66">
        <v>51.12</v>
      </c>
      <c r="G122" s="72">
        <v>629.38</v>
      </c>
      <c r="H122" s="73"/>
      <c r="I122" s="73"/>
      <c r="J122" s="30"/>
      <c r="K122" s="73"/>
      <c r="L122" s="73"/>
      <c r="M122" s="73"/>
      <c r="N122" s="72"/>
      <c r="O122" s="62">
        <f t="shared" si="7"/>
        <v>0</v>
      </c>
      <c r="P122" s="62">
        <f t="shared" si="8"/>
        <v>629.38</v>
      </c>
      <c r="Q122" s="62">
        <f t="shared" si="9"/>
        <v>32173.905599999998</v>
      </c>
      <c r="R122" s="68">
        <f t="shared" si="10"/>
        <v>0</v>
      </c>
      <c r="S122" s="74"/>
      <c r="T122" s="74"/>
      <c r="U122" s="74"/>
      <c r="V122" s="74"/>
      <c r="W122" s="68"/>
      <c r="X122" s="75"/>
      <c r="Y122" s="69">
        <f t="shared" si="11"/>
        <v>0</v>
      </c>
      <c r="Z122" s="70">
        <f t="shared" si="12"/>
        <v>32173.905599999998</v>
      </c>
    </row>
    <row r="123" spans="2:26" ht="51" x14ac:dyDescent="0.3">
      <c r="B123" s="50" t="s">
        <v>326</v>
      </c>
      <c r="C123" s="64">
        <v>94273</v>
      </c>
      <c r="D123" s="53" t="s">
        <v>328</v>
      </c>
      <c r="E123" s="45" t="s">
        <v>37</v>
      </c>
      <c r="F123" s="66">
        <v>47.25</v>
      </c>
      <c r="G123" s="72">
        <v>126.37</v>
      </c>
      <c r="H123" s="73"/>
      <c r="I123" s="73"/>
      <c r="J123" s="30"/>
      <c r="K123" s="73"/>
      <c r="L123" s="73"/>
      <c r="M123" s="73"/>
      <c r="N123" s="72"/>
      <c r="O123" s="62">
        <f t="shared" si="7"/>
        <v>0</v>
      </c>
      <c r="P123" s="62">
        <f t="shared" si="8"/>
        <v>126.37</v>
      </c>
      <c r="Q123" s="62">
        <f t="shared" si="9"/>
        <v>5970.9825000000001</v>
      </c>
      <c r="R123" s="68">
        <f t="shared" si="10"/>
        <v>0</v>
      </c>
      <c r="S123" s="74"/>
      <c r="T123" s="74"/>
      <c r="U123" s="74"/>
      <c r="V123" s="74"/>
      <c r="W123" s="68"/>
      <c r="X123" s="75"/>
      <c r="Y123" s="69">
        <f t="shared" si="11"/>
        <v>0</v>
      </c>
      <c r="Z123" s="70">
        <f t="shared" si="12"/>
        <v>5970.9825000000001</v>
      </c>
    </row>
    <row r="124" spans="2:26" ht="20.399999999999999" x14ac:dyDescent="0.3">
      <c r="B124" s="50" t="s">
        <v>329</v>
      </c>
      <c r="C124" s="64">
        <v>368</v>
      </c>
      <c r="D124" s="53" t="s">
        <v>331</v>
      </c>
      <c r="E124" s="45" t="s">
        <v>41</v>
      </c>
      <c r="F124" s="66">
        <v>70.77</v>
      </c>
      <c r="G124" s="72">
        <v>7.46</v>
      </c>
      <c r="H124" s="73"/>
      <c r="I124" s="73"/>
      <c r="J124" s="30"/>
      <c r="K124" s="73"/>
      <c r="L124" s="73"/>
      <c r="M124" s="73"/>
      <c r="N124" s="72"/>
      <c r="O124" s="62">
        <f t="shared" si="7"/>
        <v>0</v>
      </c>
      <c r="P124" s="62">
        <f t="shared" si="8"/>
        <v>7.46</v>
      </c>
      <c r="Q124" s="62">
        <f t="shared" si="9"/>
        <v>527.94420000000002</v>
      </c>
      <c r="R124" s="68">
        <f t="shared" si="10"/>
        <v>0</v>
      </c>
      <c r="S124" s="74"/>
      <c r="T124" s="74"/>
      <c r="U124" s="74"/>
      <c r="V124" s="74"/>
      <c r="W124" s="68"/>
      <c r="X124" s="75"/>
      <c r="Y124" s="69">
        <f t="shared" si="11"/>
        <v>0</v>
      </c>
      <c r="Z124" s="70">
        <f t="shared" si="12"/>
        <v>527.94420000000002</v>
      </c>
    </row>
    <row r="125" spans="2:26" x14ac:dyDescent="0.3">
      <c r="B125" s="50" t="s">
        <v>332</v>
      </c>
      <c r="C125" s="64">
        <v>98504</v>
      </c>
      <c r="D125" s="53" t="s">
        <v>334</v>
      </c>
      <c r="E125" s="45" t="s">
        <v>17</v>
      </c>
      <c r="F125" s="66">
        <v>15.87</v>
      </c>
      <c r="G125" s="72">
        <v>25.6</v>
      </c>
      <c r="H125" s="73"/>
      <c r="I125" s="73"/>
      <c r="J125" s="30"/>
      <c r="K125" s="73"/>
      <c r="L125" s="73"/>
      <c r="M125" s="73"/>
      <c r="N125" s="72"/>
      <c r="O125" s="62">
        <f t="shared" si="7"/>
        <v>0</v>
      </c>
      <c r="P125" s="62">
        <f t="shared" si="8"/>
        <v>25.6</v>
      </c>
      <c r="Q125" s="62">
        <f t="shared" si="9"/>
        <v>406.27199999999999</v>
      </c>
      <c r="R125" s="68">
        <f t="shared" si="10"/>
        <v>0</v>
      </c>
      <c r="S125" s="74"/>
      <c r="T125" s="74"/>
      <c r="U125" s="74"/>
      <c r="V125" s="74"/>
      <c r="W125" s="68"/>
      <c r="X125" s="75"/>
      <c r="Y125" s="69">
        <f t="shared" si="11"/>
        <v>0</v>
      </c>
      <c r="Z125" s="70">
        <f t="shared" si="12"/>
        <v>406.27199999999999</v>
      </c>
    </row>
    <row r="126" spans="2:26" ht="20.399999999999999" x14ac:dyDescent="0.3">
      <c r="B126" s="50" t="s">
        <v>335</v>
      </c>
      <c r="C126" s="64">
        <v>103913</v>
      </c>
      <c r="D126" s="53" t="s">
        <v>337</v>
      </c>
      <c r="E126" s="45" t="s">
        <v>17</v>
      </c>
      <c r="F126" s="66">
        <v>117.96</v>
      </c>
      <c r="G126" s="72">
        <v>39.6</v>
      </c>
      <c r="H126" s="73"/>
      <c r="I126" s="73"/>
      <c r="J126" s="30"/>
      <c r="K126" s="73"/>
      <c r="L126" s="73"/>
      <c r="M126" s="73"/>
      <c r="N126" s="72"/>
      <c r="O126" s="62">
        <f t="shared" si="7"/>
        <v>0</v>
      </c>
      <c r="P126" s="62">
        <f t="shared" si="8"/>
        <v>39.6</v>
      </c>
      <c r="Q126" s="62">
        <f t="shared" si="9"/>
        <v>4671.2160000000003</v>
      </c>
      <c r="R126" s="68">
        <f t="shared" si="10"/>
        <v>0</v>
      </c>
      <c r="S126" s="74"/>
      <c r="T126" s="74"/>
      <c r="U126" s="74"/>
      <c r="V126" s="74"/>
      <c r="W126" s="68"/>
      <c r="X126" s="75"/>
      <c r="Y126" s="69">
        <f t="shared" si="11"/>
        <v>0</v>
      </c>
      <c r="Z126" s="70">
        <f t="shared" si="12"/>
        <v>4671.2160000000003</v>
      </c>
    </row>
    <row r="127" spans="2:26" x14ac:dyDescent="0.3">
      <c r="B127" s="51" t="s">
        <v>338</v>
      </c>
      <c r="C127" s="77" t="s">
        <v>339</v>
      </c>
      <c r="D127" s="53"/>
      <c r="E127" s="45"/>
      <c r="F127" s="66"/>
      <c r="G127" s="72"/>
      <c r="H127" s="73"/>
      <c r="I127" s="73"/>
      <c r="J127" s="30"/>
      <c r="K127" s="73"/>
      <c r="L127" s="73"/>
      <c r="M127" s="73"/>
      <c r="N127" s="72"/>
      <c r="O127" s="62"/>
      <c r="P127" s="62"/>
      <c r="Q127" s="62"/>
      <c r="R127" s="68">
        <f t="shared" si="10"/>
        <v>0</v>
      </c>
      <c r="S127" s="74"/>
      <c r="T127" s="74"/>
      <c r="U127" s="74"/>
      <c r="V127" s="74"/>
      <c r="W127" s="68"/>
      <c r="X127" s="75"/>
      <c r="Y127" s="69">
        <f t="shared" si="11"/>
        <v>0</v>
      </c>
      <c r="Z127" s="70">
        <f t="shared" si="12"/>
        <v>0</v>
      </c>
    </row>
    <row r="128" spans="2:26" ht="40.799999999999997" x14ac:dyDescent="0.3">
      <c r="B128" s="50" t="s">
        <v>340</v>
      </c>
      <c r="C128" s="64">
        <v>94207</v>
      </c>
      <c r="D128" s="53" t="s">
        <v>342</v>
      </c>
      <c r="E128" s="45" t="s">
        <v>17</v>
      </c>
      <c r="F128" s="66">
        <v>69.180000000000007</v>
      </c>
      <c r="G128" s="72">
        <v>610.20000000000005</v>
      </c>
      <c r="H128" s="73"/>
      <c r="I128" s="73"/>
      <c r="J128" s="30"/>
      <c r="K128" s="73"/>
      <c r="L128" s="73"/>
      <c r="M128" s="73"/>
      <c r="N128" s="72"/>
      <c r="O128" s="62">
        <f t="shared" si="7"/>
        <v>0</v>
      </c>
      <c r="P128" s="62">
        <f t="shared" si="8"/>
        <v>610.20000000000005</v>
      </c>
      <c r="Q128" s="62">
        <f t="shared" si="9"/>
        <v>42213.636000000006</v>
      </c>
      <c r="R128" s="68">
        <f t="shared" si="10"/>
        <v>0</v>
      </c>
      <c r="S128" s="74"/>
      <c r="T128" s="74"/>
      <c r="U128" s="74"/>
      <c r="V128" s="74"/>
      <c r="W128" s="68"/>
      <c r="X128" s="75"/>
      <c r="Y128" s="69">
        <f t="shared" si="11"/>
        <v>0</v>
      </c>
      <c r="Z128" s="70">
        <f t="shared" si="12"/>
        <v>42213.636000000006</v>
      </c>
    </row>
    <row r="129" spans="2:26" ht="30.6" x14ac:dyDescent="0.3">
      <c r="B129" s="50" t="s">
        <v>343</v>
      </c>
      <c r="C129" s="64">
        <v>98546</v>
      </c>
      <c r="D129" s="53" t="s">
        <v>345</v>
      </c>
      <c r="E129" s="45" t="s">
        <v>17</v>
      </c>
      <c r="F129" s="66">
        <v>109.11</v>
      </c>
      <c r="G129" s="72">
        <v>181.61</v>
      </c>
      <c r="H129" s="73"/>
      <c r="I129" s="73"/>
      <c r="J129" s="30"/>
      <c r="K129" s="73"/>
      <c r="L129" s="73"/>
      <c r="M129" s="73"/>
      <c r="N129" s="72"/>
      <c r="O129" s="62">
        <f t="shared" si="7"/>
        <v>0</v>
      </c>
      <c r="P129" s="62">
        <f t="shared" si="8"/>
        <v>181.61</v>
      </c>
      <c r="Q129" s="62">
        <f t="shared" si="9"/>
        <v>19815.467100000002</v>
      </c>
      <c r="R129" s="68">
        <f t="shared" si="10"/>
        <v>0</v>
      </c>
      <c r="S129" s="74"/>
      <c r="T129" s="74"/>
      <c r="U129" s="74"/>
      <c r="V129" s="74"/>
      <c r="W129" s="68"/>
      <c r="X129" s="75"/>
      <c r="Y129" s="69">
        <f t="shared" si="11"/>
        <v>0</v>
      </c>
      <c r="Z129" s="70">
        <f t="shared" si="12"/>
        <v>19815.467100000002</v>
      </c>
    </row>
    <row r="130" spans="2:26" ht="30.6" x14ac:dyDescent="0.3">
      <c r="B130" s="50" t="s">
        <v>346</v>
      </c>
      <c r="C130" s="64">
        <v>98565</v>
      </c>
      <c r="D130" s="53" t="s">
        <v>348</v>
      </c>
      <c r="E130" s="45" t="s">
        <v>17</v>
      </c>
      <c r="F130" s="66">
        <v>46.12</v>
      </c>
      <c r="G130" s="72">
        <v>181.61</v>
      </c>
      <c r="H130" s="73"/>
      <c r="I130" s="73"/>
      <c r="J130" s="30"/>
      <c r="K130" s="73"/>
      <c r="L130" s="73"/>
      <c r="M130" s="73"/>
      <c r="N130" s="72"/>
      <c r="O130" s="62">
        <f t="shared" si="7"/>
        <v>0</v>
      </c>
      <c r="P130" s="62">
        <f t="shared" si="8"/>
        <v>181.61</v>
      </c>
      <c r="Q130" s="62">
        <f t="shared" si="9"/>
        <v>8375.8531999999996</v>
      </c>
      <c r="R130" s="68">
        <f t="shared" si="10"/>
        <v>0</v>
      </c>
      <c r="S130" s="74"/>
      <c r="T130" s="74"/>
      <c r="U130" s="74"/>
      <c r="V130" s="74"/>
      <c r="W130" s="68"/>
      <c r="X130" s="75"/>
      <c r="Y130" s="69">
        <f t="shared" si="11"/>
        <v>0</v>
      </c>
      <c r="Z130" s="70">
        <f t="shared" si="12"/>
        <v>8375.8531999999996</v>
      </c>
    </row>
    <row r="131" spans="2:26" ht="40.799999999999997" x14ac:dyDescent="0.3">
      <c r="B131" s="50" t="s">
        <v>349</v>
      </c>
      <c r="C131" s="64">
        <v>100374</v>
      </c>
      <c r="D131" s="53" t="s">
        <v>351</v>
      </c>
      <c r="E131" s="45" t="s">
        <v>166</v>
      </c>
      <c r="F131" s="66">
        <v>2472.0700000000002</v>
      </c>
      <c r="G131" s="72">
        <v>10</v>
      </c>
      <c r="H131" s="73"/>
      <c r="I131" s="73"/>
      <c r="J131" s="30"/>
      <c r="K131" s="73"/>
      <c r="L131" s="73"/>
      <c r="M131" s="73"/>
      <c r="N131" s="72"/>
      <c r="O131" s="62">
        <f t="shared" si="7"/>
        <v>0</v>
      </c>
      <c r="P131" s="62">
        <f t="shared" si="8"/>
        <v>10</v>
      </c>
      <c r="Q131" s="62">
        <f t="shared" si="9"/>
        <v>24720.7</v>
      </c>
      <c r="R131" s="68">
        <f t="shared" si="10"/>
        <v>0</v>
      </c>
      <c r="S131" s="74"/>
      <c r="T131" s="74"/>
      <c r="U131" s="74"/>
      <c r="V131" s="74"/>
      <c r="W131" s="68"/>
      <c r="X131" s="75"/>
      <c r="Y131" s="69">
        <f t="shared" si="11"/>
        <v>0</v>
      </c>
      <c r="Z131" s="70">
        <f t="shared" si="12"/>
        <v>24720.7</v>
      </c>
    </row>
    <row r="132" spans="2:26" ht="40.799999999999997" x14ac:dyDescent="0.3">
      <c r="B132" s="50" t="s">
        <v>352</v>
      </c>
      <c r="C132" s="64">
        <v>100375</v>
      </c>
      <c r="D132" s="53" t="s">
        <v>354</v>
      </c>
      <c r="E132" s="45" t="s">
        <v>166</v>
      </c>
      <c r="F132" s="66">
        <v>2766.14</v>
      </c>
      <c r="G132" s="72">
        <v>10</v>
      </c>
      <c r="H132" s="73"/>
      <c r="I132" s="73"/>
      <c r="J132" s="30"/>
      <c r="K132" s="73"/>
      <c r="L132" s="73"/>
      <c r="M132" s="73"/>
      <c r="N132" s="72"/>
      <c r="O132" s="62">
        <f t="shared" si="7"/>
        <v>0</v>
      </c>
      <c r="P132" s="62">
        <f t="shared" si="8"/>
        <v>10</v>
      </c>
      <c r="Q132" s="62">
        <f t="shared" si="9"/>
        <v>27661.399999999998</v>
      </c>
      <c r="R132" s="68">
        <f t="shared" si="10"/>
        <v>0</v>
      </c>
      <c r="S132" s="74"/>
      <c r="T132" s="74"/>
      <c r="U132" s="74"/>
      <c r="V132" s="74"/>
      <c r="W132" s="68"/>
      <c r="X132" s="75"/>
      <c r="Y132" s="69">
        <f t="shared" si="11"/>
        <v>0</v>
      </c>
      <c r="Z132" s="70">
        <f t="shared" si="12"/>
        <v>27661.399999999998</v>
      </c>
    </row>
    <row r="133" spans="2:26" ht="30.6" x14ac:dyDescent="0.3">
      <c r="B133" s="50" t="s">
        <v>355</v>
      </c>
      <c r="C133" s="64">
        <v>92544</v>
      </c>
      <c r="D133" s="53" t="s">
        <v>357</v>
      </c>
      <c r="E133" s="45" t="s">
        <v>17</v>
      </c>
      <c r="F133" s="66">
        <v>15.3</v>
      </c>
      <c r="G133" s="72">
        <v>610.20000000000005</v>
      </c>
      <c r="H133" s="73"/>
      <c r="I133" s="73"/>
      <c r="J133" s="30"/>
      <c r="K133" s="73"/>
      <c r="L133" s="73"/>
      <c r="M133" s="73"/>
      <c r="N133" s="72"/>
      <c r="O133" s="62">
        <f t="shared" si="7"/>
        <v>0</v>
      </c>
      <c r="P133" s="62">
        <f t="shared" si="8"/>
        <v>610.20000000000005</v>
      </c>
      <c r="Q133" s="62">
        <f t="shared" si="9"/>
        <v>9336.0600000000013</v>
      </c>
      <c r="R133" s="68">
        <f t="shared" si="10"/>
        <v>0</v>
      </c>
      <c r="S133" s="74"/>
      <c r="T133" s="74"/>
      <c r="U133" s="74"/>
      <c r="V133" s="74"/>
      <c r="W133" s="68"/>
      <c r="X133" s="75"/>
      <c r="Y133" s="69">
        <f t="shared" si="11"/>
        <v>0</v>
      </c>
      <c r="Z133" s="70">
        <f t="shared" si="12"/>
        <v>9336.0600000000013</v>
      </c>
    </row>
    <row r="134" spans="2:26" ht="30.6" x14ac:dyDescent="0.3">
      <c r="B134" s="50" t="s">
        <v>358</v>
      </c>
      <c r="C134" s="64">
        <v>100435</v>
      </c>
      <c r="D134" s="53" t="s">
        <v>360</v>
      </c>
      <c r="E134" s="45" t="s">
        <v>37</v>
      </c>
      <c r="F134" s="66">
        <v>84.59</v>
      </c>
      <c r="G134" s="72">
        <v>113.1</v>
      </c>
      <c r="H134" s="73"/>
      <c r="I134" s="73"/>
      <c r="J134" s="30"/>
      <c r="K134" s="73"/>
      <c r="L134" s="73"/>
      <c r="M134" s="73"/>
      <c r="N134" s="72"/>
      <c r="O134" s="62">
        <f t="shared" si="7"/>
        <v>0</v>
      </c>
      <c r="P134" s="62">
        <f t="shared" si="8"/>
        <v>113.1</v>
      </c>
      <c r="Q134" s="62">
        <f t="shared" si="9"/>
        <v>9567.128999999999</v>
      </c>
      <c r="R134" s="68">
        <f t="shared" si="10"/>
        <v>0</v>
      </c>
      <c r="S134" s="74"/>
      <c r="T134" s="74"/>
      <c r="U134" s="74"/>
      <c r="V134" s="74"/>
      <c r="W134" s="68"/>
      <c r="X134" s="75"/>
      <c r="Y134" s="69">
        <f t="shared" si="11"/>
        <v>0</v>
      </c>
      <c r="Z134" s="70">
        <f t="shared" si="12"/>
        <v>9567.128999999999</v>
      </c>
    </row>
    <row r="135" spans="2:26" ht="30.6" x14ac:dyDescent="0.3">
      <c r="B135" s="50" t="s">
        <v>361</v>
      </c>
      <c r="C135" s="64">
        <v>94229</v>
      </c>
      <c r="D135" s="53" t="s">
        <v>363</v>
      </c>
      <c r="E135" s="45" t="s">
        <v>37</v>
      </c>
      <c r="F135" s="66">
        <v>165.04</v>
      </c>
      <c r="G135" s="72">
        <v>52.64</v>
      </c>
      <c r="H135" s="73"/>
      <c r="I135" s="73"/>
      <c r="J135" s="30"/>
      <c r="K135" s="73"/>
      <c r="L135" s="73"/>
      <c r="M135" s="73"/>
      <c r="N135" s="72"/>
      <c r="O135" s="62">
        <f t="shared" si="7"/>
        <v>0</v>
      </c>
      <c r="P135" s="62">
        <f t="shared" si="8"/>
        <v>52.64</v>
      </c>
      <c r="Q135" s="62">
        <f t="shared" si="9"/>
        <v>8687.7055999999993</v>
      </c>
      <c r="R135" s="68">
        <f t="shared" si="10"/>
        <v>0</v>
      </c>
      <c r="S135" s="74"/>
      <c r="T135" s="74"/>
      <c r="U135" s="74"/>
      <c r="V135" s="74"/>
      <c r="W135" s="68"/>
      <c r="X135" s="75"/>
      <c r="Y135" s="69">
        <f t="shared" si="11"/>
        <v>0</v>
      </c>
      <c r="Z135" s="70">
        <f t="shared" si="12"/>
        <v>8687.7055999999993</v>
      </c>
    </row>
    <row r="136" spans="2:26" ht="20.399999999999999" x14ac:dyDescent="0.3">
      <c r="B136" s="50" t="s">
        <v>364</v>
      </c>
      <c r="C136" s="64">
        <v>96113</v>
      </c>
      <c r="D136" s="53" t="s">
        <v>366</v>
      </c>
      <c r="E136" s="45" t="s">
        <v>17</v>
      </c>
      <c r="F136" s="66">
        <v>34.25</v>
      </c>
      <c r="G136" s="72">
        <v>634.5</v>
      </c>
      <c r="H136" s="73"/>
      <c r="I136" s="73"/>
      <c r="J136" s="30"/>
      <c r="K136" s="73"/>
      <c r="L136" s="73"/>
      <c r="M136" s="73"/>
      <c r="N136" s="72"/>
      <c r="O136" s="62">
        <f t="shared" si="7"/>
        <v>0</v>
      </c>
      <c r="P136" s="62">
        <f t="shared" si="8"/>
        <v>634.5</v>
      </c>
      <c r="Q136" s="62">
        <f t="shared" si="9"/>
        <v>21731.625</v>
      </c>
      <c r="R136" s="68">
        <f t="shared" si="10"/>
        <v>0</v>
      </c>
      <c r="S136" s="74"/>
      <c r="T136" s="74"/>
      <c r="U136" s="74"/>
      <c r="V136" s="74"/>
      <c r="W136" s="68"/>
      <c r="X136" s="75"/>
      <c r="Y136" s="69">
        <f t="shared" si="11"/>
        <v>0</v>
      </c>
      <c r="Z136" s="70">
        <f t="shared" si="12"/>
        <v>21731.625</v>
      </c>
    </row>
    <row r="137" spans="2:26" ht="14.4" customHeight="1" x14ac:dyDescent="0.3">
      <c r="B137" s="51">
        <v>1.1299999999999999</v>
      </c>
      <c r="C137" s="63" t="s">
        <v>368</v>
      </c>
      <c r="D137" s="53"/>
      <c r="E137" s="45"/>
      <c r="F137" s="66"/>
      <c r="G137" s="72"/>
      <c r="H137" s="73"/>
      <c r="I137" s="73"/>
      <c r="J137" s="30"/>
      <c r="K137" s="73"/>
      <c r="L137" s="73"/>
      <c r="M137" s="73"/>
      <c r="N137" s="72"/>
      <c r="O137" s="62"/>
      <c r="P137" s="62"/>
      <c r="Q137" s="62"/>
      <c r="R137" s="68">
        <f t="shared" si="10"/>
        <v>0</v>
      </c>
      <c r="S137" s="74"/>
      <c r="T137" s="74"/>
      <c r="U137" s="74"/>
      <c r="V137" s="74"/>
      <c r="W137" s="68"/>
      <c r="X137" s="75"/>
      <c r="Y137" s="69">
        <f t="shared" si="11"/>
        <v>0</v>
      </c>
      <c r="Z137" s="70">
        <f t="shared" si="12"/>
        <v>0</v>
      </c>
    </row>
    <row r="138" spans="2:26" ht="51" x14ac:dyDescent="0.3">
      <c r="B138" s="50" t="s">
        <v>369</v>
      </c>
      <c r="C138" s="64">
        <v>91785</v>
      </c>
      <c r="D138" s="53" t="s">
        <v>371</v>
      </c>
      <c r="E138" s="45" t="s">
        <v>37</v>
      </c>
      <c r="F138" s="66">
        <v>39.15</v>
      </c>
      <c r="G138" s="72">
        <v>98.77</v>
      </c>
      <c r="H138" s="30"/>
      <c r="I138" s="73"/>
      <c r="J138" s="30"/>
      <c r="K138" s="73"/>
      <c r="L138" s="73"/>
      <c r="M138" s="73"/>
      <c r="N138" s="72"/>
      <c r="O138" s="62">
        <f t="shared" si="7"/>
        <v>0</v>
      </c>
      <c r="P138" s="62">
        <f t="shared" si="8"/>
        <v>98.77</v>
      </c>
      <c r="Q138" s="62">
        <f t="shared" si="9"/>
        <v>3866.8454999999999</v>
      </c>
      <c r="R138" s="68">
        <f t="shared" si="10"/>
        <v>0</v>
      </c>
      <c r="S138" s="74"/>
      <c r="T138" s="74"/>
      <c r="U138" s="74"/>
      <c r="V138" s="74"/>
      <c r="W138" s="68"/>
      <c r="X138" s="75"/>
      <c r="Y138" s="69">
        <f t="shared" si="11"/>
        <v>0</v>
      </c>
      <c r="Z138" s="70">
        <f t="shared" si="12"/>
        <v>3866.8454999999999</v>
      </c>
    </row>
    <row r="139" spans="2:26" ht="51" x14ac:dyDescent="0.3">
      <c r="B139" s="50" t="s">
        <v>372</v>
      </c>
      <c r="C139" s="64">
        <v>91784</v>
      </c>
      <c r="D139" s="53" t="s">
        <v>374</v>
      </c>
      <c r="E139" s="45" t="s">
        <v>37</v>
      </c>
      <c r="F139" s="66">
        <v>40.17</v>
      </c>
      <c r="G139" s="72">
        <v>62.17</v>
      </c>
      <c r="H139" s="30"/>
      <c r="I139" s="73"/>
      <c r="J139" s="30"/>
      <c r="K139" s="73"/>
      <c r="L139" s="73"/>
      <c r="M139" s="73"/>
      <c r="N139" s="72"/>
      <c r="O139" s="62">
        <f t="shared" si="7"/>
        <v>0</v>
      </c>
      <c r="P139" s="62">
        <f t="shared" si="8"/>
        <v>62.17</v>
      </c>
      <c r="Q139" s="62">
        <f t="shared" si="9"/>
        <v>2497.3689000000004</v>
      </c>
      <c r="R139" s="68">
        <f t="shared" si="10"/>
        <v>0</v>
      </c>
      <c r="S139" s="74"/>
      <c r="T139" s="74"/>
      <c r="U139" s="74"/>
      <c r="V139" s="74"/>
      <c r="W139" s="68"/>
      <c r="X139" s="75"/>
      <c r="Y139" s="69">
        <f t="shared" si="11"/>
        <v>0</v>
      </c>
      <c r="Z139" s="70">
        <f t="shared" si="12"/>
        <v>2497.3689000000004</v>
      </c>
    </row>
    <row r="140" spans="2:26" ht="51" x14ac:dyDescent="0.3">
      <c r="B140" s="50" t="s">
        <v>375</v>
      </c>
      <c r="C140" s="64">
        <v>91786</v>
      </c>
      <c r="D140" s="53" t="s">
        <v>377</v>
      </c>
      <c r="E140" s="45" t="s">
        <v>37</v>
      </c>
      <c r="F140" s="66">
        <v>30.41</v>
      </c>
      <c r="G140" s="72">
        <v>24.75</v>
      </c>
      <c r="H140" s="30"/>
      <c r="I140" s="73"/>
      <c r="J140" s="30"/>
      <c r="K140" s="73"/>
      <c r="L140" s="73"/>
      <c r="M140" s="73"/>
      <c r="N140" s="72"/>
      <c r="O140" s="62">
        <f t="shared" si="7"/>
        <v>0</v>
      </c>
      <c r="P140" s="62">
        <f t="shared" si="8"/>
        <v>24.75</v>
      </c>
      <c r="Q140" s="62">
        <f t="shared" si="9"/>
        <v>752.64750000000004</v>
      </c>
      <c r="R140" s="68">
        <f t="shared" si="10"/>
        <v>0</v>
      </c>
      <c r="S140" s="74"/>
      <c r="T140" s="74"/>
      <c r="U140" s="74"/>
      <c r="V140" s="74"/>
      <c r="W140" s="68"/>
      <c r="X140" s="75"/>
      <c r="Y140" s="69">
        <f t="shared" si="11"/>
        <v>0</v>
      </c>
      <c r="Z140" s="70">
        <f t="shared" si="12"/>
        <v>752.64750000000004</v>
      </c>
    </row>
    <row r="141" spans="2:26" ht="40.799999999999997" x14ac:dyDescent="0.3">
      <c r="B141" s="50" t="s">
        <v>378</v>
      </c>
      <c r="C141" s="64">
        <v>91787</v>
      </c>
      <c r="D141" s="53" t="s">
        <v>380</v>
      </c>
      <c r="E141" s="45" t="s">
        <v>37</v>
      </c>
      <c r="F141" s="66">
        <v>36.86</v>
      </c>
      <c r="G141" s="72">
        <v>25.92</v>
      </c>
      <c r="H141" s="30"/>
      <c r="I141" s="73"/>
      <c r="J141" s="30"/>
      <c r="K141" s="73"/>
      <c r="L141" s="73"/>
      <c r="M141" s="73"/>
      <c r="N141" s="72"/>
      <c r="O141" s="62">
        <f t="shared" si="7"/>
        <v>0</v>
      </c>
      <c r="P141" s="62">
        <f t="shared" si="8"/>
        <v>25.92</v>
      </c>
      <c r="Q141" s="62">
        <f t="shared" si="9"/>
        <v>955.41120000000001</v>
      </c>
      <c r="R141" s="68">
        <f t="shared" si="10"/>
        <v>0</v>
      </c>
      <c r="S141" s="74"/>
      <c r="T141" s="74"/>
      <c r="U141" s="74"/>
      <c r="V141" s="74"/>
      <c r="W141" s="68"/>
      <c r="X141" s="75"/>
      <c r="Y141" s="69">
        <f t="shared" si="11"/>
        <v>0</v>
      </c>
      <c r="Z141" s="70">
        <f t="shared" si="12"/>
        <v>955.41120000000001</v>
      </c>
    </row>
    <row r="142" spans="2:26" ht="30.6" x14ac:dyDescent="0.3">
      <c r="B142" s="50" t="s">
        <v>381</v>
      </c>
      <c r="C142" s="64">
        <v>89987</v>
      </c>
      <c r="D142" s="53" t="s">
        <v>383</v>
      </c>
      <c r="E142" s="45" t="s">
        <v>166</v>
      </c>
      <c r="F142" s="66">
        <v>102.73</v>
      </c>
      <c r="G142" s="72">
        <v>10</v>
      </c>
      <c r="H142" s="30"/>
      <c r="I142" s="73"/>
      <c r="J142" s="30"/>
      <c r="K142" s="73"/>
      <c r="L142" s="73"/>
      <c r="M142" s="73"/>
      <c r="N142" s="72"/>
      <c r="O142" s="62">
        <f t="shared" si="7"/>
        <v>0</v>
      </c>
      <c r="P142" s="62">
        <f t="shared" si="8"/>
        <v>10</v>
      </c>
      <c r="Q142" s="62">
        <f t="shared" si="9"/>
        <v>1027.3</v>
      </c>
      <c r="R142" s="68">
        <f t="shared" si="10"/>
        <v>0</v>
      </c>
      <c r="S142" s="74"/>
      <c r="T142" s="74"/>
      <c r="U142" s="74"/>
      <c r="V142" s="74"/>
      <c r="W142" s="68"/>
      <c r="X142" s="75"/>
      <c r="Y142" s="69">
        <f t="shared" si="11"/>
        <v>0</v>
      </c>
      <c r="Z142" s="70">
        <f t="shared" si="12"/>
        <v>1027.3</v>
      </c>
    </row>
    <row r="143" spans="2:26" ht="20.399999999999999" x14ac:dyDescent="0.3">
      <c r="B143" s="50" t="s">
        <v>384</v>
      </c>
      <c r="C143" s="64">
        <v>94490</v>
      </c>
      <c r="D143" s="53" t="s">
        <v>386</v>
      </c>
      <c r="E143" s="45" t="s">
        <v>166</v>
      </c>
      <c r="F143" s="66">
        <v>29.96</v>
      </c>
      <c r="G143" s="72">
        <v>2</v>
      </c>
      <c r="H143" s="30"/>
      <c r="I143" s="73"/>
      <c r="J143" s="30"/>
      <c r="K143" s="73"/>
      <c r="L143" s="73"/>
      <c r="M143" s="73"/>
      <c r="N143" s="72"/>
      <c r="O143" s="62">
        <f t="shared" ref="O143:O195" si="13">H143+I143+J143+K143+L143+M143+N143</f>
        <v>0</v>
      </c>
      <c r="P143" s="62">
        <f t="shared" ref="P143:P195" si="14">G143-O143</f>
        <v>2</v>
      </c>
      <c r="Q143" s="62">
        <f t="shared" ref="Q143:Q195" si="15">F143*G143</f>
        <v>59.92</v>
      </c>
      <c r="R143" s="68">
        <f t="shared" ref="R143:R195" si="16">F143*H143</f>
        <v>0</v>
      </c>
      <c r="S143" s="74"/>
      <c r="T143" s="74"/>
      <c r="U143" s="74"/>
      <c r="V143" s="74"/>
      <c r="W143" s="68"/>
      <c r="X143" s="75"/>
      <c r="Y143" s="69">
        <f t="shared" ref="Y143:Y195" si="17">R143+S143+T143+U143+V143+W143</f>
        <v>0</v>
      </c>
      <c r="Z143" s="70">
        <f t="shared" ref="Z143:Z196" si="18">Q143-Y143</f>
        <v>59.92</v>
      </c>
    </row>
    <row r="144" spans="2:26" ht="30.6" x14ac:dyDescent="0.3">
      <c r="B144" s="50" t="s">
        <v>387</v>
      </c>
      <c r="C144" s="64">
        <v>89985</v>
      </c>
      <c r="D144" s="53" t="s">
        <v>389</v>
      </c>
      <c r="E144" s="45" t="s">
        <v>166</v>
      </c>
      <c r="F144" s="66">
        <v>97.38</v>
      </c>
      <c r="G144" s="72">
        <v>6</v>
      </c>
      <c r="H144" s="30"/>
      <c r="I144" s="73"/>
      <c r="J144" s="30"/>
      <c r="K144" s="73"/>
      <c r="L144" s="73"/>
      <c r="M144" s="73"/>
      <c r="N144" s="72"/>
      <c r="O144" s="62">
        <f t="shared" si="13"/>
        <v>0</v>
      </c>
      <c r="P144" s="62">
        <f t="shared" si="14"/>
        <v>6</v>
      </c>
      <c r="Q144" s="62">
        <f t="shared" si="15"/>
        <v>584.28</v>
      </c>
      <c r="R144" s="68">
        <f t="shared" si="16"/>
        <v>0</v>
      </c>
      <c r="S144" s="74"/>
      <c r="T144" s="74"/>
      <c r="U144" s="74"/>
      <c r="V144" s="74"/>
      <c r="W144" s="68"/>
      <c r="X144" s="75"/>
      <c r="Y144" s="69">
        <f t="shared" si="17"/>
        <v>0</v>
      </c>
      <c r="Z144" s="70">
        <f t="shared" si="18"/>
        <v>584.28</v>
      </c>
    </row>
    <row r="145" spans="2:26" ht="30.6" x14ac:dyDescent="0.3">
      <c r="B145" s="50" t="s">
        <v>390</v>
      </c>
      <c r="C145" s="64">
        <v>102613</v>
      </c>
      <c r="D145" s="53" t="s">
        <v>392</v>
      </c>
      <c r="E145" s="45" t="s">
        <v>166</v>
      </c>
      <c r="F145" s="66">
        <v>742.5</v>
      </c>
      <c r="G145" s="72">
        <v>2</v>
      </c>
      <c r="H145" s="30"/>
      <c r="I145" s="73"/>
      <c r="J145" s="30"/>
      <c r="K145" s="73"/>
      <c r="L145" s="73"/>
      <c r="M145" s="73"/>
      <c r="N145" s="72"/>
      <c r="O145" s="62">
        <f t="shared" si="13"/>
        <v>0</v>
      </c>
      <c r="P145" s="62">
        <f t="shared" si="14"/>
        <v>2</v>
      </c>
      <c r="Q145" s="62">
        <f t="shared" si="15"/>
        <v>1485</v>
      </c>
      <c r="R145" s="68">
        <f t="shared" si="16"/>
        <v>0</v>
      </c>
      <c r="S145" s="74"/>
      <c r="T145" s="74"/>
      <c r="U145" s="74"/>
      <c r="V145" s="74"/>
      <c r="W145" s="68"/>
      <c r="X145" s="75"/>
      <c r="Y145" s="69">
        <f t="shared" si="17"/>
        <v>0</v>
      </c>
      <c r="Z145" s="70">
        <f t="shared" si="18"/>
        <v>1485</v>
      </c>
    </row>
    <row r="146" spans="2:26" ht="20.399999999999999" x14ac:dyDescent="0.3">
      <c r="B146" s="50" t="s">
        <v>393</v>
      </c>
      <c r="C146" s="64">
        <v>102609</v>
      </c>
      <c r="D146" s="53" t="s">
        <v>395</v>
      </c>
      <c r="E146" s="45" t="s">
        <v>166</v>
      </c>
      <c r="F146" s="66">
        <v>1379.9</v>
      </c>
      <c r="G146" s="72">
        <v>2</v>
      </c>
      <c r="H146" s="30"/>
      <c r="I146" s="73"/>
      <c r="J146" s="30"/>
      <c r="K146" s="73"/>
      <c r="L146" s="73"/>
      <c r="M146" s="73"/>
      <c r="N146" s="72"/>
      <c r="O146" s="62">
        <f t="shared" si="13"/>
        <v>0</v>
      </c>
      <c r="P146" s="62">
        <f t="shared" si="14"/>
        <v>2</v>
      </c>
      <c r="Q146" s="62">
        <f t="shared" si="15"/>
        <v>2759.8</v>
      </c>
      <c r="R146" s="68">
        <f t="shared" si="16"/>
        <v>0</v>
      </c>
      <c r="S146" s="74"/>
      <c r="T146" s="74"/>
      <c r="U146" s="74"/>
      <c r="V146" s="74"/>
      <c r="W146" s="68"/>
      <c r="X146" s="75"/>
      <c r="Y146" s="69">
        <f t="shared" si="17"/>
        <v>0</v>
      </c>
      <c r="Z146" s="70">
        <f t="shared" si="18"/>
        <v>2759.8</v>
      </c>
    </row>
    <row r="147" spans="2:26" ht="20.399999999999999" x14ac:dyDescent="0.3">
      <c r="B147" s="50" t="s">
        <v>396</v>
      </c>
      <c r="C147" s="64">
        <v>94796</v>
      </c>
      <c r="D147" s="53" t="s">
        <v>398</v>
      </c>
      <c r="E147" s="45" t="s">
        <v>166</v>
      </c>
      <c r="F147" s="66">
        <v>47</v>
      </c>
      <c r="G147" s="72">
        <v>4</v>
      </c>
      <c r="H147" s="30"/>
      <c r="I147" s="73"/>
      <c r="J147" s="30"/>
      <c r="K147" s="73"/>
      <c r="L147" s="73"/>
      <c r="M147" s="73"/>
      <c r="N147" s="72"/>
      <c r="O147" s="62">
        <f t="shared" si="13"/>
        <v>0</v>
      </c>
      <c r="P147" s="62">
        <f t="shared" si="14"/>
        <v>4</v>
      </c>
      <c r="Q147" s="62">
        <f t="shared" si="15"/>
        <v>188</v>
      </c>
      <c r="R147" s="68">
        <f t="shared" si="16"/>
        <v>0</v>
      </c>
      <c r="S147" s="74"/>
      <c r="T147" s="74"/>
      <c r="U147" s="74"/>
      <c r="V147" s="74"/>
      <c r="W147" s="68"/>
      <c r="X147" s="75"/>
      <c r="Y147" s="69">
        <f t="shared" si="17"/>
        <v>0</v>
      </c>
      <c r="Z147" s="70">
        <f t="shared" si="18"/>
        <v>188</v>
      </c>
    </row>
    <row r="148" spans="2:26" ht="20.399999999999999" x14ac:dyDescent="0.3">
      <c r="B148" s="50" t="s">
        <v>399</v>
      </c>
      <c r="C148" s="64">
        <v>94491</v>
      </c>
      <c r="D148" s="53" t="s">
        <v>401</v>
      </c>
      <c r="E148" s="45" t="s">
        <v>166</v>
      </c>
      <c r="F148" s="66">
        <v>40.99</v>
      </c>
      <c r="G148" s="72">
        <v>4</v>
      </c>
      <c r="H148" s="30"/>
      <c r="I148" s="73"/>
      <c r="J148" s="30"/>
      <c r="K148" s="73"/>
      <c r="L148" s="73"/>
      <c r="M148" s="73"/>
      <c r="N148" s="72"/>
      <c r="O148" s="62">
        <f t="shared" si="13"/>
        <v>0</v>
      </c>
      <c r="P148" s="62">
        <f t="shared" si="14"/>
        <v>4</v>
      </c>
      <c r="Q148" s="62">
        <f t="shared" si="15"/>
        <v>163.96</v>
      </c>
      <c r="R148" s="68">
        <f t="shared" si="16"/>
        <v>0</v>
      </c>
      <c r="S148" s="74"/>
      <c r="T148" s="74"/>
      <c r="U148" s="74"/>
      <c r="V148" s="74"/>
      <c r="W148" s="68"/>
      <c r="X148" s="75"/>
      <c r="Y148" s="69">
        <f t="shared" si="17"/>
        <v>0</v>
      </c>
      <c r="Z148" s="70">
        <f t="shared" si="18"/>
        <v>163.96</v>
      </c>
    </row>
    <row r="149" spans="2:26" ht="20.399999999999999" x14ac:dyDescent="0.3">
      <c r="B149" s="50" t="s">
        <v>402</v>
      </c>
      <c r="C149" s="64">
        <v>94492</v>
      </c>
      <c r="D149" s="53" t="s">
        <v>404</v>
      </c>
      <c r="E149" s="45" t="s">
        <v>166</v>
      </c>
      <c r="F149" s="66">
        <v>42.12</v>
      </c>
      <c r="G149" s="72">
        <v>2</v>
      </c>
      <c r="H149" s="30"/>
      <c r="I149" s="73"/>
      <c r="J149" s="30"/>
      <c r="K149" s="73"/>
      <c r="L149" s="73"/>
      <c r="M149" s="73"/>
      <c r="N149" s="72"/>
      <c r="O149" s="62">
        <f t="shared" si="13"/>
        <v>0</v>
      </c>
      <c r="P149" s="62">
        <f t="shared" si="14"/>
        <v>2</v>
      </c>
      <c r="Q149" s="62">
        <f t="shared" si="15"/>
        <v>84.24</v>
      </c>
      <c r="R149" s="68">
        <f t="shared" si="16"/>
        <v>0</v>
      </c>
      <c r="S149" s="74"/>
      <c r="T149" s="74"/>
      <c r="U149" s="74"/>
      <c r="V149" s="74"/>
      <c r="W149" s="68"/>
      <c r="X149" s="75"/>
      <c r="Y149" s="69">
        <f t="shared" si="17"/>
        <v>0</v>
      </c>
      <c r="Z149" s="70">
        <f t="shared" si="18"/>
        <v>84.24</v>
      </c>
    </row>
    <row r="150" spans="2:26" ht="20.399999999999999" x14ac:dyDescent="0.3">
      <c r="B150" s="50" t="s">
        <v>405</v>
      </c>
      <c r="C150" s="64">
        <v>95675</v>
      </c>
      <c r="D150" s="53" t="s">
        <v>407</v>
      </c>
      <c r="E150" s="45" t="s">
        <v>166</v>
      </c>
      <c r="F150" s="66">
        <v>147.76</v>
      </c>
      <c r="G150" s="72">
        <v>1</v>
      </c>
      <c r="H150" s="30"/>
      <c r="I150" s="73"/>
      <c r="J150" s="30"/>
      <c r="K150" s="73"/>
      <c r="L150" s="73"/>
      <c r="M150" s="73"/>
      <c r="N150" s="72"/>
      <c r="O150" s="62">
        <f t="shared" si="13"/>
        <v>0</v>
      </c>
      <c r="P150" s="62">
        <f t="shared" si="14"/>
        <v>1</v>
      </c>
      <c r="Q150" s="62">
        <f t="shared" si="15"/>
        <v>147.76</v>
      </c>
      <c r="R150" s="68">
        <f t="shared" si="16"/>
        <v>0</v>
      </c>
      <c r="S150" s="74"/>
      <c r="T150" s="74"/>
      <c r="U150" s="74"/>
      <c r="V150" s="74"/>
      <c r="W150" s="68"/>
      <c r="X150" s="75"/>
      <c r="Y150" s="69">
        <f t="shared" si="17"/>
        <v>0</v>
      </c>
      <c r="Z150" s="70">
        <f t="shared" si="18"/>
        <v>147.76</v>
      </c>
    </row>
    <row r="151" spans="2:26" ht="30.6" x14ac:dyDescent="0.3">
      <c r="B151" s="50" t="s">
        <v>408</v>
      </c>
      <c r="C151" s="64">
        <v>97902</v>
      </c>
      <c r="D151" s="53" t="s">
        <v>410</v>
      </c>
      <c r="E151" s="45" t="s">
        <v>166</v>
      </c>
      <c r="F151" s="66">
        <v>503.94</v>
      </c>
      <c r="G151" s="72">
        <v>7</v>
      </c>
      <c r="H151" s="30"/>
      <c r="I151" s="73"/>
      <c r="J151" s="30"/>
      <c r="K151" s="73"/>
      <c r="L151" s="73"/>
      <c r="M151" s="73"/>
      <c r="N151" s="72"/>
      <c r="O151" s="62">
        <f t="shared" si="13"/>
        <v>0</v>
      </c>
      <c r="P151" s="62">
        <f t="shared" si="14"/>
        <v>7</v>
      </c>
      <c r="Q151" s="62">
        <f t="shared" si="15"/>
        <v>3527.58</v>
      </c>
      <c r="R151" s="68">
        <f t="shared" si="16"/>
        <v>0</v>
      </c>
      <c r="S151" s="74"/>
      <c r="T151" s="74"/>
      <c r="U151" s="74"/>
      <c r="V151" s="74"/>
      <c r="W151" s="68"/>
      <c r="X151" s="75"/>
      <c r="Y151" s="69">
        <f t="shared" si="17"/>
        <v>0</v>
      </c>
      <c r="Z151" s="70">
        <f t="shared" si="18"/>
        <v>3527.58</v>
      </c>
    </row>
    <row r="152" spans="2:26" ht="30.6" x14ac:dyDescent="0.3">
      <c r="B152" s="50" t="s">
        <v>411</v>
      </c>
      <c r="C152" s="64">
        <v>99258</v>
      </c>
      <c r="D152" s="53" t="s">
        <v>413</v>
      </c>
      <c r="E152" s="45" t="s">
        <v>166</v>
      </c>
      <c r="F152" s="66">
        <v>206.7</v>
      </c>
      <c r="G152" s="72">
        <v>1</v>
      </c>
      <c r="H152" s="30"/>
      <c r="I152" s="73"/>
      <c r="J152" s="30"/>
      <c r="K152" s="73"/>
      <c r="L152" s="73"/>
      <c r="M152" s="73"/>
      <c r="N152" s="72"/>
      <c r="O152" s="62">
        <f t="shared" si="13"/>
        <v>0</v>
      </c>
      <c r="P152" s="62">
        <f t="shared" si="14"/>
        <v>1</v>
      </c>
      <c r="Q152" s="62">
        <f t="shared" si="15"/>
        <v>206.7</v>
      </c>
      <c r="R152" s="68">
        <f t="shared" si="16"/>
        <v>0</v>
      </c>
      <c r="S152" s="74"/>
      <c r="T152" s="74"/>
      <c r="U152" s="74"/>
      <c r="V152" s="74"/>
      <c r="W152" s="68"/>
      <c r="X152" s="75"/>
      <c r="Y152" s="69">
        <f t="shared" si="17"/>
        <v>0</v>
      </c>
      <c r="Z152" s="70">
        <f t="shared" si="18"/>
        <v>206.7</v>
      </c>
    </row>
    <row r="153" spans="2:26" ht="30.6" x14ac:dyDescent="0.3">
      <c r="B153" s="50" t="s">
        <v>414</v>
      </c>
      <c r="C153" s="64">
        <v>89482</v>
      </c>
      <c r="D153" s="53" t="s">
        <v>416</v>
      </c>
      <c r="E153" s="45" t="s">
        <v>166</v>
      </c>
      <c r="F153" s="66">
        <v>32.83</v>
      </c>
      <c r="G153" s="72">
        <v>10</v>
      </c>
      <c r="H153" s="30"/>
      <c r="I153" s="73"/>
      <c r="J153" s="30"/>
      <c r="K153" s="73"/>
      <c r="L153" s="73"/>
      <c r="M153" s="73"/>
      <c r="N153" s="72"/>
      <c r="O153" s="62">
        <f t="shared" si="13"/>
        <v>0</v>
      </c>
      <c r="P153" s="62">
        <f t="shared" si="14"/>
        <v>10</v>
      </c>
      <c r="Q153" s="62">
        <f t="shared" si="15"/>
        <v>328.29999999999995</v>
      </c>
      <c r="R153" s="68">
        <f t="shared" si="16"/>
        <v>0</v>
      </c>
      <c r="S153" s="74"/>
      <c r="T153" s="74"/>
      <c r="U153" s="74"/>
      <c r="V153" s="74"/>
      <c r="W153" s="68"/>
      <c r="X153" s="75"/>
      <c r="Y153" s="69">
        <f t="shared" si="17"/>
        <v>0</v>
      </c>
      <c r="Z153" s="70">
        <f t="shared" si="18"/>
        <v>328.29999999999995</v>
      </c>
    </row>
    <row r="154" spans="2:26" ht="51" x14ac:dyDescent="0.3">
      <c r="B154" s="50" t="s">
        <v>417</v>
      </c>
      <c r="C154" s="64">
        <v>91792</v>
      </c>
      <c r="D154" s="53" t="s">
        <v>419</v>
      </c>
      <c r="E154" s="45" t="s">
        <v>37</v>
      </c>
      <c r="F154" s="66">
        <v>54.23</v>
      </c>
      <c r="G154" s="72">
        <v>38.85</v>
      </c>
      <c r="H154" s="30"/>
      <c r="I154" s="73"/>
      <c r="J154" s="30"/>
      <c r="K154" s="73"/>
      <c r="L154" s="73"/>
      <c r="M154" s="73"/>
      <c r="N154" s="72"/>
      <c r="O154" s="62">
        <f t="shared" si="13"/>
        <v>0</v>
      </c>
      <c r="P154" s="62">
        <f t="shared" si="14"/>
        <v>38.85</v>
      </c>
      <c r="Q154" s="62">
        <f t="shared" si="15"/>
        <v>2106.8355000000001</v>
      </c>
      <c r="R154" s="68">
        <f t="shared" si="16"/>
        <v>0</v>
      </c>
      <c r="S154" s="74"/>
      <c r="T154" s="74"/>
      <c r="U154" s="74"/>
      <c r="V154" s="74"/>
      <c r="W154" s="68"/>
      <c r="X154" s="75"/>
      <c r="Y154" s="69">
        <f t="shared" si="17"/>
        <v>0</v>
      </c>
      <c r="Z154" s="70">
        <f t="shared" si="18"/>
        <v>2106.8355000000001</v>
      </c>
    </row>
    <row r="155" spans="2:26" ht="51" x14ac:dyDescent="0.3">
      <c r="B155" s="50" t="s">
        <v>420</v>
      </c>
      <c r="C155" s="64">
        <v>91793</v>
      </c>
      <c r="D155" s="53" t="s">
        <v>422</v>
      </c>
      <c r="E155" s="45" t="s">
        <v>37</v>
      </c>
      <c r="F155" s="66">
        <v>87.3</v>
      </c>
      <c r="G155" s="72">
        <v>46.51</v>
      </c>
      <c r="H155" s="30"/>
      <c r="I155" s="73"/>
      <c r="J155" s="30"/>
      <c r="K155" s="73"/>
      <c r="L155" s="73"/>
      <c r="M155" s="73"/>
      <c r="N155" s="72"/>
      <c r="O155" s="62">
        <f t="shared" si="13"/>
        <v>0</v>
      </c>
      <c r="P155" s="62">
        <f t="shared" si="14"/>
        <v>46.51</v>
      </c>
      <c r="Q155" s="62">
        <f t="shared" si="15"/>
        <v>4060.3229999999999</v>
      </c>
      <c r="R155" s="68">
        <f t="shared" si="16"/>
        <v>0</v>
      </c>
      <c r="S155" s="74"/>
      <c r="T155" s="74"/>
      <c r="U155" s="74"/>
      <c r="V155" s="74"/>
      <c r="W155" s="68"/>
      <c r="X155" s="75"/>
      <c r="Y155" s="69">
        <f t="shared" si="17"/>
        <v>0</v>
      </c>
      <c r="Z155" s="70">
        <f t="shared" si="18"/>
        <v>4060.3229999999999</v>
      </c>
    </row>
    <row r="156" spans="2:26" ht="40.799999999999997" x14ac:dyDescent="0.3">
      <c r="B156" s="50" t="s">
        <v>423</v>
      </c>
      <c r="C156" s="64">
        <v>98107</v>
      </c>
      <c r="D156" s="53" t="s">
        <v>425</v>
      </c>
      <c r="E156" s="45" t="s">
        <v>166</v>
      </c>
      <c r="F156" s="66">
        <v>243.02</v>
      </c>
      <c r="G156" s="72">
        <v>1</v>
      </c>
      <c r="H156" s="30"/>
      <c r="I156" s="73"/>
      <c r="J156" s="30"/>
      <c r="K156" s="73"/>
      <c r="L156" s="73"/>
      <c r="M156" s="73"/>
      <c r="N156" s="72"/>
      <c r="O156" s="62">
        <f t="shared" si="13"/>
        <v>0</v>
      </c>
      <c r="P156" s="62">
        <f t="shared" si="14"/>
        <v>1</v>
      </c>
      <c r="Q156" s="62">
        <f t="shared" si="15"/>
        <v>243.02</v>
      </c>
      <c r="R156" s="68">
        <f t="shared" si="16"/>
        <v>0</v>
      </c>
      <c r="S156" s="74"/>
      <c r="T156" s="74"/>
      <c r="U156" s="74"/>
      <c r="V156" s="74"/>
      <c r="W156" s="68"/>
      <c r="X156" s="75"/>
      <c r="Y156" s="69">
        <f t="shared" si="17"/>
        <v>0</v>
      </c>
      <c r="Z156" s="70">
        <f t="shared" si="18"/>
        <v>243.02</v>
      </c>
    </row>
    <row r="157" spans="2:26" ht="51" x14ac:dyDescent="0.3">
      <c r="B157" s="50" t="s">
        <v>426</v>
      </c>
      <c r="C157" s="64">
        <v>91795</v>
      </c>
      <c r="D157" s="53" t="s">
        <v>428</v>
      </c>
      <c r="E157" s="45" t="s">
        <v>37</v>
      </c>
      <c r="F157" s="66">
        <v>65.239999999999995</v>
      </c>
      <c r="G157" s="72">
        <v>132.77000000000001</v>
      </c>
      <c r="H157" s="30"/>
      <c r="I157" s="73"/>
      <c r="J157" s="30"/>
      <c r="K157" s="73"/>
      <c r="L157" s="73"/>
      <c r="M157" s="73"/>
      <c r="N157" s="72"/>
      <c r="O157" s="62">
        <f t="shared" si="13"/>
        <v>0</v>
      </c>
      <c r="P157" s="62">
        <f t="shared" si="14"/>
        <v>132.77000000000001</v>
      </c>
      <c r="Q157" s="62">
        <f t="shared" si="15"/>
        <v>8661.9148000000005</v>
      </c>
      <c r="R157" s="68">
        <f t="shared" si="16"/>
        <v>0</v>
      </c>
      <c r="S157" s="74"/>
      <c r="T157" s="74"/>
      <c r="U157" s="74"/>
      <c r="V157" s="74"/>
      <c r="W157" s="68"/>
      <c r="X157" s="75"/>
      <c r="Y157" s="69">
        <f t="shared" si="17"/>
        <v>0</v>
      </c>
      <c r="Z157" s="70">
        <f t="shared" si="18"/>
        <v>8661.9148000000005</v>
      </c>
    </row>
    <row r="158" spans="2:26" ht="30.6" x14ac:dyDescent="0.3">
      <c r="B158" s="50" t="s">
        <v>429</v>
      </c>
      <c r="C158" s="64">
        <v>99251</v>
      </c>
      <c r="D158" s="65" t="s">
        <v>431</v>
      </c>
      <c r="E158" s="45" t="s">
        <v>166</v>
      </c>
      <c r="F158" s="66">
        <v>247.12</v>
      </c>
      <c r="G158" s="72">
        <v>2</v>
      </c>
      <c r="H158" s="30"/>
      <c r="I158" s="76"/>
      <c r="J158" s="30"/>
      <c r="K158" s="76"/>
      <c r="L158" s="76"/>
      <c r="M158" s="76"/>
      <c r="N158" s="76"/>
      <c r="O158" s="62">
        <f t="shared" si="13"/>
        <v>0</v>
      </c>
      <c r="P158" s="62">
        <f t="shared" si="14"/>
        <v>2</v>
      </c>
      <c r="Q158" s="62">
        <f t="shared" si="15"/>
        <v>494.24</v>
      </c>
      <c r="R158" s="68">
        <f t="shared" si="16"/>
        <v>0</v>
      </c>
      <c r="S158" s="74"/>
      <c r="T158" s="74"/>
      <c r="U158" s="74"/>
      <c r="V158" s="74"/>
      <c r="W158" s="68"/>
      <c r="X158" s="75"/>
      <c r="Y158" s="69">
        <f t="shared" si="17"/>
        <v>0</v>
      </c>
      <c r="Z158" s="70">
        <f t="shared" si="18"/>
        <v>494.24</v>
      </c>
    </row>
    <row r="159" spans="2:26" ht="51" x14ac:dyDescent="0.3">
      <c r="B159" s="50" t="s">
        <v>432</v>
      </c>
      <c r="C159" s="64">
        <v>91790</v>
      </c>
      <c r="D159" s="65" t="s">
        <v>434</v>
      </c>
      <c r="E159" s="45" t="s">
        <v>37</v>
      </c>
      <c r="F159" s="66">
        <v>56.42</v>
      </c>
      <c r="G159" s="72">
        <v>43.01</v>
      </c>
      <c r="H159" s="30"/>
      <c r="I159" s="76"/>
      <c r="J159" s="30"/>
      <c r="K159" s="76"/>
      <c r="L159" s="76"/>
      <c r="M159" s="76"/>
      <c r="N159" s="76"/>
      <c r="O159" s="62">
        <f t="shared" si="13"/>
        <v>0</v>
      </c>
      <c r="P159" s="62">
        <f t="shared" si="14"/>
        <v>43.01</v>
      </c>
      <c r="Q159" s="62">
        <f t="shared" si="15"/>
        <v>2426.6241999999997</v>
      </c>
      <c r="R159" s="68">
        <f t="shared" si="16"/>
        <v>0</v>
      </c>
      <c r="S159" s="74"/>
      <c r="T159" s="74"/>
      <c r="U159" s="74"/>
      <c r="V159" s="74"/>
      <c r="W159" s="68"/>
      <c r="X159" s="75"/>
      <c r="Y159" s="69">
        <f t="shared" si="17"/>
        <v>0</v>
      </c>
      <c r="Z159" s="70">
        <f t="shared" si="18"/>
        <v>2426.6241999999997</v>
      </c>
    </row>
    <row r="160" spans="2:26" ht="14.4" customHeight="1" x14ac:dyDescent="0.3">
      <c r="B160" s="51">
        <v>1.1399999999999999</v>
      </c>
      <c r="C160" s="63" t="s">
        <v>436</v>
      </c>
      <c r="D160" s="53"/>
      <c r="E160" s="45"/>
      <c r="F160" s="72"/>
      <c r="G160" s="72"/>
      <c r="H160" s="73"/>
      <c r="I160" s="73"/>
      <c r="J160" s="30"/>
      <c r="K160" s="73"/>
      <c r="L160" s="73"/>
      <c r="M160" s="73"/>
      <c r="N160" s="72"/>
      <c r="O160" s="62"/>
      <c r="P160" s="62"/>
      <c r="Q160" s="62"/>
      <c r="R160" s="68">
        <f t="shared" si="16"/>
        <v>0</v>
      </c>
      <c r="S160" s="74"/>
      <c r="T160" s="74"/>
      <c r="U160" s="74"/>
      <c r="V160" s="74"/>
      <c r="W160" s="68"/>
      <c r="X160" s="75"/>
      <c r="Y160" s="69">
        <f t="shared" si="17"/>
        <v>0</v>
      </c>
      <c r="Z160" s="70">
        <f t="shared" si="18"/>
        <v>0</v>
      </c>
    </row>
    <row r="161" spans="2:26" ht="20.399999999999999" x14ac:dyDescent="0.3">
      <c r="B161" s="50" t="s">
        <v>437</v>
      </c>
      <c r="C161" s="59" t="s">
        <v>438</v>
      </c>
      <c r="D161" s="53" t="s">
        <v>439</v>
      </c>
      <c r="E161" s="45" t="s">
        <v>17</v>
      </c>
      <c r="F161" s="72">
        <v>530.87</v>
      </c>
      <c r="G161" s="72">
        <v>14.07</v>
      </c>
      <c r="H161" s="73"/>
      <c r="I161" s="73"/>
      <c r="J161" s="30"/>
      <c r="K161" s="73"/>
      <c r="L161" s="73"/>
      <c r="M161" s="73"/>
      <c r="N161" s="72"/>
      <c r="O161" s="62">
        <f t="shared" si="13"/>
        <v>0</v>
      </c>
      <c r="P161" s="62">
        <f t="shared" si="14"/>
        <v>14.07</v>
      </c>
      <c r="Q161" s="62">
        <f t="shared" si="15"/>
        <v>7469.3409000000001</v>
      </c>
      <c r="R161" s="68">
        <f t="shared" si="16"/>
        <v>0</v>
      </c>
      <c r="S161" s="74"/>
      <c r="T161" s="74"/>
      <c r="U161" s="74"/>
      <c r="V161" s="74"/>
      <c r="W161" s="68"/>
      <c r="X161" s="75"/>
      <c r="Y161" s="69">
        <f t="shared" si="17"/>
        <v>0</v>
      </c>
      <c r="Z161" s="70">
        <f t="shared" si="18"/>
        <v>7469.3409000000001</v>
      </c>
    </row>
    <row r="162" spans="2:26" ht="20.399999999999999" x14ac:dyDescent="0.3">
      <c r="B162" s="50" t="s">
        <v>440</v>
      </c>
      <c r="C162" s="64">
        <v>86906</v>
      </c>
      <c r="D162" s="65" t="s">
        <v>442</v>
      </c>
      <c r="E162" s="45" t="s">
        <v>166</v>
      </c>
      <c r="F162" s="45">
        <v>70.64</v>
      </c>
      <c r="G162" s="72">
        <v>10</v>
      </c>
      <c r="H162" s="76"/>
      <c r="I162" s="76"/>
      <c r="J162" s="30"/>
      <c r="K162" s="76"/>
      <c r="L162" s="76"/>
      <c r="M162" s="76"/>
      <c r="N162" s="76"/>
      <c r="O162" s="62">
        <f t="shared" si="13"/>
        <v>0</v>
      </c>
      <c r="P162" s="62">
        <f t="shared" si="14"/>
        <v>10</v>
      </c>
      <c r="Q162" s="62">
        <f t="shared" si="15"/>
        <v>706.4</v>
      </c>
      <c r="R162" s="68">
        <f t="shared" si="16"/>
        <v>0</v>
      </c>
      <c r="S162" s="74"/>
      <c r="T162" s="74"/>
      <c r="U162" s="74"/>
      <c r="V162" s="74"/>
      <c r="W162" s="68"/>
      <c r="X162" s="75"/>
      <c r="Y162" s="69">
        <f t="shared" si="17"/>
        <v>0</v>
      </c>
      <c r="Z162" s="70">
        <f t="shared" si="18"/>
        <v>706.4</v>
      </c>
    </row>
    <row r="163" spans="2:26" ht="30.6" x14ac:dyDescent="0.3">
      <c r="B163" s="50" t="s">
        <v>443</v>
      </c>
      <c r="C163" s="64">
        <v>86911</v>
      </c>
      <c r="D163" s="53" t="s">
        <v>445</v>
      </c>
      <c r="E163" s="45" t="s">
        <v>166</v>
      </c>
      <c r="F163" s="72">
        <v>82.65</v>
      </c>
      <c r="G163" s="72">
        <v>3</v>
      </c>
      <c r="H163" s="73"/>
      <c r="I163" s="73"/>
      <c r="J163" s="30"/>
      <c r="K163" s="73"/>
      <c r="L163" s="73"/>
      <c r="M163" s="73"/>
      <c r="N163" s="72"/>
      <c r="O163" s="62">
        <f t="shared" si="13"/>
        <v>0</v>
      </c>
      <c r="P163" s="62">
        <f t="shared" si="14"/>
        <v>3</v>
      </c>
      <c r="Q163" s="62">
        <f t="shared" si="15"/>
        <v>247.95000000000002</v>
      </c>
      <c r="R163" s="68">
        <f t="shared" si="16"/>
        <v>0</v>
      </c>
      <c r="S163" s="74"/>
      <c r="T163" s="74"/>
      <c r="U163" s="74"/>
      <c r="V163" s="74"/>
      <c r="W163" s="68"/>
      <c r="X163" s="75"/>
      <c r="Y163" s="69">
        <f t="shared" si="17"/>
        <v>0</v>
      </c>
      <c r="Z163" s="70">
        <f t="shared" si="18"/>
        <v>247.95000000000002</v>
      </c>
    </row>
    <row r="164" spans="2:26" ht="20.399999999999999" x14ac:dyDescent="0.3">
      <c r="B164" s="50" t="s">
        <v>446</v>
      </c>
      <c r="C164" s="64">
        <v>10428</v>
      </c>
      <c r="D164" s="53" t="s">
        <v>448</v>
      </c>
      <c r="E164" s="45" t="s">
        <v>166</v>
      </c>
      <c r="F164" s="72">
        <v>500.75</v>
      </c>
      <c r="G164" s="72">
        <v>8</v>
      </c>
      <c r="H164" s="73"/>
      <c r="I164" s="73"/>
      <c r="J164" s="30"/>
      <c r="K164" s="73"/>
      <c r="L164" s="73"/>
      <c r="M164" s="73"/>
      <c r="N164" s="72"/>
      <c r="O164" s="62">
        <f t="shared" si="13"/>
        <v>0</v>
      </c>
      <c r="P164" s="62">
        <f t="shared" si="14"/>
        <v>8</v>
      </c>
      <c r="Q164" s="62">
        <f t="shared" si="15"/>
        <v>4006</v>
      </c>
      <c r="R164" s="68">
        <f t="shared" si="16"/>
        <v>0</v>
      </c>
      <c r="S164" s="74"/>
      <c r="T164" s="74"/>
      <c r="U164" s="74"/>
      <c r="V164" s="74"/>
      <c r="W164" s="68"/>
      <c r="X164" s="75"/>
      <c r="Y164" s="69">
        <f t="shared" si="17"/>
        <v>0</v>
      </c>
      <c r="Z164" s="70">
        <f t="shared" si="18"/>
        <v>4006</v>
      </c>
    </row>
    <row r="165" spans="2:26" ht="40.799999999999997" x14ac:dyDescent="0.3">
      <c r="B165" s="50" t="s">
        <v>449</v>
      </c>
      <c r="C165" s="64">
        <v>86932</v>
      </c>
      <c r="D165" s="53" t="s">
        <v>451</v>
      </c>
      <c r="E165" s="45" t="s">
        <v>166</v>
      </c>
      <c r="F165" s="72">
        <v>530.35</v>
      </c>
      <c r="G165" s="72">
        <v>9</v>
      </c>
      <c r="H165" s="73"/>
      <c r="I165" s="73"/>
      <c r="J165" s="30"/>
      <c r="K165" s="73"/>
      <c r="L165" s="73"/>
      <c r="M165" s="73"/>
      <c r="N165" s="72"/>
      <c r="O165" s="62">
        <f t="shared" si="13"/>
        <v>0</v>
      </c>
      <c r="P165" s="62">
        <f t="shared" si="14"/>
        <v>9</v>
      </c>
      <c r="Q165" s="62">
        <f t="shared" si="15"/>
        <v>4773.1500000000005</v>
      </c>
      <c r="R165" s="68">
        <f t="shared" si="16"/>
        <v>0</v>
      </c>
      <c r="S165" s="74"/>
      <c r="T165" s="74"/>
      <c r="U165" s="74"/>
      <c r="V165" s="74"/>
      <c r="W165" s="68"/>
      <c r="X165" s="75"/>
      <c r="Y165" s="69">
        <f t="shared" si="17"/>
        <v>0</v>
      </c>
      <c r="Z165" s="70">
        <f t="shared" si="18"/>
        <v>4773.1500000000005</v>
      </c>
    </row>
    <row r="166" spans="2:26" ht="30.6" x14ac:dyDescent="0.3">
      <c r="B166" s="50" t="s">
        <v>452</v>
      </c>
      <c r="C166" s="64">
        <v>86935</v>
      </c>
      <c r="D166" s="53" t="s">
        <v>454</v>
      </c>
      <c r="E166" s="45" t="s">
        <v>166</v>
      </c>
      <c r="F166" s="72">
        <v>324.29000000000002</v>
      </c>
      <c r="G166" s="72">
        <v>2</v>
      </c>
      <c r="H166" s="73"/>
      <c r="I166" s="73"/>
      <c r="J166" s="30"/>
      <c r="K166" s="73"/>
      <c r="L166" s="73"/>
      <c r="M166" s="73"/>
      <c r="N166" s="72"/>
      <c r="O166" s="62">
        <f t="shared" si="13"/>
        <v>0</v>
      </c>
      <c r="P166" s="62">
        <f t="shared" si="14"/>
        <v>2</v>
      </c>
      <c r="Q166" s="62">
        <f t="shared" si="15"/>
        <v>648.58000000000004</v>
      </c>
      <c r="R166" s="68">
        <f t="shared" si="16"/>
        <v>0</v>
      </c>
      <c r="S166" s="74"/>
      <c r="T166" s="74"/>
      <c r="U166" s="74"/>
      <c r="V166" s="74"/>
      <c r="W166" s="68"/>
      <c r="X166" s="75"/>
      <c r="Y166" s="69">
        <f t="shared" si="17"/>
        <v>0</v>
      </c>
      <c r="Z166" s="70">
        <f t="shared" si="18"/>
        <v>648.58000000000004</v>
      </c>
    </row>
    <row r="167" spans="2:26" ht="30.6" x14ac:dyDescent="0.3">
      <c r="B167" s="50" t="s">
        <v>455</v>
      </c>
      <c r="C167" s="64">
        <v>100868</v>
      </c>
      <c r="D167" s="53" t="s">
        <v>457</v>
      </c>
      <c r="E167" s="45" t="s">
        <v>166</v>
      </c>
      <c r="F167" s="72">
        <v>353.45</v>
      </c>
      <c r="G167" s="72">
        <v>2</v>
      </c>
      <c r="H167" s="73"/>
      <c r="I167" s="73"/>
      <c r="J167" s="30"/>
      <c r="K167" s="73"/>
      <c r="L167" s="73"/>
      <c r="M167" s="73"/>
      <c r="N167" s="72"/>
      <c r="O167" s="62">
        <f t="shared" si="13"/>
        <v>0</v>
      </c>
      <c r="P167" s="62">
        <f t="shared" si="14"/>
        <v>2</v>
      </c>
      <c r="Q167" s="62">
        <f t="shared" si="15"/>
        <v>706.9</v>
      </c>
      <c r="R167" s="68">
        <f t="shared" si="16"/>
        <v>0</v>
      </c>
      <c r="S167" s="74"/>
      <c r="T167" s="74"/>
      <c r="U167" s="74"/>
      <c r="V167" s="74"/>
      <c r="W167" s="68"/>
      <c r="X167" s="75"/>
      <c r="Y167" s="69">
        <f t="shared" si="17"/>
        <v>0</v>
      </c>
      <c r="Z167" s="70">
        <f t="shared" si="18"/>
        <v>706.9</v>
      </c>
    </row>
    <row r="168" spans="2:26" ht="51" x14ac:dyDescent="0.3">
      <c r="B168" s="50" t="s">
        <v>458</v>
      </c>
      <c r="C168" s="64">
        <v>86942</v>
      </c>
      <c r="D168" s="53" t="s">
        <v>460</v>
      </c>
      <c r="E168" s="45" t="s">
        <v>166</v>
      </c>
      <c r="F168" s="72">
        <v>260.25</v>
      </c>
      <c r="G168" s="72">
        <v>1</v>
      </c>
      <c r="H168" s="73"/>
      <c r="I168" s="73"/>
      <c r="J168" s="30"/>
      <c r="K168" s="73"/>
      <c r="L168" s="73"/>
      <c r="M168" s="73"/>
      <c r="N168" s="72"/>
      <c r="O168" s="62">
        <f t="shared" si="13"/>
        <v>0</v>
      </c>
      <c r="P168" s="62">
        <f t="shared" si="14"/>
        <v>1</v>
      </c>
      <c r="Q168" s="62">
        <f t="shared" si="15"/>
        <v>260.25</v>
      </c>
      <c r="R168" s="68">
        <f t="shared" si="16"/>
        <v>0</v>
      </c>
      <c r="S168" s="74"/>
      <c r="T168" s="74"/>
      <c r="U168" s="74"/>
      <c r="V168" s="74"/>
      <c r="W168" s="68"/>
      <c r="X168" s="75"/>
      <c r="Y168" s="69">
        <f t="shared" si="17"/>
        <v>0</v>
      </c>
      <c r="Z168" s="70">
        <f t="shared" si="18"/>
        <v>260.25</v>
      </c>
    </row>
    <row r="169" spans="2:26" ht="40.799999999999997" x14ac:dyDescent="0.3">
      <c r="B169" s="50" t="s">
        <v>461</v>
      </c>
      <c r="C169" s="64">
        <v>86923</v>
      </c>
      <c r="D169" s="53" t="s">
        <v>463</v>
      </c>
      <c r="E169" s="45" t="s">
        <v>166</v>
      </c>
      <c r="F169" s="72">
        <v>586.14</v>
      </c>
      <c r="G169" s="72">
        <v>1</v>
      </c>
      <c r="H169" s="73"/>
      <c r="I169" s="73"/>
      <c r="J169" s="30"/>
      <c r="K169" s="73"/>
      <c r="L169" s="73"/>
      <c r="M169" s="73"/>
      <c r="N169" s="72"/>
      <c r="O169" s="62">
        <f t="shared" si="13"/>
        <v>0</v>
      </c>
      <c r="P169" s="62">
        <f t="shared" si="14"/>
        <v>1</v>
      </c>
      <c r="Q169" s="62">
        <f t="shared" si="15"/>
        <v>586.14</v>
      </c>
      <c r="R169" s="68">
        <f t="shared" si="16"/>
        <v>0</v>
      </c>
      <c r="S169" s="74"/>
      <c r="T169" s="74"/>
      <c r="U169" s="74"/>
      <c r="V169" s="74"/>
      <c r="W169" s="68"/>
      <c r="X169" s="75"/>
      <c r="Y169" s="69">
        <f t="shared" si="17"/>
        <v>0</v>
      </c>
      <c r="Z169" s="70">
        <f t="shared" si="18"/>
        <v>586.14</v>
      </c>
    </row>
    <row r="170" spans="2:26" ht="40.799999999999997" x14ac:dyDescent="0.3">
      <c r="B170" s="50" t="s">
        <v>464</v>
      </c>
      <c r="C170" s="64">
        <v>95472</v>
      </c>
      <c r="D170" s="53" t="s">
        <v>466</v>
      </c>
      <c r="E170" s="45" t="s">
        <v>166</v>
      </c>
      <c r="F170" s="72">
        <v>769.27</v>
      </c>
      <c r="G170" s="72">
        <v>1</v>
      </c>
      <c r="H170" s="73"/>
      <c r="I170" s="73"/>
      <c r="J170" s="30"/>
      <c r="K170" s="73"/>
      <c r="L170" s="73"/>
      <c r="M170" s="73"/>
      <c r="N170" s="72"/>
      <c r="O170" s="62">
        <f t="shared" si="13"/>
        <v>0</v>
      </c>
      <c r="P170" s="62">
        <f t="shared" si="14"/>
        <v>1</v>
      </c>
      <c r="Q170" s="62">
        <f t="shared" si="15"/>
        <v>769.27</v>
      </c>
      <c r="R170" s="68">
        <f t="shared" si="16"/>
        <v>0</v>
      </c>
      <c r="S170" s="74"/>
      <c r="T170" s="74"/>
      <c r="U170" s="74"/>
      <c r="V170" s="74"/>
      <c r="W170" s="68"/>
      <c r="X170" s="75"/>
      <c r="Y170" s="69">
        <f t="shared" si="17"/>
        <v>0</v>
      </c>
      <c r="Z170" s="70">
        <f t="shared" si="18"/>
        <v>769.27</v>
      </c>
    </row>
    <row r="171" spans="2:26" ht="30.6" x14ac:dyDescent="0.3">
      <c r="B171" s="50" t="s">
        <v>467</v>
      </c>
      <c r="C171" s="64">
        <v>102253</v>
      </c>
      <c r="D171" s="53" t="s">
        <v>469</v>
      </c>
      <c r="E171" s="45" t="s">
        <v>17</v>
      </c>
      <c r="F171" s="72">
        <v>692.62</v>
      </c>
      <c r="G171" s="72">
        <v>33.92</v>
      </c>
      <c r="H171" s="73"/>
      <c r="I171" s="73"/>
      <c r="J171" s="30"/>
      <c r="K171" s="73"/>
      <c r="L171" s="73"/>
      <c r="M171" s="73"/>
      <c r="N171" s="72"/>
      <c r="O171" s="62">
        <f t="shared" si="13"/>
        <v>0</v>
      </c>
      <c r="P171" s="62">
        <f t="shared" si="14"/>
        <v>33.92</v>
      </c>
      <c r="Q171" s="62">
        <f t="shared" si="15"/>
        <v>23493.670400000003</v>
      </c>
      <c r="R171" s="68">
        <f t="shared" si="16"/>
        <v>0</v>
      </c>
      <c r="S171" s="74"/>
      <c r="T171" s="74"/>
      <c r="U171" s="74"/>
      <c r="V171" s="74"/>
      <c r="W171" s="68"/>
      <c r="X171" s="75"/>
      <c r="Y171" s="69">
        <f t="shared" si="17"/>
        <v>0</v>
      </c>
      <c r="Z171" s="70">
        <f t="shared" si="18"/>
        <v>23493.670400000003</v>
      </c>
    </row>
    <row r="172" spans="2:26" ht="20.399999999999999" x14ac:dyDescent="0.3">
      <c r="B172" s="50" t="s">
        <v>470</v>
      </c>
      <c r="C172" s="64">
        <v>100860</v>
      </c>
      <c r="D172" s="53" t="s">
        <v>472</v>
      </c>
      <c r="E172" s="45" t="s">
        <v>166</v>
      </c>
      <c r="F172" s="72">
        <v>111.12</v>
      </c>
      <c r="G172" s="72">
        <v>4</v>
      </c>
      <c r="H172" s="73"/>
      <c r="I172" s="73"/>
      <c r="J172" s="30"/>
      <c r="K172" s="73"/>
      <c r="L172" s="73"/>
      <c r="M172" s="73"/>
      <c r="N172" s="72"/>
      <c r="O172" s="62">
        <f t="shared" si="13"/>
        <v>0</v>
      </c>
      <c r="P172" s="62">
        <f t="shared" si="14"/>
        <v>4</v>
      </c>
      <c r="Q172" s="62">
        <f t="shared" si="15"/>
        <v>444.48</v>
      </c>
      <c r="R172" s="68">
        <f t="shared" si="16"/>
        <v>0</v>
      </c>
      <c r="S172" s="74"/>
      <c r="T172" s="74"/>
      <c r="U172" s="74"/>
      <c r="V172" s="74"/>
      <c r="W172" s="68"/>
      <c r="X172" s="75"/>
      <c r="Y172" s="69">
        <f t="shared" si="17"/>
        <v>0</v>
      </c>
      <c r="Z172" s="70">
        <f t="shared" si="18"/>
        <v>444.48</v>
      </c>
    </row>
    <row r="173" spans="2:26" ht="14.4" customHeight="1" x14ac:dyDescent="0.3">
      <c r="B173" s="51">
        <v>1.1499999999999999</v>
      </c>
      <c r="C173" s="63" t="s">
        <v>474</v>
      </c>
      <c r="D173" s="53"/>
      <c r="E173" s="45"/>
      <c r="F173" s="72"/>
      <c r="G173" s="72"/>
      <c r="H173" s="73"/>
      <c r="I173" s="73"/>
      <c r="J173" s="30"/>
      <c r="K173" s="73"/>
      <c r="L173" s="73"/>
      <c r="M173" s="73"/>
      <c r="N173" s="72"/>
      <c r="O173" s="62"/>
      <c r="P173" s="62"/>
      <c r="Q173" s="62"/>
      <c r="R173" s="68">
        <f t="shared" si="16"/>
        <v>0</v>
      </c>
      <c r="S173" s="74"/>
      <c r="T173" s="74"/>
      <c r="U173" s="74"/>
      <c r="V173" s="74"/>
      <c r="W173" s="68"/>
      <c r="X173" s="75"/>
      <c r="Y173" s="69">
        <f t="shared" si="17"/>
        <v>0</v>
      </c>
      <c r="Z173" s="70">
        <f t="shared" si="18"/>
        <v>0</v>
      </c>
    </row>
    <row r="174" spans="2:26" ht="30.6" x14ac:dyDescent="0.3">
      <c r="B174" s="50" t="s">
        <v>475</v>
      </c>
      <c r="C174" s="64">
        <v>99059</v>
      </c>
      <c r="D174" s="53" t="s">
        <v>36</v>
      </c>
      <c r="E174" s="45" t="s">
        <v>37</v>
      </c>
      <c r="F174" s="72">
        <v>52.4</v>
      </c>
      <c r="G174" s="72">
        <v>130.85</v>
      </c>
      <c r="H174" s="73"/>
      <c r="I174" s="73"/>
      <c r="J174" s="30"/>
      <c r="K174" s="73"/>
      <c r="L174" s="73"/>
      <c r="M174" s="73"/>
      <c r="N174" s="72"/>
      <c r="O174" s="62">
        <f t="shared" si="13"/>
        <v>0</v>
      </c>
      <c r="P174" s="62">
        <f t="shared" si="14"/>
        <v>130.85</v>
      </c>
      <c r="Q174" s="62">
        <f t="shared" si="15"/>
        <v>6856.54</v>
      </c>
      <c r="R174" s="68">
        <f t="shared" si="16"/>
        <v>0</v>
      </c>
      <c r="S174" s="74"/>
      <c r="T174" s="74"/>
      <c r="U174" s="74"/>
      <c r="V174" s="74"/>
      <c r="W174" s="68"/>
      <c r="X174" s="75"/>
      <c r="Y174" s="69">
        <f t="shared" si="17"/>
        <v>0</v>
      </c>
      <c r="Z174" s="70">
        <f t="shared" si="18"/>
        <v>6856.54</v>
      </c>
    </row>
    <row r="175" spans="2:26" ht="20.399999999999999" x14ac:dyDescent="0.3">
      <c r="B175" s="50" t="s">
        <v>476</v>
      </c>
      <c r="C175" s="64">
        <v>93358</v>
      </c>
      <c r="D175" s="53" t="s">
        <v>40</v>
      </c>
      <c r="E175" s="45" t="s">
        <v>41</v>
      </c>
      <c r="F175" s="72">
        <v>64.95</v>
      </c>
      <c r="G175" s="72">
        <v>32.68</v>
      </c>
      <c r="H175" s="73"/>
      <c r="I175" s="73"/>
      <c r="J175" s="30"/>
      <c r="K175" s="73"/>
      <c r="L175" s="73"/>
      <c r="M175" s="73"/>
      <c r="N175" s="72"/>
      <c r="O175" s="62">
        <f t="shared" si="13"/>
        <v>0</v>
      </c>
      <c r="P175" s="62">
        <f t="shared" si="14"/>
        <v>32.68</v>
      </c>
      <c r="Q175" s="62">
        <f t="shared" si="15"/>
        <v>2122.5660000000003</v>
      </c>
      <c r="R175" s="68">
        <f t="shared" si="16"/>
        <v>0</v>
      </c>
      <c r="S175" s="74"/>
      <c r="T175" s="74"/>
      <c r="U175" s="74"/>
      <c r="V175" s="74"/>
      <c r="W175" s="68"/>
      <c r="X175" s="75"/>
      <c r="Y175" s="69">
        <f t="shared" si="17"/>
        <v>0</v>
      </c>
      <c r="Z175" s="70">
        <f t="shared" si="18"/>
        <v>2122.5660000000003</v>
      </c>
    </row>
    <row r="176" spans="2:26" x14ac:dyDescent="0.3">
      <c r="B176" s="50" t="s">
        <v>477</v>
      </c>
      <c r="C176" s="64">
        <v>96995</v>
      </c>
      <c r="D176" s="53" t="s">
        <v>44</v>
      </c>
      <c r="E176" s="45" t="s">
        <v>41</v>
      </c>
      <c r="F176" s="72">
        <v>39.369999999999997</v>
      </c>
      <c r="G176" s="72">
        <v>11.01</v>
      </c>
      <c r="H176" s="73"/>
      <c r="I176" s="73"/>
      <c r="J176" s="30"/>
      <c r="K176" s="73"/>
      <c r="L176" s="73"/>
      <c r="M176" s="73"/>
      <c r="N176" s="72"/>
      <c r="O176" s="62">
        <f t="shared" si="13"/>
        <v>0</v>
      </c>
      <c r="P176" s="62">
        <f t="shared" si="14"/>
        <v>11.01</v>
      </c>
      <c r="Q176" s="62">
        <f t="shared" si="15"/>
        <v>433.46369999999996</v>
      </c>
      <c r="R176" s="68">
        <f t="shared" si="16"/>
        <v>0</v>
      </c>
      <c r="S176" s="74"/>
      <c r="T176" s="74"/>
      <c r="U176" s="74"/>
      <c r="V176" s="74"/>
      <c r="W176" s="68"/>
      <c r="X176" s="75"/>
      <c r="Y176" s="69">
        <f t="shared" si="17"/>
        <v>0</v>
      </c>
      <c r="Z176" s="70">
        <f t="shared" si="18"/>
        <v>433.46369999999996</v>
      </c>
    </row>
    <row r="177" spans="2:26" ht="20.399999999999999" x14ac:dyDescent="0.3">
      <c r="B177" s="50" t="s">
        <v>478</v>
      </c>
      <c r="C177" s="64">
        <v>93205</v>
      </c>
      <c r="D177" s="53" t="s">
        <v>480</v>
      </c>
      <c r="E177" s="45" t="s">
        <v>37</v>
      </c>
      <c r="F177" s="72">
        <v>39.79</v>
      </c>
      <c r="G177" s="72">
        <v>244.5</v>
      </c>
      <c r="H177" s="73"/>
      <c r="I177" s="73"/>
      <c r="J177" s="30"/>
      <c r="K177" s="73"/>
      <c r="L177" s="73"/>
      <c r="M177" s="73"/>
      <c r="N177" s="72"/>
      <c r="O177" s="62">
        <f t="shared" si="13"/>
        <v>0</v>
      </c>
      <c r="P177" s="62">
        <f t="shared" si="14"/>
        <v>244.5</v>
      </c>
      <c r="Q177" s="62">
        <f t="shared" si="15"/>
        <v>9728.6550000000007</v>
      </c>
      <c r="R177" s="68">
        <f t="shared" si="16"/>
        <v>0</v>
      </c>
      <c r="S177" s="74"/>
      <c r="T177" s="74"/>
      <c r="U177" s="74"/>
      <c r="V177" s="74"/>
      <c r="W177" s="68"/>
      <c r="X177" s="75"/>
      <c r="Y177" s="69">
        <f t="shared" si="17"/>
        <v>0</v>
      </c>
      <c r="Z177" s="70">
        <f t="shared" si="18"/>
        <v>9728.6550000000007</v>
      </c>
    </row>
    <row r="178" spans="2:26" ht="20.399999999999999" x14ac:dyDescent="0.3">
      <c r="B178" s="50" t="s">
        <v>481</v>
      </c>
      <c r="C178" s="64">
        <v>101616</v>
      </c>
      <c r="D178" s="53" t="s">
        <v>55</v>
      </c>
      <c r="E178" s="45" t="s">
        <v>17</v>
      </c>
      <c r="F178" s="72">
        <v>4.91</v>
      </c>
      <c r="G178" s="72">
        <v>15.48</v>
      </c>
      <c r="H178" s="73"/>
      <c r="I178" s="73"/>
      <c r="J178" s="30"/>
      <c r="K178" s="73"/>
      <c r="L178" s="73"/>
      <c r="M178" s="73"/>
      <c r="N178" s="72"/>
      <c r="O178" s="62">
        <f t="shared" si="13"/>
        <v>0</v>
      </c>
      <c r="P178" s="62">
        <f t="shared" si="14"/>
        <v>15.48</v>
      </c>
      <c r="Q178" s="62">
        <f t="shared" si="15"/>
        <v>76.006799999999998</v>
      </c>
      <c r="R178" s="68">
        <f t="shared" si="16"/>
        <v>0</v>
      </c>
      <c r="S178" s="74"/>
      <c r="T178" s="74"/>
      <c r="U178" s="74"/>
      <c r="V178" s="74"/>
      <c r="W178" s="68"/>
      <c r="X178" s="75"/>
      <c r="Y178" s="69">
        <f t="shared" si="17"/>
        <v>0</v>
      </c>
      <c r="Z178" s="70">
        <f t="shared" si="18"/>
        <v>76.006799999999998</v>
      </c>
    </row>
    <row r="179" spans="2:26" ht="20.399999999999999" x14ac:dyDescent="0.3">
      <c r="B179" s="50" t="s">
        <v>482</v>
      </c>
      <c r="C179" s="64">
        <v>96619</v>
      </c>
      <c r="D179" s="53" t="s">
        <v>58</v>
      </c>
      <c r="E179" s="45" t="s">
        <v>17</v>
      </c>
      <c r="F179" s="72">
        <v>30.67</v>
      </c>
      <c r="G179" s="72">
        <v>15.48</v>
      </c>
      <c r="H179" s="73"/>
      <c r="I179" s="73"/>
      <c r="J179" s="30"/>
      <c r="K179" s="73"/>
      <c r="L179" s="73"/>
      <c r="M179" s="73"/>
      <c r="N179" s="72"/>
      <c r="O179" s="62">
        <f t="shared" si="13"/>
        <v>0</v>
      </c>
      <c r="P179" s="62">
        <f t="shared" si="14"/>
        <v>15.48</v>
      </c>
      <c r="Q179" s="62">
        <f t="shared" si="15"/>
        <v>474.77160000000003</v>
      </c>
      <c r="R179" s="68">
        <f t="shared" si="16"/>
        <v>0</v>
      </c>
      <c r="S179" s="74"/>
      <c r="T179" s="74"/>
      <c r="U179" s="74"/>
      <c r="V179" s="74"/>
      <c r="W179" s="68"/>
      <c r="X179" s="75"/>
      <c r="Y179" s="69">
        <f t="shared" si="17"/>
        <v>0</v>
      </c>
      <c r="Z179" s="70">
        <f t="shared" si="18"/>
        <v>474.77160000000003</v>
      </c>
    </row>
    <row r="180" spans="2:26" ht="20.399999999999999" x14ac:dyDescent="0.3">
      <c r="B180" s="50" t="s">
        <v>483</v>
      </c>
      <c r="C180" s="64">
        <v>96545</v>
      </c>
      <c r="D180" s="65" t="s">
        <v>61</v>
      </c>
      <c r="E180" s="45" t="s">
        <v>62</v>
      </c>
      <c r="F180" s="45">
        <v>15.99</v>
      </c>
      <c r="G180" s="72">
        <v>167.13</v>
      </c>
      <c r="H180" s="30"/>
      <c r="I180" s="76"/>
      <c r="J180" s="30"/>
      <c r="K180" s="76"/>
      <c r="L180" s="76"/>
      <c r="M180" s="76"/>
      <c r="N180" s="76"/>
      <c r="O180" s="62">
        <f t="shared" si="13"/>
        <v>0</v>
      </c>
      <c r="P180" s="62">
        <f t="shared" si="14"/>
        <v>167.13</v>
      </c>
      <c r="Q180" s="62">
        <f t="shared" si="15"/>
        <v>2672.4087</v>
      </c>
      <c r="R180" s="68">
        <f t="shared" si="16"/>
        <v>0</v>
      </c>
      <c r="S180" s="74"/>
      <c r="T180" s="74"/>
      <c r="U180" s="74"/>
      <c r="V180" s="74"/>
      <c r="W180" s="68"/>
      <c r="X180" s="75"/>
      <c r="Y180" s="69">
        <f t="shared" si="17"/>
        <v>0</v>
      </c>
      <c r="Z180" s="70">
        <f t="shared" si="18"/>
        <v>2672.4087</v>
      </c>
    </row>
    <row r="181" spans="2:26" ht="30.6" x14ac:dyDescent="0.3">
      <c r="B181" s="50" t="s">
        <v>484</v>
      </c>
      <c r="C181" s="64">
        <v>94966</v>
      </c>
      <c r="D181" s="65" t="s">
        <v>65</v>
      </c>
      <c r="E181" s="45" t="s">
        <v>41</v>
      </c>
      <c r="F181" s="45">
        <v>530.88</v>
      </c>
      <c r="G181" s="72">
        <v>9.89</v>
      </c>
      <c r="H181" s="30"/>
      <c r="I181" s="76"/>
      <c r="J181" s="30"/>
      <c r="K181" s="76"/>
      <c r="L181" s="76"/>
      <c r="M181" s="76"/>
      <c r="N181" s="76"/>
      <c r="O181" s="62">
        <f t="shared" si="13"/>
        <v>0</v>
      </c>
      <c r="P181" s="62">
        <f t="shared" si="14"/>
        <v>9.89</v>
      </c>
      <c r="Q181" s="62">
        <f t="shared" si="15"/>
        <v>5250.4032000000007</v>
      </c>
      <c r="R181" s="68">
        <f t="shared" si="16"/>
        <v>0</v>
      </c>
      <c r="S181" s="74"/>
      <c r="T181" s="74"/>
      <c r="U181" s="74"/>
      <c r="V181" s="74"/>
      <c r="W181" s="68"/>
      <c r="X181" s="75"/>
      <c r="Y181" s="69">
        <f t="shared" si="17"/>
        <v>0</v>
      </c>
      <c r="Z181" s="70">
        <f t="shared" si="18"/>
        <v>5250.4032000000007</v>
      </c>
    </row>
    <row r="182" spans="2:26" ht="30.6" x14ac:dyDescent="0.3">
      <c r="B182" s="50" t="s">
        <v>485</v>
      </c>
      <c r="C182" s="64">
        <v>103800</v>
      </c>
      <c r="D182" s="53" t="s">
        <v>487</v>
      </c>
      <c r="E182" s="45" t="s">
        <v>41</v>
      </c>
      <c r="F182" s="72">
        <v>496.62</v>
      </c>
      <c r="G182" s="72">
        <v>11.78</v>
      </c>
      <c r="H182" s="73"/>
      <c r="I182" s="73"/>
      <c r="J182" s="30"/>
      <c r="K182" s="73"/>
      <c r="L182" s="73"/>
      <c r="M182" s="73"/>
      <c r="N182" s="72"/>
      <c r="O182" s="62">
        <f t="shared" si="13"/>
        <v>0</v>
      </c>
      <c r="P182" s="62">
        <f t="shared" si="14"/>
        <v>11.78</v>
      </c>
      <c r="Q182" s="62">
        <f t="shared" si="15"/>
        <v>5850.1835999999994</v>
      </c>
      <c r="R182" s="68">
        <f t="shared" si="16"/>
        <v>0</v>
      </c>
      <c r="S182" s="74"/>
      <c r="T182" s="74"/>
      <c r="U182" s="74"/>
      <c r="V182" s="74"/>
      <c r="W182" s="68"/>
      <c r="X182" s="75"/>
      <c r="Y182" s="69">
        <f t="shared" si="17"/>
        <v>0</v>
      </c>
      <c r="Z182" s="70">
        <f t="shared" si="18"/>
        <v>5850.1835999999994</v>
      </c>
    </row>
    <row r="183" spans="2:26" ht="20.399999999999999" x14ac:dyDescent="0.3">
      <c r="B183" s="50" t="s">
        <v>488</v>
      </c>
      <c r="C183" s="64">
        <v>103670</v>
      </c>
      <c r="D183" s="53" t="s">
        <v>71</v>
      </c>
      <c r="E183" s="45" t="s">
        <v>41</v>
      </c>
      <c r="F183" s="72">
        <v>230.55</v>
      </c>
      <c r="G183" s="72">
        <v>9.89</v>
      </c>
      <c r="H183" s="73"/>
      <c r="I183" s="73"/>
      <c r="J183" s="30"/>
      <c r="K183" s="73"/>
      <c r="L183" s="73"/>
      <c r="M183" s="73"/>
      <c r="N183" s="72"/>
      <c r="O183" s="62">
        <f t="shared" si="13"/>
        <v>0</v>
      </c>
      <c r="P183" s="62">
        <f t="shared" si="14"/>
        <v>9.89</v>
      </c>
      <c r="Q183" s="62">
        <f t="shared" si="15"/>
        <v>2280.1395000000002</v>
      </c>
      <c r="R183" s="68">
        <f t="shared" si="16"/>
        <v>0</v>
      </c>
      <c r="S183" s="74"/>
      <c r="T183" s="74"/>
      <c r="U183" s="74"/>
      <c r="V183" s="74"/>
      <c r="W183" s="68"/>
      <c r="X183" s="75"/>
      <c r="Y183" s="69">
        <f t="shared" si="17"/>
        <v>0</v>
      </c>
      <c r="Z183" s="70">
        <f t="shared" si="18"/>
        <v>2280.1395000000002</v>
      </c>
    </row>
    <row r="184" spans="2:26" ht="20.399999999999999" x14ac:dyDescent="0.3">
      <c r="B184" s="50" t="s">
        <v>489</v>
      </c>
      <c r="C184" s="64">
        <v>96543</v>
      </c>
      <c r="D184" s="53" t="s">
        <v>74</v>
      </c>
      <c r="E184" s="45" t="s">
        <v>62</v>
      </c>
      <c r="F184" s="72">
        <v>17.5</v>
      </c>
      <c r="G184" s="72">
        <v>162.02000000000001</v>
      </c>
      <c r="H184" s="73"/>
      <c r="I184" s="73"/>
      <c r="J184" s="30"/>
      <c r="K184" s="73"/>
      <c r="L184" s="73"/>
      <c r="M184" s="73"/>
      <c r="N184" s="72"/>
      <c r="O184" s="62">
        <f t="shared" si="13"/>
        <v>0</v>
      </c>
      <c r="P184" s="62">
        <f t="shared" si="14"/>
        <v>162.02000000000001</v>
      </c>
      <c r="Q184" s="62">
        <f t="shared" si="15"/>
        <v>2835.3500000000004</v>
      </c>
      <c r="R184" s="68">
        <f t="shared" si="16"/>
        <v>0</v>
      </c>
      <c r="S184" s="74"/>
      <c r="T184" s="74"/>
      <c r="U184" s="74"/>
      <c r="V184" s="74"/>
      <c r="W184" s="68"/>
      <c r="X184" s="75"/>
      <c r="Y184" s="69">
        <f t="shared" si="17"/>
        <v>0</v>
      </c>
      <c r="Z184" s="70">
        <f t="shared" si="18"/>
        <v>2835.3500000000004</v>
      </c>
    </row>
    <row r="185" spans="2:26" ht="20.399999999999999" x14ac:dyDescent="0.3">
      <c r="B185" s="50" t="s">
        <v>490</v>
      </c>
      <c r="C185" s="64">
        <v>96546</v>
      </c>
      <c r="D185" s="65" t="s">
        <v>80</v>
      </c>
      <c r="E185" s="45" t="s">
        <v>62</v>
      </c>
      <c r="F185" s="45">
        <v>14.35</v>
      </c>
      <c r="G185" s="72">
        <v>377.8</v>
      </c>
      <c r="H185" s="30"/>
      <c r="I185" s="76"/>
      <c r="J185" s="30"/>
      <c r="K185" s="76"/>
      <c r="L185" s="76"/>
      <c r="M185" s="76"/>
      <c r="N185" s="76"/>
      <c r="O185" s="62">
        <f t="shared" si="13"/>
        <v>0</v>
      </c>
      <c r="P185" s="62">
        <f t="shared" si="14"/>
        <v>377.8</v>
      </c>
      <c r="Q185" s="62">
        <f t="shared" si="15"/>
        <v>5421.43</v>
      </c>
      <c r="R185" s="68">
        <f t="shared" si="16"/>
        <v>0</v>
      </c>
      <c r="S185" s="74"/>
      <c r="T185" s="74"/>
      <c r="U185" s="74"/>
      <c r="V185" s="74"/>
      <c r="W185" s="68"/>
      <c r="X185" s="75"/>
      <c r="Y185" s="69">
        <f t="shared" si="17"/>
        <v>0</v>
      </c>
      <c r="Z185" s="70">
        <f t="shared" si="18"/>
        <v>5421.43</v>
      </c>
    </row>
    <row r="186" spans="2:26" ht="30.6" x14ac:dyDescent="0.3">
      <c r="B186" s="50" t="s">
        <v>491</v>
      </c>
      <c r="C186" s="64">
        <v>96536</v>
      </c>
      <c r="D186" s="53" t="s">
        <v>86</v>
      </c>
      <c r="E186" s="45" t="s">
        <v>17</v>
      </c>
      <c r="F186" s="72">
        <v>69.64</v>
      </c>
      <c r="G186" s="72">
        <v>149.6</v>
      </c>
      <c r="H186" s="73"/>
      <c r="I186" s="73"/>
      <c r="J186" s="30"/>
      <c r="K186" s="73"/>
      <c r="L186" s="73"/>
      <c r="M186" s="73"/>
      <c r="N186" s="72"/>
      <c r="O186" s="62">
        <f t="shared" si="13"/>
        <v>0</v>
      </c>
      <c r="P186" s="62">
        <f t="shared" si="14"/>
        <v>149.6</v>
      </c>
      <c r="Q186" s="62">
        <f t="shared" si="15"/>
        <v>10418.144</v>
      </c>
      <c r="R186" s="68">
        <f t="shared" si="16"/>
        <v>0</v>
      </c>
      <c r="S186" s="74"/>
      <c r="T186" s="74"/>
      <c r="U186" s="74"/>
      <c r="V186" s="74"/>
      <c r="W186" s="68"/>
      <c r="X186" s="75"/>
      <c r="Y186" s="69">
        <f t="shared" si="17"/>
        <v>0</v>
      </c>
      <c r="Z186" s="70">
        <f t="shared" si="18"/>
        <v>10418.144</v>
      </c>
    </row>
    <row r="187" spans="2:26" ht="20.399999999999999" x14ac:dyDescent="0.3">
      <c r="B187" s="50" t="s">
        <v>492</v>
      </c>
      <c r="C187" s="64">
        <v>98557</v>
      </c>
      <c r="D187" s="53" t="s">
        <v>89</v>
      </c>
      <c r="E187" s="45" t="s">
        <v>17</v>
      </c>
      <c r="F187" s="72">
        <v>48.22</v>
      </c>
      <c r="G187" s="72">
        <v>65.430000000000007</v>
      </c>
      <c r="H187" s="73"/>
      <c r="I187" s="73"/>
      <c r="J187" s="30"/>
      <c r="K187" s="73"/>
      <c r="L187" s="73"/>
      <c r="M187" s="73"/>
      <c r="N187" s="72"/>
      <c r="O187" s="62">
        <f t="shared" si="13"/>
        <v>0</v>
      </c>
      <c r="P187" s="62">
        <f t="shared" si="14"/>
        <v>65.430000000000007</v>
      </c>
      <c r="Q187" s="62">
        <f t="shared" si="15"/>
        <v>3155.0346000000004</v>
      </c>
      <c r="R187" s="68">
        <f t="shared" si="16"/>
        <v>0</v>
      </c>
      <c r="S187" s="74"/>
      <c r="T187" s="74"/>
      <c r="U187" s="74"/>
      <c r="V187" s="74"/>
      <c r="W187" s="68"/>
      <c r="X187" s="75"/>
      <c r="Y187" s="69">
        <f t="shared" si="17"/>
        <v>0</v>
      </c>
      <c r="Z187" s="70">
        <f t="shared" si="18"/>
        <v>3155.0346000000004</v>
      </c>
    </row>
    <row r="188" spans="2:26" ht="40.799999999999997" x14ac:dyDescent="0.3">
      <c r="B188" s="50" t="s">
        <v>493</v>
      </c>
      <c r="C188" s="64">
        <v>103356</v>
      </c>
      <c r="D188" s="53" t="s">
        <v>137</v>
      </c>
      <c r="E188" s="45" t="s">
        <v>17</v>
      </c>
      <c r="F188" s="72">
        <v>46.86</v>
      </c>
      <c r="G188" s="72">
        <v>405.64</v>
      </c>
      <c r="H188" s="73"/>
      <c r="I188" s="73"/>
      <c r="J188" s="30"/>
      <c r="K188" s="73"/>
      <c r="L188" s="73"/>
      <c r="M188" s="73"/>
      <c r="N188" s="72"/>
      <c r="O188" s="62">
        <f t="shared" si="13"/>
        <v>0</v>
      </c>
      <c r="P188" s="62">
        <f t="shared" si="14"/>
        <v>405.64</v>
      </c>
      <c r="Q188" s="62">
        <f t="shared" si="15"/>
        <v>19008.290399999998</v>
      </c>
      <c r="R188" s="68">
        <f t="shared" si="16"/>
        <v>0</v>
      </c>
      <c r="S188" s="74"/>
      <c r="T188" s="74"/>
      <c r="U188" s="74"/>
      <c r="V188" s="74"/>
      <c r="W188" s="68"/>
      <c r="X188" s="75"/>
      <c r="Y188" s="69">
        <f t="shared" si="17"/>
        <v>0</v>
      </c>
      <c r="Z188" s="70">
        <f t="shared" si="18"/>
        <v>19008.290399999998</v>
      </c>
    </row>
    <row r="189" spans="2:26" ht="40.799999999999997" x14ac:dyDescent="0.3">
      <c r="B189" s="50" t="s">
        <v>494</v>
      </c>
      <c r="C189" s="64">
        <v>87893</v>
      </c>
      <c r="D189" s="53" t="s">
        <v>151</v>
      </c>
      <c r="E189" s="45" t="s">
        <v>17</v>
      </c>
      <c r="F189" s="72">
        <v>6.08</v>
      </c>
      <c r="G189" s="72">
        <v>811.27</v>
      </c>
      <c r="H189" s="73"/>
      <c r="I189" s="73"/>
      <c r="J189" s="30"/>
      <c r="K189" s="73"/>
      <c r="L189" s="73"/>
      <c r="M189" s="73"/>
      <c r="N189" s="72"/>
      <c r="O189" s="62">
        <f t="shared" si="13"/>
        <v>0</v>
      </c>
      <c r="P189" s="62">
        <f t="shared" si="14"/>
        <v>811.27</v>
      </c>
      <c r="Q189" s="62">
        <f t="shared" si="15"/>
        <v>4932.5216</v>
      </c>
      <c r="R189" s="68">
        <f t="shared" si="16"/>
        <v>0</v>
      </c>
      <c r="S189" s="74"/>
      <c r="T189" s="74"/>
      <c r="U189" s="74"/>
      <c r="V189" s="74"/>
      <c r="W189" s="68"/>
      <c r="X189" s="75"/>
      <c r="Y189" s="69">
        <f t="shared" si="17"/>
        <v>0</v>
      </c>
      <c r="Z189" s="70">
        <f t="shared" si="18"/>
        <v>4932.5216</v>
      </c>
    </row>
    <row r="190" spans="2:26" ht="51" x14ac:dyDescent="0.3">
      <c r="B190" s="50" t="s">
        <v>495</v>
      </c>
      <c r="C190" s="64">
        <v>87548</v>
      </c>
      <c r="D190" s="53" t="s">
        <v>154</v>
      </c>
      <c r="E190" s="45" t="s">
        <v>17</v>
      </c>
      <c r="F190" s="72">
        <v>22.4</v>
      </c>
      <c r="G190" s="72">
        <v>811.27</v>
      </c>
      <c r="H190" s="73"/>
      <c r="I190" s="73"/>
      <c r="J190" s="30"/>
      <c r="K190" s="73"/>
      <c r="L190" s="73"/>
      <c r="M190" s="73"/>
      <c r="N190" s="72"/>
      <c r="O190" s="62">
        <f t="shared" si="13"/>
        <v>0</v>
      </c>
      <c r="P190" s="62">
        <f t="shared" si="14"/>
        <v>811.27</v>
      </c>
      <c r="Q190" s="62">
        <f t="shared" si="15"/>
        <v>18172.447999999997</v>
      </c>
      <c r="R190" s="68">
        <f t="shared" si="16"/>
        <v>0</v>
      </c>
      <c r="S190" s="74"/>
      <c r="T190" s="74"/>
      <c r="U190" s="74"/>
      <c r="V190" s="74"/>
      <c r="W190" s="68"/>
      <c r="X190" s="75"/>
      <c r="Y190" s="69">
        <f t="shared" si="17"/>
        <v>0</v>
      </c>
      <c r="Z190" s="70">
        <f t="shared" si="18"/>
        <v>18172.447999999997</v>
      </c>
    </row>
    <row r="191" spans="2:26" ht="20.399999999999999" x14ac:dyDescent="0.3">
      <c r="B191" s="50" t="s">
        <v>496</v>
      </c>
      <c r="C191" s="64">
        <v>88489</v>
      </c>
      <c r="D191" s="53" t="s">
        <v>198</v>
      </c>
      <c r="E191" s="45" t="s">
        <v>17</v>
      </c>
      <c r="F191" s="72">
        <v>12.16</v>
      </c>
      <c r="G191" s="72">
        <v>811.27</v>
      </c>
      <c r="H191" s="73"/>
      <c r="I191" s="73"/>
      <c r="J191" s="30"/>
      <c r="K191" s="73"/>
      <c r="L191" s="73"/>
      <c r="M191" s="73"/>
      <c r="N191" s="72"/>
      <c r="O191" s="62">
        <f t="shared" si="13"/>
        <v>0</v>
      </c>
      <c r="P191" s="62">
        <f t="shared" si="14"/>
        <v>811.27</v>
      </c>
      <c r="Q191" s="62">
        <f t="shared" si="15"/>
        <v>9865.0432000000001</v>
      </c>
      <c r="R191" s="68">
        <f t="shared" si="16"/>
        <v>0</v>
      </c>
      <c r="S191" s="74"/>
      <c r="T191" s="74"/>
      <c r="U191" s="74"/>
      <c r="V191" s="74"/>
      <c r="W191" s="68"/>
      <c r="X191" s="75"/>
      <c r="Y191" s="69">
        <f t="shared" si="17"/>
        <v>0</v>
      </c>
      <c r="Z191" s="70">
        <f t="shared" si="18"/>
        <v>9865.0432000000001</v>
      </c>
    </row>
    <row r="192" spans="2:26" ht="20.399999999999999" x14ac:dyDescent="0.3">
      <c r="B192" s="50" t="s">
        <v>497</v>
      </c>
      <c r="C192" s="64">
        <v>95305</v>
      </c>
      <c r="D192" s="53" t="s">
        <v>499</v>
      </c>
      <c r="E192" s="45" t="s">
        <v>17</v>
      </c>
      <c r="F192" s="72">
        <v>10.95</v>
      </c>
      <c r="G192" s="72">
        <v>811.27</v>
      </c>
      <c r="H192" s="73"/>
      <c r="I192" s="73"/>
      <c r="J192" s="30"/>
      <c r="K192" s="73"/>
      <c r="L192" s="73"/>
      <c r="M192" s="73"/>
      <c r="N192" s="72"/>
      <c r="O192" s="62">
        <f t="shared" si="13"/>
        <v>0</v>
      </c>
      <c r="P192" s="62">
        <f t="shared" si="14"/>
        <v>811.27</v>
      </c>
      <c r="Q192" s="62">
        <f t="shared" si="15"/>
        <v>8883.4064999999991</v>
      </c>
      <c r="R192" s="68">
        <f t="shared" si="16"/>
        <v>0</v>
      </c>
      <c r="S192" s="74"/>
      <c r="T192" s="74"/>
      <c r="U192" s="74"/>
      <c r="V192" s="74"/>
      <c r="W192" s="68"/>
      <c r="X192" s="75"/>
      <c r="Y192" s="69">
        <f t="shared" si="17"/>
        <v>0</v>
      </c>
      <c r="Z192" s="70">
        <f t="shared" si="18"/>
        <v>8883.4064999999991</v>
      </c>
    </row>
    <row r="193" spans="2:26" ht="14.4" customHeight="1" x14ac:dyDescent="0.3">
      <c r="B193" s="51">
        <v>1.1599999999999999</v>
      </c>
      <c r="C193" s="63" t="s">
        <v>501</v>
      </c>
      <c r="D193" s="53"/>
      <c r="E193" s="45"/>
      <c r="F193" s="72"/>
      <c r="G193" s="72"/>
      <c r="H193" s="73"/>
      <c r="I193" s="73"/>
      <c r="J193" s="30"/>
      <c r="K193" s="73"/>
      <c r="L193" s="73"/>
      <c r="M193" s="73"/>
      <c r="N193" s="72"/>
      <c r="O193" s="62">
        <f t="shared" si="13"/>
        <v>0</v>
      </c>
      <c r="P193" s="62"/>
      <c r="Q193" s="62"/>
      <c r="R193" s="68">
        <f t="shared" si="16"/>
        <v>0</v>
      </c>
      <c r="S193" s="74"/>
      <c r="T193" s="74"/>
      <c r="U193" s="74"/>
      <c r="V193" s="74"/>
      <c r="W193" s="68"/>
      <c r="X193" s="75"/>
      <c r="Y193" s="69">
        <f t="shared" si="17"/>
        <v>0</v>
      </c>
      <c r="Z193" s="70">
        <f t="shared" si="18"/>
        <v>0</v>
      </c>
    </row>
    <row r="194" spans="2:26" ht="30.6" x14ac:dyDescent="0.3">
      <c r="B194" s="50" t="s">
        <v>502</v>
      </c>
      <c r="C194" s="59" t="s">
        <v>503</v>
      </c>
      <c r="D194" s="53" t="s">
        <v>504</v>
      </c>
      <c r="E194" s="45" t="s">
        <v>166</v>
      </c>
      <c r="F194" s="72">
        <v>4877.91</v>
      </c>
      <c r="G194" s="72">
        <v>2</v>
      </c>
      <c r="H194" s="73"/>
      <c r="I194" s="73"/>
      <c r="J194" s="30"/>
      <c r="K194" s="73"/>
      <c r="L194" s="73"/>
      <c r="M194" s="73"/>
      <c r="N194" s="72"/>
      <c r="O194" s="62">
        <f t="shared" si="13"/>
        <v>0</v>
      </c>
      <c r="P194" s="62">
        <f t="shared" si="14"/>
        <v>2</v>
      </c>
      <c r="Q194" s="62">
        <f t="shared" si="15"/>
        <v>9755.82</v>
      </c>
      <c r="R194" s="68">
        <f t="shared" si="16"/>
        <v>0</v>
      </c>
      <c r="S194" s="74"/>
      <c r="T194" s="74"/>
      <c r="U194" s="74"/>
      <c r="V194" s="74"/>
      <c r="W194" s="68"/>
      <c r="X194" s="75"/>
      <c r="Y194" s="69">
        <f t="shared" si="17"/>
        <v>0</v>
      </c>
      <c r="Z194" s="70">
        <f t="shared" si="18"/>
        <v>9755.82</v>
      </c>
    </row>
    <row r="195" spans="2:26" ht="41.4" thickBot="1" x14ac:dyDescent="0.35">
      <c r="B195" s="80" t="s">
        <v>505</v>
      </c>
      <c r="C195" s="81" t="s">
        <v>506</v>
      </c>
      <c r="D195" s="82" t="s">
        <v>507</v>
      </c>
      <c r="E195" s="83" t="s">
        <v>166</v>
      </c>
      <c r="F195" s="90">
        <v>3733.15</v>
      </c>
      <c r="G195" s="90">
        <v>1</v>
      </c>
      <c r="H195" s="91"/>
      <c r="I195" s="91"/>
      <c r="J195" s="84"/>
      <c r="K195" s="91"/>
      <c r="L195" s="91"/>
      <c r="M195" s="91"/>
      <c r="N195" s="90"/>
      <c r="O195" s="78">
        <f t="shared" si="13"/>
        <v>0</v>
      </c>
      <c r="P195" s="85">
        <f t="shared" si="14"/>
        <v>1</v>
      </c>
      <c r="Q195" s="78">
        <f t="shared" si="15"/>
        <v>3733.15</v>
      </c>
      <c r="R195" s="68">
        <f t="shared" si="16"/>
        <v>0</v>
      </c>
      <c r="S195" s="92"/>
      <c r="T195" s="92"/>
      <c r="U195" s="92"/>
      <c r="V195" s="92"/>
      <c r="W195" s="93"/>
      <c r="X195" s="94"/>
      <c r="Y195" s="69">
        <f t="shared" si="17"/>
        <v>0</v>
      </c>
      <c r="Z195" s="79">
        <f t="shared" si="18"/>
        <v>3733.15</v>
      </c>
    </row>
    <row r="196" spans="2:26" ht="15" thickBot="1" x14ac:dyDescent="0.35">
      <c r="E196" s="95"/>
      <c r="F196" s="95"/>
      <c r="G196" s="95"/>
      <c r="H196" s="99"/>
      <c r="I196" s="95"/>
      <c r="J196" s="95"/>
      <c r="K196" s="95"/>
      <c r="L196" s="95"/>
      <c r="M196" s="95"/>
      <c r="N196" s="95"/>
      <c r="O196" s="96"/>
      <c r="P196" s="97"/>
      <c r="Q196" s="87">
        <f>SUM(Q14:Q195)</f>
        <v>1240378.3832000003</v>
      </c>
      <c r="R196" s="87">
        <f>SUM(R14:R195)</f>
        <v>0</v>
      </c>
      <c r="S196" s="87"/>
      <c r="T196" s="87"/>
      <c r="U196" s="87"/>
      <c r="V196" s="87"/>
      <c r="W196" s="87"/>
      <c r="X196" s="87"/>
      <c r="Y196" s="87">
        <f>SUM(Y14:Y195)</f>
        <v>0</v>
      </c>
      <c r="Z196" s="87">
        <f t="shared" si="18"/>
        <v>1240378.3832000003</v>
      </c>
    </row>
    <row r="197" spans="2:26" ht="15" thickBot="1" x14ac:dyDescent="0.35">
      <c r="P197" s="86"/>
      <c r="Q197" s="106" t="s">
        <v>547</v>
      </c>
      <c r="R197" s="106" t="s">
        <v>548</v>
      </c>
      <c r="S197" s="106" t="s">
        <v>550</v>
      </c>
      <c r="T197" s="106" t="s">
        <v>551</v>
      </c>
      <c r="U197" s="106" t="s">
        <v>552</v>
      </c>
      <c r="V197" s="106" t="s">
        <v>553</v>
      </c>
      <c r="W197" s="106" t="s">
        <v>554</v>
      </c>
      <c r="X197" s="106" t="s">
        <v>555</v>
      </c>
      <c r="Y197" s="107" t="s">
        <v>549</v>
      </c>
      <c r="Z197" s="106" t="s">
        <v>541</v>
      </c>
    </row>
    <row r="198" spans="2:26" ht="24" customHeight="1" thickBot="1" x14ac:dyDescent="0.35">
      <c r="P198" s="86"/>
      <c r="Q198" s="106"/>
      <c r="R198" s="106"/>
      <c r="S198" s="106"/>
      <c r="T198" s="106"/>
      <c r="U198" s="106"/>
      <c r="V198" s="106"/>
      <c r="W198" s="106"/>
      <c r="X198" s="106"/>
      <c r="Y198" s="107"/>
      <c r="Z198" s="106"/>
    </row>
  </sheetData>
  <mergeCells count="26">
    <mergeCell ref="B10:B11"/>
    <mergeCell ref="Z197:Z198"/>
    <mergeCell ref="U197:U198"/>
    <mergeCell ref="Q10:Z10"/>
    <mergeCell ref="C10:C11"/>
    <mergeCell ref="D10:D11"/>
    <mergeCell ref="B2:Z2"/>
    <mergeCell ref="Y3:Z8"/>
    <mergeCell ref="B4:N4"/>
    <mergeCell ref="Q4:X4"/>
    <mergeCell ref="B6:D6"/>
    <mergeCell ref="E6:N6"/>
    <mergeCell ref="O6:X6"/>
    <mergeCell ref="B8:C8"/>
    <mergeCell ref="Q8:X8"/>
    <mergeCell ref="E10:E11"/>
    <mergeCell ref="F10:F11"/>
    <mergeCell ref="G10:P10"/>
    <mergeCell ref="V197:V198"/>
    <mergeCell ref="W197:W198"/>
    <mergeCell ref="T197:T198"/>
    <mergeCell ref="X197:X198"/>
    <mergeCell ref="Y197:Y198"/>
    <mergeCell ref="Q197:Q198"/>
    <mergeCell ref="R197:R198"/>
    <mergeCell ref="S197:S198"/>
  </mergeCells>
  <phoneticPr fontId="20" type="noConversion"/>
  <pageMargins left="0.511811024" right="0.511811024" top="0.78740157499999996" bottom="0.78740157499999996" header="0.31496062000000002" footer="0.31496062000000002"/>
  <pageSetup paperSize="9" scale="57" fitToHeight="0" orientation="landscape" r:id="rId1"/>
  <ignoredErrors>
    <ignoredError sqref="B20 B25 B81 B118 B127 Q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90"/>
  <sheetViews>
    <sheetView topLeftCell="A37" zoomScale="137" workbookViewId="0">
      <selection activeCell="J47" sqref="J47"/>
    </sheetView>
  </sheetViews>
  <sheetFormatPr defaultRowHeight="14.4" x14ac:dyDescent="0.3"/>
  <cols>
    <col min="1" max="1" width="7.44140625" customWidth="1"/>
    <col min="2" max="2" width="8.33203125" customWidth="1"/>
    <col min="3" max="3" width="34.109375" bestFit="1"/>
    <col min="4" max="4" width="7.44140625" customWidth="1"/>
    <col min="5" max="5" width="6.6640625" customWidth="1"/>
    <col min="6" max="6" width="8.33203125" customWidth="1"/>
    <col min="7" max="7" width="10" customWidth="1"/>
    <col min="8" max="8" width="13.21875" customWidth="1"/>
  </cols>
  <sheetData>
    <row r="1" spans="1:8" ht="85.95" customHeight="1" x14ac:dyDescent="0.3">
      <c r="A1" s="143"/>
      <c r="B1" s="143"/>
      <c r="C1" s="143"/>
      <c r="D1" s="143"/>
      <c r="E1" s="143"/>
      <c r="F1" s="143"/>
      <c r="G1" s="143"/>
      <c r="H1" s="143"/>
    </row>
    <row r="2" spans="1:8" ht="10.050000000000001" customHeight="1" x14ac:dyDescent="0.3">
      <c r="A2" s="1"/>
      <c r="B2" s="144" t="s">
        <v>0</v>
      </c>
      <c r="C2" s="144"/>
      <c r="D2" s="144"/>
      <c r="E2" s="144"/>
      <c r="F2" s="144"/>
      <c r="G2" s="144"/>
      <c r="H2" s="1"/>
    </row>
    <row r="3" spans="1:8" ht="22.0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9.95" customHeight="1" x14ac:dyDescent="0.3">
      <c r="A4" s="3" t="s">
        <v>9</v>
      </c>
      <c r="B4" s="142" t="s">
        <v>10</v>
      </c>
      <c r="C4" s="142"/>
      <c r="D4" s="142"/>
      <c r="E4" s="142"/>
      <c r="F4" s="142"/>
      <c r="G4" s="142"/>
      <c r="H4" s="4">
        <v>1240378.43</v>
      </c>
    </row>
    <row r="5" spans="1:8" ht="19.95" customHeight="1" x14ac:dyDescent="0.3">
      <c r="A5" s="3" t="s">
        <v>11</v>
      </c>
      <c r="B5" s="142" t="s">
        <v>12</v>
      </c>
      <c r="C5" s="142"/>
      <c r="D5" s="142"/>
      <c r="E5" s="142"/>
      <c r="F5" s="142"/>
      <c r="G5" s="142"/>
      <c r="H5" s="4">
        <v>44462.31</v>
      </c>
    </row>
    <row r="6" spans="1:8" ht="15.6" x14ac:dyDescent="0.3">
      <c r="A6" s="5" t="s">
        <v>13</v>
      </c>
      <c r="B6" s="6" t="s">
        <v>14</v>
      </c>
      <c r="C6" s="7" t="s">
        <v>15</v>
      </c>
      <c r="D6" s="6" t="s">
        <v>16</v>
      </c>
      <c r="E6" s="6" t="s">
        <v>17</v>
      </c>
      <c r="F6" s="8">
        <v>6</v>
      </c>
      <c r="G6" s="9">
        <v>414.1</v>
      </c>
      <c r="H6" s="10">
        <v>2484.6</v>
      </c>
    </row>
    <row r="7" spans="1:8" ht="15.6" x14ac:dyDescent="0.3">
      <c r="A7" s="5" t="s">
        <v>18</v>
      </c>
      <c r="B7" s="6" t="s">
        <v>19</v>
      </c>
      <c r="C7" s="7" t="s">
        <v>20</v>
      </c>
      <c r="D7" s="6" t="s">
        <v>21</v>
      </c>
      <c r="E7" s="6" t="s">
        <v>17</v>
      </c>
      <c r="F7" s="8">
        <v>5</v>
      </c>
      <c r="G7" s="9">
        <v>947.21</v>
      </c>
      <c r="H7" s="10">
        <v>4736.05</v>
      </c>
    </row>
    <row r="8" spans="1:8" ht="23.4" x14ac:dyDescent="0.3">
      <c r="A8" s="5" t="s">
        <v>22</v>
      </c>
      <c r="B8" s="6">
        <v>93206</v>
      </c>
      <c r="C8" s="7" t="s">
        <v>23</v>
      </c>
      <c r="D8" s="6" t="s">
        <v>21</v>
      </c>
      <c r="E8" s="6" t="s">
        <v>17</v>
      </c>
      <c r="F8" s="8">
        <v>5</v>
      </c>
      <c r="G8" s="9">
        <v>1086.7</v>
      </c>
      <c r="H8" s="10">
        <v>5433.5</v>
      </c>
    </row>
    <row r="9" spans="1:8" ht="15.6" x14ac:dyDescent="0.3">
      <c r="A9" s="5" t="s">
        <v>24</v>
      </c>
      <c r="B9" s="6" t="s">
        <v>25</v>
      </c>
      <c r="C9" s="7" t="s">
        <v>26</v>
      </c>
      <c r="D9" s="6" t="s">
        <v>16</v>
      </c>
      <c r="E9" s="6" t="s">
        <v>17</v>
      </c>
      <c r="F9" s="8">
        <v>277.39999999999998</v>
      </c>
      <c r="G9" s="9">
        <v>102.24</v>
      </c>
      <c r="H9" s="10">
        <v>28361.38</v>
      </c>
    </row>
    <row r="10" spans="1:8" ht="15.6" x14ac:dyDescent="0.3">
      <c r="A10" s="5" t="s">
        <v>27</v>
      </c>
      <c r="B10" s="6">
        <v>98524</v>
      </c>
      <c r="C10" s="7" t="s">
        <v>28</v>
      </c>
      <c r="D10" s="6" t="s">
        <v>21</v>
      </c>
      <c r="E10" s="6" t="s">
        <v>17</v>
      </c>
      <c r="F10" s="8">
        <v>1430.2</v>
      </c>
      <c r="G10" s="9">
        <v>2.29</v>
      </c>
      <c r="H10" s="10">
        <v>3275.16</v>
      </c>
    </row>
    <row r="11" spans="1:8" ht="15.6" x14ac:dyDescent="0.3">
      <c r="A11" s="5" t="s">
        <v>29</v>
      </c>
      <c r="B11" s="6" t="s">
        <v>30</v>
      </c>
      <c r="C11" s="7" t="s">
        <v>31</v>
      </c>
      <c r="D11" s="6" t="s">
        <v>21</v>
      </c>
      <c r="E11" s="6" t="s">
        <v>17</v>
      </c>
      <c r="F11" s="8">
        <v>1430.2</v>
      </c>
      <c r="G11" s="9">
        <v>0.12</v>
      </c>
      <c r="H11" s="10">
        <v>171.62</v>
      </c>
    </row>
    <row r="12" spans="1:8" ht="19.95" customHeight="1" x14ac:dyDescent="0.3">
      <c r="A12" s="3" t="s">
        <v>32</v>
      </c>
      <c r="B12" s="142" t="s">
        <v>33</v>
      </c>
      <c r="C12" s="142"/>
      <c r="D12" s="142"/>
      <c r="E12" s="142"/>
      <c r="F12" s="142"/>
      <c r="G12" s="142"/>
      <c r="H12" s="4">
        <v>21705.09</v>
      </c>
    </row>
    <row r="13" spans="1:8" ht="23.4" x14ac:dyDescent="0.3">
      <c r="A13" s="5" t="s">
        <v>34</v>
      </c>
      <c r="B13" s="6" t="s">
        <v>35</v>
      </c>
      <c r="C13" s="7" t="s">
        <v>36</v>
      </c>
      <c r="D13" s="6" t="s">
        <v>21</v>
      </c>
      <c r="E13" s="6" t="s">
        <v>37</v>
      </c>
      <c r="F13" s="8">
        <v>137.5</v>
      </c>
      <c r="G13" s="9">
        <v>52.4</v>
      </c>
      <c r="H13" s="10">
        <v>7205</v>
      </c>
    </row>
    <row r="14" spans="1:8" ht="15.6" x14ac:dyDescent="0.3">
      <c r="A14" s="5" t="s">
        <v>38</v>
      </c>
      <c r="B14" s="6" t="s">
        <v>39</v>
      </c>
      <c r="C14" s="7" t="s">
        <v>40</v>
      </c>
      <c r="D14" s="6" t="s">
        <v>21</v>
      </c>
      <c r="E14" s="6" t="s">
        <v>41</v>
      </c>
      <c r="F14" s="8">
        <v>89.01</v>
      </c>
      <c r="G14" s="9">
        <v>64.95</v>
      </c>
      <c r="H14" s="10">
        <v>5781.2</v>
      </c>
    </row>
    <row r="15" spans="1:8" x14ac:dyDescent="0.3">
      <c r="A15" s="5" t="s">
        <v>42</v>
      </c>
      <c r="B15" s="6" t="s">
        <v>43</v>
      </c>
      <c r="C15" s="7" t="s">
        <v>44</v>
      </c>
      <c r="D15" s="6" t="s">
        <v>21</v>
      </c>
      <c r="E15" s="6" t="s">
        <v>41</v>
      </c>
      <c r="F15" s="8">
        <v>44.26</v>
      </c>
      <c r="G15" s="9">
        <v>39.369999999999997</v>
      </c>
      <c r="H15" s="10">
        <v>1742.52</v>
      </c>
    </row>
    <row r="16" spans="1:8" ht="15.6" x14ac:dyDescent="0.3">
      <c r="A16" s="5" t="s">
        <v>45</v>
      </c>
      <c r="B16" s="6" t="s">
        <v>46</v>
      </c>
      <c r="C16" s="7" t="s">
        <v>47</v>
      </c>
      <c r="D16" s="6" t="s">
        <v>21</v>
      </c>
      <c r="E16" s="6" t="s">
        <v>41</v>
      </c>
      <c r="F16" s="8">
        <v>93.63</v>
      </c>
      <c r="G16" s="9">
        <v>74.510000000000005</v>
      </c>
      <c r="H16" s="10">
        <v>6976.37</v>
      </c>
    </row>
    <row r="17" spans="1:8" ht="19.95" customHeight="1" x14ac:dyDescent="0.3">
      <c r="A17" s="3" t="s">
        <v>48</v>
      </c>
      <c r="B17" s="142" t="s">
        <v>49</v>
      </c>
      <c r="C17" s="142"/>
      <c r="D17" s="142"/>
      <c r="E17" s="142"/>
      <c r="F17" s="142"/>
      <c r="G17" s="142"/>
      <c r="H17" s="4">
        <v>103558.14</v>
      </c>
    </row>
    <row r="18" spans="1:8" ht="31.2" x14ac:dyDescent="0.3">
      <c r="A18" s="5" t="s">
        <v>50</v>
      </c>
      <c r="B18" s="6" t="s">
        <v>51</v>
      </c>
      <c r="C18" s="7" t="s">
        <v>52</v>
      </c>
      <c r="D18" s="6" t="s">
        <v>16</v>
      </c>
      <c r="E18" s="6" t="s">
        <v>41</v>
      </c>
      <c r="F18" s="8">
        <v>13.99</v>
      </c>
      <c r="G18" s="9">
        <v>411.48</v>
      </c>
      <c r="H18" s="10">
        <v>5756.61</v>
      </c>
    </row>
    <row r="19" spans="1:8" ht="15.6" x14ac:dyDescent="0.3">
      <c r="A19" s="5" t="s">
        <v>53</v>
      </c>
      <c r="B19" s="6" t="s">
        <v>54</v>
      </c>
      <c r="C19" s="7" t="s">
        <v>55</v>
      </c>
      <c r="D19" s="6" t="s">
        <v>21</v>
      </c>
      <c r="E19" s="6" t="s">
        <v>17</v>
      </c>
      <c r="F19" s="8">
        <v>37.81</v>
      </c>
      <c r="G19" s="9">
        <v>4.91</v>
      </c>
      <c r="H19" s="10">
        <v>185.65</v>
      </c>
    </row>
    <row r="20" spans="1:8" ht="23.4" x14ac:dyDescent="0.3">
      <c r="A20" s="5" t="s">
        <v>56</v>
      </c>
      <c r="B20" s="6" t="s">
        <v>57</v>
      </c>
      <c r="C20" s="7" t="s">
        <v>58</v>
      </c>
      <c r="D20" s="6" t="s">
        <v>21</v>
      </c>
      <c r="E20" s="6" t="s">
        <v>17</v>
      </c>
      <c r="F20" s="8">
        <v>77.41</v>
      </c>
      <c r="G20" s="9">
        <v>30.67</v>
      </c>
      <c r="H20" s="10">
        <v>2374.16</v>
      </c>
    </row>
    <row r="21" spans="1:8" ht="15.6" x14ac:dyDescent="0.3">
      <c r="A21" s="5" t="s">
        <v>59</v>
      </c>
      <c r="B21" s="6" t="s">
        <v>60</v>
      </c>
      <c r="C21" s="7" t="s">
        <v>61</v>
      </c>
      <c r="D21" s="6" t="s">
        <v>21</v>
      </c>
      <c r="E21" s="6" t="s">
        <v>62</v>
      </c>
      <c r="F21" s="8">
        <v>537.29999999999995</v>
      </c>
      <c r="G21" s="9">
        <v>15.99</v>
      </c>
      <c r="H21" s="10">
        <v>8591.43</v>
      </c>
    </row>
    <row r="22" spans="1:8" ht="23.4" x14ac:dyDescent="0.3">
      <c r="A22" s="5" t="s">
        <v>63</v>
      </c>
      <c r="B22" s="6" t="s">
        <v>64</v>
      </c>
      <c r="C22" s="7" t="s">
        <v>65</v>
      </c>
      <c r="D22" s="6" t="s">
        <v>21</v>
      </c>
      <c r="E22" s="6" t="s">
        <v>41</v>
      </c>
      <c r="F22" s="8">
        <v>21.16</v>
      </c>
      <c r="G22" s="9">
        <v>530.88</v>
      </c>
      <c r="H22" s="10">
        <v>11233.42</v>
      </c>
    </row>
    <row r="23" spans="1:8" ht="23.4" x14ac:dyDescent="0.3">
      <c r="A23" s="5" t="s">
        <v>66</v>
      </c>
      <c r="B23" s="6" t="s">
        <v>67</v>
      </c>
      <c r="C23" s="7" t="s">
        <v>68</v>
      </c>
      <c r="D23" s="6" t="s">
        <v>21</v>
      </c>
      <c r="E23" s="6" t="s">
        <v>41</v>
      </c>
      <c r="F23" s="8">
        <v>9.6</v>
      </c>
      <c r="G23" s="9">
        <v>488.69</v>
      </c>
      <c r="H23" s="10">
        <v>4691.42</v>
      </c>
    </row>
    <row r="24" spans="1:8" ht="15.6" x14ac:dyDescent="0.3">
      <c r="A24" s="5" t="s">
        <v>69</v>
      </c>
      <c r="B24" s="6" t="s">
        <v>70</v>
      </c>
      <c r="C24" s="7" t="s">
        <v>71</v>
      </c>
      <c r="D24" s="6" t="s">
        <v>21</v>
      </c>
      <c r="E24" s="6" t="s">
        <v>41</v>
      </c>
      <c r="F24" s="8">
        <v>30.76</v>
      </c>
      <c r="G24" s="9">
        <v>230.55</v>
      </c>
      <c r="H24" s="10">
        <v>7091.72</v>
      </c>
    </row>
    <row r="25" spans="1:8" ht="15.6" x14ac:dyDescent="0.3">
      <c r="A25" s="5" t="s">
        <v>72</v>
      </c>
      <c r="B25" s="6" t="s">
        <v>73</v>
      </c>
      <c r="C25" s="7" t="s">
        <v>74</v>
      </c>
      <c r="D25" s="6" t="s">
        <v>21</v>
      </c>
      <c r="E25" s="6" t="s">
        <v>62</v>
      </c>
      <c r="F25" s="8">
        <v>404.4</v>
      </c>
      <c r="G25" s="9">
        <v>17.5</v>
      </c>
      <c r="H25" s="10">
        <v>7077</v>
      </c>
    </row>
    <row r="26" spans="1:8" ht="15.6" x14ac:dyDescent="0.3">
      <c r="A26" s="5" t="s">
        <v>75</v>
      </c>
      <c r="B26" s="6" t="s">
        <v>76</v>
      </c>
      <c r="C26" s="7" t="s">
        <v>77</v>
      </c>
      <c r="D26" s="6" t="s">
        <v>21</v>
      </c>
      <c r="E26" s="6" t="s">
        <v>62</v>
      </c>
      <c r="F26" s="8">
        <v>295</v>
      </c>
      <c r="G26" s="9">
        <v>16.59</v>
      </c>
      <c r="H26" s="10">
        <v>4894.05</v>
      </c>
    </row>
    <row r="27" spans="1:8" ht="15.6" x14ac:dyDescent="0.3">
      <c r="A27" s="5" t="s">
        <v>78</v>
      </c>
      <c r="B27" s="6" t="s">
        <v>79</v>
      </c>
      <c r="C27" s="7" t="s">
        <v>80</v>
      </c>
      <c r="D27" s="6" t="s">
        <v>21</v>
      </c>
      <c r="E27" s="6" t="s">
        <v>62</v>
      </c>
      <c r="F27" s="8">
        <v>534.1</v>
      </c>
      <c r="G27" s="9">
        <v>14.35</v>
      </c>
      <c r="H27" s="10">
        <v>7664.34</v>
      </c>
    </row>
    <row r="28" spans="1:8" ht="15.6" x14ac:dyDescent="0.3">
      <c r="A28" s="5" t="s">
        <v>81</v>
      </c>
      <c r="B28" s="6" t="s">
        <v>82</v>
      </c>
      <c r="C28" s="7" t="s">
        <v>83</v>
      </c>
      <c r="D28" s="6" t="s">
        <v>21</v>
      </c>
      <c r="E28" s="6" t="s">
        <v>62</v>
      </c>
      <c r="F28" s="8">
        <v>152.9</v>
      </c>
      <c r="G28" s="9">
        <v>11.9</v>
      </c>
      <c r="H28" s="10">
        <v>1819.51</v>
      </c>
    </row>
    <row r="29" spans="1:8" ht="23.4" x14ac:dyDescent="0.3">
      <c r="A29" s="5" t="s">
        <v>84</v>
      </c>
      <c r="B29" s="6" t="s">
        <v>85</v>
      </c>
      <c r="C29" s="7" t="s">
        <v>86</v>
      </c>
      <c r="D29" s="6" t="s">
        <v>21</v>
      </c>
      <c r="E29" s="6" t="s">
        <v>17</v>
      </c>
      <c r="F29" s="8">
        <v>429.83</v>
      </c>
      <c r="G29" s="9">
        <v>69.64</v>
      </c>
      <c r="H29" s="10">
        <v>29933.360000000001</v>
      </c>
    </row>
    <row r="30" spans="1:8" ht="15.6" x14ac:dyDescent="0.3">
      <c r="A30" s="5" t="s">
        <v>87</v>
      </c>
      <c r="B30" s="6" t="s">
        <v>88</v>
      </c>
      <c r="C30" s="7" t="s">
        <v>89</v>
      </c>
      <c r="D30" s="6" t="s">
        <v>21</v>
      </c>
      <c r="E30" s="6" t="s">
        <v>17</v>
      </c>
      <c r="F30" s="8">
        <v>253.95</v>
      </c>
      <c r="G30" s="9">
        <v>48.22</v>
      </c>
      <c r="H30" s="10">
        <v>12245.47</v>
      </c>
    </row>
    <row r="31" spans="1:8" ht="19.95" customHeight="1" x14ac:dyDescent="0.3">
      <c r="A31" s="3" t="s">
        <v>90</v>
      </c>
      <c r="B31" s="142" t="s">
        <v>91</v>
      </c>
      <c r="C31" s="142"/>
      <c r="D31" s="142"/>
      <c r="E31" s="142"/>
      <c r="F31" s="142"/>
      <c r="G31" s="142"/>
      <c r="H31" s="4">
        <v>156522.69</v>
      </c>
    </row>
    <row r="32" spans="1:8" ht="31.2" x14ac:dyDescent="0.3">
      <c r="A32" s="5" t="s">
        <v>92</v>
      </c>
      <c r="B32" s="6" t="s">
        <v>93</v>
      </c>
      <c r="C32" s="7" t="s">
        <v>94</v>
      </c>
      <c r="D32" s="6" t="s">
        <v>21</v>
      </c>
      <c r="E32" s="6" t="s">
        <v>17</v>
      </c>
      <c r="F32" s="8">
        <v>408.7</v>
      </c>
      <c r="G32" s="9">
        <v>40.35</v>
      </c>
      <c r="H32" s="10">
        <v>16491.05</v>
      </c>
    </row>
    <row r="33" spans="1:8" ht="23.4" x14ac:dyDescent="0.3">
      <c r="A33" s="5" t="s">
        <v>95</v>
      </c>
      <c r="B33" s="6" t="s">
        <v>96</v>
      </c>
      <c r="C33" s="7" t="s">
        <v>97</v>
      </c>
      <c r="D33" s="6" t="s">
        <v>21</v>
      </c>
      <c r="E33" s="6" t="s">
        <v>17</v>
      </c>
      <c r="F33" s="8">
        <v>435.33</v>
      </c>
      <c r="G33" s="9">
        <v>62.17</v>
      </c>
      <c r="H33" s="10">
        <v>27064.47</v>
      </c>
    </row>
    <row r="34" spans="1:8" ht="15.6" x14ac:dyDescent="0.3">
      <c r="A34" s="5" t="s">
        <v>98</v>
      </c>
      <c r="B34" s="6" t="s">
        <v>99</v>
      </c>
      <c r="C34" s="7" t="s">
        <v>100</v>
      </c>
      <c r="D34" s="6" t="s">
        <v>21</v>
      </c>
      <c r="E34" s="6" t="s">
        <v>17</v>
      </c>
      <c r="F34" s="8">
        <v>111.15</v>
      </c>
      <c r="G34" s="9">
        <v>30.99</v>
      </c>
      <c r="H34" s="10">
        <v>3444.54</v>
      </c>
    </row>
    <row r="35" spans="1:8" ht="23.4" x14ac:dyDescent="0.3">
      <c r="A35" s="5" t="s">
        <v>101</v>
      </c>
      <c r="B35" s="6" t="s">
        <v>102</v>
      </c>
      <c r="C35" s="7" t="s">
        <v>103</v>
      </c>
      <c r="D35" s="6" t="s">
        <v>21</v>
      </c>
      <c r="E35" s="6" t="s">
        <v>62</v>
      </c>
      <c r="F35" s="8">
        <v>1027.8</v>
      </c>
      <c r="G35" s="9">
        <v>14.67</v>
      </c>
      <c r="H35" s="10">
        <v>15077.83</v>
      </c>
    </row>
    <row r="36" spans="1:8" ht="23.4" x14ac:dyDescent="0.3">
      <c r="A36" s="5" t="s">
        <v>104</v>
      </c>
      <c r="B36" s="6" t="s">
        <v>105</v>
      </c>
      <c r="C36" s="7" t="s">
        <v>106</v>
      </c>
      <c r="D36" s="6" t="s">
        <v>21</v>
      </c>
      <c r="E36" s="6" t="s">
        <v>62</v>
      </c>
      <c r="F36" s="8">
        <v>39.1</v>
      </c>
      <c r="G36" s="9">
        <v>14.4</v>
      </c>
      <c r="H36" s="10">
        <v>563.04</v>
      </c>
    </row>
    <row r="37" spans="1:8" ht="23.4" x14ac:dyDescent="0.3">
      <c r="A37" s="5" t="s">
        <v>107</v>
      </c>
      <c r="B37" s="6" t="s">
        <v>108</v>
      </c>
      <c r="C37" s="7" t="s">
        <v>109</v>
      </c>
      <c r="D37" s="6" t="s">
        <v>21</v>
      </c>
      <c r="E37" s="6" t="s">
        <v>62</v>
      </c>
      <c r="F37" s="8">
        <v>1000</v>
      </c>
      <c r="G37" s="9">
        <v>14.25</v>
      </c>
      <c r="H37" s="10">
        <v>14250</v>
      </c>
    </row>
    <row r="38" spans="1:8" ht="23.4" x14ac:dyDescent="0.3">
      <c r="A38" s="5" t="s">
        <v>110</v>
      </c>
      <c r="B38" s="6" t="s">
        <v>111</v>
      </c>
      <c r="C38" s="7" t="s">
        <v>112</v>
      </c>
      <c r="D38" s="6" t="s">
        <v>21</v>
      </c>
      <c r="E38" s="6" t="s">
        <v>62</v>
      </c>
      <c r="F38" s="8">
        <v>1306.0999999999999</v>
      </c>
      <c r="G38" s="9">
        <v>12.94</v>
      </c>
      <c r="H38" s="10">
        <v>16900.93</v>
      </c>
    </row>
    <row r="39" spans="1:8" ht="23.4" x14ac:dyDescent="0.3">
      <c r="A39" s="5" t="s">
        <v>113</v>
      </c>
      <c r="B39" s="6" t="s">
        <v>114</v>
      </c>
      <c r="C39" s="7" t="s">
        <v>115</v>
      </c>
      <c r="D39" s="6" t="s">
        <v>21</v>
      </c>
      <c r="E39" s="6" t="s">
        <v>62</v>
      </c>
      <c r="F39" s="8">
        <v>168.2</v>
      </c>
      <c r="G39" s="9">
        <v>10.71</v>
      </c>
      <c r="H39" s="10">
        <v>1801.42</v>
      </c>
    </row>
    <row r="40" spans="1:8" ht="23.4" x14ac:dyDescent="0.3">
      <c r="A40" s="5" t="s">
        <v>116</v>
      </c>
      <c r="B40" s="6" t="s">
        <v>117</v>
      </c>
      <c r="C40" s="7" t="s">
        <v>118</v>
      </c>
      <c r="D40" s="6" t="s">
        <v>21</v>
      </c>
      <c r="E40" s="6" t="s">
        <v>62</v>
      </c>
      <c r="F40" s="8">
        <v>158.69999999999999</v>
      </c>
      <c r="G40" s="9">
        <v>14.31</v>
      </c>
      <c r="H40" s="10">
        <v>2271</v>
      </c>
    </row>
    <row r="41" spans="1:8" ht="23.4" x14ac:dyDescent="0.3">
      <c r="A41" s="5" t="s">
        <v>119</v>
      </c>
      <c r="B41" s="6" t="s">
        <v>120</v>
      </c>
      <c r="C41" s="7" t="s">
        <v>121</v>
      </c>
      <c r="D41" s="6" t="s">
        <v>21</v>
      </c>
      <c r="E41" s="6" t="s">
        <v>62</v>
      </c>
      <c r="F41" s="8">
        <v>170.5</v>
      </c>
      <c r="G41" s="9">
        <v>14.01</v>
      </c>
      <c r="H41" s="10">
        <v>2388.71</v>
      </c>
    </row>
    <row r="42" spans="1:8" ht="23.4" x14ac:dyDescent="0.3">
      <c r="A42" s="5" t="s">
        <v>122</v>
      </c>
      <c r="B42" s="6" t="s">
        <v>123</v>
      </c>
      <c r="C42" s="7" t="s">
        <v>124</v>
      </c>
      <c r="D42" s="6" t="s">
        <v>21</v>
      </c>
      <c r="E42" s="6" t="s">
        <v>62</v>
      </c>
      <c r="F42" s="8">
        <v>279.10000000000002</v>
      </c>
      <c r="G42" s="9">
        <v>13.86</v>
      </c>
      <c r="H42" s="10">
        <v>3868.33</v>
      </c>
    </row>
    <row r="43" spans="1:8" ht="23.4" x14ac:dyDescent="0.3">
      <c r="A43" s="5" t="s">
        <v>125</v>
      </c>
      <c r="B43" s="6" t="s">
        <v>64</v>
      </c>
      <c r="C43" s="7" t="s">
        <v>65</v>
      </c>
      <c r="D43" s="6" t="s">
        <v>21</v>
      </c>
      <c r="E43" s="6" t="s">
        <v>41</v>
      </c>
      <c r="F43" s="8">
        <v>61.56</v>
      </c>
      <c r="G43" s="9">
        <v>530.88</v>
      </c>
      <c r="H43" s="10">
        <v>32680.97</v>
      </c>
    </row>
    <row r="44" spans="1:8" ht="15.6" x14ac:dyDescent="0.3">
      <c r="A44" s="5" t="s">
        <v>126</v>
      </c>
      <c r="B44" s="6" t="s">
        <v>70</v>
      </c>
      <c r="C44" s="7" t="s">
        <v>71</v>
      </c>
      <c r="D44" s="6" t="s">
        <v>21</v>
      </c>
      <c r="E44" s="6" t="s">
        <v>41</v>
      </c>
      <c r="F44" s="8">
        <v>61.56</v>
      </c>
      <c r="G44" s="9">
        <v>230.55</v>
      </c>
      <c r="H44" s="10">
        <v>14192.66</v>
      </c>
    </row>
    <row r="45" spans="1:8" ht="23.4" x14ac:dyDescent="0.3">
      <c r="A45" s="5" t="s">
        <v>127</v>
      </c>
      <c r="B45" s="6" t="s">
        <v>128</v>
      </c>
      <c r="C45" s="7" t="s">
        <v>129</v>
      </c>
      <c r="D45" s="6" t="s">
        <v>21</v>
      </c>
      <c r="E45" s="6" t="s">
        <v>62</v>
      </c>
      <c r="F45" s="8">
        <v>312.3</v>
      </c>
      <c r="G45" s="9">
        <v>12.55</v>
      </c>
      <c r="H45" s="10">
        <v>3919.37</v>
      </c>
    </row>
    <row r="46" spans="1:8" ht="23.4" x14ac:dyDescent="0.3">
      <c r="A46" s="5" t="s">
        <v>130</v>
      </c>
      <c r="B46" s="6" t="s">
        <v>131</v>
      </c>
      <c r="C46" s="7" t="s">
        <v>132</v>
      </c>
      <c r="D46" s="6" t="s">
        <v>21</v>
      </c>
      <c r="E46" s="6" t="s">
        <v>62</v>
      </c>
      <c r="F46" s="8">
        <v>154.80000000000001</v>
      </c>
      <c r="G46" s="9">
        <v>10.39</v>
      </c>
      <c r="H46" s="10">
        <v>1608.37</v>
      </c>
    </row>
    <row r="47" spans="1:8" ht="19.95" customHeight="1" x14ac:dyDescent="0.3">
      <c r="A47" s="3" t="s">
        <v>133</v>
      </c>
      <c r="B47" s="142" t="s">
        <v>134</v>
      </c>
      <c r="C47" s="142"/>
      <c r="D47" s="142"/>
      <c r="E47" s="142"/>
      <c r="F47" s="142"/>
      <c r="G47" s="142"/>
      <c r="H47" s="4">
        <v>69589.899999999994</v>
      </c>
    </row>
    <row r="48" spans="1:8" ht="31.2" x14ac:dyDescent="0.3">
      <c r="A48" s="5" t="s">
        <v>135</v>
      </c>
      <c r="B48" s="6" t="s">
        <v>136</v>
      </c>
      <c r="C48" s="7" t="s">
        <v>137</v>
      </c>
      <c r="D48" s="6" t="s">
        <v>21</v>
      </c>
      <c r="E48" s="6" t="s">
        <v>17</v>
      </c>
      <c r="F48" s="8">
        <v>1131.99</v>
      </c>
      <c r="G48" s="9">
        <v>46.86</v>
      </c>
      <c r="H48" s="10">
        <v>53045.05</v>
      </c>
    </row>
    <row r="49" spans="1:8" ht="15.6" x14ac:dyDescent="0.3">
      <c r="A49" s="5" t="s">
        <v>138</v>
      </c>
      <c r="B49" s="6" t="s">
        <v>139</v>
      </c>
      <c r="C49" s="7" t="s">
        <v>140</v>
      </c>
      <c r="D49" s="6" t="s">
        <v>21</v>
      </c>
      <c r="E49" s="6" t="s">
        <v>37</v>
      </c>
      <c r="F49" s="8">
        <v>64.099999999999994</v>
      </c>
      <c r="G49" s="9">
        <v>99.36</v>
      </c>
      <c r="H49" s="10">
        <v>6368.98</v>
      </c>
    </row>
    <row r="50" spans="1:8" ht="23.4" x14ac:dyDescent="0.3">
      <c r="A50" s="5" t="s">
        <v>141</v>
      </c>
      <c r="B50" s="6" t="s">
        <v>142</v>
      </c>
      <c r="C50" s="7" t="s">
        <v>143</v>
      </c>
      <c r="D50" s="6" t="s">
        <v>21</v>
      </c>
      <c r="E50" s="6" t="s">
        <v>37</v>
      </c>
      <c r="F50" s="8">
        <v>72.2</v>
      </c>
      <c r="G50" s="9">
        <v>50.71</v>
      </c>
      <c r="H50" s="10">
        <v>3661.26</v>
      </c>
    </row>
    <row r="51" spans="1:8" ht="15.6" x14ac:dyDescent="0.3">
      <c r="A51" s="5" t="s">
        <v>144</v>
      </c>
      <c r="B51" s="6" t="s">
        <v>145</v>
      </c>
      <c r="C51" s="7" t="s">
        <v>146</v>
      </c>
      <c r="D51" s="6" t="s">
        <v>21</v>
      </c>
      <c r="E51" s="6" t="s">
        <v>37</v>
      </c>
      <c r="F51" s="8">
        <v>72.2</v>
      </c>
      <c r="G51" s="9">
        <v>90.23</v>
      </c>
      <c r="H51" s="10">
        <v>6514.61</v>
      </c>
    </row>
    <row r="52" spans="1:8" ht="19.95" customHeight="1" x14ac:dyDescent="0.3">
      <c r="A52" s="3" t="s">
        <v>147</v>
      </c>
      <c r="B52" s="142" t="s">
        <v>148</v>
      </c>
      <c r="C52" s="142"/>
      <c r="D52" s="142"/>
      <c r="E52" s="142"/>
      <c r="F52" s="142"/>
      <c r="G52" s="142"/>
      <c r="H52" s="4">
        <v>67976.03</v>
      </c>
    </row>
    <row r="53" spans="1:8" ht="31.2" x14ac:dyDescent="0.3">
      <c r="A53" s="5" t="s">
        <v>149</v>
      </c>
      <c r="B53" s="6" t="s">
        <v>150</v>
      </c>
      <c r="C53" s="7" t="s">
        <v>151</v>
      </c>
      <c r="D53" s="6" t="s">
        <v>21</v>
      </c>
      <c r="E53" s="6" t="s">
        <v>17</v>
      </c>
      <c r="F53" s="8">
        <v>1348.98</v>
      </c>
      <c r="G53" s="9">
        <v>6.08</v>
      </c>
      <c r="H53" s="10">
        <v>8201.7999999999993</v>
      </c>
    </row>
    <row r="54" spans="1:8" ht="39" x14ac:dyDescent="0.3">
      <c r="A54" s="5" t="s">
        <v>152</v>
      </c>
      <c r="B54" s="6" t="s">
        <v>153</v>
      </c>
      <c r="C54" s="7" t="s">
        <v>154</v>
      </c>
      <c r="D54" s="6" t="s">
        <v>21</v>
      </c>
      <c r="E54" s="6" t="s">
        <v>17</v>
      </c>
      <c r="F54" s="8">
        <v>997.11</v>
      </c>
      <c r="G54" s="9">
        <v>22.4</v>
      </c>
      <c r="H54" s="10">
        <v>22335.26</v>
      </c>
    </row>
    <row r="55" spans="1:8" ht="39" x14ac:dyDescent="0.3">
      <c r="A55" s="5" t="s">
        <v>155</v>
      </c>
      <c r="B55" s="6" t="s">
        <v>156</v>
      </c>
      <c r="C55" s="7" t="s">
        <v>157</v>
      </c>
      <c r="D55" s="6" t="s">
        <v>21</v>
      </c>
      <c r="E55" s="6" t="s">
        <v>17</v>
      </c>
      <c r="F55" s="8">
        <v>351.87</v>
      </c>
      <c r="G55" s="9">
        <v>31.26</v>
      </c>
      <c r="H55" s="10">
        <v>10999.46</v>
      </c>
    </row>
    <row r="56" spans="1:8" ht="23.4" x14ac:dyDescent="0.3">
      <c r="A56" s="5" t="s">
        <v>158</v>
      </c>
      <c r="B56" s="6" t="s">
        <v>159</v>
      </c>
      <c r="C56" s="7" t="s">
        <v>160</v>
      </c>
      <c r="D56" s="6" t="s">
        <v>21</v>
      </c>
      <c r="E56" s="6" t="s">
        <v>17</v>
      </c>
      <c r="F56" s="8">
        <v>351.87</v>
      </c>
      <c r="G56" s="9">
        <v>75.14</v>
      </c>
      <c r="H56" s="10">
        <v>26439.51</v>
      </c>
    </row>
    <row r="57" spans="1:8" ht="19.95" customHeight="1" x14ac:dyDescent="0.3">
      <c r="A57" s="3" t="s">
        <v>161</v>
      </c>
      <c r="B57" s="142" t="s">
        <v>162</v>
      </c>
      <c r="C57" s="142"/>
      <c r="D57" s="142"/>
      <c r="E57" s="142"/>
      <c r="F57" s="142"/>
      <c r="G57" s="142"/>
      <c r="H57" s="4">
        <v>111068.43</v>
      </c>
    </row>
    <row r="58" spans="1:8" ht="39" x14ac:dyDescent="0.3">
      <c r="A58" s="5" t="s">
        <v>163</v>
      </c>
      <c r="B58" s="6" t="s">
        <v>164</v>
      </c>
      <c r="C58" s="7" t="s">
        <v>165</v>
      </c>
      <c r="D58" s="6" t="s">
        <v>21</v>
      </c>
      <c r="E58" s="6" t="s">
        <v>166</v>
      </c>
      <c r="F58" s="8">
        <v>18</v>
      </c>
      <c r="G58" s="9">
        <v>919.01</v>
      </c>
      <c r="H58" s="10">
        <v>16542.18</v>
      </c>
    </row>
    <row r="59" spans="1:8" ht="31.2" x14ac:dyDescent="0.3">
      <c r="A59" s="5" t="s">
        <v>167</v>
      </c>
      <c r="B59" s="6" t="s">
        <v>168</v>
      </c>
      <c r="C59" s="7" t="s">
        <v>169</v>
      </c>
      <c r="D59" s="6" t="s">
        <v>21</v>
      </c>
      <c r="E59" s="6" t="s">
        <v>17</v>
      </c>
      <c r="F59" s="8">
        <v>49.7</v>
      </c>
      <c r="G59" s="9">
        <v>960.32</v>
      </c>
      <c r="H59" s="10">
        <v>47727.9</v>
      </c>
    </row>
    <row r="60" spans="1:8" ht="39" x14ac:dyDescent="0.3">
      <c r="A60" s="5" t="s">
        <v>170</v>
      </c>
      <c r="B60" s="6" t="s">
        <v>171</v>
      </c>
      <c r="C60" s="7" t="s">
        <v>172</v>
      </c>
      <c r="D60" s="6" t="s">
        <v>21</v>
      </c>
      <c r="E60" s="6" t="s">
        <v>166</v>
      </c>
      <c r="F60" s="8">
        <v>5</v>
      </c>
      <c r="G60" s="9">
        <v>1069.74</v>
      </c>
      <c r="H60" s="10">
        <v>5348.7</v>
      </c>
    </row>
    <row r="61" spans="1:8" ht="23.4" x14ac:dyDescent="0.3">
      <c r="A61" s="5" t="s">
        <v>173</v>
      </c>
      <c r="B61" s="6" t="s">
        <v>174</v>
      </c>
      <c r="C61" s="7" t="s">
        <v>175</v>
      </c>
      <c r="D61" s="6" t="s">
        <v>16</v>
      </c>
      <c r="E61" s="6" t="s">
        <v>5</v>
      </c>
      <c r="F61" s="8">
        <v>1</v>
      </c>
      <c r="G61" s="9">
        <v>2030.34</v>
      </c>
      <c r="H61" s="10">
        <v>2030.34</v>
      </c>
    </row>
    <row r="62" spans="1:8" ht="23.4" x14ac:dyDescent="0.3">
      <c r="A62" s="5" t="s">
        <v>176</v>
      </c>
      <c r="B62" s="6" t="s">
        <v>177</v>
      </c>
      <c r="C62" s="7" t="s">
        <v>178</v>
      </c>
      <c r="D62" s="6" t="s">
        <v>16</v>
      </c>
      <c r="E62" s="6" t="s">
        <v>5</v>
      </c>
      <c r="F62" s="8">
        <v>3</v>
      </c>
      <c r="G62" s="9">
        <v>4697.45</v>
      </c>
      <c r="H62" s="10">
        <v>14092.35</v>
      </c>
    </row>
    <row r="63" spans="1:8" ht="23.4" x14ac:dyDescent="0.3">
      <c r="A63" s="5" t="s">
        <v>179</v>
      </c>
      <c r="B63" s="6" t="s">
        <v>180</v>
      </c>
      <c r="C63" s="7" t="s">
        <v>181</v>
      </c>
      <c r="D63" s="6" t="s">
        <v>21</v>
      </c>
      <c r="E63" s="6" t="s">
        <v>17</v>
      </c>
      <c r="F63" s="8">
        <v>12.96</v>
      </c>
      <c r="G63" s="9">
        <v>976.37</v>
      </c>
      <c r="H63" s="10">
        <v>12653.76</v>
      </c>
    </row>
    <row r="64" spans="1:8" ht="23.4" x14ac:dyDescent="0.3">
      <c r="A64" s="5" t="s">
        <v>182</v>
      </c>
      <c r="B64" s="6" t="s">
        <v>183</v>
      </c>
      <c r="C64" s="7" t="s">
        <v>184</v>
      </c>
      <c r="D64" s="6" t="s">
        <v>21</v>
      </c>
      <c r="E64" s="6" t="s">
        <v>17</v>
      </c>
      <c r="F64" s="8">
        <v>19.96</v>
      </c>
      <c r="G64" s="9">
        <v>579.9</v>
      </c>
      <c r="H64" s="10">
        <v>11574.8</v>
      </c>
    </row>
    <row r="65" spans="1:8" ht="31.2" x14ac:dyDescent="0.3">
      <c r="A65" s="5" t="s">
        <v>185</v>
      </c>
      <c r="B65" s="6" t="s">
        <v>186</v>
      </c>
      <c r="C65" s="7" t="s">
        <v>187</v>
      </c>
      <c r="D65" s="6" t="s">
        <v>21</v>
      </c>
      <c r="E65" s="6" t="s">
        <v>166</v>
      </c>
      <c r="F65" s="8">
        <v>8</v>
      </c>
      <c r="G65" s="9">
        <v>137.30000000000001</v>
      </c>
      <c r="H65" s="10">
        <v>1098.4000000000001</v>
      </c>
    </row>
    <row r="66" spans="1:8" ht="19.95" customHeight="1" x14ac:dyDescent="0.3">
      <c r="A66" s="3" t="s">
        <v>188</v>
      </c>
      <c r="B66" s="142" t="s">
        <v>189</v>
      </c>
      <c r="C66" s="142"/>
      <c r="D66" s="142"/>
      <c r="E66" s="142"/>
      <c r="F66" s="142"/>
      <c r="G66" s="142"/>
      <c r="H66" s="4">
        <v>46432.76</v>
      </c>
    </row>
    <row r="67" spans="1:8" ht="15.6" x14ac:dyDescent="0.3">
      <c r="A67" s="5" t="s">
        <v>190</v>
      </c>
      <c r="B67" s="6" t="s">
        <v>191</v>
      </c>
      <c r="C67" s="7" t="s">
        <v>192</v>
      </c>
      <c r="D67" s="6" t="s">
        <v>21</v>
      </c>
      <c r="E67" s="6" t="s">
        <v>17</v>
      </c>
      <c r="F67" s="8">
        <v>997.11</v>
      </c>
      <c r="G67" s="9">
        <v>2.74</v>
      </c>
      <c r="H67" s="10">
        <v>2732.08</v>
      </c>
    </row>
    <row r="68" spans="1:8" ht="15.6" x14ac:dyDescent="0.3">
      <c r="A68" s="5" t="s">
        <v>193</v>
      </c>
      <c r="B68" s="6" t="s">
        <v>194</v>
      </c>
      <c r="C68" s="7" t="s">
        <v>195</v>
      </c>
      <c r="D68" s="6" t="s">
        <v>21</v>
      </c>
      <c r="E68" s="6" t="s">
        <v>17</v>
      </c>
      <c r="F68" s="8">
        <v>997.11</v>
      </c>
      <c r="G68" s="9">
        <v>9.86</v>
      </c>
      <c r="H68" s="10">
        <v>9831.5</v>
      </c>
    </row>
    <row r="69" spans="1:8" ht="15.6" x14ac:dyDescent="0.3">
      <c r="A69" s="5" t="s">
        <v>196</v>
      </c>
      <c r="B69" s="6" t="s">
        <v>197</v>
      </c>
      <c r="C69" s="7" t="s">
        <v>198</v>
      </c>
      <c r="D69" s="6" t="s">
        <v>21</v>
      </c>
      <c r="E69" s="6" t="s">
        <v>17</v>
      </c>
      <c r="F69" s="8">
        <v>997.11</v>
      </c>
      <c r="G69" s="9">
        <v>12.16</v>
      </c>
      <c r="H69" s="10">
        <v>12124.86</v>
      </c>
    </row>
    <row r="70" spans="1:8" ht="15.6" x14ac:dyDescent="0.3">
      <c r="A70" s="5" t="s">
        <v>199</v>
      </c>
      <c r="B70" s="6" t="s">
        <v>200</v>
      </c>
      <c r="C70" s="7" t="s">
        <v>201</v>
      </c>
      <c r="D70" s="6" t="s">
        <v>21</v>
      </c>
      <c r="E70" s="6" t="s">
        <v>17</v>
      </c>
      <c r="F70" s="8">
        <v>634.5</v>
      </c>
      <c r="G70" s="9">
        <v>3.1</v>
      </c>
      <c r="H70" s="10">
        <v>1966.95</v>
      </c>
    </row>
    <row r="71" spans="1:8" ht="15.6" x14ac:dyDescent="0.3">
      <c r="A71" s="5" t="s">
        <v>202</v>
      </c>
      <c r="B71" s="6" t="s">
        <v>203</v>
      </c>
      <c r="C71" s="7" t="s">
        <v>204</v>
      </c>
      <c r="D71" s="6" t="s">
        <v>21</v>
      </c>
      <c r="E71" s="6" t="s">
        <v>17</v>
      </c>
      <c r="F71" s="8">
        <v>634.5</v>
      </c>
      <c r="G71" s="9">
        <v>17.43</v>
      </c>
      <c r="H71" s="10">
        <v>11059.34</v>
      </c>
    </row>
    <row r="72" spans="1:8" ht="15.6" x14ac:dyDescent="0.3">
      <c r="A72" s="5" t="s">
        <v>205</v>
      </c>
      <c r="B72" s="6" t="s">
        <v>206</v>
      </c>
      <c r="C72" s="7" t="s">
        <v>207</v>
      </c>
      <c r="D72" s="6" t="s">
        <v>21</v>
      </c>
      <c r="E72" s="6" t="s">
        <v>17</v>
      </c>
      <c r="F72" s="8">
        <v>634.5</v>
      </c>
      <c r="G72" s="9">
        <v>13.74</v>
      </c>
      <c r="H72" s="10">
        <v>8718.0300000000007</v>
      </c>
    </row>
    <row r="73" spans="1:8" ht="19.95" customHeight="1" x14ac:dyDescent="0.3">
      <c r="A73" s="3" t="s">
        <v>208</v>
      </c>
      <c r="B73" s="142" t="s">
        <v>209</v>
      </c>
      <c r="C73" s="142"/>
      <c r="D73" s="142"/>
      <c r="E73" s="142"/>
      <c r="F73" s="142"/>
      <c r="G73" s="142"/>
      <c r="H73" s="4">
        <v>42089.25</v>
      </c>
    </row>
    <row r="74" spans="1:8" ht="31.2" x14ac:dyDescent="0.3">
      <c r="A74" s="5" t="s">
        <v>210</v>
      </c>
      <c r="B74" s="6" t="s">
        <v>211</v>
      </c>
      <c r="C74" s="7" t="s">
        <v>212</v>
      </c>
      <c r="D74" s="6" t="s">
        <v>21</v>
      </c>
      <c r="E74" s="6" t="s">
        <v>17</v>
      </c>
      <c r="F74" s="8">
        <v>466.37</v>
      </c>
      <c r="G74" s="9">
        <v>5.72</v>
      </c>
      <c r="H74" s="10">
        <v>2667.64</v>
      </c>
    </row>
    <row r="75" spans="1:8" ht="39" x14ac:dyDescent="0.3">
      <c r="A75" s="5" t="s">
        <v>213</v>
      </c>
      <c r="B75" s="6" t="s">
        <v>214</v>
      </c>
      <c r="C75" s="7" t="s">
        <v>215</v>
      </c>
      <c r="D75" s="6" t="s">
        <v>21</v>
      </c>
      <c r="E75" s="6" t="s">
        <v>17</v>
      </c>
      <c r="F75" s="8">
        <v>466.37</v>
      </c>
      <c r="G75" s="9">
        <v>31.53</v>
      </c>
      <c r="H75" s="10">
        <v>14704.65</v>
      </c>
    </row>
    <row r="76" spans="1:8" ht="23.4" x14ac:dyDescent="0.3">
      <c r="A76" s="5" t="s">
        <v>216</v>
      </c>
      <c r="B76" s="6" t="s">
        <v>217</v>
      </c>
      <c r="C76" s="7" t="s">
        <v>218</v>
      </c>
      <c r="D76" s="6" t="s">
        <v>16</v>
      </c>
      <c r="E76" s="6" t="s">
        <v>17</v>
      </c>
      <c r="F76" s="8">
        <v>32.5</v>
      </c>
      <c r="G76" s="9">
        <v>154.75</v>
      </c>
      <c r="H76" s="10">
        <v>5029.38</v>
      </c>
    </row>
    <row r="77" spans="1:8" ht="23.4" x14ac:dyDescent="0.3">
      <c r="A77" s="5" t="s">
        <v>219</v>
      </c>
      <c r="B77" s="6" t="s">
        <v>220</v>
      </c>
      <c r="C77" s="7" t="s">
        <v>221</v>
      </c>
      <c r="D77" s="6" t="s">
        <v>16</v>
      </c>
      <c r="E77" s="6" t="s">
        <v>222</v>
      </c>
      <c r="F77" s="8">
        <v>29.5</v>
      </c>
      <c r="G77" s="9">
        <v>228.6</v>
      </c>
      <c r="H77" s="10">
        <v>6743.7</v>
      </c>
    </row>
    <row r="78" spans="1:8" ht="15.6" x14ac:dyDescent="0.3">
      <c r="A78" s="5" t="s">
        <v>223</v>
      </c>
      <c r="B78" s="6" t="s">
        <v>191</v>
      </c>
      <c r="C78" s="7" t="s">
        <v>192</v>
      </c>
      <c r="D78" s="6" t="s">
        <v>21</v>
      </c>
      <c r="E78" s="6" t="s">
        <v>17</v>
      </c>
      <c r="F78" s="8">
        <v>404.37</v>
      </c>
      <c r="G78" s="9">
        <v>2.74</v>
      </c>
      <c r="H78" s="10">
        <v>1107.97</v>
      </c>
    </row>
    <row r="79" spans="1:8" ht="15.6" x14ac:dyDescent="0.3">
      <c r="A79" s="5" t="s">
        <v>224</v>
      </c>
      <c r="B79" s="6" t="s">
        <v>225</v>
      </c>
      <c r="C79" s="7" t="s">
        <v>226</v>
      </c>
      <c r="D79" s="6" t="s">
        <v>21</v>
      </c>
      <c r="E79" s="6" t="s">
        <v>17</v>
      </c>
      <c r="F79" s="8">
        <v>404.37</v>
      </c>
      <c r="G79" s="9">
        <v>17.11</v>
      </c>
      <c r="H79" s="10">
        <v>6918.77</v>
      </c>
    </row>
    <row r="80" spans="1:8" ht="15.6" x14ac:dyDescent="0.3">
      <c r="A80" s="5" t="s">
        <v>227</v>
      </c>
      <c r="B80" s="6" t="s">
        <v>197</v>
      </c>
      <c r="C80" s="7" t="s">
        <v>198</v>
      </c>
      <c r="D80" s="6" t="s">
        <v>21</v>
      </c>
      <c r="E80" s="6" t="s">
        <v>17</v>
      </c>
      <c r="F80" s="8">
        <v>404.37</v>
      </c>
      <c r="G80" s="9">
        <v>12.16</v>
      </c>
      <c r="H80" s="10">
        <v>4917.1400000000003</v>
      </c>
    </row>
    <row r="81" spans="1:8" ht="19.95" customHeight="1" x14ac:dyDescent="0.3">
      <c r="A81" s="3" t="s">
        <v>228</v>
      </c>
      <c r="B81" s="142" t="s">
        <v>229</v>
      </c>
      <c r="C81" s="142"/>
      <c r="D81" s="142"/>
      <c r="E81" s="142"/>
      <c r="F81" s="142"/>
      <c r="G81" s="142"/>
      <c r="H81" s="4">
        <v>40014.01</v>
      </c>
    </row>
    <row r="82" spans="1:8" ht="23.4" x14ac:dyDescent="0.3">
      <c r="A82" s="5" t="s">
        <v>230</v>
      </c>
      <c r="B82" s="6" t="s">
        <v>231</v>
      </c>
      <c r="C82" s="7" t="s">
        <v>232</v>
      </c>
      <c r="D82" s="6" t="s">
        <v>21</v>
      </c>
      <c r="E82" s="6" t="s">
        <v>166</v>
      </c>
      <c r="F82" s="8">
        <v>117</v>
      </c>
      <c r="G82" s="9">
        <v>13.45</v>
      </c>
      <c r="H82" s="10">
        <v>1573.65</v>
      </c>
    </row>
    <row r="83" spans="1:8" ht="15.6" x14ac:dyDescent="0.3">
      <c r="A83" s="5" t="s">
        <v>233</v>
      </c>
      <c r="B83" s="6" t="s">
        <v>234</v>
      </c>
      <c r="C83" s="7" t="s">
        <v>235</v>
      </c>
      <c r="D83" s="6" t="s">
        <v>21</v>
      </c>
      <c r="E83" s="6" t="s">
        <v>166</v>
      </c>
      <c r="F83" s="8">
        <v>76</v>
      </c>
      <c r="G83" s="9">
        <v>11.14</v>
      </c>
      <c r="H83" s="10">
        <v>846.64</v>
      </c>
    </row>
    <row r="84" spans="1:8" ht="23.4" x14ac:dyDescent="0.3">
      <c r="A84" s="5" t="s">
        <v>236</v>
      </c>
      <c r="B84" s="6" t="s">
        <v>237</v>
      </c>
      <c r="C84" s="7" t="s">
        <v>238</v>
      </c>
      <c r="D84" s="6" t="s">
        <v>21</v>
      </c>
      <c r="E84" s="6" t="s">
        <v>37</v>
      </c>
      <c r="F84" s="8">
        <v>1253.8</v>
      </c>
      <c r="G84" s="9">
        <v>2.7</v>
      </c>
      <c r="H84" s="10">
        <v>3385.26</v>
      </c>
    </row>
    <row r="85" spans="1:8" ht="23.4" x14ac:dyDescent="0.3">
      <c r="A85" s="5" t="s">
        <v>239</v>
      </c>
      <c r="B85" s="6" t="s">
        <v>240</v>
      </c>
      <c r="C85" s="7" t="s">
        <v>241</v>
      </c>
      <c r="D85" s="6" t="s">
        <v>21</v>
      </c>
      <c r="E85" s="6" t="s">
        <v>37</v>
      </c>
      <c r="F85" s="8">
        <v>1496.3</v>
      </c>
      <c r="G85" s="9">
        <v>3.98</v>
      </c>
      <c r="H85" s="10">
        <v>5955.27</v>
      </c>
    </row>
    <row r="86" spans="1:8" ht="23.4" x14ac:dyDescent="0.3">
      <c r="A86" s="5" t="s">
        <v>242</v>
      </c>
      <c r="B86" s="6" t="s">
        <v>243</v>
      </c>
      <c r="C86" s="7" t="s">
        <v>244</v>
      </c>
      <c r="D86" s="6" t="s">
        <v>21</v>
      </c>
      <c r="E86" s="6" t="s">
        <v>37</v>
      </c>
      <c r="F86" s="8">
        <v>284.60000000000002</v>
      </c>
      <c r="G86" s="9">
        <v>6.23</v>
      </c>
      <c r="H86" s="10">
        <v>1773.06</v>
      </c>
    </row>
    <row r="87" spans="1:8" ht="23.4" x14ac:dyDescent="0.3">
      <c r="A87" s="5" t="s">
        <v>245</v>
      </c>
      <c r="B87" s="6" t="s">
        <v>246</v>
      </c>
      <c r="C87" s="7" t="s">
        <v>247</v>
      </c>
      <c r="D87" s="6" t="s">
        <v>21</v>
      </c>
      <c r="E87" s="6" t="s">
        <v>37</v>
      </c>
      <c r="F87" s="8">
        <v>224</v>
      </c>
      <c r="G87" s="9">
        <v>9.51</v>
      </c>
      <c r="H87" s="10">
        <v>2130.2399999999998</v>
      </c>
    </row>
    <row r="88" spans="1:8" ht="15.6" x14ac:dyDescent="0.3">
      <c r="A88" s="5" t="s">
        <v>248</v>
      </c>
      <c r="B88" s="6" t="s">
        <v>249</v>
      </c>
      <c r="C88" s="7" t="s">
        <v>250</v>
      </c>
      <c r="D88" s="6" t="s">
        <v>21</v>
      </c>
      <c r="E88" s="6" t="s">
        <v>166</v>
      </c>
      <c r="F88" s="8">
        <v>2</v>
      </c>
      <c r="G88" s="9">
        <v>101.17</v>
      </c>
      <c r="H88" s="10">
        <v>202.34</v>
      </c>
    </row>
    <row r="89" spans="1:8" ht="15.6" x14ac:dyDescent="0.3">
      <c r="A89" s="5" t="s">
        <v>251</v>
      </c>
      <c r="B89" s="6" t="s">
        <v>252</v>
      </c>
      <c r="C89" s="7" t="s">
        <v>253</v>
      </c>
      <c r="D89" s="6" t="s">
        <v>21</v>
      </c>
      <c r="E89" s="6" t="s">
        <v>166</v>
      </c>
      <c r="F89" s="8">
        <v>19</v>
      </c>
      <c r="G89" s="9">
        <v>15.35</v>
      </c>
      <c r="H89" s="10">
        <v>291.64999999999998</v>
      </c>
    </row>
    <row r="90" spans="1:8" ht="15.6" x14ac:dyDescent="0.3">
      <c r="A90" s="5" t="s">
        <v>254</v>
      </c>
      <c r="B90" s="6" t="s">
        <v>255</v>
      </c>
      <c r="C90" s="7" t="s">
        <v>256</v>
      </c>
      <c r="D90" s="6" t="s">
        <v>21</v>
      </c>
      <c r="E90" s="6" t="s">
        <v>166</v>
      </c>
      <c r="F90" s="8">
        <v>1</v>
      </c>
      <c r="G90" s="9">
        <v>73.97</v>
      </c>
      <c r="H90" s="10">
        <v>73.97</v>
      </c>
    </row>
    <row r="91" spans="1:8" ht="15.6" x14ac:dyDescent="0.3">
      <c r="A91" s="5" t="s">
        <v>257</v>
      </c>
      <c r="B91" s="6" t="s">
        <v>258</v>
      </c>
      <c r="C91" s="7" t="s">
        <v>259</v>
      </c>
      <c r="D91" s="6" t="s">
        <v>21</v>
      </c>
      <c r="E91" s="6" t="s">
        <v>166</v>
      </c>
      <c r="F91" s="8">
        <v>1</v>
      </c>
      <c r="G91" s="9">
        <v>77.569999999999993</v>
      </c>
      <c r="H91" s="10">
        <v>77.569999999999993</v>
      </c>
    </row>
    <row r="92" spans="1:8" ht="15.6" x14ac:dyDescent="0.3">
      <c r="A92" s="5" t="s">
        <v>260</v>
      </c>
      <c r="B92" s="6" t="s">
        <v>261</v>
      </c>
      <c r="C92" s="7" t="s">
        <v>262</v>
      </c>
      <c r="D92" s="6" t="s">
        <v>21</v>
      </c>
      <c r="E92" s="6" t="s">
        <v>166</v>
      </c>
      <c r="F92" s="8">
        <v>6</v>
      </c>
      <c r="G92" s="9">
        <v>74.81</v>
      </c>
      <c r="H92" s="10">
        <v>448.86</v>
      </c>
    </row>
    <row r="93" spans="1:8" ht="15.6" x14ac:dyDescent="0.3">
      <c r="A93" s="5" t="s">
        <v>263</v>
      </c>
      <c r="B93" s="6" t="s">
        <v>264</v>
      </c>
      <c r="C93" s="7" t="s">
        <v>265</v>
      </c>
      <c r="D93" s="6" t="s">
        <v>21</v>
      </c>
      <c r="E93" s="6" t="s">
        <v>166</v>
      </c>
      <c r="F93" s="8">
        <v>1</v>
      </c>
      <c r="G93" s="9">
        <v>136.80000000000001</v>
      </c>
      <c r="H93" s="10">
        <v>136.80000000000001</v>
      </c>
    </row>
    <row r="94" spans="1:8" ht="15.6" x14ac:dyDescent="0.3">
      <c r="A94" s="5" t="s">
        <v>266</v>
      </c>
      <c r="B94" s="6" t="s">
        <v>267</v>
      </c>
      <c r="C94" s="7" t="s">
        <v>268</v>
      </c>
      <c r="D94" s="6" t="s">
        <v>21</v>
      </c>
      <c r="E94" s="6" t="s">
        <v>166</v>
      </c>
      <c r="F94" s="8">
        <v>1</v>
      </c>
      <c r="G94" s="9">
        <v>139.25</v>
      </c>
      <c r="H94" s="10">
        <v>139.25</v>
      </c>
    </row>
    <row r="95" spans="1:8" ht="23.4" x14ac:dyDescent="0.3">
      <c r="A95" s="5" t="s">
        <v>269</v>
      </c>
      <c r="B95" s="6" t="s">
        <v>270</v>
      </c>
      <c r="C95" s="7" t="s">
        <v>271</v>
      </c>
      <c r="D95" s="6" t="s">
        <v>21</v>
      </c>
      <c r="E95" s="6" t="s">
        <v>166</v>
      </c>
      <c r="F95" s="8">
        <v>23</v>
      </c>
      <c r="G95" s="9">
        <v>25.8</v>
      </c>
      <c r="H95" s="10">
        <v>593.4</v>
      </c>
    </row>
    <row r="96" spans="1:8" ht="23.4" x14ac:dyDescent="0.3">
      <c r="A96" s="5" t="s">
        <v>272</v>
      </c>
      <c r="B96" s="6" t="s">
        <v>273</v>
      </c>
      <c r="C96" s="7" t="s">
        <v>274</v>
      </c>
      <c r="D96" s="6" t="s">
        <v>21</v>
      </c>
      <c r="E96" s="6" t="s">
        <v>166</v>
      </c>
      <c r="F96" s="8">
        <v>1</v>
      </c>
      <c r="G96" s="9">
        <v>53.44</v>
      </c>
      <c r="H96" s="10">
        <v>53.44</v>
      </c>
    </row>
    <row r="97" spans="1:8" ht="23.4" x14ac:dyDescent="0.3">
      <c r="A97" s="5" t="s">
        <v>275</v>
      </c>
      <c r="B97" s="6" t="s">
        <v>276</v>
      </c>
      <c r="C97" s="7" t="s">
        <v>277</v>
      </c>
      <c r="D97" s="6" t="s">
        <v>21</v>
      </c>
      <c r="E97" s="6" t="s">
        <v>166</v>
      </c>
      <c r="F97" s="8">
        <v>54</v>
      </c>
      <c r="G97" s="9">
        <v>27.19</v>
      </c>
      <c r="H97" s="10">
        <v>1468.26</v>
      </c>
    </row>
    <row r="98" spans="1:8" ht="23.4" x14ac:dyDescent="0.3">
      <c r="A98" s="5" t="s">
        <v>278</v>
      </c>
      <c r="B98" s="6" t="s">
        <v>279</v>
      </c>
      <c r="C98" s="7" t="s">
        <v>280</v>
      </c>
      <c r="D98" s="6" t="s">
        <v>21</v>
      </c>
      <c r="E98" s="6" t="s">
        <v>166</v>
      </c>
      <c r="F98" s="8">
        <v>8</v>
      </c>
      <c r="G98" s="9">
        <v>42.35</v>
      </c>
      <c r="H98" s="10">
        <v>338.8</v>
      </c>
    </row>
    <row r="99" spans="1:8" ht="23.4" x14ac:dyDescent="0.3">
      <c r="A99" s="5" t="s">
        <v>281</v>
      </c>
      <c r="B99" s="6" t="s">
        <v>282</v>
      </c>
      <c r="C99" s="7" t="s">
        <v>283</v>
      </c>
      <c r="D99" s="6" t="s">
        <v>21</v>
      </c>
      <c r="E99" s="6" t="s">
        <v>166</v>
      </c>
      <c r="F99" s="8">
        <v>2</v>
      </c>
      <c r="G99" s="9">
        <v>39.619999999999997</v>
      </c>
      <c r="H99" s="10">
        <v>79.239999999999995</v>
      </c>
    </row>
    <row r="100" spans="1:8" ht="23.4" x14ac:dyDescent="0.3">
      <c r="A100" s="5" t="s">
        <v>284</v>
      </c>
      <c r="B100" s="6" t="s">
        <v>285</v>
      </c>
      <c r="C100" s="7" t="s">
        <v>286</v>
      </c>
      <c r="D100" s="6" t="s">
        <v>21</v>
      </c>
      <c r="E100" s="6" t="s">
        <v>37</v>
      </c>
      <c r="F100" s="8">
        <v>830.48</v>
      </c>
      <c r="G100" s="9">
        <v>9.77</v>
      </c>
      <c r="H100" s="10">
        <v>8113.79</v>
      </c>
    </row>
    <row r="101" spans="1:8" ht="23.4" x14ac:dyDescent="0.3">
      <c r="A101" s="5" t="s">
        <v>287</v>
      </c>
      <c r="B101" s="6" t="s">
        <v>288</v>
      </c>
      <c r="C101" s="7" t="s">
        <v>289</v>
      </c>
      <c r="D101" s="6" t="s">
        <v>21</v>
      </c>
      <c r="E101" s="6" t="s">
        <v>37</v>
      </c>
      <c r="F101" s="8">
        <v>55.97</v>
      </c>
      <c r="G101" s="9">
        <v>13.05</v>
      </c>
      <c r="H101" s="10">
        <v>730.41</v>
      </c>
    </row>
    <row r="102" spans="1:8" ht="23.4" x14ac:dyDescent="0.3">
      <c r="A102" s="5" t="s">
        <v>290</v>
      </c>
      <c r="B102" s="6" t="s">
        <v>291</v>
      </c>
      <c r="C102" s="7" t="s">
        <v>292</v>
      </c>
      <c r="D102" s="6" t="s">
        <v>21</v>
      </c>
      <c r="E102" s="6" t="s">
        <v>37</v>
      </c>
      <c r="F102" s="8">
        <v>36.19</v>
      </c>
      <c r="G102" s="9">
        <v>9.18</v>
      </c>
      <c r="H102" s="10">
        <v>332.22</v>
      </c>
    </row>
    <row r="103" spans="1:8" ht="15.6" x14ac:dyDescent="0.3">
      <c r="A103" s="5" t="s">
        <v>293</v>
      </c>
      <c r="B103" s="6" t="s">
        <v>294</v>
      </c>
      <c r="C103" s="7" t="s">
        <v>295</v>
      </c>
      <c r="D103" s="6" t="s">
        <v>21</v>
      </c>
      <c r="E103" s="6" t="s">
        <v>166</v>
      </c>
      <c r="F103" s="8">
        <v>15</v>
      </c>
      <c r="G103" s="9">
        <v>289.93</v>
      </c>
      <c r="H103" s="10">
        <v>4348.95</v>
      </c>
    </row>
    <row r="104" spans="1:8" ht="15.6" x14ac:dyDescent="0.3">
      <c r="A104" s="5" t="s">
        <v>296</v>
      </c>
      <c r="B104" s="6" t="s">
        <v>297</v>
      </c>
      <c r="C104" s="7" t="s">
        <v>298</v>
      </c>
      <c r="D104" s="6" t="s">
        <v>21</v>
      </c>
      <c r="E104" s="6" t="s">
        <v>166</v>
      </c>
      <c r="F104" s="8">
        <v>76</v>
      </c>
      <c r="G104" s="9">
        <v>33.380000000000003</v>
      </c>
      <c r="H104" s="10">
        <v>2536.88</v>
      </c>
    </row>
    <row r="105" spans="1:8" ht="23.4" x14ac:dyDescent="0.3">
      <c r="A105" s="5" t="s">
        <v>299</v>
      </c>
      <c r="B105" s="6" t="s">
        <v>300</v>
      </c>
      <c r="C105" s="7" t="s">
        <v>301</v>
      </c>
      <c r="D105" s="6" t="s">
        <v>21</v>
      </c>
      <c r="E105" s="6" t="s">
        <v>166</v>
      </c>
      <c r="F105" s="8">
        <v>1</v>
      </c>
      <c r="G105" s="9">
        <v>1759.39</v>
      </c>
      <c r="H105" s="10">
        <v>1759.39</v>
      </c>
    </row>
    <row r="106" spans="1:8" ht="23.4" x14ac:dyDescent="0.3">
      <c r="A106" s="5" t="s">
        <v>302</v>
      </c>
      <c r="B106" s="6" t="s">
        <v>303</v>
      </c>
      <c r="C106" s="7" t="s">
        <v>304</v>
      </c>
      <c r="D106" s="6" t="s">
        <v>21</v>
      </c>
      <c r="E106" s="6" t="s">
        <v>166</v>
      </c>
      <c r="F106" s="8">
        <v>1</v>
      </c>
      <c r="G106" s="9">
        <v>924.88</v>
      </c>
      <c r="H106" s="10">
        <v>924.88</v>
      </c>
    </row>
    <row r="107" spans="1:8" ht="31.2" x14ac:dyDescent="0.3">
      <c r="A107" s="5" t="s">
        <v>305</v>
      </c>
      <c r="B107" s="6" t="s">
        <v>306</v>
      </c>
      <c r="C107" s="7" t="s">
        <v>307</v>
      </c>
      <c r="D107" s="6" t="s">
        <v>21</v>
      </c>
      <c r="E107" s="6" t="s">
        <v>166</v>
      </c>
      <c r="F107" s="8">
        <v>1</v>
      </c>
      <c r="G107" s="9">
        <v>555.51</v>
      </c>
      <c r="H107" s="10">
        <v>555.51</v>
      </c>
    </row>
    <row r="108" spans="1:8" ht="23.4" x14ac:dyDescent="0.3">
      <c r="A108" s="5" t="s">
        <v>308</v>
      </c>
      <c r="B108" s="6" t="s">
        <v>303</v>
      </c>
      <c r="C108" s="7" t="s">
        <v>304</v>
      </c>
      <c r="D108" s="6" t="s">
        <v>21</v>
      </c>
      <c r="E108" s="6" t="s">
        <v>166</v>
      </c>
      <c r="F108" s="8">
        <v>1</v>
      </c>
      <c r="G108" s="9">
        <v>924.88</v>
      </c>
      <c r="H108" s="10">
        <v>924.88</v>
      </c>
    </row>
    <row r="109" spans="1:8" ht="23.4" x14ac:dyDescent="0.3">
      <c r="A109" s="5" t="s">
        <v>309</v>
      </c>
      <c r="B109" s="6" t="s">
        <v>310</v>
      </c>
      <c r="C109" s="7" t="s">
        <v>311</v>
      </c>
      <c r="D109" s="6" t="s">
        <v>21</v>
      </c>
      <c r="E109" s="6" t="s">
        <v>166</v>
      </c>
      <c r="F109" s="8">
        <v>5</v>
      </c>
      <c r="G109" s="9">
        <v>43.88</v>
      </c>
      <c r="H109" s="10">
        <v>219.4</v>
      </c>
    </row>
    <row r="110" spans="1:8" ht="19.95" customHeight="1" x14ac:dyDescent="0.3">
      <c r="A110" s="3" t="s">
        <v>312</v>
      </c>
      <c r="B110" s="142" t="s">
        <v>313</v>
      </c>
      <c r="C110" s="142"/>
      <c r="D110" s="142"/>
      <c r="E110" s="142"/>
      <c r="F110" s="142"/>
      <c r="G110" s="142"/>
      <c r="H110" s="4">
        <v>152184.26</v>
      </c>
    </row>
    <row r="111" spans="1:8" ht="15.6" x14ac:dyDescent="0.3">
      <c r="A111" s="5" t="s">
        <v>314</v>
      </c>
      <c r="B111" s="6" t="s">
        <v>315</v>
      </c>
      <c r="C111" s="7" t="s">
        <v>316</v>
      </c>
      <c r="D111" s="6" t="s">
        <v>21</v>
      </c>
      <c r="E111" s="6" t="s">
        <v>41</v>
      </c>
      <c r="F111" s="8">
        <v>31.73</v>
      </c>
      <c r="G111" s="9">
        <v>593.44000000000005</v>
      </c>
      <c r="H111" s="10">
        <v>18829.849999999999</v>
      </c>
    </row>
    <row r="112" spans="1:8" ht="46.8" x14ac:dyDescent="0.3">
      <c r="A112" s="5" t="s">
        <v>317</v>
      </c>
      <c r="B112" s="6" t="s">
        <v>318</v>
      </c>
      <c r="C112" s="7" t="s">
        <v>319</v>
      </c>
      <c r="D112" s="6" t="s">
        <v>21</v>
      </c>
      <c r="E112" s="6" t="s">
        <v>17</v>
      </c>
      <c r="F112" s="8">
        <v>634.5</v>
      </c>
      <c r="G112" s="9">
        <v>46.08</v>
      </c>
      <c r="H112" s="10">
        <v>29237.759999999998</v>
      </c>
    </row>
    <row r="113" spans="1:8" ht="23.4" x14ac:dyDescent="0.3">
      <c r="A113" s="5" t="s">
        <v>320</v>
      </c>
      <c r="B113" s="6" t="s">
        <v>321</v>
      </c>
      <c r="C113" s="7" t="s">
        <v>322</v>
      </c>
      <c r="D113" s="6" t="s">
        <v>21</v>
      </c>
      <c r="E113" s="6" t="s">
        <v>17</v>
      </c>
      <c r="F113" s="8">
        <v>634.5</v>
      </c>
      <c r="G113" s="9">
        <v>95.14</v>
      </c>
      <c r="H113" s="10">
        <v>60366.33</v>
      </c>
    </row>
    <row r="114" spans="1:8" ht="23.4" x14ac:dyDescent="0.3">
      <c r="A114" s="5" t="s">
        <v>323</v>
      </c>
      <c r="B114" s="6" t="s">
        <v>324</v>
      </c>
      <c r="C114" s="7" t="s">
        <v>325</v>
      </c>
      <c r="D114" s="6" t="s">
        <v>21</v>
      </c>
      <c r="E114" s="6" t="s">
        <v>17</v>
      </c>
      <c r="F114" s="8">
        <v>629.38</v>
      </c>
      <c r="G114" s="9">
        <v>51.12</v>
      </c>
      <c r="H114" s="10">
        <v>32173.91</v>
      </c>
    </row>
    <row r="115" spans="1:8" ht="39" x14ac:dyDescent="0.3">
      <c r="A115" s="5" t="s">
        <v>326</v>
      </c>
      <c r="B115" s="6" t="s">
        <v>327</v>
      </c>
      <c r="C115" s="7" t="s">
        <v>328</v>
      </c>
      <c r="D115" s="6" t="s">
        <v>21</v>
      </c>
      <c r="E115" s="6" t="s">
        <v>37</v>
      </c>
      <c r="F115" s="8">
        <v>126.37</v>
      </c>
      <c r="G115" s="9">
        <v>47.25</v>
      </c>
      <c r="H115" s="10">
        <v>5970.98</v>
      </c>
    </row>
    <row r="116" spans="1:8" ht="15.6" x14ac:dyDescent="0.3">
      <c r="A116" s="5" t="s">
        <v>329</v>
      </c>
      <c r="B116" s="6" t="s">
        <v>330</v>
      </c>
      <c r="C116" s="7" t="s">
        <v>331</v>
      </c>
      <c r="D116" s="6" t="s">
        <v>21</v>
      </c>
      <c r="E116" s="6" t="s">
        <v>41</v>
      </c>
      <c r="F116" s="8">
        <v>7.46</v>
      </c>
      <c r="G116" s="9">
        <v>70.77</v>
      </c>
      <c r="H116" s="10">
        <v>527.94000000000005</v>
      </c>
    </row>
    <row r="117" spans="1:8" x14ac:dyDescent="0.3">
      <c r="A117" s="5" t="s">
        <v>332</v>
      </c>
      <c r="B117" s="6" t="s">
        <v>333</v>
      </c>
      <c r="C117" s="7" t="s">
        <v>334</v>
      </c>
      <c r="D117" s="6" t="s">
        <v>21</v>
      </c>
      <c r="E117" s="6" t="s">
        <v>17</v>
      </c>
      <c r="F117" s="8">
        <v>25.6</v>
      </c>
      <c r="G117" s="9">
        <v>15.87</v>
      </c>
      <c r="H117" s="10">
        <v>406.27</v>
      </c>
    </row>
    <row r="118" spans="1:8" ht="15.6" x14ac:dyDescent="0.3">
      <c r="A118" s="5" t="s">
        <v>335</v>
      </c>
      <c r="B118" s="6" t="s">
        <v>336</v>
      </c>
      <c r="C118" s="7" t="s">
        <v>337</v>
      </c>
      <c r="D118" s="6" t="s">
        <v>21</v>
      </c>
      <c r="E118" s="6" t="s">
        <v>17</v>
      </c>
      <c r="F118" s="8">
        <v>39.6</v>
      </c>
      <c r="G118" s="9">
        <v>117.96</v>
      </c>
      <c r="H118" s="10">
        <v>4671.22</v>
      </c>
    </row>
    <row r="119" spans="1:8" ht="19.95" customHeight="1" x14ac:dyDescent="0.3">
      <c r="A119" s="3" t="s">
        <v>338</v>
      </c>
      <c r="B119" s="142" t="s">
        <v>339</v>
      </c>
      <c r="C119" s="142"/>
      <c r="D119" s="142"/>
      <c r="E119" s="142"/>
      <c r="F119" s="142"/>
      <c r="G119" s="142"/>
      <c r="H119" s="4">
        <v>172109.59</v>
      </c>
    </row>
    <row r="120" spans="1:8" ht="31.2" x14ac:dyDescent="0.3">
      <c r="A120" s="5" t="s">
        <v>340</v>
      </c>
      <c r="B120" s="6" t="s">
        <v>341</v>
      </c>
      <c r="C120" s="7" t="s">
        <v>342</v>
      </c>
      <c r="D120" s="6" t="s">
        <v>21</v>
      </c>
      <c r="E120" s="6" t="s">
        <v>17</v>
      </c>
      <c r="F120" s="8">
        <v>610.20000000000005</v>
      </c>
      <c r="G120" s="9">
        <v>69.180000000000007</v>
      </c>
      <c r="H120" s="10">
        <v>42213.64</v>
      </c>
    </row>
    <row r="121" spans="1:8" ht="23.4" x14ac:dyDescent="0.3">
      <c r="A121" s="5" t="s">
        <v>343</v>
      </c>
      <c r="B121" s="6" t="s">
        <v>344</v>
      </c>
      <c r="C121" s="7" t="s">
        <v>345</v>
      </c>
      <c r="D121" s="6" t="s">
        <v>21</v>
      </c>
      <c r="E121" s="6" t="s">
        <v>17</v>
      </c>
      <c r="F121" s="8">
        <v>181.61</v>
      </c>
      <c r="G121" s="9">
        <v>109.11</v>
      </c>
      <c r="H121" s="10">
        <v>19815.47</v>
      </c>
    </row>
    <row r="122" spans="1:8" ht="23.4" x14ac:dyDescent="0.3">
      <c r="A122" s="5" t="s">
        <v>346</v>
      </c>
      <c r="B122" s="6" t="s">
        <v>347</v>
      </c>
      <c r="C122" s="7" t="s">
        <v>348</v>
      </c>
      <c r="D122" s="6" t="s">
        <v>21</v>
      </c>
      <c r="E122" s="6" t="s">
        <v>17</v>
      </c>
      <c r="F122" s="8">
        <v>181.61</v>
      </c>
      <c r="G122" s="9">
        <v>46.12</v>
      </c>
      <c r="H122" s="10">
        <v>8375.85</v>
      </c>
    </row>
    <row r="123" spans="1:8" ht="31.2" x14ac:dyDescent="0.3">
      <c r="A123" s="5" t="s">
        <v>349</v>
      </c>
      <c r="B123" s="6" t="s">
        <v>350</v>
      </c>
      <c r="C123" s="7" t="s">
        <v>351</v>
      </c>
      <c r="D123" s="6" t="s">
        <v>21</v>
      </c>
      <c r="E123" s="6" t="s">
        <v>166</v>
      </c>
      <c r="F123" s="8">
        <v>10</v>
      </c>
      <c r="G123" s="9">
        <v>2472.0700000000002</v>
      </c>
      <c r="H123" s="10">
        <v>24720.7</v>
      </c>
    </row>
    <row r="124" spans="1:8" ht="31.2" x14ac:dyDescent="0.3">
      <c r="A124" s="5" t="s">
        <v>352</v>
      </c>
      <c r="B124" s="6" t="s">
        <v>353</v>
      </c>
      <c r="C124" s="7" t="s">
        <v>354</v>
      </c>
      <c r="D124" s="6" t="s">
        <v>21</v>
      </c>
      <c r="E124" s="6" t="s">
        <v>166</v>
      </c>
      <c r="F124" s="8">
        <v>10</v>
      </c>
      <c r="G124" s="9">
        <v>2766.14</v>
      </c>
      <c r="H124" s="10">
        <v>27661.4</v>
      </c>
    </row>
    <row r="125" spans="1:8" ht="31.2" x14ac:dyDescent="0.3">
      <c r="A125" s="5" t="s">
        <v>355</v>
      </c>
      <c r="B125" s="6" t="s">
        <v>356</v>
      </c>
      <c r="C125" s="7" t="s">
        <v>357</v>
      </c>
      <c r="D125" s="6" t="s">
        <v>21</v>
      </c>
      <c r="E125" s="6" t="s">
        <v>17</v>
      </c>
      <c r="F125" s="8">
        <v>610.20000000000005</v>
      </c>
      <c r="G125" s="9">
        <v>15.3</v>
      </c>
      <c r="H125" s="10">
        <v>9336.06</v>
      </c>
    </row>
    <row r="126" spans="1:8" ht="23.4" x14ac:dyDescent="0.3">
      <c r="A126" s="5" t="s">
        <v>358</v>
      </c>
      <c r="B126" s="6" t="s">
        <v>359</v>
      </c>
      <c r="C126" s="7" t="s">
        <v>360</v>
      </c>
      <c r="D126" s="6" t="s">
        <v>21</v>
      </c>
      <c r="E126" s="6" t="s">
        <v>37</v>
      </c>
      <c r="F126" s="8">
        <v>113.1</v>
      </c>
      <c r="G126" s="9">
        <v>84.59</v>
      </c>
      <c r="H126" s="10">
        <v>9567.1299999999992</v>
      </c>
    </row>
    <row r="127" spans="1:8" ht="23.4" x14ac:dyDescent="0.3">
      <c r="A127" s="5" t="s">
        <v>361</v>
      </c>
      <c r="B127" s="6" t="s">
        <v>362</v>
      </c>
      <c r="C127" s="7" t="s">
        <v>363</v>
      </c>
      <c r="D127" s="6" t="s">
        <v>21</v>
      </c>
      <c r="E127" s="6" t="s">
        <v>37</v>
      </c>
      <c r="F127" s="8">
        <v>52.64</v>
      </c>
      <c r="G127" s="9">
        <v>165.04</v>
      </c>
      <c r="H127" s="10">
        <v>8687.7099999999991</v>
      </c>
    </row>
    <row r="128" spans="1:8" ht="15.6" x14ac:dyDescent="0.3">
      <c r="A128" s="5" t="s">
        <v>364</v>
      </c>
      <c r="B128" s="6" t="s">
        <v>365</v>
      </c>
      <c r="C128" s="7" t="s">
        <v>366</v>
      </c>
      <c r="D128" s="6" t="s">
        <v>21</v>
      </c>
      <c r="E128" s="6" t="s">
        <v>17</v>
      </c>
      <c r="F128" s="8">
        <v>634.5</v>
      </c>
      <c r="G128" s="9">
        <v>34.25</v>
      </c>
      <c r="H128" s="10">
        <v>21731.63</v>
      </c>
    </row>
    <row r="129" spans="1:8" ht="19.95" customHeight="1" x14ac:dyDescent="0.3">
      <c r="A129" s="3" t="s">
        <v>367</v>
      </c>
      <c r="B129" s="142" t="s">
        <v>368</v>
      </c>
      <c r="C129" s="142"/>
      <c r="D129" s="142"/>
      <c r="E129" s="142"/>
      <c r="F129" s="142"/>
      <c r="G129" s="142"/>
      <c r="H129" s="4">
        <v>36628.07</v>
      </c>
    </row>
    <row r="130" spans="1:8" ht="39" x14ac:dyDescent="0.3">
      <c r="A130" s="5" t="s">
        <v>369</v>
      </c>
      <c r="B130" s="6" t="s">
        <v>370</v>
      </c>
      <c r="C130" s="7" t="s">
        <v>371</v>
      </c>
      <c r="D130" s="6" t="s">
        <v>21</v>
      </c>
      <c r="E130" s="6" t="s">
        <v>37</v>
      </c>
      <c r="F130" s="8">
        <v>98.77</v>
      </c>
      <c r="G130" s="9">
        <v>39.15</v>
      </c>
      <c r="H130" s="10">
        <v>3866.85</v>
      </c>
    </row>
    <row r="131" spans="1:8" ht="39" x14ac:dyDescent="0.3">
      <c r="A131" s="5" t="s">
        <v>372</v>
      </c>
      <c r="B131" s="6" t="s">
        <v>373</v>
      </c>
      <c r="C131" s="7" t="s">
        <v>374</v>
      </c>
      <c r="D131" s="6" t="s">
        <v>21</v>
      </c>
      <c r="E131" s="6" t="s">
        <v>37</v>
      </c>
      <c r="F131" s="8">
        <v>62.17</v>
      </c>
      <c r="G131" s="9">
        <v>40.17</v>
      </c>
      <c r="H131" s="10">
        <v>2497.37</v>
      </c>
    </row>
    <row r="132" spans="1:8" ht="39" x14ac:dyDescent="0.3">
      <c r="A132" s="5" t="s">
        <v>375</v>
      </c>
      <c r="B132" s="6" t="s">
        <v>376</v>
      </c>
      <c r="C132" s="7" t="s">
        <v>377</v>
      </c>
      <c r="D132" s="6" t="s">
        <v>21</v>
      </c>
      <c r="E132" s="6" t="s">
        <v>37</v>
      </c>
      <c r="F132" s="8">
        <v>24.75</v>
      </c>
      <c r="G132" s="9">
        <v>30.41</v>
      </c>
      <c r="H132" s="10">
        <v>752.65</v>
      </c>
    </row>
    <row r="133" spans="1:8" ht="31.2" x14ac:dyDescent="0.3">
      <c r="A133" s="5" t="s">
        <v>378</v>
      </c>
      <c r="B133" s="6" t="s">
        <v>379</v>
      </c>
      <c r="C133" s="7" t="s">
        <v>380</v>
      </c>
      <c r="D133" s="6" t="s">
        <v>21</v>
      </c>
      <c r="E133" s="6" t="s">
        <v>37</v>
      </c>
      <c r="F133" s="8">
        <v>25.92</v>
      </c>
      <c r="G133" s="9">
        <v>36.86</v>
      </c>
      <c r="H133" s="10">
        <v>955.41</v>
      </c>
    </row>
    <row r="134" spans="1:8" ht="23.4" x14ac:dyDescent="0.3">
      <c r="A134" s="5" t="s">
        <v>381</v>
      </c>
      <c r="B134" s="6" t="s">
        <v>382</v>
      </c>
      <c r="C134" s="7" t="s">
        <v>383</v>
      </c>
      <c r="D134" s="6" t="s">
        <v>21</v>
      </c>
      <c r="E134" s="6" t="s">
        <v>166</v>
      </c>
      <c r="F134" s="8">
        <v>10</v>
      </c>
      <c r="G134" s="9">
        <v>102.73</v>
      </c>
      <c r="H134" s="10">
        <v>1027.3</v>
      </c>
    </row>
    <row r="135" spans="1:8" ht="15.6" x14ac:dyDescent="0.3">
      <c r="A135" s="5" t="s">
        <v>384</v>
      </c>
      <c r="B135" s="6" t="s">
        <v>385</v>
      </c>
      <c r="C135" s="7" t="s">
        <v>386</v>
      </c>
      <c r="D135" s="6" t="s">
        <v>21</v>
      </c>
      <c r="E135" s="6" t="s">
        <v>166</v>
      </c>
      <c r="F135" s="8">
        <v>2</v>
      </c>
      <c r="G135" s="9">
        <v>29.96</v>
      </c>
      <c r="H135" s="10">
        <v>59.92</v>
      </c>
    </row>
    <row r="136" spans="1:8" ht="23.4" x14ac:dyDescent="0.3">
      <c r="A136" s="5" t="s">
        <v>387</v>
      </c>
      <c r="B136" s="6" t="s">
        <v>388</v>
      </c>
      <c r="C136" s="7" t="s">
        <v>389</v>
      </c>
      <c r="D136" s="6" t="s">
        <v>21</v>
      </c>
      <c r="E136" s="6" t="s">
        <v>166</v>
      </c>
      <c r="F136" s="8">
        <v>6</v>
      </c>
      <c r="G136" s="9">
        <v>97.38</v>
      </c>
      <c r="H136" s="10">
        <v>584.28</v>
      </c>
    </row>
    <row r="137" spans="1:8" ht="23.4" x14ac:dyDescent="0.3">
      <c r="A137" s="5" t="s">
        <v>390</v>
      </c>
      <c r="B137" s="6" t="s">
        <v>391</v>
      </c>
      <c r="C137" s="7" t="s">
        <v>392</v>
      </c>
      <c r="D137" s="6" t="s">
        <v>21</v>
      </c>
      <c r="E137" s="6" t="s">
        <v>166</v>
      </c>
      <c r="F137" s="8">
        <v>2</v>
      </c>
      <c r="G137" s="9">
        <v>742.5</v>
      </c>
      <c r="H137" s="10">
        <v>1485</v>
      </c>
    </row>
    <row r="138" spans="1:8" ht="15.6" x14ac:dyDescent="0.3">
      <c r="A138" s="5" t="s">
        <v>393</v>
      </c>
      <c r="B138" s="6" t="s">
        <v>394</v>
      </c>
      <c r="C138" s="7" t="s">
        <v>395</v>
      </c>
      <c r="D138" s="6" t="s">
        <v>21</v>
      </c>
      <c r="E138" s="6" t="s">
        <v>166</v>
      </c>
      <c r="F138" s="8">
        <v>2</v>
      </c>
      <c r="G138" s="9">
        <v>1379.9</v>
      </c>
      <c r="H138" s="10">
        <v>2759.8</v>
      </c>
    </row>
    <row r="139" spans="1:8" ht="15.6" x14ac:dyDescent="0.3">
      <c r="A139" s="5" t="s">
        <v>396</v>
      </c>
      <c r="B139" s="6" t="s">
        <v>397</v>
      </c>
      <c r="C139" s="7" t="s">
        <v>398</v>
      </c>
      <c r="D139" s="6" t="s">
        <v>21</v>
      </c>
      <c r="E139" s="6" t="s">
        <v>166</v>
      </c>
      <c r="F139" s="8">
        <v>4</v>
      </c>
      <c r="G139" s="9">
        <v>47</v>
      </c>
      <c r="H139" s="10">
        <v>188</v>
      </c>
    </row>
    <row r="140" spans="1:8" ht="15.6" x14ac:dyDescent="0.3">
      <c r="A140" s="5" t="s">
        <v>399</v>
      </c>
      <c r="B140" s="6" t="s">
        <v>400</v>
      </c>
      <c r="C140" s="7" t="s">
        <v>401</v>
      </c>
      <c r="D140" s="6" t="s">
        <v>21</v>
      </c>
      <c r="E140" s="6" t="s">
        <v>166</v>
      </c>
      <c r="F140" s="8">
        <v>4</v>
      </c>
      <c r="G140" s="9">
        <v>40.99</v>
      </c>
      <c r="H140" s="10">
        <v>163.96</v>
      </c>
    </row>
    <row r="141" spans="1:8" ht="15.6" x14ac:dyDescent="0.3">
      <c r="A141" s="5" t="s">
        <v>402</v>
      </c>
      <c r="B141" s="6" t="s">
        <v>403</v>
      </c>
      <c r="C141" s="7" t="s">
        <v>404</v>
      </c>
      <c r="D141" s="6" t="s">
        <v>21</v>
      </c>
      <c r="E141" s="6" t="s">
        <v>166</v>
      </c>
      <c r="F141" s="8">
        <v>2</v>
      </c>
      <c r="G141" s="9">
        <v>42.12</v>
      </c>
      <c r="H141" s="10">
        <v>84.24</v>
      </c>
    </row>
    <row r="142" spans="1:8" ht="15.6" x14ac:dyDescent="0.3">
      <c r="A142" s="5" t="s">
        <v>405</v>
      </c>
      <c r="B142" s="6" t="s">
        <v>406</v>
      </c>
      <c r="C142" s="7" t="s">
        <v>407</v>
      </c>
      <c r="D142" s="6" t="s">
        <v>21</v>
      </c>
      <c r="E142" s="6" t="s">
        <v>166</v>
      </c>
      <c r="F142" s="8">
        <v>1</v>
      </c>
      <c r="G142" s="9">
        <v>147.76</v>
      </c>
      <c r="H142" s="10">
        <v>147.76</v>
      </c>
    </row>
    <row r="143" spans="1:8" ht="23.4" x14ac:dyDescent="0.3">
      <c r="A143" s="5" t="s">
        <v>408</v>
      </c>
      <c r="B143" s="6" t="s">
        <v>409</v>
      </c>
      <c r="C143" s="7" t="s">
        <v>410</v>
      </c>
      <c r="D143" s="6" t="s">
        <v>21</v>
      </c>
      <c r="E143" s="6" t="s">
        <v>166</v>
      </c>
      <c r="F143" s="8">
        <v>7</v>
      </c>
      <c r="G143" s="9">
        <v>503.94</v>
      </c>
      <c r="H143" s="10">
        <v>3527.58</v>
      </c>
    </row>
    <row r="144" spans="1:8" ht="31.2" x14ac:dyDescent="0.3">
      <c r="A144" s="5" t="s">
        <v>411</v>
      </c>
      <c r="B144" s="6" t="s">
        <v>412</v>
      </c>
      <c r="C144" s="7" t="s">
        <v>413</v>
      </c>
      <c r="D144" s="6" t="s">
        <v>21</v>
      </c>
      <c r="E144" s="6" t="s">
        <v>166</v>
      </c>
      <c r="F144" s="8">
        <v>1</v>
      </c>
      <c r="G144" s="9">
        <v>206.7</v>
      </c>
      <c r="H144" s="10">
        <v>206.7</v>
      </c>
    </row>
    <row r="145" spans="1:8" ht="23.4" x14ac:dyDescent="0.3">
      <c r="A145" s="5" t="s">
        <v>414</v>
      </c>
      <c r="B145" s="6" t="s">
        <v>415</v>
      </c>
      <c r="C145" s="7" t="s">
        <v>416</v>
      </c>
      <c r="D145" s="6" t="s">
        <v>21</v>
      </c>
      <c r="E145" s="6" t="s">
        <v>166</v>
      </c>
      <c r="F145" s="8">
        <v>10</v>
      </c>
      <c r="G145" s="9">
        <v>32.83</v>
      </c>
      <c r="H145" s="10">
        <v>328.3</v>
      </c>
    </row>
    <row r="146" spans="1:8" ht="39" x14ac:dyDescent="0.3">
      <c r="A146" s="5" t="s">
        <v>417</v>
      </c>
      <c r="B146" s="6" t="s">
        <v>418</v>
      </c>
      <c r="C146" s="7" t="s">
        <v>419</v>
      </c>
      <c r="D146" s="6" t="s">
        <v>21</v>
      </c>
      <c r="E146" s="6" t="s">
        <v>37</v>
      </c>
      <c r="F146" s="8">
        <v>38.85</v>
      </c>
      <c r="G146" s="9">
        <v>54.23</v>
      </c>
      <c r="H146" s="10">
        <v>2106.84</v>
      </c>
    </row>
    <row r="147" spans="1:8" ht="39" x14ac:dyDescent="0.3">
      <c r="A147" s="5" t="s">
        <v>420</v>
      </c>
      <c r="B147" s="6" t="s">
        <v>421</v>
      </c>
      <c r="C147" s="7" t="s">
        <v>422</v>
      </c>
      <c r="D147" s="6" t="s">
        <v>21</v>
      </c>
      <c r="E147" s="6" t="s">
        <v>37</v>
      </c>
      <c r="F147" s="8">
        <v>46.51</v>
      </c>
      <c r="G147" s="9">
        <v>87.3</v>
      </c>
      <c r="H147" s="10">
        <v>4060.32</v>
      </c>
    </row>
    <row r="148" spans="1:8" ht="31.2" x14ac:dyDescent="0.3">
      <c r="A148" s="5" t="s">
        <v>423</v>
      </c>
      <c r="B148" s="6" t="s">
        <v>424</v>
      </c>
      <c r="C148" s="7" t="s">
        <v>425</v>
      </c>
      <c r="D148" s="6" t="s">
        <v>21</v>
      </c>
      <c r="E148" s="6" t="s">
        <v>166</v>
      </c>
      <c r="F148" s="8">
        <v>1</v>
      </c>
      <c r="G148" s="9">
        <v>243.02</v>
      </c>
      <c r="H148" s="10">
        <v>243.02</v>
      </c>
    </row>
    <row r="149" spans="1:8" ht="39" x14ac:dyDescent="0.3">
      <c r="A149" s="5" t="s">
        <v>426</v>
      </c>
      <c r="B149" s="6" t="s">
        <v>427</v>
      </c>
      <c r="C149" s="7" t="s">
        <v>428</v>
      </c>
      <c r="D149" s="6" t="s">
        <v>21</v>
      </c>
      <c r="E149" s="6" t="s">
        <v>37</v>
      </c>
      <c r="F149" s="8">
        <v>132.77000000000001</v>
      </c>
      <c r="G149" s="9">
        <v>65.239999999999995</v>
      </c>
      <c r="H149" s="10">
        <v>8661.91</v>
      </c>
    </row>
    <row r="150" spans="1:8" ht="23.4" x14ac:dyDescent="0.3">
      <c r="A150" s="5" t="s">
        <v>429</v>
      </c>
      <c r="B150" s="6" t="s">
        <v>430</v>
      </c>
      <c r="C150" s="7" t="s">
        <v>431</v>
      </c>
      <c r="D150" s="6" t="s">
        <v>21</v>
      </c>
      <c r="E150" s="6" t="s">
        <v>166</v>
      </c>
      <c r="F150" s="8">
        <v>2</v>
      </c>
      <c r="G150" s="9">
        <v>247.12</v>
      </c>
      <c r="H150" s="10">
        <v>494.24</v>
      </c>
    </row>
    <row r="151" spans="1:8" ht="39" x14ac:dyDescent="0.3">
      <c r="A151" s="5" t="s">
        <v>432</v>
      </c>
      <c r="B151" s="6" t="s">
        <v>433</v>
      </c>
      <c r="C151" s="7" t="s">
        <v>434</v>
      </c>
      <c r="D151" s="6" t="s">
        <v>21</v>
      </c>
      <c r="E151" s="6" t="s">
        <v>37</v>
      </c>
      <c r="F151" s="8">
        <v>43.01</v>
      </c>
      <c r="G151" s="9">
        <v>56.42</v>
      </c>
      <c r="H151" s="10">
        <v>2426.62</v>
      </c>
    </row>
    <row r="152" spans="1:8" ht="19.95" customHeight="1" x14ac:dyDescent="0.3">
      <c r="A152" s="3" t="s">
        <v>435</v>
      </c>
      <c r="B152" s="142" t="s">
        <v>436</v>
      </c>
      <c r="C152" s="142"/>
      <c r="D152" s="142"/>
      <c r="E152" s="142"/>
      <c r="F152" s="142"/>
      <c r="G152" s="142"/>
      <c r="H152" s="4">
        <v>44112.13</v>
      </c>
    </row>
    <row r="153" spans="1:8" ht="15.6" x14ac:dyDescent="0.3">
      <c r="A153" s="5" t="s">
        <v>437</v>
      </c>
      <c r="B153" s="6" t="s">
        <v>438</v>
      </c>
      <c r="C153" s="7" t="s">
        <v>439</v>
      </c>
      <c r="D153" s="6" t="s">
        <v>16</v>
      </c>
      <c r="E153" s="6" t="s">
        <v>17</v>
      </c>
      <c r="F153" s="8">
        <v>14.07</v>
      </c>
      <c r="G153" s="9">
        <v>530.87</v>
      </c>
      <c r="H153" s="10">
        <v>7469.34</v>
      </c>
    </row>
    <row r="154" spans="1:8" ht="23.4" x14ac:dyDescent="0.3">
      <c r="A154" s="5" t="s">
        <v>440</v>
      </c>
      <c r="B154" s="6" t="s">
        <v>441</v>
      </c>
      <c r="C154" s="7" t="s">
        <v>442</v>
      </c>
      <c r="D154" s="6" t="s">
        <v>21</v>
      </c>
      <c r="E154" s="6" t="s">
        <v>166</v>
      </c>
      <c r="F154" s="8">
        <v>10</v>
      </c>
      <c r="G154" s="9">
        <v>70.64</v>
      </c>
      <c r="H154" s="10">
        <v>706.4</v>
      </c>
    </row>
    <row r="155" spans="1:8" ht="23.4" x14ac:dyDescent="0.3">
      <c r="A155" s="5" t="s">
        <v>443</v>
      </c>
      <c r="B155" s="6" t="s">
        <v>444</v>
      </c>
      <c r="C155" s="7" t="s">
        <v>445</v>
      </c>
      <c r="D155" s="6" t="s">
        <v>21</v>
      </c>
      <c r="E155" s="6" t="s">
        <v>166</v>
      </c>
      <c r="F155" s="8">
        <v>3</v>
      </c>
      <c r="G155" s="9">
        <v>82.65</v>
      </c>
      <c r="H155" s="10">
        <v>247.95</v>
      </c>
    </row>
    <row r="156" spans="1:8" ht="15.6" x14ac:dyDescent="0.3">
      <c r="A156" s="5" t="s">
        <v>446</v>
      </c>
      <c r="B156" s="6" t="s">
        <v>447</v>
      </c>
      <c r="C156" s="7" t="s">
        <v>448</v>
      </c>
      <c r="D156" s="6" t="s">
        <v>21</v>
      </c>
      <c r="E156" s="6" t="s">
        <v>166</v>
      </c>
      <c r="F156" s="8">
        <v>8</v>
      </c>
      <c r="G156" s="9">
        <v>500.75</v>
      </c>
      <c r="H156" s="10">
        <v>4006</v>
      </c>
    </row>
    <row r="157" spans="1:8" ht="31.2" x14ac:dyDescent="0.3">
      <c r="A157" s="5" t="s">
        <v>449</v>
      </c>
      <c r="B157" s="6" t="s">
        <v>450</v>
      </c>
      <c r="C157" s="7" t="s">
        <v>451</v>
      </c>
      <c r="D157" s="6" t="s">
        <v>21</v>
      </c>
      <c r="E157" s="6" t="s">
        <v>166</v>
      </c>
      <c r="F157" s="8">
        <v>9</v>
      </c>
      <c r="G157" s="9">
        <v>530.35</v>
      </c>
      <c r="H157" s="10">
        <v>4773.1499999999996</v>
      </c>
    </row>
    <row r="158" spans="1:8" ht="31.2" x14ac:dyDescent="0.3">
      <c r="A158" s="5" t="s">
        <v>452</v>
      </c>
      <c r="B158" s="6" t="s">
        <v>453</v>
      </c>
      <c r="C158" s="7" t="s">
        <v>454</v>
      </c>
      <c r="D158" s="6" t="s">
        <v>21</v>
      </c>
      <c r="E158" s="6" t="s">
        <v>166</v>
      </c>
      <c r="F158" s="8">
        <v>2</v>
      </c>
      <c r="G158" s="9">
        <v>324.29000000000002</v>
      </c>
      <c r="H158" s="10">
        <v>648.58000000000004</v>
      </c>
    </row>
    <row r="159" spans="1:8" ht="23.4" x14ac:dyDescent="0.3">
      <c r="A159" s="5" t="s">
        <v>455</v>
      </c>
      <c r="B159" s="6" t="s">
        <v>456</v>
      </c>
      <c r="C159" s="7" t="s">
        <v>457</v>
      </c>
      <c r="D159" s="6" t="s">
        <v>21</v>
      </c>
      <c r="E159" s="6" t="s">
        <v>166</v>
      </c>
      <c r="F159" s="8">
        <v>2</v>
      </c>
      <c r="G159" s="9">
        <v>353.45</v>
      </c>
      <c r="H159" s="10">
        <v>706.9</v>
      </c>
    </row>
    <row r="160" spans="1:8" ht="39" x14ac:dyDescent="0.3">
      <c r="A160" s="5" t="s">
        <v>458</v>
      </c>
      <c r="B160" s="6" t="s">
        <v>459</v>
      </c>
      <c r="C160" s="7" t="s">
        <v>460</v>
      </c>
      <c r="D160" s="6" t="s">
        <v>21</v>
      </c>
      <c r="E160" s="6" t="s">
        <v>166</v>
      </c>
      <c r="F160" s="8">
        <v>1</v>
      </c>
      <c r="G160" s="9">
        <v>260.25</v>
      </c>
      <c r="H160" s="10">
        <v>260.25</v>
      </c>
    </row>
    <row r="161" spans="1:8" ht="39" x14ac:dyDescent="0.3">
      <c r="A161" s="5" t="s">
        <v>461</v>
      </c>
      <c r="B161" s="6" t="s">
        <v>462</v>
      </c>
      <c r="C161" s="7" t="s">
        <v>463</v>
      </c>
      <c r="D161" s="6" t="s">
        <v>21</v>
      </c>
      <c r="E161" s="6" t="s">
        <v>166</v>
      </c>
      <c r="F161" s="8">
        <v>1</v>
      </c>
      <c r="G161" s="9">
        <v>586.14</v>
      </c>
      <c r="H161" s="10">
        <v>586.14</v>
      </c>
    </row>
    <row r="162" spans="1:8" ht="31.2" x14ac:dyDescent="0.3">
      <c r="A162" s="5" t="s">
        <v>464</v>
      </c>
      <c r="B162" s="6" t="s">
        <v>465</v>
      </c>
      <c r="C162" s="7" t="s">
        <v>466</v>
      </c>
      <c r="D162" s="6" t="s">
        <v>21</v>
      </c>
      <c r="E162" s="6" t="s">
        <v>166</v>
      </c>
      <c r="F162" s="8">
        <v>1</v>
      </c>
      <c r="G162" s="9">
        <v>769.27</v>
      </c>
      <c r="H162" s="10">
        <v>769.27</v>
      </c>
    </row>
    <row r="163" spans="1:8" ht="23.4" x14ac:dyDescent="0.3">
      <c r="A163" s="5" t="s">
        <v>467</v>
      </c>
      <c r="B163" s="6" t="s">
        <v>468</v>
      </c>
      <c r="C163" s="7" t="s">
        <v>469</v>
      </c>
      <c r="D163" s="6" t="s">
        <v>21</v>
      </c>
      <c r="E163" s="6" t="s">
        <v>17</v>
      </c>
      <c r="F163" s="8">
        <v>33.92</v>
      </c>
      <c r="G163" s="9">
        <v>692.62</v>
      </c>
      <c r="H163" s="10">
        <v>23493.67</v>
      </c>
    </row>
    <row r="164" spans="1:8" ht="15.6" x14ac:dyDescent="0.3">
      <c r="A164" s="5" t="s">
        <v>470</v>
      </c>
      <c r="B164" s="6" t="s">
        <v>471</v>
      </c>
      <c r="C164" s="7" t="s">
        <v>472</v>
      </c>
      <c r="D164" s="6" t="s">
        <v>21</v>
      </c>
      <c r="E164" s="6" t="s">
        <v>166</v>
      </c>
      <c r="F164" s="8">
        <v>4</v>
      </c>
      <c r="G164" s="9">
        <v>111.12</v>
      </c>
      <c r="H164" s="10">
        <v>444.48</v>
      </c>
    </row>
    <row r="165" spans="1:8" ht="19.95" customHeight="1" x14ac:dyDescent="0.3">
      <c r="A165" s="3" t="s">
        <v>473</v>
      </c>
      <c r="B165" s="142" t="s">
        <v>474</v>
      </c>
      <c r="C165" s="142"/>
      <c r="D165" s="142"/>
      <c r="E165" s="142"/>
      <c r="F165" s="142"/>
      <c r="G165" s="142"/>
      <c r="H165" s="4">
        <v>118436.8</v>
      </c>
    </row>
    <row r="166" spans="1:8" ht="23.4" x14ac:dyDescent="0.3">
      <c r="A166" s="5" t="s">
        <v>475</v>
      </c>
      <c r="B166" s="6" t="s">
        <v>35</v>
      </c>
      <c r="C166" s="7" t="s">
        <v>36</v>
      </c>
      <c r="D166" s="6" t="s">
        <v>21</v>
      </c>
      <c r="E166" s="6" t="s">
        <v>37</v>
      </c>
      <c r="F166" s="8">
        <v>130.85</v>
      </c>
      <c r="G166" s="9">
        <v>52.4</v>
      </c>
      <c r="H166" s="10">
        <v>6856.54</v>
      </c>
    </row>
    <row r="167" spans="1:8" ht="15.6" x14ac:dyDescent="0.3">
      <c r="A167" s="5" t="s">
        <v>476</v>
      </c>
      <c r="B167" s="6" t="s">
        <v>39</v>
      </c>
      <c r="C167" s="7" t="s">
        <v>40</v>
      </c>
      <c r="D167" s="6" t="s">
        <v>21</v>
      </c>
      <c r="E167" s="6" t="s">
        <v>41</v>
      </c>
      <c r="F167" s="8">
        <v>32.68</v>
      </c>
      <c r="G167" s="9">
        <v>64.95</v>
      </c>
      <c r="H167" s="10">
        <v>2122.5700000000002</v>
      </c>
    </row>
    <row r="168" spans="1:8" x14ac:dyDescent="0.3">
      <c r="A168" s="5" t="s">
        <v>477</v>
      </c>
      <c r="B168" s="6" t="s">
        <v>43</v>
      </c>
      <c r="C168" s="7" t="s">
        <v>44</v>
      </c>
      <c r="D168" s="6" t="s">
        <v>21</v>
      </c>
      <c r="E168" s="6" t="s">
        <v>41</v>
      </c>
      <c r="F168" s="8">
        <v>11.01</v>
      </c>
      <c r="G168" s="9">
        <v>39.369999999999997</v>
      </c>
      <c r="H168" s="10">
        <v>433.46</v>
      </c>
    </row>
    <row r="169" spans="1:8" ht="15.6" x14ac:dyDescent="0.3">
      <c r="A169" s="5" t="s">
        <v>478</v>
      </c>
      <c r="B169" s="6" t="s">
        <v>479</v>
      </c>
      <c r="C169" s="7" t="s">
        <v>480</v>
      </c>
      <c r="D169" s="6" t="s">
        <v>21</v>
      </c>
      <c r="E169" s="6" t="s">
        <v>37</v>
      </c>
      <c r="F169" s="8">
        <v>244.5</v>
      </c>
      <c r="G169" s="9">
        <v>39.79</v>
      </c>
      <c r="H169" s="10">
        <v>9728.66</v>
      </c>
    </row>
    <row r="170" spans="1:8" ht="15.6" x14ac:dyDescent="0.3">
      <c r="A170" s="5" t="s">
        <v>481</v>
      </c>
      <c r="B170" s="6" t="s">
        <v>54</v>
      </c>
      <c r="C170" s="7" t="s">
        <v>55</v>
      </c>
      <c r="D170" s="6" t="s">
        <v>21</v>
      </c>
      <c r="E170" s="6" t="s">
        <v>17</v>
      </c>
      <c r="F170" s="8">
        <v>15.48</v>
      </c>
      <c r="G170" s="9">
        <v>4.91</v>
      </c>
      <c r="H170" s="10">
        <v>76.010000000000005</v>
      </c>
    </row>
    <row r="171" spans="1:8" ht="23.4" x14ac:dyDescent="0.3">
      <c r="A171" s="5" t="s">
        <v>482</v>
      </c>
      <c r="B171" s="6" t="s">
        <v>57</v>
      </c>
      <c r="C171" s="7" t="s">
        <v>58</v>
      </c>
      <c r="D171" s="6" t="s">
        <v>21</v>
      </c>
      <c r="E171" s="6" t="s">
        <v>17</v>
      </c>
      <c r="F171" s="8">
        <v>15.48</v>
      </c>
      <c r="G171" s="9">
        <v>30.67</v>
      </c>
      <c r="H171" s="10">
        <v>474.77</v>
      </c>
    </row>
    <row r="172" spans="1:8" ht="15.6" x14ac:dyDescent="0.3">
      <c r="A172" s="5" t="s">
        <v>483</v>
      </c>
      <c r="B172" s="6" t="s">
        <v>60</v>
      </c>
      <c r="C172" s="7" t="s">
        <v>61</v>
      </c>
      <c r="D172" s="6" t="s">
        <v>21</v>
      </c>
      <c r="E172" s="6" t="s">
        <v>62</v>
      </c>
      <c r="F172" s="8">
        <v>167.13</v>
      </c>
      <c r="G172" s="9">
        <v>15.99</v>
      </c>
      <c r="H172" s="10">
        <v>2672.41</v>
      </c>
    </row>
    <row r="173" spans="1:8" ht="23.4" x14ac:dyDescent="0.3">
      <c r="A173" s="5" t="s">
        <v>484</v>
      </c>
      <c r="B173" s="6" t="s">
        <v>64</v>
      </c>
      <c r="C173" s="7" t="s">
        <v>65</v>
      </c>
      <c r="D173" s="6" t="s">
        <v>21</v>
      </c>
      <c r="E173" s="6" t="s">
        <v>41</v>
      </c>
      <c r="F173" s="8">
        <v>9.89</v>
      </c>
      <c r="G173" s="9">
        <v>530.88</v>
      </c>
      <c r="H173" s="10">
        <v>5250.4</v>
      </c>
    </row>
    <row r="174" spans="1:8" ht="31.2" x14ac:dyDescent="0.3">
      <c r="A174" s="5" t="s">
        <v>485</v>
      </c>
      <c r="B174" s="6" t="s">
        <v>486</v>
      </c>
      <c r="C174" s="7" t="s">
        <v>487</v>
      </c>
      <c r="D174" s="6" t="s">
        <v>21</v>
      </c>
      <c r="E174" s="6" t="s">
        <v>41</v>
      </c>
      <c r="F174" s="8">
        <v>11.78</v>
      </c>
      <c r="G174" s="9">
        <v>496.62</v>
      </c>
      <c r="H174" s="10">
        <v>5850.18</v>
      </c>
    </row>
    <row r="175" spans="1:8" ht="15.6" x14ac:dyDescent="0.3">
      <c r="A175" s="5" t="s">
        <v>488</v>
      </c>
      <c r="B175" s="6" t="s">
        <v>70</v>
      </c>
      <c r="C175" s="7" t="s">
        <v>71</v>
      </c>
      <c r="D175" s="6" t="s">
        <v>21</v>
      </c>
      <c r="E175" s="6" t="s">
        <v>41</v>
      </c>
      <c r="F175" s="8">
        <v>9.89</v>
      </c>
      <c r="G175" s="9">
        <v>230.55</v>
      </c>
      <c r="H175" s="10">
        <v>2280.14</v>
      </c>
    </row>
    <row r="176" spans="1:8" ht="15.6" x14ac:dyDescent="0.3">
      <c r="A176" s="5" t="s">
        <v>489</v>
      </c>
      <c r="B176" s="6" t="s">
        <v>73</v>
      </c>
      <c r="C176" s="7" t="s">
        <v>74</v>
      </c>
      <c r="D176" s="6" t="s">
        <v>21</v>
      </c>
      <c r="E176" s="6" t="s">
        <v>62</v>
      </c>
      <c r="F176" s="8">
        <v>162.02000000000001</v>
      </c>
      <c r="G176" s="9">
        <v>17.5</v>
      </c>
      <c r="H176" s="10">
        <v>2835.35</v>
      </c>
    </row>
    <row r="177" spans="1:8" ht="15.6" x14ac:dyDescent="0.3">
      <c r="A177" s="5" t="s">
        <v>490</v>
      </c>
      <c r="B177" s="6" t="s">
        <v>79</v>
      </c>
      <c r="C177" s="7" t="s">
        <v>80</v>
      </c>
      <c r="D177" s="6" t="s">
        <v>21</v>
      </c>
      <c r="E177" s="6" t="s">
        <v>62</v>
      </c>
      <c r="F177" s="8">
        <v>377.8</v>
      </c>
      <c r="G177" s="9">
        <v>14.35</v>
      </c>
      <c r="H177" s="10">
        <v>5421.43</v>
      </c>
    </row>
    <row r="178" spans="1:8" ht="23.4" x14ac:dyDescent="0.3">
      <c r="A178" s="5" t="s">
        <v>491</v>
      </c>
      <c r="B178" s="6" t="s">
        <v>85</v>
      </c>
      <c r="C178" s="7" t="s">
        <v>86</v>
      </c>
      <c r="D178" s="6" t="s">
        <v>21</v>
      </c>
      <c r="E178" s="6" t="s">
        <v>17</v>
      </c>
      <c r="F178" s="8">
        <v>149.6</v>
      </c>
      <c r="G178" s="9">
        <v>69.64</v>
      </c>
      <c r="H178" s="10">
        <v>10418.14</v>
      </c>
    </row>
    <row r="179" spans="1:8" ht="15.6" x14ac:dyDescent="0.3">
      <c r="A179" s="5" t="s">
        <v>492</v>
      </c>
      <c r="B179" s="6" t="s">
        <v>88</v>
      </c>
      <c r="C179" s="7" t="s">
        <v>89</v>
      </c>
      <c r="D179" s="6" t="s">
        <v>21</v>
      </c>
      <c r="E179" s="6" t="s">
        <v>17</v>
      </c>
      <c r="F179" s="8">
        <v>65.430000000000007</v>
      </c>
      <c r="G179" s="9">
        <v>48.22</v>
      </c>
      <c r="H179" s="10">
        <v>3155.03</v>
      </c>
    </row>
    <row r="180" spans="1:8" ht="31.2" x14ac:dyDescent="0.3">
      <c r="A180" s="5" t="s">
        <v>493</v>
      </c>
      <c r="B180" s="6" t="s">
        <v>136</v>
      </c>
      <c r="C180" s="7" t="s">
        <v>137</v>
      </c>
      <c r="D180" s="6" t="s">
        <v>21</v>
      </c>
      <c r="E180" s="6" t="s">
        <v>17</v>
      </c>
      <c r="F180" s="8">
        <v>405.64</v>
      </c>
      <c r="G180" s="9">
        <v>46.86</v>
      </c>
      <c r="H180" s="10">
        <v>19008.29</v>
      </c>
    </row>
    <row r="181" spans="1:8" ht="31.2" x14ac:dyDescent="0.3">
      <c r="A181" s="5" t="s">
        <v>494</v>
      </c>
      <c r="B181" s="6" t="s">
        <v>150</v>
      </c>
      <c r="C181" s="7" t="s">
        <v>151</v>
      </c>
      <c r="D181" s="6" t="s">
        <v>21</v>
      </c>
      <c r="E181" s="6" t="s">
        <v>17</v>
      </c>
      <c r="F181" s="8">
        <v>811.27</v>
      </c>
      <c r="G181" s="9">
        <v>6.08</v>
      </c>
      <c r="H181" s="10">
        <v>4932.5200000000004</v>
      </c>
    </row>
    <row r="182" spans="1:8" ht="39" x14ac:dyDescent="0.3">
      <c r="A182" s="5" t="s">
        <v>495</v>
      </c>
      <c r="B182" s="6" t="s">
        <v>153</v>
      </c>
      <c r="C182" s="7" t="s">
        <v>154</v>
      </c>
      <c r="D182" s="6" t="s">
        <v>21</v>
      </c>
      <c r="E182" s="6" t="s">
        <v>17</v>
      </c>
      <c r="F182" s="8">
        <v>811.27</v>
      </c>
      <c r="G182" s="9">
        <v>22.4</v>
      </c>
      <c r="H182" s="10">
        <v>18172.45</v>
      </c>
    </row>
    <row r="183" spans="1:8" ht="15.6" x14ac:dyDescent="0.3">
      <c r="A183" s="5" t="s">
        <v>496</v>
      </c>
      <c r="B183" s="6" t="s">
        <v>197</v>
      </c>
      <c r="C183" s="7" t="s">
        <v>198</v>
      </c>
      <c r="D183" s="6" t="s">
        <v>21</v>
      </c>
      <c r="E183" s="6" t="s">
        <v>17</v>
      </c>
      <c r="F183" s="8">
        <v>811.27</v>
      </c>
      <c r="G183" s="9">
        <v>12.16</v>
      </c>
      <c r="H183" s="10">
        <v>9865.0400000000009</v>
      </c>
    </row>
    <row r="184" spans="1:8" ht="15.6" x14ac:dyDescent="0.3">
      <c r="A184" s="5" t="s">
        <v>497</v>
      </c>
      <c r="B184" s="6" t="s">
        <v>498</v>
      </c>
      <c r="C184" s="7" t="s">
        <v>499</v>
      </c>
      <c r="D184" s="6" t="s">
        <v>21</v>
      </c>
      <c r="E184" s="6" t="s">
        <v>17</v>
      </c>
      <c r="F184" s="8">
        <v>811.27</v>
      </c>
      <c r="G184" s="9">
        <v>10.95</v>
      </c>
      <c r="H184" s="10">
        <v>8883.41</v>
      </c>
    </row>
    <row r="185" spans="1:8" ht="19.95" customHeight="1" x14ac:dyDescent="0.3">
      <c r="A185" s="3" t="s">
        <v>500</v>
      </c>
      <c r="B185" s="142" t="s">
        <v>501</v>
      </c>
      <c r="C185" s="142"/>
      <c r="D185" s="142"/>
      <c r="E185" s="142"/>
      <c r="F185" s="142"/>
      <c r="G185" s="142"/>
      <c r="H185" s="4">
        <v>13488.97</v>
      </c>
    </row>
    <row r="186" spans="1:8" ht="23.4" x14ac:dyDescent="0.3">
      <c r="A186" s="5" t="s">
        <v>502</v>
      </c>
      <c r="B186" s="6" t="s">
        <v>503</v>
      </c>
      <c r="C186" s="7" t="s">
        <v>504</v>
      </c>
      <c r="D186" s="6" t="s">
        <v>16</v>
      </c>
      <c r="E186" s="6" t="s">
        <v>166</v>
      </c>
      <c r="F186" s="8">
        <v>2</v>
      </c>
      <c r="G186" s="9">
        <v>4877.91</v>
      </c>
      <c r="H186" s="10">
        <v>9755.82</v>
      </c>
    </row>
    <row r="187" spans="1:8" ht="31.2" x14ac:dyDescent="0.3">
      <c r="A187" s="5" t="s">
        <v>505</v>
      </c>
      <c r="B187" s="6" t="s">
        <v>506</v>
      </c>
      <c r="C187" s="7" t="s">
        <v>507</v>
      </c>
      <c r="D187" s="6" t="s">
        <v>16</v>
      </c>
      <c r="E187" s="6" t="s">
        <v>166</v>
      </c>
      <c r="F187" s="8">
        <v>1</v>
      </c>
      <c r="G187" s="9">
        <v>3733.15</v>
      </c>
      <c r="H187" s="10">
        <v>3733.15</v>
      </c>
    </row>
    <row r="188" spans="1:8" ht="15" customHeight="1" x14ac:dyDescent="0.3">
      <c r="A188" s="1"/>
      <c r="B188" s="1"/>
      <c r="C188" s="1"/>
      <c r="D188" s="1"/>
      <c r="E188" s="1"/>
      <c r="F188" s="141" t="s">
        <v>508</v>
      </c>
      <c r="G188" s="141"/>
      <c r="H188" s="4">
        <v>232596.52</v>
      </c>
    </row>
    <row r="189" spans="1:8" ht="15" customHeight="1" x14ac:dyDescent="0.3">
      <c r="A189" s="1"/>
      <c r="B189" s="1"/>
      <c r="C189" s="1"/>
      <c r="D189" s="1"/>
      <c r="E189" s="1"/>
      <c r="F189" s="141" t="s">
        <v>509</v>
      </c>
      <c r="G189" s="141"/>
      <c r="H189" s="4">
        <v>1007781.91</v>
      </c>
    </row>
    <row r="190" spans="1:8" ht="15" customHeight="1" x14ac:dyDescent="0.3">
      <c r="A190" s="1"/>
      <c r="B190" s="1"/>
      <c r="C190" s="1"/>
      <c r="D190" s="1"/>
      <c r="E190" s="1"/>
      <c r="F190" s="141" t="s">
        <v>510</v>
      </c>
      <c r="G190" s="141"/>
      <c r="H190" s="4">
        <v>1240378.43</v>
      </c>
    </row>
  </sheetData>
  <mergeCells count="22">
    <mergeCell ref="A1:H1"/>
    <mergeCell ref="B2:G2"/>
    <mergeCell ref="B4:G4"/>
    <mergeCell ref="B5:G5"/>
    <mergeCell ref="B12:G12"/>
    <mergeCell ref="B17:G17"/>
    <mergeCell ref="B31:G31"/>
    <mergeCell ref="B47:G47"/>
    <mergeCell ref="B52:G52"/>
    <mergeCell ref="B57:G57"/>
    <mergeCell ref="B66:G66"/>
    <mergeCell ref="B73:G73"/>
    <mergeCell ref="B81:G81"/>
    <mergeCell ref="B110:G110"/>
    <mergeCell ref="B119:G119"/>
    <mergeCell ref="F189:G189"/>
    <mergeCell ref="F190:G190"/>
    <mergeCell ref="B129:G129"/>
    <mergeCell ref="B152:G152"/>
    <mergeCell ref="B165:G165"/>
    <mergeCell ref="B185:G185"/>
    <mergeCell ref="F188:G188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BOLETIM DE MEDIÇÃO 01</vt:lpstr>
      <vt:lpstr>orcamento</vt:lpstr>
      <vt:lpstr>'BOLETIM DE MEDIÇÃO 01'!Area_de_impressao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2024-01-18T12:45:36Z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2023-12-14T22:30:03Z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ddb11f74-4bfe-479b-a28c-dd322473d55b</vt:lpwstr>
  </property>
  <property fmtid="{D5CDD505-2E9C-101B-9397-08002B2CF9AE}" pid="7" name="MSIP_Label_defa4170-0d19-0005-0004-bc88714345d2_ActionId">
    <vt:lpwstr>2e4d41f0-d2c9-40cc-b846-57bda7413001</vt:lpwstr>
  </property>
  <property fmtid="{D5CDD505-2E9C-101B-9397-08002B2CF9AE}" pid="8" name="MSIP_Label_defa4170-0d19-0005-0004-bc88714345d2_ContentBits">
    <vt:lpwstr>0</vt:lpwstr>
  </property>
</Properties>
</file>