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2\"/>
    </mc:Choice>
  </mc:AlternateContent>
  <xr:revisionPtr revIDLastSave="0" documentId="8_{FAFF43F8-CCD6-473C-9A83-D1CA58118383}" xr6:coauthVersionLast="47" xr6:coauthVersionMax="47" xr10:uidLastSave="{00000000-0000-0000-0000-000000000000}"/>
  <bookViews>
    <workbookView xWindow="-110" yWindow="-110" windowWidth="25820" windowHeight="13900" tabRatio="703" activeTab="4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D16" i="16" l="1"/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3" i="13"/>
  <c r="G103" i="13"/>
  <c r="H90" i="13"/>
  <c r="G90" i="13"/>
  <c r="E90" i="13"/>
  <c r="H101" i="13"/>
  <c r="G101" i="13"/>
  <c r="H99" i="13"/>
  <c r="G99" i="13"/>
  <c r="H87" i="13"/>
  <c r="G87" i="13"/>
  <c r="E87" i="13"/>
  <c r="H98" i="13"/>
  <c r="G98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80" i="13"/>
  <c r="G82" i="6"/>
  <c r="H82" i="6" s="1"/>
  <c r="B81" i="13"/>
  <c r="G93" i="6"/>
  <c r="H93" i="6" s="1"/>
  <c r="BO93" i="6" s="1"/>
  <c r="B92" i="13"/>
  <c r="G102" i="6"/>
  <c r="H102" i="6" s="1"/>
  <c r="B114" i="13"/>
  <c r="G104" i="6"/>
  <c r="H104" i="6" s="1"/>
  <c r="BM104" i="6" s="1"/>
  <c r="B116" i="13"/>
  <c r="G106" i="6"/>
  <c r="H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136" i="13"/>
  <c r="G126" i="6"/>
  <c r="H126" i="6" s="1"/>
  <c r="B138" i="13"/>
  <c r="G128" i="6"/>
  <c r="H128" i="6" s="1"/>
  <c r="B141" i="13"/>
  <c r="G130" i="6"/>
  <c r="H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165" i="13"/>
  <c r="G148" i="6"/>
  <c r="H148" i="6" s="1"/>
  <c r="BM148" i="6" s="1"/>
  <c r="B169" i="13"/>
  <c r="G150" i="6"/>
  <c r="H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96" i="13"/>
  <c r="G87" i="6"/>
  <c r="H87" i="6" s="1"/>
  <c r="BM87" i="6" s="1"/>
  <c r="B98" i="13"/>
  <c r="G89" i="6"/>
  <c r="H89" i="6" s="1"/>
  <c r="BO89" i="6" s="1"/>
  <c r="B99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188" i="13"/>
  <c r="G161" i="6"/>
  <c r="H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3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145" i="13"/>
  <c r="G133" i="6"/>
  <c r="H133" i="6" s="1"/>
  <c r="BM133" i="6" s="1"/>
  <c r="B147" i="13"/>
  <c r="G135" i="6"/>
  <c r="H135" i="6" s="1"/>
  <c r="B149" i="13"/>
  <c r="G137" i="6"/>
  <c r="H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184" i="13"/>
  <c r="G158" i="6"/>
  <c r="H158" i="6" s="1"/>
  <c r="B157" i="13"/>
  <c r="G163" i="6"/>
  <c r="H163" i="6" s="1"/>
  <c r="BM163" i="6" s="1"/>
  <c r="B193" i="13"/>
  <c r="G166" i="6"/>
  <c r="H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101" i="13"/>
  <c r="G95" i="6"/>
  <c r="H95" i="6" s="1"/>
  <c r="B106" i="13"/>
  <c r="G97" i="6"/>
  <c r="H97" i="6" s="1"/>
  <c r="B108" i="13"/>
  <c r="G99" i="6"/>
  <c r="H99" i="6" s="1"/>
  <c r="B111" i="13"/>
  <c r="G101" i="6"/>
  <c r="H101" i="6" s="1"/>
  <c r="BM101" i="6" s="1"/>
  <c r="B100" i="13"/>
  <c r="G143" i="6"/>
  <c r="H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M114" i="6"/>
  <c r="BO115" i="6"/>
  <c r="BM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M85" i="6"/>
  <c r="BN85" i="6"/>
  <c r="BO85" i="6"/>
  <c r="BO87" i="6"/>
  <c r="BN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M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M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M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M97" i="6"/>
  <c r="BN102" i="6"/>
  <c r="BM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BM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M131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M130" i="6"/>
  <c r="BM124" i="6"/>
  <c r="BN124" i="6"/>
  <c r="BO125" i="6"/>
  <c r="BO126" i="6"/>
  <c r="BN126" i="6"/>
  <c r="BM126" i="6"/>
  <c r="BN129" i="6"/>
  <c r="BO129" i="6"/>
  <c r="BN132" i="6"/>
  <c r="BN137" i="6"/>
  <c r="BM137" i="6"/>
  <c r="BO137" i="6"/>
  <c r="BN133" i="6"/>
  <c r="BO133" i="6"/>
  <c r="BN135" i="6"/>
  <c r="BM135" i="6"/>
  <c r="BO138" i="6"/>
  <c r="BN138" i="6"/>
  <c r="BM138" i="6"/>
  <c r="BM12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M143" i="6"/>
  <c r="BN143" i="6"/>
  <c r="BO146" i="6"/>
  <c r="BM146" i="6"/>
  <c r="BN148" i="6"/>
  <c r="BO148" i="6"/>
  <c r="BO150" i="6"/>
  <c r="BN150" i="6"/>
  <c r="BM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M156" i="6"/>
  <c r="BN159" i="6"/>
  <c r="BM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M158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M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BM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M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145" i="6" l="1"/>
  <c r="BM93" i="6"/>
  <c r="BM110" i="6"/>
  <c r="BM141" i="6"/>
  <c r="BM117" i="6"/>
  <c r="BM96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3" i="13"/>
  <c r="I198" i="13"/>
  <c r="I188" i="13"/>
  <c r="I160" i="13"/>
  <c r="I123" i="13"/>
  <c r="I110" i="13"/>
  <c r="I105" i="13"/>
  <c r="I99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101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98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267" i="13"/>
  <c r="I267" i="13" s="1"/>
  <c r="G238" i="6"/>
  <c r="H238" i="6" s="1"/>
  <c r="B276" i="13"/>
  <c r="I276" i="13" s="1"/>
  <c r="G225" i="6"/>
  <c r="H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282" i="13"/>
  <c r="I282" i="13" s="1"/>
  <c r="G243" i="6"/>
  <c r="H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M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43" i="6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M225" i="6"/>
  <c r="BN225" i="6"/>
  <c r="BN226" i="6"/>
  <c r="BO226" i="6"/>
  <c r="BO230" i="6"/>
  <c r="BN230" i="6"/>
  <c r="BM230" i="6"/>
  <c r="BO238" i="6"/>
  <c r="BN238" i="6"/>
  <c r="BM238" i="6"/>
  <c r="BO246" i="6"/>
  <c r="BN246" i="6"/>
  <c r="BO229" i="6"/>
  <c r="BN229" i="6"/>
  <c r="BO233" i="6"/>
  <c r="BN233" i="6"/>
  <c r="BO241" i="6"/>
  <c r="BN241" i="6"/>
  <c r="BM241" i="6"/>
  <c r="BO227" i="6"/>
  <c r="BN228" i="6"/>
  <c r="BO228" i="6"/>
  <c r="BO234" i="6"/>
  <c r="BN234" i="6"/>
  <c r="BO242" i="6"/>
  <c r="BN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BM248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216" i="13"/>
  <c r="G193" i="6"/>
  <c r="H193" i="6" s="1"/>
  <c r="B220" i="13"/>
  <c r="G197" i="6"/>
  <c r="H197" i="6" s="1"/>
  <c r="BM197" i="6" s="1"/>
  <c r="B225" i="13"/>
  <c r="G198" i="6"/>
  <c r="H198" i="6" s="1"/>
  <c r="BM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200" i="13"/>
  <c r="G202" i="6"/>
  <c r="H202" i="6" s="1"/>
  <c r="B229" i="13"/>
  <c r="G203" i="6"/>
  <c r="H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M207" i="6" s="1"/>
  <c r="B236" i="13"/>
  <c r="G208" i="6"/>
  <c r="H208" i="6" s="1"/>
  <c r="BM208" i="6" s="1"/>
  <c r="B237" i="13"/>
  <c r="G209" i="6"/>
  <c r="H209" i="6" s="1"/>
  <c r="BM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M196" i="6"/>
  <c r="BN196" i="6"/>
  <c r="BN200" i="6"/>
  <c r="BN204" i="6"/>
  <c r="BN208" i="6"/>
  <c r="BN212" i="6"/>
  <c r="BN190" i="6"/>
  <c r="BN195" i="6"/>
  <c r="BN197" i="6"/>
  <c r="BN198" i="6"/>
  <c r="BN199" i="6"/>
  <c r="BN201" i="6"/>
  <c r="BM201" i="6"/>
  <c r="BN202" i="6"/>
  <c r="BM202" i="6"/>
  <c r="BN203" i="6"/>
  <c r="BM203" i="6"/>
  <c r="BN205" i="6"/>
  <c r="BN206" i="6"/>
  <c r="BM206" i="6"/>
  <c r="BN207" i="6"/>
  <c r="BN209" i="6"/>
  <c r="BN211" i="6"/>
  <c r="BN191" i="6"/>
  <c r="BN189" i="6"/>
  <c r="BM189" i="6"/>
  <c r="BN193" i="6"/>
  <c r="BM193" i="6"/>
  <c r="BN210" i="6"/>
  <c r="BN217" i="6"/>
  <c r="BN214" i="6"/>
  <c r="BN220" i="6"/>
  <c r="BN215" i="6"/>
  <c r="BM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M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M180" i="6" s="1"/>
  <c r="B179" i="13"/>
  <c r="G182" i="6"/>
  <c r="H182" i="6" s="1"/>
  <c r="BM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M177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M176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G20" i="13" s="1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W26" i="13"/>
  <c r="BH18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103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101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9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98" i="13"/>
  <c r="J116" i="13"/>
  <c r="J133" i="13"/>
  <c r="J184" i="13"/>
  <c r="J203" i="13"/>
  <c r="J239" i="13"/>
  <c r="J253" i="13"/>
  <c r="J10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101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J40" i="18" s="1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L297" i="6" l="1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FF89" i="6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ED87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DY87" i="6"/>
  <c r="FE85" i="6"/>
  <c r="EG87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DS87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3" i="13"/>
  <c r="F103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101" i="13"/>
  <c r="F101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9" i="13"/>
  <c r="F99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EM87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FI87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E87" i="6"/>
  <c r="EH87" i="6"/>
  <c r="ES83" i="6"/>
  <c r="FA85" i="6"/>
  <c r="DN85" i="6"/>
  <c r="DO85" i="6"/>
  <c r="ER85" i="6"/>
  <c r="EW85" i="6"/>
  <c r="EA85" i="6"/>
  <c r="DX87" i="6"/>
  <c r="EY83" i="6"/>
  <c r="FB85" i="6"/>
  <c r="DY85" i="6"/>
  <c r="EZ85" i="6"/>
  <c r="DW85" i="6"/>
  <c r="EX85" i="6"/>
  <c r="EQ85" i="6"/>
  <c r="DM87" i="6"/>
  <c r="FJ83" i="6"/>
  <c r="DS85" i="6"/>
  <c r="DT85" i="6"/>
  <c r="EY85" i="6"/>
  <c r="ES85" i="6"/>
  <c r="DX85" i="6"/>
  <c r="EL85" i="6"/>
  <c r="EF87" i="6"/>
  <c r="EP87" i="6"/>
  <c r="DO83" i="6"/>
  <c r="EV83" i="6"/>
  <c r="E96" i="13"/>
  <c r="F96" i="13" s="1"/>
  <c r="EZ87" i="6"/>
  <c r="DT87" i="6"/>
  <c r="DP87" i="6"/>
  <c r="ER87" i="6"/>
  <c r="DO87" i="6"/>
  <c r="FG87" i="6"/>
  <c r="ES87" i="6"/>
  <c r="FH87" i="6"/>
  <c r="FJ87" i="6"/>
  <c r="EL87" i="6"/>
  <c r="EK87" i="6"/>
  <c r="FE87" i="6"/>
  <c r="DZ87" i="6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98" i="13"/>
  <c r="F98" i="13" s="1"/>
  <c r="FC87" i="6"/>
  <c r="DW87" i="6"/>
  <c r="EY87" i="6"/>
  <c r="EB87" i="6"/>
  <c r="FD87" i="6"/>
  <c r="EQ87" i="6"/>
  <c r="DV87" i="6"/>
  <c r="DU87" i="6"/>
  <c r="EO87" i="6"/>
  <c r="DQ87" i="6"/>
  <c r="DN87" i="6"/>
  <c r="DR87" i="6"/>
  <c r="FF87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EJ87" i="6"/>
  <c r="EV87" i="6"/>
  <c r="EI87" i="6"/>
  <c r="EU87" i="6"/>
  <c r="EN87" i="6"/>
  <c r="EA87" i="6"/>
  <c r="FB87" i="6"/>
  <c r="FA87" i="6"/>
  <c r="EC87" i="6"/>
  <c r="EW87" i="6"/>
  <c r="ET87" i="6"/>
  <c r="EX87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300" i="6" l="1"/>
  <c r="J43" i="18"/>
  <c r="K301" i="6"/>
  <c r="E301" i="6" s="1"/>
  <c r="A44" i="18"/>
  <c r="DL92" i="6"/>
  <c r="DL90" i="6"/>
  <c r="DL86" i="6"/>
  <c r="DL89" i="6"/>
  <c r="DL85" i="6"/>
  <c r="DL83" i="6"/>
  <c r="DL87" i="6"/>
  <c r="DL84" i="6"/>
  <c r="E106" i="13"/>
  <c r="F106" i="13" s="1"/>
  <c r="I323" i="13"/>
  <c r="G324" i="13"/>
  <c r="L289" i="13"/>
  <c r="J289" i="13" s="1"/>
  <c r="H324" i="13"/>
  <c r="B324" i="13"/>
  <c r="DO94" i="6"/>
  <c r="EO94" i="6"/>
  <c r="EW94" i="6"/>
  <c r="ET94" i="6"/>
  <c r="EZ95" i="6"/>
  <c r="DT95" i="6"/>
  <c r="EV95" i="6"/>
  <c r="EF95" i="6"/>
  <c r="DU95" i="6"/>
  <c r="EK95" i="6"/>
  <c r="EU95" i="6"/>
  <c r="EA95" i="6"/>
  <c r="FG95" i="6"/>
  <c r="EJ95" i="6"/>
  <c r="EO95" i="6"/>
  <c r="DP95" i="6"/>
  <c r="FH95" i="6"/>
  <c r="DY95" i="6"/>
  <c r="FA95" i="6"/>
  <c r="EE95" i="6"/>
  <c r="FE95" i="6"/>
  <c r="DO95" i="6"/>
  <c r="EQ95" i="6"/>
  <c r="EB95" i="6"/>
  <c r="EW95" i="6"/>
  <c r="FF95" i="6"/>
  <c r="EP95" i="6"/>
  <c r="DZ95" i="6"/>
  <c r="DM95" i="6"/>
  <c r="EI95" i="6"/>
  <c r="FD95" i="6"/>
  <c r="EG95" i="6"/>
  <c r="FC95" i="6"/>
  <c r="FB95" i="6"/>
  <c r="EL95" i="6"/>
  <c r="DV95" i="6"/>
  <c r="DS95" i="6"/>
  <c r="EN95" i="6"/>
  <c r="FI95" i="6"/>
  <c r="DQ95" i="6"/>
  <c r="EM95" i="6"/>
  <c r="EX95" i="6"/>
  <c r="EH95" i="6"/>
  <c r="DR95" i="6"/>
  <c r="DX95" i="6"/>
  <c r="ES95" i="6"/>
  <c r="ET95" i="6"/>
  <c r="EY95" i="6"/>
  <c r="DW95" i="6"/>
  <c r="ED95" i="6"/>
  <c r="ER95" i="6"/>
  <c r="DN95" i="6"/>
  <c r="FJ95" i="6"/>
  <c r="EC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DU94" i="6" l="1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E112" i="13"/>
  <c r="F112" i="13" s="1"/>
  <c r="H325" i="13"/>
  <c r="G325" i="13"/>
  <c r="L290" i="13"/>
  <c r="J290" i="13" s="1"/>
  <c r="B325" i="13"/>
  <c r="I324" i="13"/>
  <c r="DL95" i="6"/>
  <c r="EK100" i="6"/>
  <c r="DU100" i="6"/>
  <c r="DZ100" i="6"/>
  <c r="FF100" i="6"/>
  <c r="EV100" i="6"/>
  <c r="FH100" i="6"/>
  <c r="EF100" i="6"/>
  <c r="DP100" i="6"/>
  <c r="EP100" i="6"/>
  <c r="FA100" i="6"/>
  <c r="DV100" i="6"/>
  <c r="ER100" i="6"/>
  <c r="EB100" i="6"/>
  <c r="EW100" i="6"/>
  <c r="EY100" i="6"/>
  <c r="EI100" i="6"/>
  <c r="DS100" i="6"/>
  <c r="DX100" i="6"/>
  <c r="ES100" i="6"/>
  <c r="EG100" i="6"/>
  <c r="FB100" i="6"/>
  <c r="EU100" i="6"/>
  <c r="EE100" i="6"/>
  <c r="DO100" i="6"/>
  <c r="EC100" i="6"/>
  <c r="DQ100" i="6"/>
  <c r="EQ100" i="6"/>
  <c r="DM100" i="6"/>
  <c r="EX100" i="6"/>
  <c r="DY100" i="6"/>
  <c r="ET100" i="6"/>
  <c r="EL100" i="6"/>
  <c r="EM100" i="6"/>
  <c r="DR100" i="6"/>
  <c r="FD100" i="6"/>
  <c r="ED100" i="6"/>
  <c r="EZ100" i="6"/>
  <c r="FG100" i="6"/>
  <c r="EA100" i="6"/>
  <c r="EH100" i="6"/>
  <c r="FI100" i="6"/>
  <c r="DN100" i="6"/>
  <c r="EJ100" i="6"/>
  <c r="FE100" i="6"/>
  <c r="FC100" i="6"/>
  <c r="DW100" i="6"/>
  <c r="EN100" i="6"/>
  <c r="DT100" i="6"/>
  <c r="EO100" i="6"/>
  <c r="FJ100" i="6"/>
  <c r="FG98" i="6"/>
  <c r="FC98" i="6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DP97" i="6" l="1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FD109" i="6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E120" i="13"/>
  <c r="F120" i="13" s="1"/>
  <c r="E119" i="13"/>
  <c r="F119" i="13" s="1"/>
  <c r="I325" i="13"/>
  <c r="B20" i="13"/>
  <c r="H20" i="13"/>
  <c r="G20" i="13"/>
  <c r="E20" i="13"/>
  <c r="DL100" i="6"/>
  <c r="FH104" i="6"/>
  <c r="EA104" i="6"/>
  <c r="DV108" i="6"/>
  <c r="EA108" i="6"/>
  <c r="FJ106" i="6"/>
  <c r="DU106" i="6"/>
  <c r="ES103" i="6"/>
  <c r="FI103" i="6"/>
  <c r="DT103" i="6"/>
  <c r="DX103" i="6"/>
  <c r="DR103" i="6"/>
  <c r="EA103" i="6"/>
  <c r="DP103" i="6"/>
  <c r="FI107" i="6"/>
  <c r="ES107" i="6"/>
  <c r="DM107" i="6"/>
  <c r="EC107" i="6"/>
  <c r="EW107" i="6"/>
  <c r="DU107" i="6"/>
  <c r="DQ107" i="6"/>
  <c r="FA107" i="6"/>
  <c r="EG107" i="6"/>
  <c r="EK107" i="6"/>
  <c r="DY107" i="6"/>
  <c r="EO107" i="6"/>
  <c r="EY107" i="6"/>
  <c r="EI107" i="6"/>
  <c r="DS107" i="6"/>
  <c r="FB107" i="6"/>
  <c r="EL107" i="6"/>
  <c r="DV107" i="6"/>
  <c r="DX107" i="6"/>
  <c r="FD107" i="6"/>
  <c r="EU107" i="6"/>
  <c r="EE107" i="6"/>
  <c r="DO107" i="6"/>
  <c r="EX107" i="6"/>
  <c r="EH107" i="6"/>
  <c r="DR107" i="6"/>
  <c r="EF107" i="6"/>
  <c r="FG107" i="6"/>
  <c r="EQ107" i="6"/>
  <c r="EA107" i="6"/>
  <c r="FJ107" i="6"/>
  <c r="ET107" i="6"/>
  <c r="ED107" i="6"/>
  <c r="DN107" i="6"/>
  <c r="EN107" i="6"/>
  <c r="FC107" i="6"/>
  <c r="EP107" i="6"/>
  <c r="DT107" i="6"/>
  <c r="EZ107" i="6"/>
  <c r="EM107" i="6"/>
  <c r="DZ107" i="6"/>
  <c r="EB107" i="6"/>
  <c r="FH107" i="6"/>
  <c r="DW107" i="6"/>
  <c r="DP107" i="6"/>
  <c r="EJ107" i="6"/>
  <c r="FF107" i="6"/>
  <c r="EV107" i="6"/>
  <c r="FE107" i="6"/>
  <c r="ER107" i="6"/>
  <c r="DW109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L303" i="6" l="1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K305" i="6" s="1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E126" i="13"/>
  <c r="F126" i="13" s="1"/>
  <c r="E128" i="13"/>
  <c r="F128" i="13" s="1"/>
  <c r="E152" i="13"/>
  <c r="F152" i="13" s="1"/>
  <c r="E155" i="13"/>
  <c r="F155" i="13" s="1"/>
  <c r="E137" i="13"/>
  <c r="F137" i="13" s="1"/>
  <c r="E123" i="13"/>
  <c r="F123" i="13" s="1"/>
  <c r="E139" i="13"/>
  <c r="F139" i="13" s="1"/>
  <c r="E145" i="13"/>
  <c r="F145" i="13" s="1"/>
  <c r="E134" i="13"/>
  <c r="F134" i="13" s="1"/>
  <c r="E127" i="13"/>
  <c r="F127" i="13" s="1"/>
  <c r="E149" i="13"/>
  <c r="F149" i="13" s="1"/>
  <c r="E148" i="13"/>
  <c r="F148" i="13" s="1"/>
  <c r="E129" i="13"/>
  <c r="F129" i="13" s="1"/>
  <c r="E154" i="13"/>
  <c r="F154" i="13" s="1"/>
  <c r="E138" i="13"/>
  <c r="F138" i="13" s="1"/>
  <c r="E131" i="13"/>
  <c r="F131" i="13" s="1"/>
  <c r="E124" i="13"/>
  <c r="F124" i="13" s="1"/>
  <c r="E142" i="13"/>
  <c r="F142" i="13" s="1"/>
  <c r="E153" i="13"/>
  <c r="F153" i="13" s="1"/>
  <c r="G21" i="13"/>
  <c r="E21" i="13"/>
  <c r="B21" i="13"/>
  <c r="H21" i="13"/>
  <c r="I20" i="13"/>
  <c r="F20" i="13"/>
  <c r="EU120" i="6"/>
  <c r="DV120" i="6"/>
  <c r="EJ120" i="6"/>
  <c r="DR120" i="6"/>
  <c r="EB120" i="6"/>
  <c r="EF120" i="6"/>
  <c r="FF120" i="6"/>
  <c r="DO120" i="6"/>
  <c r="EZ120" i="6"/>
  <c r="FB120" i="6"/>
  <c r="DZ120" i="6"/>
  <c r="EP120" i="6"/>
  <c r="DP120" i="6"/>
  <c r="EV120" i="6"/>
  <c r="EH120" i="6"/>
  <c r="DW120" i="6"/>
  <c r="FG120" i="6"/>
  <c r="EQ120" i="6"/>
  <c r="EE120" i="6"/>
  <c r="DT120" i="6"/>
  <c r="EL120" i="6"/>
  <c r="EA120" i="6"/>
  <c r="EW120" i="6"/>
  <c r="EG120" i="6"/>
  <c r="DQ120" i="6"/>
  <c r="DX120" i="6"/>
  <c r="ET120" i="6"/>
  <c r="EX120" i="6"/>
  <c r="FI120" i="6"/>
  <c r="ES120" i="6"/>
  <c r="EC120" i="6"/>
  <c r="DM120" i="6"/>
  <c r="ED120" i="6"/>
  <c r="EY120" i="6"/>
  <c r="FC120" i="6"/>
  <c r="FE120" i="6"/>
  <c r="EO120" i="6"/>
  <c r="DY120" i="6"/>
  <c r="DN120" i="6"/>
  <c r="EI120" i="6"/>
  <c r="FD120" i="6"/>
  <c r="EM120" i="6"/>
  <c r="FH120" i="6"/>
  <c r="FA120" i="6"/>
  <c r="EK120" i="6"/>
  <c r="DU120" i="6"/>
  <c r="DS120" i="6"/>
  <c r="EN120" i="6"/>
  <c r="FJ120" i="6"/>
  <c r="ER120" i="6"/>
  <c r="FI136" i="6"/>
  <c r="DZ136" i="6"/>
  <c r="EP136" i="6"/>
  <c r="FF136" i="6"/>
  <c r="DO136" i="6"/>
  <c r="EE136" i="6"/>
  <c r="EU136" i="6"/>
  <c r="DT136" i="6"/>
  <c r="EJ136" i="6"/>
  <c r="EZ136" i="6"/>
  <c r="DQ136" i="6"/>
  <c r="EG136" i="6"/>
  <c r="EW136" i="6"/>
  <c r="DN136" i="6"/>
  <c r="ED136" i="6"/>
  <c r="ET136" i="6"/>
  <c r="FJ136" i="6"/>
  <c r="DS136" i="6"/>
  <c r="EI136" i="6"/>
  <c r="EY136" i="6"/>
  <c r="DX136" i="6"/>
  <c r="EN136" i="6"/>
  <c r="FD136" i="6"/>
  <c r="DR136" i="6"/>
  <c r="EH136" i="6"/>
  <c r="EX136" i="6"/>
  <c r="DW136" i="6"/>
  <c r="EM136" i="6"/>
  <c r="FC136" i="6"/>
  <c r="DV136" i="6"/>
  <c r="EL136" i="6"/>
  <c r="FB136" i="6"/>
  <c r="EA136" i="6"/>
  <c r="EQ136" i="6"/>
  <c r="FG136" i="6"/>
  <c r="DP136" i="6"/>
  <c r="EF136" i="6"/>
  <c r="EV136" i="6"/>
  <c r="DM136" i="6"/>
  <c r="EC136" i="6"/>
  <c r="ES136" i="6"/>
  <c r="FH136" i="6"/>
  <c r="DU136" i="6"/>
  <c r="FA136" i="6"/>
  <c r="DY136" i="6"/>
  <c r="FE136" i="6"/>
  <c r="EB136" i="6"/>
  <c r="EK136" i="6"/>
  <c r="ER136" i="6"/>
  <c r="EO136" i="6"/>
  <c r="EO121" i="6"/>
  <c r="DY121" i="6"/>
  <c r="DT121" i="6"/>
  <c r="EU121" i="6"/>
  <c r="EA121" i="6"/>
  <c r="EQ121" i="6"/>
  <c r="EZ121" i="6"/>
  <c r="EV121" i="6"/>
  <c r="FE121" i="6"/>
  <c r="DU121" i="6"/>
  <c r="EK121" i="6"/>
  <c r="EE121" i="6"/>
  <c r="EJ121" i="6"/>
  <c r="DP121" i="6"/>
  <c r="FA121" i="6"/>
  <c r="FG121" i="6"/>
  <c r="EF121" i="6"/>
  <c r="DO121" i="6"/>
  <c r="FJ121" i="6"/>
  <c r="ET121" i="6"/>
  <c r="ED121" i="6"/>
  <c r="DN121" i="6"/>
  <c r="EC121" i="6"/>
  <c r="EY121" i="6"/>
  <c r="DW121" i="6"/>
  <c r="ER121" i="6"/>
  <c r="FF121" i="6"/>
  <c r="EP121" i="6"/>
  <c r="DZ121" i="6"/>
  <c r="DM121" i="6"/>
  <c r="EI121" i="6"/>
  <c r="FD121" i="6"/>
  <c r="EB121" i="6"/>
  <c r="EW121" i="6"/>
  <c r="FB121" i="6"/>
  <c r="EL121" i="6"/>
  <c r="DV121" i="6"/>
  <c r="DS121" i="6"/>
  <c r="EN121" i="6"/>
  <c r="FI121" i="6"/>
  <c r="EG121" i="6"/>
  <c r="FC121" i="6"/>
  <c r="EX121" i="6"/>
  <c r="EH121" i="6"/>
  <c r="DR121" i="6"/>
  <c r="DX121" i="6"/>
  <c r="ES121" i="6"/>
  <c r="DQ121" i="6"/>
  <c r="EM121" i="6"/>
  <c r="FH121" i="6"/>
  <c r="EK137" i="6"/>
  <c r="FA137" i="6"/>
  <c r="FE137" i="6"/>
  <c r="DY137" i="6"/>
  <c r="DU137" i="6"/>
  <c r="EW137" i="6"/>
  <c r="ES137" i="6"/>
  <c r="EG137" i="6"/>
  <c r="EC137" i="6"/>
  <c r="DQ137" i="6"/>
  <c r="DM137" i="6"/>
  <c r="FJ137" i="6"/>
  <c r="FI137" i="6"/>
  <c r="EO137" i="6"/>
  <c r="DW137" i="6"/>
  <c r="EM137" i="6"/>
  <c r="FC137" i="6"/>
  <c r="DP137" i="6"/>
  <c r="EF137" i="6"/>
  <c r="EV137" i="6"/>
  <c r="DR137" i="6"/>
  <c r="EH137" i="6"/>
  <c r="EX137" i="6"/>
  <c r="EA137" i="6"/>
  <c r="EQ137" i="6"/>
  <c r="FG137" i="6"/>
  <c r="DT137" i="6"/>
  <c r="EJ137" i="6"/>
  <c r="EZ137" i="6"/>
  <c r="DO137" i="6"/>
  <c r="EE137" i="6"/>
  <c r="EU137" i="6"/>
  <c r="DX137" i="6"/>
  <c r="EN137" i="6"/>
  <c r="FD137" i="6"/>
  <c r="DS137" i="6"/>
  <c r="EI137" i="6"/>
  <c r="EY137" i="6"/>
  <c r="EB137" i="6"/>
  <c r="ER137" i="6"/>
  <c r="FH137" i="6"/>
  <c r="DN137" i="6"/>
  <c r="ED137" i="6"/>
  <c r="ET137" i="6"/>
  <c r="EL137" i="6"/>
  <c r="EP137" i="6"/>
  <c r="DV137" i="6"/>
  <c r="FB137" i="6"/>
  <c r="DZ137" i="6"/>
  <c r="FF137" i="6"/>
  <c r="ED126" i="6"/>
  <c r="EK126" i="6"/>
  <c r="ET126" i="6"/>
  <c r="EP126" i="6"/>
  <c r="FJ126" i="6"/>
  <c r="DT126" i="6"/>
  <c r="DZ126" i="6"/>
  <c r="EJ126" i="6"/>
  <c r="EF126" i="6"/>
  <c r="EZ126" i="6"/>
  <c r="FF126" i="6"/>
  <c r="DP126" i="6"/>
  <c r="DY126" i="6"/>
  <c r="DU126" i="6"/>
  <c r="EO126" i="6"/>
  <c r="EV126" i="6"/>
  <c r="FE126" i="6"/>
  <c r="DN126" i="6"/>
  <c r="FA126" i="6"/>
  <c r="FC126" i="6"/>
  <c r="EM126" i="6"/>
  <c r="DW126" i="6"/>
  <c r="DR126" i="6"/>
  <c r="EN126" i="6"/>
  <c r="FI126" i="6"/>
  <c r="DV126" i="6"/>
  <c r="ER126" i="6"/>
  <c r="EY126" i="6"/>
  <c r="EI126" i="6"/>
  <c r="DS126" i="6"/>
  <c r="DX126" i="6"/>
  <c r="ES126" i="6"/>
  <c r="EB126" i="6"/>
  <c r="EW126" i="6"/>
  <c r="EU126" i="6"/>
  <c r="EE126" i="6"/>
  <c r="DO126" i="6"/>
  <c r="EC126" i="6"/>
  <c r="EX126" i="6"/>
  <c r="EG126" i="6"/>
  <c r="FB126" i="6"/>
  <c r="FG126" i="6"/>
  <c r="EQ126" i="6"/>
  <c r="EA126" i="6"/>
  <c r="DM126" i="6"/>
  <c r="EH126" i="6"/>
  <c r="FD126" i="6"/>
  <c r="DQ126" i="6"/>
  <c r="EL126" i="6"/>
  <c r="FH126" i="6"/>
  <c r="FH111" i="6"/>
  <c r="FI111" i="6"/>
  <c r="DM111" i="6"/>
  <c r="EC111" i="6"/>
  <c r="ES111" i="6"/>
  <c r="EG111" i="6"/>
  <c r="DQ111" i="6"/>
  <c r="DU111" i="6"/>
  <c r="EW111" i="6"/>
  <c r="EK111" i="6"/>
  <c r="DY111" i="6"/>
  <c r="FA111" i="6"/>
  <c r="EO111" i="6"/>
  <c r="FE111" i="6"/>
  <c r="DZ111" i="6"/>
  <c r="EP111" i="6"/>
  <c r="FF111" i="6"/>
  <c r="DW111" i="6"/>
  <c r="EM111" i="6"/>
  <c r="FC111" i="6"/>
  <c r="DX111" i="6"/>
  <c r="EN111" i="6"/>
  <c r="FD111" i="6"/>
  <c r="DN111" i="6"/>
  <c r="ED111" i="6"/>
  <c r="ET111" i="6"/>
  <c r="FJ111" i="6"/>
  <c r="EA111" i="6"/>
  <c r="EQ111" i="6"/>
  <c r="FG111" i="6"/>
  <c r="EB111" i="6"/>
  <c r="ER111" i="6"/>
  <c r="DR111" i="6"/>
  <c r="EH111" i="6"/>
  <c r="EX111" i="6"/>
  <c r="DO111" i="6"/>
  <c r="EE111" i="6"/>
  <c r="EU111" i="6"/>
  <c r="DP111" i="6"/>
  <c r="EF111" i="6"/>
  <c r="EV111" i="6"/>
  <c r="DV111" i="6"/>
  <c r="EL111" i="6"/>
  <c r="FB111" i="6"/>
  <c r="DS111" i="6"/>
  <c r="EI111" i="6"/>
  <c r="EY111" i="6"/>
  <c r="DT111" i="6"/>
  <c r="EJ111" i="6"/>
  <c r="EZ111" i="6"/>
  <c r="FH127" i="6"/>
  <c r="FE127" i="6"/>
  <c r="ET127" i="6"/>
  <c r="ED127" i="6"/>
  <c r="DS127" i="6"/>
  <c r="EY127" i="6"/>
  <c r="DN127" i="6"/>
  <c r="EO127" i="6"/>
  <c r="EI127" i="6"/>
  <c r="FJ127" i="6"/>
  <c r="DY127" i="6"/>
  <c r="EE127" i="6"/>
  <c r="FA127" i="6"/>
  <c r="DQ127" i="6"/>
  <c r="EL127" i="6"/>
  <c r="FG127" i="6"/>
  <c r="EC127" i="6"/>
  <c r="EX127" i="6"/>
  <c r="DO127" i="6"/>
  <c r="EK127" i="6"/>
  <c r="FF127" i="6"/>
  <c r="DV127" i="6"/>
  <c r="EQ127" i="6"/>
  <c r="DM127" i="6"/>
  <c r="EH127" i="6"/>
  <c r="FC127" i="6"/>
  <c r="DU127" i="6"/>
  <c r="EP127" i="6"/>
  <c r="EA127" i="6"/>
  <c r="EW127" i="6"/>
  <c r="DR127" i="6"/>
  <c r="EM127" i="6"/>
  <c r="FI127" i="6"/>
  <c r="DZ127" i="6"/>
  <c r="EU127" i="6"/>
  <c r="EG127" i="6"/>
  <c r="FB127" i="6"/>
  <c r="DW127" i="6"/>
  <c r="ES127" i="6"/>
  <c r="DP127" i="6"/>
  <c r="EF127" i="6"/>
  <c r="EV127" i="6"/>
  <c r="DT127" i="6"/>
  <c r="EJ127" i="6"/>
  <c r="EB127" i="6"/>
  <c r="ER127" i="6"/>
  <c r="EZ127" i="6"/>
  <c r="FD127" i="6"/>
  <c r="DX127" i="6"/>
  <c r="EN127" i="6"/>
  <c r="EL124" i="6"/>
  <c r="FF124" i="6"/>
  <c r="DP124" i="6"/>
  <c r="EA124" i="6"/>
  <c r="FG124" i="6"/>
  <c r="EV124" i="6"/>
  <c r="DT124" i="6"/>
  <c r="DV124" i="6"/>
  <c r="EJ124" i="6"/>
  <c r="EE124" i="6"/>
  <c r="EF124" i="6"/>
  <c r="EU124" i="6"/>
  <c r="EP124" i="6"/>
  <c r="EQ124" i="6"/>
  <c r="DO124" i="6"/>
  <c r="EZ124" i="6"/>
  <c r="FB124" i="6"/>
  <c r="DZ124" i="6"/>
  <c r="EW124" i="6"/>
  <c r="EG124" i="6"/>
  <c r="DQ124" i="6"/>
  <c r="DX124" i="6"/>
  <c r="ET124" i="6"/>
  <c r="EH124" i="6"/>
  <c r="FC124" i="6"/>
  <c r="FI124" i="6"/>
  <c r="ES124" i="6"/>
  <c r="EC124" i="6"/>
  <c r="DM124" i="6"/>
  <c r="ED124" i="6"/>
  <c r="EY124" i="6"/>
  <c r="DR124" i="6"/>
  <c r="EM124" i="6"/>
  <c r="FH124" i="6"/>
  <c r="FE124" i="6"/>
  <c r="EO124" i="6"/>
  <c r="DY124" i="6"/>
  <c r="DN124" i="6"/>
  <c r="EI124" i="6"/>
  <c r="FD124" i="6"/>
  <c r="DW124" i="6"/>
  <c r="ER124" i="6"/>
  <c r="FA124" i="6"/>
  <c r="EK124" i="6"/>
  <c r="DU124" i="6"/>
  <c r="DS124" i="6"/>
  <c r="EN124" i="6"/>
  <c r="FJ124" i="6"/>
  <c r="EB124" i="6"/>
  <c r="EX124" i="6"/>
  <c r="FH140" i="6"/>
  <c r="DM140" i="6"/>
  <c r="DT140" i="6"/>
  <c r="EJ140" i="6"/>
  <c r="EO140" i="6"/>
  <c r="DY140" i="6"/>
  <c r="EC140" i="6"/>
  <c r="FE140" i="6"/>
  <c r="FI140" i="6"/>
  <c r="ES140" i="6"/>
  <c r="EZ140" i="6"/>
  <c r="DU140" i="6"/>
  <c r="EK140" i="6"/>
  <c r="EG140" i="6"/>
  <c r="EW140" i="6"/>
  <c r="ER140" i="6"/>
  <c r="DQ140" i="6"/>
  <c r="FA140" i="6"/>
  <c r="EB140" i="6"/>
  <c r="FB140" i="6"/>
  <c r="EL140" i="6"/>
  <c r="FF140" i="6"/>
  <c r="EP140" i="6"/>
  <c r="DZ140" i="6"/>
  <c r="FG140" i="6"/>
  <c r="EQ140" i="6"/>
  <c r="EA140" i="6"/>
  <c r="DP140" i="6"/>
  <c r="EV140" i="6"/>
  <c r="FJ140" i="6"/>
  <c r="ED140" i="6"/>
  <c r="FC140" i="6"/>
  <c r="EI140" i="6"/>
  <c r="DO140" i="6"/>
  <c r="FD140" i="6"/>
  <c r="EX140" i="6"/>
  <c r="DV140" i="6"/>
  <c r="EY140" i="6"/>
  <c r="EE140" i="6"/>
  <c r="DX140" i="6"/>
  <c r="ET140" i="6"/>
  <c r="DR140" i="6"/>
  <c r="EU140" i="6"/>
  <c r="DW140" i="6"/>
  <c r="EF140" i="6"/>
  <c r="EH140" i="6"/>
  <c r="DN140" i="6"/>
  <c r="EM140" i="6"/>
  <c r="DS140" i="6"/>
  <c r="EN140" i="6"/>
  <c r="EU125" i="6"/>
  <c r="DY125" i="6"/>
  <c r="FA125" i="6"/>
  <c r="EE125" i="6"/>
  <c r="FE125" i="6"/>
  <c r="EZ125" i="6"/>
  <c r="DT125" i="6"/>
  <c r="DO125" i="6"/>
  <c r="EO125" i="6"/>
  <c r="EJ125" i="6"/>
  <c r="DP125" i="6"/>
  <c r="FG125" i="6"/>
  <c r="EQ125" i="6"/>
  <c r="EA125" i="6"/>
  <c r="EK125" i="6"/>
  <c r="DU125" i="6"/>
  <c r="EV125" i="6"/>
  <c r="EF125" i="6"/>
  <c r="FJ125" i="6"/>
  <c r="ET125" i="6"/>
  <c r="ED125" i="6"/>
  <c r="DN125" i="6"/>
  <c r="EC125" i="6"/>
  <c r="EY125" i="6"/>
  <c r="EB125" i="6"/>
  <c r="EW125" i="6"/>
  <c r="FF125" i="6"/>
  <c r="EP125" i="6"/>
  <c r="DZ125" i="6"/>
  <c r="DM125" i="6"/>
  <c r="EI125" i="6"/>
  <c r="FD125" i="6"/>
  <c r="EG125" i="6"/>
  <c r="FC125" i="6"/>
  <c r="FB125" i="6"/>
  <c r="EL125" i="6"/>
  <c r="DV125" i="6"/>
  <c r="DS125" i="6"/>
  <c r="EN125" i="6"/>
  <c r="FI125" i="6"/>
  <c r="DQ125" i="6"/>
  <c r="EM125" i="6"/>
  <c r="FH125" i="6"/>
  <c r="EX125" i="6"/>
  <c r="EH125" i="6"/>
  <c r="DR125" i="6"/>
  <c r="DX125" i="6"/>
  <c r="ES125" i="6"/>
  <c r="DW125" i="6"/>
  <c r="ER125" i="6"/>
  <c r="FH114" i="6"/>
  <c r="EO114" i="6"/>
  <c r="EU114" i="6"/>
  <c r="DT114" i="6"/>
  <c r="DY114" i="6"/>
  <c r="EE114" i="6"/>
  <c r="FE114" i="6"/>
  <c r="EZ114" i="6"/>
  <c r="DO114" i="6"/>
  <c r="EJ114" i="6"/>
  <c r="EF114" i="6"/>
  <c r="FA114" i="6"/>
  <c r="EB114" i="6"/>
  <c r="EW114" i="6"/>
  <c r="FB114" i="6"/>
  <c r="EL114" i="6"/>
  <c r="DV114" i="6"/>
  <c r="DS114" i="6"/>
  <c r="EN114" i="6"/>
  <c r="FI114" i="6"/>
  <c r="DP114" i="6"/>
  <c r="EK114" i="6"/>
  <c r="FG114" i="6"/>
  <c r="EG114" i="6"/>
  <c r="FC114" i="6"/>
  <c r="EX114" i="6"/>
  <c r="EH114" i="6"/>
  <c r="DR114" i="6"/>
  <c r="DX114" i="6"/>
  <c r="ES114" i="6"/>
  <c r="DU114" i="6"/>
  <c r="EQ114" i="6"/>
  <c r="DQ114" i="6"/>
  <c r="EM114" i="6"/>
  <c r="FJ114" i="6"/>
  <c r="ET114" i="6"/>
  <c r="ED114" i="6"/>
  <c r="DN114" i="6"/>
  <c r="EC114" i="6"/>
  <c r="EY114" i="6"/>
  <c r="EA114" i="6"/>
  <c r="EV114" i="6"/>
  <c r="DW114" i="6"/>
  <c r="ER114" i="6"/>
  <c r="FF114" i="6"/>
  <c r="EP114" i="6"/>
  <c r="DZ114" i="6"/>
  <c r="DM114" i="6"/>
  <c r="EI114" i="6"/>
  <c r="FD114" i="6"/>
  <c r="EO130" i="6"/>
  <c r="ET130" i="6"/>
  <c r="FB130" i="6"/>
  <c r="DN130" i="6"/>
  <c r="ED130" i="6"/>
  <c r="EC130" i="6"/>
  <c r="FG130" i="6"/>
  <c r="EG130" i="6"/>
  <c r="EK130" i="6"/>
  <c r="ES130" i="6"/>
  <c r="FJ130" i="6"/>
  <c r="DU130" i="6"/>
  <c r="FI130" i="6"/>
  <c r="FE130" i="6"/>
  <c r="DY130" i="6"/>
  <c r="DZ130" i="6"/>
  <c r="EH130" i="6"/>
  <c r="FA130" i="6"/>
  <c r="DM130" i="6"/>
  <c r="DR130" i="6"/>
  <c r="EW130" i="6"/>
  <c r="FF130" i="6"/>
  <c r="DQ130" i="6"/>
  <c r="DV130" i="6"/>
  <c r="EP130" i="6"/>
  <c r="EL130" i="6"/>
  <c r="EX130" i="6"/>
  <c r="DP130" i="6"/>
  <c r="EF130" i="6"/>
  <c r="EV130" i="6"/>
  <c r="DS130" i="6"/>
  <c r="EI130" i="6"/>
  <c r="EY130" i="6"/>
  <c r="DT130" i="6"/>
  <c r="EJ130" i="6"/>
  <c r="EZ130" i="6"/>
  <c r="DX130" i="6"/>
  <c r="EN130" i="6"/>
  <c r="FD130" i="6"/>
  <c r="EB130" i="6"/>
  <c r="ER130" i="6"/>
  <c r="FH130" i="6"/>
  <c r="DO130" i="6"/>
  <c r="EE130" i="6"/>
  <c r="EU130" i="6"/>
  <c r="EM130" i="6"/>
  <c r="EQ130" i="6"/>
  <c r="DW130" i="6"/>
  <c r="FC130" i="6"/>
  <c r="EA130" i="6"/>
  <c r="FH115" i="6"/>
  <c r="DY115" i="6"/>
  <c r="EO115" i="6"/>
  <c r="ET115" i="6"/>
  <c r="DT115" i="6"/>
  <c r="FJ115" i="6"/>
  <c r="ED115" i="6"/>
  <c r="DN115" i="6"/>
  <c r="EJ115" i="6"/>
  <c r="EZ115" i="6"/>
  <c r="FE115" i="6"/>
  <c r="DU115" i="6"/>
  <c r="EP115" i="6"/>
  <c r="EB115" i="6"/>
  <c r="EW115" i="6"/>
  <c r="EU115" i="6"/>
  <c r="EE115" i="6"/>
  <c r="DO115" i="6"/>
  <c r="EC115" i="6"/>
  <c r="EX115" i="6"/>
  <c r="DZ115" i="6"/>
  <c r="EV115" i="6"/>
  <c r="EG115" i="6"/>
  <c r="FB115" i="6"/>
  <c r="FG115" i="6"/>
  <c r="EQ115" i="6"/>
  <c r="EA115" i="6"/>
  <c r="DM115" i="6"/>
  <c r="EH115" i="6"/>
  <c r="FD115" i="6"/>
  <c r="EF115" i="6"/>
  <c r="FA115" i="6"/>
  <c r="DQ115" i="6"/>
  <c r="EL115" i="6"/>
  <c r="FC115" i="6"/>
  <c r="EM115" i="6"/>
  <c r="DW115" i="6"/>
  <c r="DR115" i="6"/>
  <c r="EN115" i="6"/>
  <c r="FI115" i="6"/>
  <c r="DP115" i="6"/>
  <c r="EK115" i="6"/>
  <c r="FF115" i="6"/>
  <c r="DV115" i="6"/>
  <c r="ER115" i="6"/>
  <c r="EY115" i="6"/>
  <c r="EI115" i="6"/>
  <c r="DS115" i="6"/>
  <c r="DX115" i="6"/>
  <c r="ES115" i="6"/>
  <c r="FJ131" i="6"/>
  <c r="EO131" i="6"/>
  <c r="DS131" i="6"/>
  <c r="ES131" i="6"/>
  <c r="DQ131" i="6"/>
  <c r="EK131" i="6"/>
  <c r="FC131" i="6"/>
  <c r="EA131" i="6"/>
  <c r="EG131" i="6"/>
  <c r="DR131" i="6"/>
  <c r="FE131" i="6"/>
  <c r="EI131" i="6"/>
  <c r="DN131" i="6"/>
  <c r="EL131" i="6"/>
  <c r="FF131" i="6"/>
  <c r="EC131" i="6"/>
  <c r="EW131" i="6"/>
  <c r="DU131" i="6"/>
  <c r="FB131" i="6"/>
  <c r="EY131" i="6"/>
  <c r="ED131" i="6"/>
  <c r="FG131" i="6"/>
  <c r="EE131" i="6"/>
  <c r="EX131" i="6"/>
  <c r="DV131" i="6"/>
  <c r="EP131" i="6"/>
  <c r="DM131" i="6"/>
  <c r="DZ131" i="6"/>
  <c r="FH131" i="6"/>
  <c r="ET131" i="6"/>
  <c r="DY131" i="6"/>
  <c r="FA131" i="6"/>
  <c r="DW131" i="6"/>
  <c r="EQ131" i="6"/>
  <c r="DO131" i="6"/>
  <c r="EH131" i="6"/>
  <c r="FI131" i="6"/>
  <c r="EU131" i="6"/>
  <c r="EM131" i="6"/>
  <c r="DX131" i="6"/>
  <c r="EN131" i="6"/>
  <c r="FD131" i="6"/>
  <c r="DT131" i="6"/>
  <c r="EJ131" i="6"/>
  <c r="EZ131" i="6"/>
  <c r="EB131" i="6"/>
  <c r="EF131" i="6"/>
  <c r="ER131" i="6"/>
  <c r="DP131" i="6"/>
  <c r="EV131" i="6"/>
  <c r="DL107" i="6"/>
  <c r="EH112" i="6"/>
  <c r="DR112" i="6"/>
  <c r="EX112" i="6"/>
  <c r="FF112" i="6"/>
  <c r="FH112" i="6"/>
  <c r="EG112" i="6"/>
  <c r="FB112" i="6"/>
  <c r="DV112" i="6"/>
  <c r="ES112" i="6"/>
  <c r="DM112" i="6"/>
  <c r="DZ112" i="6"/>
  <c r="EW112" i="6"/>
  <c r="DQ112" i="6"/>
  <c r="EL112" i="6"/>
  <c r="FI112" i="6"/>
  <c r="EC112" i="6"/>
  <c r="EO112" i="6"/>
  <c r="ED112" i="6"/>
  <c r="DU112" i="6"/>
  <c r="DY112" i="6"/>
  <c r="DN112" i="6"/>
  <c r="EP112" i="6"/>
  <c r="FJ112" i="6"/>
  <c r="FA112" i="6"/>
  <c r="FE112" i="6"/>
  <c r="ET112" i="6"/>
  <c r="EK112" i="6"/>
  <c r="DW112" i="6"/>
  <c r="EM112" i="6"/>
  <c r="FC112" i="6"/>
  <c r="DX112" i="6"/>
  <c r="EN112" i="6"/>
  <c r="FD112" i="6"/>
  <c r="EA112" i="6"/>
  <c r="EQ112" i="6"/>
  <c r="FG112" i="6"/>
  <c r="EB112" i="6"/>
  <c r="ER112" i="6"/>
  <c r="DO112" i="6"/>
  <c r="EE112" i="6"/>
  <c r="EU112" i="6"/>
  <c r="DP112" i="6"/>
  <c r="EF112" i="6"/>
  <c r="EV112" i="6"/>
  <c r="DS112" i="6"/>
  <c r="EI112" i="6"/>
  <c r="EY112" i="6"/>
  <c r="DT112" i="6"/>
  <c r="EJ112" i="6"/>
  <c r="EZ112" i="6"/>
  <c r="EQ128" i="6"/>
  <c r="DT128" i="6"/>
  <c r="FH128" i="6"/>
  <c r="EA128" i="6"/>
  <c r="EY128" i="6"/>
  <c r="ER128" i="6"/>
  <c r="EZ128" i="6"/>
  <c r="EI128" i="6"/>
  <c r="EB128" i="6"/>
  <c r="FG128" i="6"/>
  <c r="EJ128" i="6"/>
  <c r="DS128" i="6"/>
  <c r="EW128" i="6"/>
  <c r="EG128" i="6"/>
  <c r="DQ128" i="6"/>
  <c r="FB128" i="6"/>
  <c r="EL128" i="6"/>
  <c r="DV128" i="6"/>
  <c r="DX128" i="6"/>
  <c r="FD128" i="6"/>
  <c r="EE128" i="6"/>
  <c r="FI128" i="6"/>
  <c r="ES128" i="6"/>
  <c r="EC128" i="6"/>
  <c r="DM128" i="6"/>
  <c r="EX128" i="6"/>
  <c r="EH128" i="6"/>
  <c r="DR128" i="6"/>
  <c r="EF128" i="6"/>
  <c r="EM128" i="6"/>
  <c r="FE128" i="6"/>
  <c r="EO128" i="6"/>
  <c r="DY128" i="6"/>
  <c r="FJ128" i="6"/>
  <c r="ET128" i="6"/>
  <c r="ED128" i="6"/>
  <c r="DN128" i="6"/>
  <c r="EN128" i="6"/>
  <c r="DO128" i="6"/>
  <c r="EU128" i="6"/>
  <c r="FA128" i="6"/>
  <c r="EK128" i="6"/>
  <c r="DU128" i="6"/>
  <c r="FF128" i="6"/>
  <c r="EP128" i="6"/>
  <c r="DZ128" i="6"/>
  <c r="DP128" i="6"/>
  <c r="EV128" i="6"/>
  <c r="DW128" i="6"/>
  <c r="FC128" i="6"/>
  <c r="FD113" i="6"/>
  <c r="EJ113" i="6"/>
  <c r="DU113" i="6"/>
  <c r="FF113" i="6"/>
  <c r="DW113" i="6"/>
  <c r="EX113" i="6"/>
  <c r="ED113" i="6"/>
  <c r="DO113" i="6"/>
  <c r="ET113" i="6"/>
  <c r="EC113" i="6"/>
  <c r="DN113" i="6"/>
  <c r="EM113" i="6"/>
  <c r="FJ113" i="6"/>
  <c r="EP113" i="6"/>
  <c r="EI113" i="6"/>
  <c r="DR113" i="6"/>
  <c r="EY113" i="6"/>
  <c r="DM113" i="6"/>
  <c r="ER113" i="6"/>
  <c r="DY113" i="6"/>
  <c r="FH113" i="6"/>
  <c r="DS113" i="6"/>
  <c r="EZ113" i="6"/>
  <c r="EE113" i="6"/>
  <c r="DZ113" i="6"/>
  <c r="DV113" i="6"/>
  <c r="EU113" i="6"/>
  <c r="EA113" i="6"/>
  <c r="FC113" i="6"/>
  <c r="EH113" i="6"/>
  <c r="DQ113" i="6"/>
  <c r="EN113" i="6"/>
  <c r="FA113" i="6"/>
  <c r="EK113" i="6"/>
  <c r="DX113" i="6"/>
  <c r="EQ113" i="6"/>
  <c r="EW113" i="6"/>
  <c r="EG113" i="6"/>
  <c r="EB113" i="6"/>
  <c r="EV113" i="6"/>
  <c r="FI113" i="6"/>
  <c r="ES113" i="6"/>
  <c r="DP113" i="6"/>
  <c r="EF113" i="6"/>
  <c r="FB113" i="6"/>
  <c r="FE113" i="6"/>
  <c r="EO113" i="6"/>
  <c r="DT113" i="6"/>
  <c r="EL113" i="6"/>
  <c r="FG113" i="6"/>
  <c r="FI129" i="6"/>
  <c r="EG129" i="6"/>
  <c r="DQ129" i="6"/>
  <c r="EW129" i="6"/>
  <c r="DY129" i="6"/>
  <c r="FE129" i="6"/>
  <c r="EO129" i="6"/>
  <c r="DU129" i="6"/>
  <c r="FA129" i="6"/>
  <c r="EX129" i="6"/>
  <c r="EH129" i="6"/>
  <c r="DR129" i="6"/>
  <c r="EY129" i="6"/>
  <c r="EI129" i="6"/>
  <c r="DS129" i="6"/>
  <c r="EF129" i="6"/>
  <c r="DT129" i="6"/>
  <c r="EZ129" i="6"/>
  <c r="EC129" i="6"/>
  <c r="FJ129" i="6"/>
  <c r="ET129" i="6"/>
  <c r="ED129" i="6"/>
  <c r="DN129" i="6"/>
  <c r="EU129" i="6"/>
  <c r="EE129" i="6"/>
  <c r="DO129" i="6"/>
  <c r="EN129" i="6"/>
  <c r="EB129" i="6"/>
  <c r="FH129" i="6"/>
  <c r="EK129" i="6"/>
  <c r="FF129" i="6"/>
  <c r="EP129" i="6"/>
  <c r="DZ129" i="6"/>
  <c r="FG129" i="6"/>
  <c r="EQ129" i="6"/>
  <c r="EA129" i="6"/>
  <c r="DP129" i="6"/>
  <c r="EV129" i="6"/>
  <c r="EJ129" i="6"/>
  <c r="DM129" i="6"/>
  <c r="ES129" i="6"/>
  <c r="FB129" i="6"/>
  <c r="EL129" i="6"/>
  <c r="DV129" i="6"/>
  <c r="FC129" i="6"/>
  <c r="EM129" i="6"/>
  <c r="DW129" i="6"/>
  <c r="DX129" i="6"/>
  <c r="FD129" i="6"/>
  <c r="ER129" i="6"/>
  <c r="DU118" i="6"/>
  <c r="FJ118" i="6"/>
  <c r="EJ118" i="6"/>
  <c r="EW118" i="6"/>
  <c r="DV118" i="6"/>
  <c r="DN118" i="6"/>
  <c r="ED118" i="6"/>
  <c r="EK118" i="6"/>
  <c r="EB118" i="6"/>
  <c r="ER118" i="6"/>
  <c r="EZ118" i="6"/>
  <c r="EP118" i="6"/>
  <c r="FF118" i="6"/>
  <c r="FE118" i="6"/>
  <c r="DP118" i="6"/>
  <c r="EF118" i="6"/>
  <c r="FH118" i="6"/>
  <c r="DQ118" i="6"/>
  <c r="ET118" i="6"/>
  <c r="DY118" i="6"/>
  <c r="DT118" i="6"/>
  <c r="EV118" i="6"/>
  <c r="EL118" i="6"/>
  <c r="DZ118" i="6"/>
  <c r="FB118" i="6"/>
  <c r="FA118" i="6"/>
  <c r="EG118" i="6"/>
  <c r="EO118" i="6"/>
  <c r="FC118" i="6"/>
  <c r="EM118" i="6"/>
  <c r="DW118" i="6"/>
  <c r="DR118" i="6"/>
  <c r="EN118" i="6"/>
  <c r="FI118" i="6"/>
  <c r="EY118" i="6"/>
  <c r="EI118" i="6"/>
  <c r="DS118" i="6"/>
  <c r="DX118" i="6"/>
  <c r="ES118" i="6"/>
  <c r="EU118" i="6"/>
  <c r="EE118" i="6"/>
  <c r="DO118" i="6"/>
  <c r="EC118" i="6"/>
  <c r="EX118" i="6"/>
  <c r="FG118" i="6"/>
  <c r="EQ118" i="6"/>
  <c r="EA118" i="6"/>
  <c r="DM118" i="6"/>
  <c r="EH118" i="6"/>
  <c r="FD118" i="6"/>
  <c r="FB134" i="6"/>
  <c r="EL134" i="6"/>
  <c r="DY134" i="6"/>
  <c r="DM134" i="6"/>
  <c r="EW134" i="6"/>
  <c r="EK134" i="6"/>
  <c r="DV134" i="6"/>
  <c r="FG134" i="6"/>
  <c r="FI134" i="6"/>
  <c r="ET134" i="6"/>
  <c r="EG134" i="6"/>
  <c r="DQ134" i="6"/>
  <c r="FE134" i="6"/>
  <c r="ES134" i="6"/>
  <c r="EC134" i="6"/>
  <c r="DN134" i="6"/>
  <c r="EO134" i="6"/>
  <c r="FA134" i="6"/>
  <c r="DU134" i="6"/>
  <c r="FJ134" i="6"/>
  <c r="ED134" i="6"/>
  <c r="DR134" i="6"/>
  <c r="EX134" i="6"/>
  <c r="DZ134" i="6"/>
  <c r="FF134" i="6"/>
  <c r="EH134" i="6"/>
  <c r="EP134" i="6"/>
  <c r="DP134" i="6"/>
  <c r="EF134" i="6"/>
  <c r="EV134" i="6"/>
  <c r="EA134" i="6"/>
  <c r="EQ134" i="6"/>
  <c r="DT134" i="6"/>
  <c r="EJ134" i="6"/>
  <c r="EZ134" i="6"/>
  <c r="DX134" i="6"/>
  <c r="EN134" i="6"/>
  <c r="FD134" i="6"/>
  <c r="EB134" i="6"/>
  <c r="ER134" i="6"/>
  <c r="FH134" i="6"/>
  <c r="DW134" i="6"/>
  <c r="EM134" i="6"/>
  <c r="FC134" i="6"/>
  <c r="DO134" i="6"/>
  <c r="EU134" i="6"/>
  <c r="DS134" i="6"/>
  <c r="EY134" i="6"/>
  <c r="EE134" i="6"/>
  <c r="EI134" i="6"/>
  <c r="EO119" i="6"/>
  <c r="EA119" i="6"/>
  <c r="FG119" i="6"/>
  <c r="FJ119" i="6"/>
  <c r="EW119" i="6"/>
  <c r="DS119" i="6"/>
  <c r="ED119" i="6"/>
  <c r="EL119" i="6"/>
  <c r="EY119" i="6"/>
  <c r="DQ119" i="6"/>
  <c r="EX119" i="6"/>
  <c r="EC119" i="6"/>
  <c r="FF119" i="6"/>
  <c r="EK119" i="6"/>
  <c r="DO119" i="6"/>
  <c r="FB119" i="6"/>
  <c r="FI119" i="6"/>
  <c r="EM119" i="6"/>
  <c r="DR119" i="6"/>
  <c r="EU119" i="6"/>
  <c r="DZ119" i="6"/>
  <c r="EG119" i="6"/>
  <c r="FC119" i="6"/>
  <c r="DM119" i="6"/>
  <c r="DU119" i="6"/>
  <c r="EI119" i="6"/>
  <c r="ES119" i="6"/>
  <c r="FA119" i="6"/>
  <c r="DV119" i="6"/>
  <c r="ET119" i="6"/>
  <c r="EH119" i="6"/>
  <c r="EP119" i="6"/>
  <c r="EQ119" i="6"/>
  <c r="DN119" i="6"/>
  <c r="FE119" i="6"/>
  <c r="FH119" i="6"/>
  <c r="DW119" i="6"/>
  <c r="EE119" i="6"/>
  <c r="DY119" i="6"/>
  <c r="DX119" i="6"/>
  <c r="EN119" i="6"/>
  <c r="FD119" i="6"/>
  <c r="EB119" i="6"/>
  <c r="ER119" i="6"/>
  <c r="DT119" i="6"/>
  <c r="EJ119" i="6"/>
  <c r="EZ119" i="6"/>
  <c r="DP119" i="6"/>
  <c r="EF119" i="6"/>
  <c r="EV119" i="6"/>
  <c r="EM135" i="6"/>
  <c r="DR135" i="6"/>
  <c r="FI135" i="6"/>
  <c r="EH135" i="6"/>
  <c r="EC135" i="6"/>
  <c r="DW135" i="6"/>
  <c r="EX135" i="6"/>
  <c r="ES135" i="6"/>
  <c r="DM135" i="6"/>
  <c r="FH135" i="6"/>
  <c r="EP135" i="6"/>
  <c r="DU135" i="6"/>
  <c r="EY135" i="6"/>
  <c r="ED135" i="6"/>
  <c r="DV135" i="6"/>
  <c r="EL135" i="6"/>
  <c r="FF135" i="6"/>
  <c r="EK135" i="6"/>
  <c r="DO135" i="6"/>
  <c r="ET135" i="6"/>
  <c r="DY135" i="6"/>
  <c r="EG135" i="6"/>
  <c r="FC135" i="6"/>
  <c r="EW135" i="6"/>
  <c r="FA135" i="6"/>
  <c r="EE135" i="6"/>
  <c r="FJ135" i="6"/>
  <c r="EO135" i="6"/>
  <c r="DS135" i="6"/>
  <c r="EQ135" i="6"/>
  <c r="DQ135" i="6"/>
  <c r="FG135" i="6"/>
  <c r="EU135" i="6"/>
  <c r="DZ135" i="6"/>
  <c r="FE135" i="6"/>
  <c r="EI135" i="6"/>
  <c r="DN135" i="6"/>
  <c r="FB135" i="6"/>
  <c r="EA135" i="6"/>
  <c r="DP135" i="6"/>
  <c r="EF135" i="6"/>
  <c r="EV135" i="6"/>
  <c r="EB135" i="6"/>
  <c r="ER135" i="6"/>
  <c r="EJ135" i="6"/>
  <c r="EN135" i="6"/>
  <c r="DT135" i="6"/>
  <c r="EZ135" i="6"/>
  <c r="DX135" i="6"/>
  <c r="FD135" i="6"/>
  <c r="FG116" i="6"/>
  <c r="DM116" i="6"/>
  <c r="EH116" i="6"/>
  <c r="DR116" i="6"/>
  <c r="DW116" i="6"/>
  <c r="EC116" i="6"/>
  <c r="FH116" i="6"/>
  <c r="EM116" i="6"/>
  <c r="EU116" i="6"/>
  <c r="FB116" i="6"/>
  <c r="DY116" i="6"/>
  <c r="EV116" i="6"/>
  <c r="DN116" i="6"/>
  <c r="EI116" i="6"/>
  <c r="DS116" i="6"/>
  <c r="DO116" i="6"/>
  <c r="EK116" i="6"/>
  <c r="DQ116" i="6"/>
  <c r="EL116" i="6"/>
  <c r="ED116" i="6"/>
  <c r="DU116" i="6"/>
  <c r="EQ116" i="6"/>
  <c r="DV116" i="6"/>
  <c r="ER116" i="6"/>
  <c r="EP116" i="6"/>
  <c r="DZ116" i="6"/>
  <c r="EX116" i="6"/>
  <c r="EA116" i="6"/>
  <c r="EZ116" i="6"/>
  <c r="FC116" i="6"/>
  <c r="EE116" i="6"/>
  <c r="FF116" i="6"/>
  <c r="EG116" i="6"/>
  <c r="FE116" i="6"/>
  <c r="EO116" i="6"/>
  <c r="EB116" i="6"/>
  <c r="ET116" i="6"/>
  <c r="FA116" i="6"/>
  <c r="DP116" i="6"/>
  <c r="EF116" i="6"/>
  <c r="EY116" i="6"/>
  <c r="EW116" i="6"/>
  <c r="DT116" i="6"/>
  <c r="EJ116" i="6"/>
  <c r="FD116" i="6"/>
  <c r="FI116" i="6"/>
  <c r="ES116" i="6"/>
  <c r="DX116" i="6"/>
  <c r="EN116" i="6"/>
  <c r="FJ116" i="6"/>
  <c r="FC132" i="6"/>
  <c r="ER132" i="6"/>
  <c r="EE132" i="6"/>
  <c r="FE132" i="6"/>
  <c r="EO132" i="6"/>
  <c r="DY132" i="6"/>
  <c r="FJ132" i="6"/>
  <c r="ET132" i="6"/>
  <c r="ED132" i="6"/>
  <c r="DN132" i="6"/>
  <c r="EN132" i="6"/>
  <c r="EA132" i="6"/>
  <c r="FG132" i="6"/>
  <c r="DT132" i="6"/>
  <c r="EZ132" i="6"/>
  <c r="EM132" i="6"/>
  <c r="FA132" i="6"/>
  <c r="EK132" i="6"/>
  <c r="DU132" i="6"/>
  <c r="FF132" i="6"/>
  <c r="EP132" i="6"/>
  <c r="DZ132" i="6"/>
  <c r="DP132" i="6"/>
  <c r="EV132" i="6"/>
  <c r="EI132" i="6"/>
  <c r="EB132" i="6"/>
  <c r="FH132" i="6"/>
  <c r="DO132" i="6"/>
  <c r="EU132" i="6"/>
  <c r="EW132" i="6"/>
  <c r="EG132" i="6"/>
  <c r="DQ132" i="6"/>
  <c r="FB132" i="6"/>
  <c r="EL132" i="6"/>
  <c r="DV132" i="6"/>
  <c r="DX132" i="6"/>
  <c r="FD132" i="6"/>
  <c r="EQ132" i="6"/>
  <c r="EJ132" i="6"/>
  <c r="DW132" i="6"/>
  <c r="FI132" i="6"/>
  <c r="ES132" i="6"/>
  <c r="EC132" i="6"/>
  <c r="DM132" i="6"/>
  <c r="EX132" i="6"/>
  <c r="EH132" i="6"/>
  <c r="DR132" i="6"/>
  <c r="EF132" i="6"/>
  <c r="DS132" i="6"/>
  <c r="EY132" i="6"/>
  <c r="EG117" i="6"/>
  <c r="DT117" i="6"/>
  <c r="EV117" i="6"/>
  <c r="EA117" i="6"/>
  <c r="EU117" i="6"/>
  <c r="DQ117" i="6"/>
  <c r="EK117" i="6"/>
  <c r="FE117" i="6"/>
  <c r="EB117" i="6"/>
  <c r="FC117" i="6"/>
  <c r="FH117" i="6"/>
  <c r="EF117" i="6"/>
  <c r="EZ117" i="6"/>
  <c r="DW117" i="6"/>
  <c r="EQ117" i="6"/>
  <c r="DO117" i="6"/>
  <c r="DY117" i="6"/>
  <c r="DP117" i="6"/>
  <c r="EO117" i="6"/>
  <c r="FG117" i="6"/>
  <c r="EW117" i="6"/>
  <c r="FA117" i="6"/>
  <c r="ER117" i="6"/>
  <c r="EJ117" i="6"/>
  <c r="EM117" i="6"/>
  <c r="EE117" i="6"/>
  <c r="DU117" i="6"/>
  <c r="FJ117" i="6"/>
  <c r="ET117" i="6"/>
  <c r="ED117" i="6"/>
  <c r="DN117" i="6"/>
  <c r="EC117" i="6"/>
  <c r="EY117" i="6"/>
  <c r="FF117" i="6"/>
  <c r="EP117" i="6"/>
  <c r="DZ117" i="6"/>
  <c r="DM117" i="6"/>
  <c r="EI117" i="6"/>
  <c r="FD117" i="6"/>
  <c r="FB117" i="6"/>
  <c r="EL117" i="6"/>
  <c r="DV117" i="6"/>
  <c r="DS117" i="6"/>
  <c r="EN117" i="6"/>
  <c r="FI117" i="6"/>
  <c r="EX117" i="6"/>
  <c r="EH117" i="6"/>
  <c r="DR117" i="6"/>
  <c r="DX117" i="6"/>
  <c r="ES117" i="6"/>
  <c r="EC133" i="6"/>
  <c r="EK133" i="6"/>
  <c r="ES133" i="6"/>
  <c r="DM133" i="6"/>
  <c r="FH133" i="6"/>
  <c r="FI133" i="6"/>
  <c r="FA133" i="6"/>
  <c r="DU133" i="6"/>
  <c r="DY133" i="6"/>
  <c r="FE133" i="6"/>
  <c r="EB133" i="6"/>
  <c r="EX133" i="6"/>
  <c r="EH133" i="6"/>
  <c r="DR133" i="6"/>
  <c r="EY133" i="6"/>
  <c r="EI133" i="6"/>
  <c r="DS133" i="6"/>
  <c r="EF133" i="6"/>
  <c r="EG133" i="6"/>
  <c r="EJ133" i="6"/>
  <c r="FJ133" i="6"/>
  <c r="ET133" i="6"/>
  <c r="ED133" i="6"/>
  <c r="DN133" i="6"/>
  <c r="EU133" i="6"/>
  <c r="EE133" i="6"/>
  <c r="DO133" i="6"/>
  <c r="EN133" i="6"/>
  <c r="EO133" i="6"/>
  <c r="ER133" i="6"/>
  <c r="FF133" i="6"/>
  <c r="EP133" i="6"/>
  <c r="DZ133" i="6"/>
  <c r="FG133" i="6"/>
  <c r="EQ133" i="6"/>
  <c r="EA133" i="6"/>
  <c r="DP133" i="6"/>
  <c r="EV133" i="6"/>
  <c r="DQ133" i="6"/>
  <c r="EW133" i="6"/>
  <c r="DT133" i="6"/>
  <c r="EZ133" i="6"/>
  <c r="FB133" i="6"/>
  <c r="EL133" i="6"/>
  <c r="DV133" i="6"/>
  <c r="FC133" i="6"/>
  <c r="EM133" i="6"/>
  <c r="DW133" i="6"/>
  <c r="DX133" i="6"/>
  <c r="FD133" i="6"/>
  <c r="FE122" i="6"/>
  <c r="DP122" i="6"/>
  <c r="FF122" i="6"/>
  <c r="DZ122" i="6"/>
  <c r="EK122" i="6"/>
  <c r="EV122" i="6"/>
  <c r="ED122" i="6"/>
  <c r="DU122" i="6"/>
  <c r="EJ122" i="6"/>
  <c r="EO122" i="6"/>
  <c r="EF122" i="6"/>
  <c r="ET122" i="6"/>
  <c r="EZ122" i="6"/>
  <c r="EP122" i="6"/>
  <c r="DN122" i="6"/>
  <c r="DT122" i="6"/>
  <c r="FJ122" i="6"/>
  <c r="FA122" i="6"/>
  <c r="DY122" i="6"/>
  <c r="FC122" i="6"/>
  <c r="EM122" i="6"/>
  <c r="DW122" i="6"/>
  <c r="DR122" i="6"/>
  <c r="EN122" i="6"/>
  <c r="FI122" i="6"/>
  <c r="DQ122" i="6"/>
  <c r="EL122" i="6"/>
  <c r="FH122" i="6"/>
  <c r="EY122" i="6"/>
  <c r="EI122" i="6"/>
  <c r="DS122" i="6"/>
  <c r="DX122" i="6"/>
  <c r="ES122" i="6"/>
  <c r="DV122" i="6"/>
  <c r="ER122" i="6"/>
  <c r="EU122" i="6"/>
  <c r="EE122" i="6"/>
  <c r="DO122" i="6"/>
  <c r="EC122" i="6"/>
  <c r="EX122" i="6"/>
  <c r="EB122" i="6"/>
  <c r="EW122" i="6"/>
  <c r="FG122" i="6"/>
  <c r="EQ122" i="6"/>
  <c r="EA122" i="6"/>
  <c r="DM122" i="6"/>
  <c r="EH122" i="6"/>
  <c r="FD122" i="6"/>
  <c r="EG122" i="6"/>
  <c r="FB122" i="6"/>
  <c r="EY138" i="6"/>
  <c r="ET138" i="6"/>
  <c r="FG138" i="6"/>
  <c r="DM138" i="6"/>
  <c r="DR138" i="6"/>
  <c r="ED138" i="6"/>
  <c r="EQ138" i="6"/>
  <c r="FB138" i="6"/>
  <c r="EI138" i="6"/>
  <c r="DV138" i="6"/>
  <c r="EC138" i="6"/>
  <c r="EL138" i="6"/>
  <c r="DY138" i="6"/>
  <c r="FJ138" i="6"/>
  <c r="DN138" i="6"/>
  <c r="DU138" i="6"/>
  <c r="DZ138" i="6"/>
  <c r="DQ138" i="6"/>
  <c r="EZ138" i="6"/>
  <c r="EJ138" i="6"/>
  <c r="FA138" i="6"/>
  <c r="EK138" i="6"/>
  <c r="DX138" i="6"/>
  <c r="EX138" i="6"/>
  <c r="DS138" i="6"/>
  <c r="EM138" i="6"/>
  <c r="EV138" i="6"/>
  <c r="EF138" i="6"/>
  <c r="EW138" i="6"/>
  <c r="EG138" i="6"/>
  <c r="EB138" i="6"/>
  <c r="FF138" i="6"/>
  <c r="FH138" i="6"/>
  <c r="ER138" i="6"/>
  <c r="FI138" i="6"/>
  <c r="ES138" i="6"/>
  <c r="DP138" i="6"/>
  <c r="EH138" i="6"/>
  <c r="FD138" i="6"/>
  <c r="EN138" i="6"/>
  <c r="FE138" i="6"/>
  <c r="EO138" i="6"/>
  <c r="DT138" i="6"/>
  <c r="EP138" i="6"/>
  <c r="DO138" i="6"/>
  <c r="EE138" i="6"/>
  <c r="DW138" i="6"/>
  <c r="EA138" i="6"/>
  <c r="EU138" i="6"/>
  <c r="FC138" i="6"/>
  <c r="FB123" i="6"/>
  <c r="EG123" i="6"/>
  <c r="FH123" i="6"/>
  <c r="EP123" i="6"/>
  <c r="DU123" i="6"/>
  <c r="EY123" i="6"/>
  <c r="ED123" i="6"/>
  <c r="FI123" i="6"/>
  <c r="EM123" i="6"/>
  <c r="DR123" i="6"/>
  <c r="EQ123" i="6"/>
  <c r="DQ123" i="6"/>
  <c r="FA123" i="6"/>
  <c r="EE123" i="6"/>
  <c r="FJ123" i="6"/>
  <c r="EO123" i="6"/>
  <c r="DS123" i="6"/>
  <c r="EX123" i="6"/>
  <c r="EC123" i="6"/>
  <c r="EW123" i="6"/>
  <c r="FG123" i="6"/>
  <c r="DZ123" i="6"/>
  <c r="EI123" i="6"/>
  <c r="ES123" i="6"/>
  <c r="EA123" i="6"/>
  <c r="FF123" i="6"/>
  <c r="DO123" i="6"/>
  <c r="DY123" i="6"/>
  <c r="EH123" i="6"/>
  <c r="DV123" i="6"/>
  <c r="EU123" i="6"/>
  <c r="FE123" i="6"/>
  <c r="DN123" i="6"/>
  <c r="DW123" i="6"/>
  <c r="EL123" i="6"/>
  <c r="EK123" i="6"/>
  <c r="ET123" i="6"/>
  <c r="FC123" i="6"/>
  <c r="DM123" i="6"/>
  <c r="EB123" i="6"/>
  <c r="ER123" i="6"/>
  <c r="DP123" i="6"/>
  <c r="EF123" i="6"/>
  <c r="EV123" i="6"/>
  <c r="DX123" i="6"/>
  <c r="EN123" i="6"/>
  <c r="FD123" i="6"/>
  <c r="EJ123" i="6"/>
  <c r="EZ123" i="6"/>
  <c r="DT123" i="6"/>
  <c r="FC139" i="6"/>
  <c r="EJ139" i="6"/>
  <c r="EE139" i="6"/>
  <c r="FE139" i="6"/>
  <c r="EO139" i="6"/>
  <c r="DY139" i="6"/>
  <c r="FJ139" i="6"/>
  <c r="ET139" i="6"/>
  <c r="ED139" i="6"/>
  <c r="DN139" i="6"/>
  <c r="EN139" i="6"/>
  <c r="DS139" i="6"/>
  <c r="EY139" i="6"/>
  <c r="ER139" i="6"/>
  <c r="EM139" i="6"/>
  <c r="FA139" i="6"/>
  <c r="EK139" i="6"/>
  <c r="DU139" i="6"/>
  <c r="FF139" i="6"/>
  <c r="EP139" i="6"/>
  <c r="DZ139" i="6"/>
  <c r="DP139" i="6"/>
  <c r="EV139" i="6"/>
  <c r="DT139" i="6"/>
  <c r="EZ139" i="6"/>
  <c r="DO139" i="6"/>
  <c r="EU139" i="6"/>
  <c r="EB139" i="6"/>
  <c r="FH139" i="6"/>
  <c r="DW139" i="6"/>
  <c r="FI139" i="6"/>
  <c r="ES139" i="6"/>
  <c r="EC139" i="6"/>
  <c r="DM139" i="6"/>
  <c r="EX139" i="6"/>
  <c r="EH139" i="6"/>
  <c r="DR139" i="6"/>
  <c r="EF139" i="6"/>
  <c r="EQ139" i="6"/>
  <c r="FB139" i="6"/>
  <c r="FD139" i="6"/>
  <c r="EW139" i="6"/>
  <c r="EL139" i="6"/>
  <c r="EA139" i="6"/>
  <c r="EG139" i="6"/>
  <c r="DV139" i="6"/>
  <c r="EI139" i="6"/>
  <c r="DQ139" i="6"/>
  <c r="DX139" i="6"/>
  <c r="FG139" i="6"/>
  <c r="B52" i="8"/>
  <c r="A48" i="18"/>
  <c r="B50" i="10"/>
  <c r="P304" i="6"/>
  <c r="O304" i="6"/>
  <c r="E25" i="19"/>
  <c r="F44" i="13"/>
  <c r="I44" i="13"/>
  <c r="J47" i="18" l="1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E158" i="13"/>
  <c r="F158" i="13" s="1"/>
  <c r="E160" i="13"/>
  <c r="F160" i="13" s="1"/>
  <c r="E159" i="13"/>
  <c r="F159" i="13" s="1"/>
  <c r="I21" i="13"/>
  <c r="F21" i="13"/>
  <c r="H28" i="13"/>
  <c r="B28" i="13"/>
  <c r="G28" i="13"/>
  <c r="E28" i="13"/>
  <c r="DL114" i="6"/>
  <c r="DL118" i="6"/>
  <c r="DL113" i="6"/>
  <c r="DL128" i="6"/>
  <c r="DL115" i="6"/>
  <c r="DL130" i="6"/>
  <c r="DL127" i="6"/>
  <c r="DL139" i="6"/>
  <c r="DL138" i="6"/>
  <c r="DL117" i="6"/>
  <c r="DL132" i="6"/>
  <c r="DL134" i="6"/>
  <c r="DL111" i="6"/>
  <c r="DL136" i="6"/>
  <c r="FH142" i="6"/>
  <c r="DN142" i="6"/>
  <c r="ET142" i="6"/>
  <c r="DW142" i="6"/>
  <c r="FC142" i="6"/>
  <c r="DR142" i="6"/>
  <c r="EX142" i="6"/>
  <c r="DS142" i="6"/>
  <c r="EY142" i="6"/>
  <c r="DV142" i="6"/>
  <c r="FB142" i="6"/>
  <c r="EE142" i="6"/>
  <c r="DZ142" i="6"/>
  <c r="FF142" i="6"/>
  <c r="EA142" i="6"/>
  <c r="FG142" i="6"/>
  <c r="ED142" i="6"/>
  <c r="FJ142" i="6"/>
  <c r="EM142" i="6"/>
  <c r="EH142" i="6"/>
  <c r="EI142" i="6"/>
  <c r="EL142" i="6"/>
  <c r="DO142" i="6"/>
  <c r="EU142" i="6"/>
  <c r="EP142" i="6"/>
  <c r="EQ142" i="6"/>
  <c r="DQ142" i="6"/>
  <c r="EG142" i="6"/>
  <c r="EW142" i="6"/>
  <c r="DM142" i="6"/>
  <c r="EK142" i="6"/>
  <c r="FE142" i="6"/>
  <c r="DT142" i="6"/>
  <c r="EJ142" i="6"/>
  <c r="EZ142" i="6"/>
  <c r="DU142" i="6"/>
  <c r="EO142" i="6"/>
  <c r="FI142" i="6"/>
  <c r="DX142" i="6"/>
  <c r="EN142" i="6"/>
  <c r="FD142" i="6"/>
  <c r="DY142" i="6"/>
  <c r="ES142" i="6"/>
  <c r="EB142" i="6"/>
  <c r="ER142" i="6"/>
  <c r="EC142" i="6"/>
  <c r="FA142" i="6"/>
  <c r="DP142" i="6"/>
  <c r="EF142" i="6"/>
  <c r="EV142" i="6"/>
  <c r="DL122" i="6"/>
  <c r="DL116" i="6"/>
  <c r="DL135" i="6"/>
  <c r="DL119" i="6"/>
  <c r="DL112" i="6"/>
  <c r="DL131" i="6"/>
  <c r="DL140" i="6"/>
  <c r="DL124" i="6"/>
  <c r="DL126" i="6"/>
  <c r="FC143" i="6"/>
  <c r="EJ143" i="6"/>
  <c r="EE143" i="6"/>
  <c r="EW143" i="6"/>
  <c r="EG143" i="6"/>
  <c r="DQ143" i="6"/>
  <c r="FB143" i="6"/>
  <c r="EL143" i="6"/>
  <c r="DV143" i="6"/>
  <c r="DX143" i="6"/>
  <c r="FD143" i="6"/>
  <c r="ER143" i="6"/>
  <c r="EM143" i="6"/>
  <c r="FI143" i="6"/>
  <c r="ES143" i="6"/>
  <c r="EC143" i="6"/>
  <c r="DM143" i="6"/>
  <c r="EX143" i="6"/>
  <c r="EH143" i="6"/>
  <c r="DR143" i="6"/>
  <c r="EF143" i="6"/>
  <c r="DT143" i="6"/>
  <c r="EZ143" i="6"/>
  <c r="DO143" i="6"/>
  <c r="EU143" i="6"/>
  <c r="EB143" i="6"/>
  <c r="FH143" i="6"/>
  <c r="DW143" i="6"/>
  <c r="FA143" i="6"/>
  <c r="EK143" i="6"/>
  <c r="DU143" i="6"/>
  <c r="FF143" i="6"/>
  <c r="EP143" i="6"/>
  <c r="DZ143" i="6"/>
  <c r="DP143" i="6"/>
  <c r="EV143" i="6"/>
  <c r="DS143" i="6"/>
  <c r="EY143" i="6"/>
  <c r="EO143" i="6"/>
  <c r="ED143" i="6"/>
  <c r="EI143" i="6"/>
  <c r="DY143" i="6"/>
  <c r="DN143" i="6"/>
  <c r="EQ143" i="6"/>
  <c r="FJ143" i="6"/>
  <c r="EN143" i="6"/>
  <c r="FG143" i="6"/>
  <c r="FE143" i="6"/>
  <c r="ET143" i="6"/>
  <c r="EA143" i="6"/>
  <c r="DL123" i="6"/>
  <c r="DL133" i="6"/>
  <c r="DL129" i="6"/>
  <c r="DL125" i="6"/>
  <c r="DL137" i="6"/>
  <c r="DL121" i="6"/>
  <c r="DL120" i="6"/>
  <c r="EJ144" i="6"/>
  <c r="DT144" i="6"/>
  <c r="FA144" i="6"/>
  <c r="FE144" i="6"/>
  <c r="EB144" i="6"/>
  <c r="ES144" i="6"/>
  <c r="DY144" i="6"/>
  <c r="EO144" i="6"/>
  <c r="EK144" i="6"/>
  <c r="DQ144" i="6"/>
  <c r="DM144" i="6"/>
  <c r="EC144" i="6"/>
  <c r="FH144" i="6"/>
  <c r="ER144" i="6"/>
  <c r="EZ144" i="6"/>
  <c r="FI144" i="6"/>
  <c r="DU144" i="6"/>
  <c r="EW144" i="6"/>
  <c r="EG144" i="6"/>
  <c r="FB144" i="6"/>
  <c r="EL144" i="6"/>
  <c r="DV144" i="6"/>
  <c r="FC144" i="6"/>
  <c r="EM144" i="6"/>
  <c r="DW144" i="6"/>
  <c r="DX144" i="6"/>
  <c r="FD144" i="6"/>
  <c r="FF144" i="6"/>
  <c r="EH144" i="6"/>
  <c r="DN144" i="6"/>
  <c r="EQ144" i="6"/>
  <c r="DS144" i="6"/>
  <c r="EN144" i="6"/>
  <c r="EX144" i="6"/>
  <c r="ED144" i="6"/>
  <c r="FG144" i="6"/>
  <c r="EI144" i="6"/>
  <c r="DO144" i="6"/>
  <c r="EV144" i="6"/>
  <c r="ET144" i="6"/>
  <c r="DZ144" i="6"/>
  <c r="EY144" i="6"/>
  <c r="EE144" i="6"/>
  <c r="DP144" i="6"/>
  <c r="FJ144" i="6"/>
  <c r="EP144" i="6"/>
  <c r="DR144" i="6"/>
  <c r="EU144" i="6"/>
  <c r="EA144" i="6"/>
  <c r="EF144" i="6"/>
  <c r="K306" i="6"/>
  <c r="A49" i="18"/>
  <c r="J48" i="18"/>
  <c r="B53" i="8"/>
  <c r="B51" i="10"/>
  <c r="O305" i="6"/>
  <c r="L305" i="6"/>
  <c r="P305" i="6"/>
  <c r="E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E168" i="13" l="1"/>
  <c r="F168" i="13" s="1"/>
  <c r="E165" i="13"/>
  <c r="F165" i="13" s="1"/>
  <c r="E173" i="13"/>
  <c r="F173" i="13" s="1"/>
  <c r="E171" i="13"/>
  <c r="F171" i="13" s="1"/>
  <c r="E169" i="13"/>
  <c r="F169" i="13" s="1"/>
  <c r="J26" i="13"/>
  <c r="J38" i="13"/>
  <c r="J53" i="13"/>
  <c r="J46" i="13"/>
  <c r="B31" i="13"/>
  <c r="H31" i="13"/>
  <c r="G31" i="13"/>
  <c r="E31" i="13"/>
  <c r="I28" i="13"/>
  <c r="F28" i="13"/>
  <c r="FI147" i="6"/>
  <c r="EY147" i="6"/>
  <c r="DS147" i="6"/>
  <c r="EI147" i="6"/>
  <c r="EA147" i="6"/>
  <c r="EE147" i="6"/>
  <c r="DW147" i="6"/>
  <c r="EQ147" i="6"/>
  <c r="EU147" i="6"/>
  <c r="EM147" i="6"/>
  <c r="FG147" i="6"/>
  <c r="FC147" i="6"/>
  <c r="DO147" i="6"/>
  <c r="DZ147" i="6"/>
  <c r="EP147" i="6"/>
  <c r="FF147" i="6"/>
  <c r="DR147" i="6"/>
  <c r="EL147" i="6"/>
  <c r="FJ147" i="6"/>
  <c r="DP147" i="6"/>
  <c r="EF147" i="6"/>
  <c r="EV147" i="6"/>
  <c r="DM147" i="6"/>
  <c r="EC147" i="6"/>
  <c r="ES147" i="6"/>
  <c r="DV147" i="6"/>
  <c r="ET147" i="6"/>
  <c r="DT147" i="6"/>
  <c r="EJ147" i="6"/>
  <c r="EZ147" i="6"/>
  <c r="DQ147" i="6"/>
  <c r="EG147" i="6"/>
  <c r="EW147" i="6"/>
  <c r="ED147" i="6"/>
  <c r="EX147" i="6"/>
  <c r="DX147" i="6"/>
  <c r="EN147" i="6"/>
  <c r="FD147" i="6"/>
  <c r="DU147" i="6"/>
  <c r="EK147" i="6"/>
  <c r="FA147" i="6"/>
  <c r="DN147" i="6"/>
  <c r="EH147" i="6"/>
  <c r="FB147" i="6"/>
  <c r="EB147" i="6"/>
  <c r="ER147" i="6"/>
  <c r="FH147" i="6"/>
  <c r="DY147" i="6"/>
  <c r="EO147" i="6"/>
  <c r="FE147" i="6"/>
  <c r="DL142" i="6"/>
  <c r="FJ148" i="6"/>
  <c r="DW148" i="6"/>
  <c r="EM148" i="6"/>
  <c r="FC148" i="6"/>
  <c r="EE148" i="6"/>
  <c r="EY148" i="6"/>
  <c r="EB148" i="6"/>
  <c r="ER148" i="6"/>
  <c r="FH148" i="6"/>
  <c r="DM148" i="6"/>
  <c r="EC148" i="6"/>
  <c r="ES148" i="6"/>
  <c r="FI148" i="6"/>
  <c r="DN148" i="6"/>
  <c r="ED148" i="6"/>
  <c r="ET148" i="6"/>
  <c r="DO148" i="6"/>
  <c r="EI148" i="6"/>
  <c r="FG148" i="6"/>
  <c r="DP148" i="6"/>
  <c r="EF148" i="6"/>
  <c r="EV148" i="6"/>
  <c r="DQ148" i="6"/>
  <c r="EG148" i="6"/>
  <c r="EW148" i="6"/>
  <c r="DR148" i="6"/>
  <c r="EH148" i="6"/>
  <c r="EX148" i="6"/>
  <c r="DS148" i="6"/>
  <c r="EQ148" i="6"/>
  <c r="DT148" i="6"/>
  <c r="EJ148" i="6"/>
  <c r="EZ148" i="6"/>
  <c r="DU148" i="6"/>
  <c r="EK148" i="6"/>
  <c r="FA148" i="6"/>
  <c r="DV148" i="6"/>
  <c r="EL148" i="6"/>
  <c r="FB148" i="6"/>
  <c r="EA148" i="6"/>
  <c r="EU148" i="6"/>
  <c r="DX148" i="6"/>
  <c r="EN148" i="6"/>
  <c r="FD148" i="6"/>
  <c r="DY148" i="6"/>
  <c r="EO148" i="6"/>
  <c r="FE148" i="6"/>
  <c r="DZ148" i="6"/>
  <c r="EP148" i="6"/>
  <c r="FF148" i="6"/>
  <c r="FH146" i="6"/>
  <c r="DO146" i="6"/>
  <c r="EE146" i="6"/>
  <c r="EU146" i="6"/>
  <c r="DW146" i="6"/>
  <c r="EM146" i="6"/>
  <c r="FC146" i="6"/>
  <c r="DZ146" i="6"/>
  <c r="FF146" i="6"/>
  <c r="EI146" i="6"/>
  <c r="DN146" i="6"/>
  <c r="ET146" i="6"/>
  <c r="EH146" i="6"/>
  <c r="EQ146" i="6"/>
  <c r="DV146" i="6"/>
  <c r="FB146" i="6"/>
  <c r="EP146" i="6"/>
  <c r="DS146" i="6"/>
  <c r="EY146" i="6"/>
  <c r="ED146" i="6"/>
  <c r="FJ146" i="6"/>
  <c r="DR146" i="6"/>
  <c r="EX146" i="6"/>
  <c r="EA146" i="6"/>
  <c r="FG146" i="6"/>
  <c r="EL146" i="6"/>
  <c r="DM146" i="6"/>
  <c r="EC146" i="6"/>
  <c r="ES146" i="6"/>
  <c r="FI146" i="6"/>
  <c r="DY146" i="6"/>
  <c r="EW146" i="6"/>
  <c r="EB146" i="6"/>
  <c r="ER146" i="6"/>
  <c r="EG146" i="6"/>
  <c r="FA146" i="6"/>
  <c r="DP146" i="6"/>
  <c r="EF146" i="6"/>
  <c r="EV146" i="6"/>
  <c r="DQ146" i="6"/>
  <c r="EK146" i="6"/>
  <c r="FE146" i="6"/>
  <c r="DT146" i="6"/>
  <c r="EJ146" i="6"/>
  <c r="EZ146" i="6"/>
  <c r="DU146" i="6"/>
  <c r="EO146" i="6"/>
  <c r="DX146" i="6"/>
  <c r="EN146" i="6"/>
  <c r="FD146" i="6"/>
  <c r="FG149" i="6"/>
  <c r="DM149" i="6"/>
  <c r="EG149" i="6"/>
  <c r="EC149" i="6"/>
  <c r="ES149" i="6"/>
  <c r="DU149" i="6"/>
  <c r="DY149" i="6"/>
  <c r="DQ149" i="6"/>
  <c r="EK149" i="6"/>
  <c r="EO149" i="6"/>
  <c r="DX149" i="6"/>
  <c r="EB149" i="6"/>
  <c r="ER149" i="6"/>
  <c r="FH149" i="6"/>
  <c r="FI149" i="6"/>
  <c r="DZ149" i="6"/>
  <c r="EP149" i="6"/>
  <c r="FF149" i="6"/>
  <c r="DO149" i="6"/>
  <c r="EE149" i="6"/>
  <c r="EU149" i="6"/>
  <c r="EF149" i="6"/>
  <c r="EV149" i="6"/>
  <c r="EW149" i="6"/>
  <c r="DN149" i="6"/>
  <c r="ED149" i="6"/>
  <c r="ET149" i="6"/>
  <c r="FJ149" i="6"/>
  <c r="DS149" i="6"/>
  <c r="EI149" i="6"/>
  <c r="EY149" i="6"/>
  <c r="DP149" i="6"/>
  <c r="EJ149" i="6"/>
  <c r="EZ149" i="6"/>
  <c r="FA149" i="6"/>
  <c r="DR149" i="6"/>
  <c r="EH149" i="6"/>
  <c r="EX149" i="6"/>
  <c r="DW149" i="6"/>
  <c r="EM149" i="6"/>
  <c r="FC149" i="6"/>
  <c r="DT149" i="6"/>
  <c r="EN149" i="6"/>
  <c r="FD149" i="6"/>
  <c r="FE149" i="6"/>
  <c r="DV149" i="6"/>
  <c r="EL149" i="6"/>
  <c r="FB149" i="6"/>
  <c r="EA149" i="6"/>
  <c r="EQ149" i="6"/>
  <c r="DL144" i="6"/>
  <c r="DL143" i="6"/>
  <c r="FB150" i="6"/>
  <c r="ET150" i="6"/>
  <c r="EX150" i="6"/>
  <c r="EL150" i="6"/>
  <c r="FE150" i="6"/>
  <c r="EO150" i="6"/>
  <c r="DY150" i="6"/>
  <c r="FH150" i="6"/>
  <c r="ER150" i="6"/>
  <c r="EB150" i="6"/>
  <c r="FG150" i="6"/>
  <c r="EQ150" i="6"/>
  <c r="DV150" i="6"/>
  <c r="DO150" i="6"/>
  <c r="FJ150" i="6"/>
  <c r="DR150" i="6"/>
  <c r="FA150" i="6"/>
  <c r="EK150" i="6"/>
  <c r="DU150" i="6"/>
  <c r="FD150" i="6"/>
  <c r="EN150" i="6"/>
  <c r="DX150" i="6"/>
  <c r="FC150" i="6"/>
  <c r="EM150" i="6"/>
  <c r="ED150" i="6"/>
  <c r="DW150" i="6"/>
  <c r="DZ150" i="6"/>
  <c r="DS150" i="6"/>
  <c r="EW150" i="6"/>
  <c r="EG150" i="6"/>
  <c r="DQ150" i="6"/>
  <c r="EZ150" i="6"/>
  <c r="EJ150" i="6"/>
  <c r="DT150" i="6"/>
  <c r="EY150" i="6"/>
  <c r="EI150" i="6"/>
  <c r="EP150" i="6"/>
  <c r="EE150" i="6"/>
  <c r="EH150" i="6"/>
  <c r="EA150" i="6"/>
  <c r="FI150" i="6"/>
  <c r="ES150" i="6"/>
  <c r="EC150" i="6"/>
  <c r="DM150" i="6"/>
  <c r="EV150" i="6"/>
  <c r="EF150" i="6"/>
  <c r="DP150" i="6"/>
  <c r="EU150" i="6"/>
  <c r="DN150" i="6"/>
  <c r="FF150" i="6"/>
  <c r="B54" i="8"/>
  <c r="A50" i="18"/>
  <c r="K307" i="6"/>
  <c r="J49" i="18"/>
  <c r="B52" i="10"/>
  <c r="L306" i="6"/>
  <c r="P306" i="6"/>
  <c r="E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E178" i="13" l="1"/>
  <c r="F178" i="13" s="1"/>
  <c r="E180" i="13"/>
  <c r="F180" i="13" s="1"/>
  <c r="E181" i="13"/>
  <c r="F181" i="13" s="1"/>
  <c r="E186" i="13"/>
  <c r="F186" i="13" s="1"/>
  <c r="E184" i="13"/>
  <c r="F184" i="13" s="1"/>
  <c r="E183" i="13"/>
  <c r="F183" i="13" s="1"/>
  <c r="I31" i="13"/>
  <c r="F31" i="13"/>
  <c r="E57" i="13"/>
  <c r="B57" i="13"/>
  <c r="H57" i="13"/>
  <c r="G57" i="13"/>
  <c r="EU156" i="6"/>
  <c r="EE156" i="6"/>
  <c r="DO156" i="6"/>
  <c r="EX156" i="6"/>
  <c r="EH156" i="6"/>
  <c r="DR156" i="6"/>
  <c r="FA156" i="6"/>
  <c r="EK156" i="6"/>
  <c r="DU156" i="6"/>
  <c r="FD156" i="6"/>
  <c r="EN156" i="6"/>
  <c r="DX156" i="6"/>
  <c r="FG156" i="6"/>
  <c r="EQ156" i="6"/>
  <c r="EA156" i="6"/>
  <c r="FJ156" i="6"/>
  <c r="ET156" i="6"/>
  <c r="ED156" i="6"/>
  <c r="DN156" i="6"/>
  <c r="EW156" i="6"/>
  <c r="EG156" i="6"/>
  <c r="DQ156" i="6"/>
  <c r="EZ156" i="6"/>
  <c r="EJ156" i="6"/>
  <c r="DT156" i="6"/>
  <c r="FC156" i="6"/>
  <c r="EM156" i="6"/>
  <c r="DW156" i="6"/>
  <c r="FF156" i="6"/>
  <c r="EP156" i="6"/>
  <c r="DZ156" i="6"/>
  <c r="FI156" i="6"/>
  <c r="ES156" i="6"/>
  <c r="EC156" i="6"/>
  <c r="DM156" i="6"/>
  <c r="EV156" i="6"/>
  <c r="EF156" i="6"/>
  <c r="DP156" i="6"/>
  <c r="EY156" i="6"/>
  <c r="EI156" i="6"/>
  <c r="DS156" i="6"/>
  <c r="FB156" i="6"/>
  <c r="EL156" i="6"/>
  <c r="DV156" i="6"/>
  <c r="FE156" i="6"/>
  <c r="EO156" i="6"/>
  <c r="DY156" i="6"/>
  <c r="FH156" i="6"/>
  <c r="ER156" i="6"/>
  <c r="EB156" i="6"/>
  <c r="DL147" i="6"/>
  <c r="FH153" i="6"/>
  <c r="DU153" i="6"/>
  <c r="DM153" i="6"/>
  <c r="DQ153" i="6"/>
  <c r="EG153" i="6"/>
  <c r="EW153" i="6"/>
  <c r="DV153" i="6"/>
  <c r="EL153" i="6"/>
  <c r="FB153" i="6"/>
  <c r="DO153" i="6"/>
  <c r="EE153" i="6"/>
  <c r="EU153" i="6"/>
  <c r="DT153" i="6"/>
  <c r="EJ153" i="6"/>
  <c r="EZ153" i="6"/>
  <c r="EK153" i="6"/>
  <c r="FA153" i="6"/>
  <c r="DZ153" i="6"/>
  <c r="EP153" i="6"/>
  <c r="FF153" i="6"/>
  <c r="DS153" i="6"/>
  <c r="EI153" i="6"/>
  <c r="EY153" i="6"/>
  <c r="DX153" i="6"/>
  <c r="EN153" i="6"/>
  <c r="FD153" i="6"/>
  <c r="DY153" i="6"/>
  <c r="EO153" i="6"/>
  <c r="FE153" i="6"/>
  <c r="DN153" i="6"/>
  <c r="ED153" i="6"/>
  <c r="ET153" i="6"/>
  <c r="FJ153" i="6"/>
  <c r="DW153" i="6"/>
  <c r="EM153" i="6"/>
  <c r="FC153" i="6"/>
  <c r="EB153" i="6"/>
  <c r="ER153" i="6"/>
  <c r="EC153" i="6"/>
  <c r="ES153" i="6"/>
  <c r="FI153" i="6"/>
  <c r="DR153" i="6"/>
  <c r="EH153" i="6"/>
  <c r="EX153" i="6"/>
  <c r="EA153" i="6"/>
  <c r="EQ153" i="6"/>
  <c r="FG153" i="6"/>
  <c r="DP153" i="6"/>
  <c r="EF153" i="6"/>
  <c r="EV153" i="6"/>
  <c r="DL149" i="6"/>
  <c r="FJ155" i="6"/>
  <c r="EA155" i="6"/>
  <c r="EQ155" i="6"/>
  <c r="FG155" i="6"/>
  <c r="DT155" i="6"/>
  <c r="EJ155" i="6"/>
  <c r="EZ155" i="6"/>
  <c r="DM155" i="6"/>
  <c r="EC155" i="6"/>
  <c r="ES155" i="6"/>
  <c r="FI155" i="6"/>
  <c r="DV155" i="6"/>
  <c r="EL155" i="6"/>
  <c r="FB155" i="6"/>
  <c r="DO155" i="6"/>
  <c r="EE155" i="6"/>
  <c r="EU155" i="6"/>
  <c r="DX155" i="6"/>
  <c r="EN155" i="6"/>
  <c r="FD155" i="6"/>
  <c r="DQ155" i="6"/>
  <c r="EG155" i="6"/>
  <c r="EW155" i="6"/>
  <c r="DZ155" i="6"/>
  <c r="EP155" i="6"/>
  <c r="FF155" i="6"/>
  <c r="DS155" i="6"/>
  <c r="EI155" i="6"/>
  <c r="EY155" i="6"/>
  <c r="EB155" i="6"/>
  <c r="ER155" i="6"/>
  <c r="FH155" i="6"/>
  <c r="DU155" i="6"/>
  <c r="EK155" i="6"/>
  <c r="FA155" i="6"/>
  <c r="DN155" i="6"/>
  <c r="ED155" i="6"/>
  <c r="ET155" i="6"/>
  <c r="DW155" i="6"/>
  <c r="EM155" i="6"/>
  <c r="FC155" i="6"/>
  <c r="DP155" i="6"/>
  <c r="EF155" i="6"/>
  <c r="EV155" i="6"/>
  <c r="DY155" i="6"/>
  <c r="EO155" i="6"/>
  <c r="FE155" i="6"/>
  <c r="DR155" i="6"/>
  <c r="EH155" i="6"/>
  <c r="EX155" i="6"/>
  <c r="FH157" i="6"/>
  <c r="DM157" i="6"/>
  <c r="EC157" i="6"/>
  <c r="ES157" i="6"/>
  <c r="FI157" i="6"/>
  <c r="DN157" i="6"/>
  <c r="ED157" i="6"/>
  <c r="ET157" i="6"/>
  <c r="FJ157" i="6"/>
  <c r="EA157" i="6"/>
  <c r="EQ157" i="6"/>
  <c r="FG157" i="6"/>
  <c r="DX157" i="6"/>
  <c r="EN157" i="6"/>
  <c r="FD157" i="6"/>
  <c r="DQ157" i="6"/>
  <c r="EG157" i="6"/>
  <c r="EW157" i="6"/>
  <c r="DR157" i="6"/>
  <c r="EH157" i="6"/>
  <c r="EX157" i="6"/>
  <c r="DO157" i="6"/>
  <c r="EE157" i="6"/>
  <c r="EU157" i="6"/>
  <c r="EB157" i="6"/>
  <c r="ER157" i="6"/>
  <c r="EZ157" i="6"/>
  <c r="DU157" i="6"/>
  <c r="EK157" i="6"/>
  <c r="FA157" i="6"/>
  <c r="DV157" i="6"/>
  <c r="EL157" i="6"/>
  <c r="FB157" i="6"/>
  <c r="DS157" i="6"/>
  <c r="EI157" i="6"/>
  <c r="EY157" i="6"/>
  <c r="DP157" i="6"/>
  <c r="EF157" i="6"/>
  <c r="EV157" i="6"/>
  <c r="EJ157" i="6"/>
  <c r="DY157" i="6"/>
  <c r="EO157" i="6"/>
  <c r="FE157" i="6"/>
  <c r="DZ157" i="6"/>
  <c r="EP157" i="6"/>
  <c r="FF157" i="6"/>
  <c r="DW157" i="6"/>
  <c r="EM157" i="6"/>
  <c r="FC157" i="6"/>
  <c r="DT157" i="6"/>
  <c r="DL150" i="6"/>
  <c r="DL146" i="6"/>
  <c r="DL148" i="6"/>
  <c r="FG152" i="6"/>
  <c r="DX152" i="6"/>
  <c r="EN152" i="6"/>
  <c r="FD152" i="6"/>
  <c r="DY152" i="6"/>
  <c r="EO152" i="6"/>
  <c r="FE152" i="6"/>
  <c r="DR152" i="6"/>
  <c r="EH152" i="6"/>
  <c r="EX152" i="6"/>
  <c r="DO152" i="6"/>
  <c r="EE152" i="6"/>
  <c r="EU152" i="6"/>
  <c r="EB152" i="6"/>
  <c r="ER152" i="6"/>
  <c r="FH152" i="6"/>
  <c r="DM152" i="6"/>
  <c r="EC152" i="6"/>
  <c r="ES152" i="6"/>
  <c r="FI152" i="6"/>
  <c r="DV152" i="6"/>
  <c r="EL152" i="6"/>
  <c r="FB152" i="6"/>
  <c r="DS152" i="6"/>
  <c r="EI152" i="6"/>
  <c r="EY152" i="6"/>
  <c r="DP152" i="6"/>
  <c r="EF152" i="6"/>
  <c r="EV152" i="6"/>
  <c r="DQ152" i="6"/>
  <c r="EG152" i="6"/>
  <c r="EW152" i="6"/>
  <c r="DZ152" i="6"/>
  <c r="EP152" i="6"/>
  <c r="FF152" i="6"/>
  <c r="DW152" i="6"/>
  <c r="EM152" i="6"/>
  <c r="FC152" i="6"/>
  <c r="DT152" i="6"/>
  <c r="EJ152" i="6"/>
  <c r="EZ152" i="6"/>
  <c r="DU152" i="6"/>
  <c r="EK152" i="6"/>
  <c r="FA152" i="6"/>
  <c r="DN152" i="6"/>
  <c r="ED152" i="6"/>
  <c r="ET152" i="6"/>
  <c r="FJ152" i="6"/>
  <c r="EA152" i="6"/>
  <c r="EQ152" i="6"/>
  <c r="FI154" i="6"/>
  <c r="DN154" i="6"/>
  <c r="ED154" i="6"/>
  <c r="ET154" i="6"/>
  <c r="FJ154" i="6"/>
  <c r="DS154" i="6"/>
  <c r="EI154" i="6"/>
  <c r="EY154" i="6"/>
  <c r="DP154" i="6"/>
  <c r="EF154" i="6"/>
  <c r="EV154" i="6"/>
  <c r="DU154" i="6"/>
  <c r="EK154" i="6"/>
  <c r="FA154" i="6"/>
  <c r="DR154" i="6"/>
  <c r="EH154" i="6"/>
  <c r="EX154" i="6"/>
  <c r="DW154" i="6"/>
  <c r="EM154" i="6"/>
  <c r="FC154" i="6"/>
  <c r="DT154" i="6"/>
  <c r="EJ154" i="6"/>
  <c r="EZ154" i="6"/>
  <c r="DY154" i="6"/>
  <c r="EO154" i="6"/>
  <c r="FE154" i="6"/>
  <c r="DV154" i="6"/>
  <c r="EL154" i="6"/>
  <c r="FB154" i="6"/>
  <c r="EA154" i="6"/>
  <c r="EQ154" i="6"/>
  <c r="FG154" i="6"/>
  <c r="DX154" i="6"/>
  <c r="EN154" i="6"/>
  <c r="FD154" i="6"/>
  <c r="DM154" i="6"/>
  <c r="EC154" i="6"/>
  <c r="ES154" i="6"/>
  <c r="DZ154" i="6"/>
  <c r="EP154" i="6"/>
  <c r="FF154" i="6"/>
  <c r="DO154" i="6"/>
  <c r="EE154" i="6"/>
  <c r="EU154" i="6"/>
  <c r="EB154" i="6"/>
  <c r="ER154" i="6"/>
  <c r="FH154" i="6"/>
  <c r="DQ154" i="6"/>
  <c r="EG154" i="6"/>
  <c r="EW154" i="6"/>
  <c r="B53" i="10"/>
  <c r="L307" i="6"/>
  <c r="P307" i="6"/>
  <c r="E307" i="6"/>
  <c r="O307" i="6"/>
  <c r="K308" i="6"/>
  <c r="A51" i="18"/>
  <c r="J50" i="18"/>
  <c r="B55" i="8"/>
  <c r="E190" i="13" l="1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DL155" i="6"/>
  <c r="DL156" i="6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DL15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DL152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DL154" i="6"/>
  <c r="DL157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E196" i="13" l="1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2" i="13"/>
  <c r="E102" i="13"/>
  <c r="B102" i="13"/>
  <c r="H102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2" i="13" l="1"/>
  <c r="F102" i="13"/>
  <c r="B104" i="13"/>
  <c r="H104" i="13"/>
  <c r="G104" i="13"/>
  <c r="E104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4" i="13"/>
  <c r="F104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P16" i="16" s="1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FJ287" i="6" l="1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J104" i="13" s="1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P17" i="16" s="1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G74" i="10" l="1"/>
  <c r="E14" i="16" s="1"/>
  <c r="F14" i="16" s="1"/>
  <c r="J84" i="13"/>
  <c r="J102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E14" i="13" s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<sst xmlns="http://schemas.openxmlformats.org/spreadsheetml/2006/main" count="1430" uniqueCount="744">
  <si>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</si>
  <si>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</si>
  <si>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</si>
  <si>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</si>
  <si>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</si>
  <si>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</si>
  <si>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</si>
  <si>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</si>
  <si>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</si>
  <si>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</si>
  <si>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</si>
  <si>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</si>
  <si>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</si>
  <si>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</si>
  <si>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</si>
  <si>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</si>
  <si>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</si>
  <si>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</si>
  <si>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</si>
  <si>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</si>
  <si>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</si>
  <si>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</si>
  <si>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</si>
  <si>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</si>
  <si>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</si>
  <si>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</si>
  <si>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</si>
  <si>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</si>
  <si>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</si>
  <si>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</si>
  <si>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</si>
  <si>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</si>
  <si>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</si>
  <si>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</si>
  <si>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</si>
  <si>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</si>
  <si>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</si>
  <si>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</si>
  <si>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</si>
  <si>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</si>
  <si>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</si>
  <si>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</si>
  <si>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</si>
  <si>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</si>
  <si>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</si>
  <si>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</si>
  <si>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</si>
  <si>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</si>
  <si>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</si>
  <si>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</si>
  <si>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</si>
  <si>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</si>
  <si>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</si>
  <si>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</si>
  <si>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</si>
  <si>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</si>
  <si>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</si>
  <si>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</si>
  <si>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</si>
  <si>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</si>
  <si>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</si>
  <si>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</si>
  <si>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</si>
  <si>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</si>
  <si>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</si>
  <si>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</si>
  <si>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</si>
  <si>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</si>
  <si>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</si>
  <si>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</si>
  <si>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</si>
  <si>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</si>
  <si>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</si>
  <si>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</si>
  <si>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</si>
  <si>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</si>
  <si>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</si>
  <si>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</si>
  <si>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</si>
  <si>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</si>
  <si>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</si>
  <si>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</si>
  <si>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</si>
  <si>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</si>
  <si>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</si>
  <si>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</si>
  <si>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</si>
  <si>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</si>
  <si>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</si>
  <si>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</si>
  <si>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</si>
  <si>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</si>
  <si>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</si>
  <si>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</si>
  <si>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</si>
  <si>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</si>
  <si>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</si>
  <si>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</si>
  <si>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</si>
  <si>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</si>
  <si>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</si>
  <si>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</si>
  <si>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</si>
  <si>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</si>
  <si>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</si>
  <si>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</si>
  <si>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</si>
  <si>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</si>
  <si>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</si>
  <si>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</si>
  <si>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</si>
  <si>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</si>
  <si>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</si>
  <si>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</si>
  <si>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</si>
  <si>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</si>
  <si>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</si>
  <si>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</si>
  <si>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</si>
  <si>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</si>
  <si>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</si>
  <si>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</si>
  <si>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</si>
  <si>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</si>
  <si>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</si>
  <si>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</si>
  <si>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</si>
  <si>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</si>
  <si>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</si>
  <si>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</si>
  <si>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</si>
  <si>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</si>
  <si>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</si>
  <si>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</si>
  <si>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</si>
  <si>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</si>
  <si>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</si>
  <si>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</si>
  <si>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</si>
  <si>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</si>
  <si>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</si>
  <si>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</si>
  <si>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</si>
  <si>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</si>
  <si>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</si>
  <si>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</si>
  <si>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</si>
  <si>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</si>
  <si>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</si>
  <si>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</si>
  <si>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</si>
  <si>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</si>
  <si>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</si>
  <si>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</si>
  <si>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</si>
  <si>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</si>
  <si>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</si>
  <si>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</si>
  <si>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</si>
  <si>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</si>
  <si>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1069065-59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</si>
  <si>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</si>
  <si>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</si>
  <si>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</si>
  <si>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</si>
  <si>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</si>
  <si>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</si>
  <si>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</si>
  <si>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</si>
  <si>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</si>
  <si>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</si>
  <si>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</si>
  <si>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</si>
  <si>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</si>
  <si>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</si>
  <si>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</si>
  <si>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</si>
  <si>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</si>
  <si>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</si>
  <si>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</si>
  <si>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</si>
  <si>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</si>
  <si>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</si>
  <si>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</si>
  <si>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</si>
  <si>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</si>
  <si>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</si>
  <si>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</si>
  <si>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</si>
  <si>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</si>
  <si>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</si>
  <si>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</si>
  <si>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</si>
  <si>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</si>
  <si>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</si>
  <si>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</si>
  <si>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</si>
  <si>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</si>
  <si>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</si>
  <si>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</si>
  <si>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</si>
  <si>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</si>
  <si>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</si>
  <si>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</si>
  <si>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</si>
  <si>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</si>
  <si>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</si>
  <si>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</si>
  <si>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</si>
  <si>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</si>
  <si>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</si>
  <si>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</si>
  <si>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</si>
  <si>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</si>
  <si>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</si>
  <si>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</si>
  <si>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</si>
  <si>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</si>
  <si>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</si>
  <si>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</si>
  <si>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</si>
  <si>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</si>
  <si>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</si>
  <si>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</si>
  <si>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</si>
  <si>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</si>
  <si>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</si>
  <si>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</si>
  <si>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</si>
  <si>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</si>
  <si>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</si>
  <si>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</si>
  <si>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</si>
  <si>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</si>
  <si>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</si>
  <si>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</si>
  <si>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</si>
  <si>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</si>
  <si>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</si>
  <si>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</si>
  <si>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</si>
  <si>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</si>
  <si>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</si>
  <si>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</si>
  <si>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</si>
  <si>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</si>
  <si>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</si>
  <si>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</si>
  <si>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</si>
  <si>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</si>
  <si>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</si>
  <si>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</si>
  <si>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</si>
  <si>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</si>
  <si>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</si>
  <si>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</si>
  <si>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</si>
  <si>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</si>
  <si>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</si>
  <si>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</si>
  <si>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</si>
  <si>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</si>
  <si>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</si>
  <si>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</si>
  <si>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</si>
  <si>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</si>
  <si>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</si>
  <si>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</si>
  <si>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</si>
  <si>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</si>
  <si>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</si>
  <si>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</si>
  <si>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</si>
  <si>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</si>
  <si>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</si>
  <si>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</si>
  <si>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</si>
  <si>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</si>
  <si>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</si>
  <si>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</si>
  <si>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</si>
  <si>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</si>
  <si>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</si>
  <si>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</si>
  <si>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</si>
  <si>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</si>
  <si>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</si>
  <si>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</si>
  <si>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</si>
  <si>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</si>
  <si>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</si>
  <si>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</si>
  <si>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</si>
  <si>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</si>
  <si>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</si>
  <si>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</si>
  <si>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</si>
  <si>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</si>
  <si>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</si>
  <si>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</si>
  <si>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</si>
  <si>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</si>
  <si>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</si>
  <si>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</si>
  <si>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</si>
  <si>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</si>
  <si>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</si>
  <si>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</si>
  <si>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</si>
  <si>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</si>
  <si>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</si>
  <si>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</si>
  <si>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</si>
  <si>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</si>
  <si>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</si>
  <si>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</si>
  <si>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</si>
  <si>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</si>
  <si>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</si>
  <si>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</si>
  <si>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</si>
  <si>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</si>
  <si>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</si>
  <si>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</si>
  <si>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</si>
  <si>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</si>
  <si>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</si>
  <si>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</si>
  <si>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</si>
  <si>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</si>
  <si>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</si>
  <si>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</si>
  <si>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</si>
  <si>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</si>
  <si>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</si>
  <si>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</si>
  <si>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</si>
  <si>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</si>
  <si>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</si>
  <si>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</si>
  <si>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</si>
  <si>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</si>
  <si>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</si>
  <si>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</si>
  <si>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</si>
  <si>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</si>
  <si>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</si>
  <si>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</si>
  <si>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</si>
  <si>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</si>
  <si>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</si>
  <si>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</si>
  <si>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</si>
  <si>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</si>
  <si>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</si>
  <si>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</si>
  <si>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</si>
  <si>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</si>
  <si>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</si>
  <si>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</si>
  <si>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</si>
  <si>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</si>
  <si>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</si>
  <si>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</si>
  <si>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</si>
  <si>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</si>
  <si>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</si>
  <si>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</si>
  <si>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</si>
  <si>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</si>
  <si>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</si>
  <si>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</si>
  <si>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</si>
  <si>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</si>
  <si>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</si>
  <si>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</si>
  <si>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</si>
  <si>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</si>
  <si>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</si>
  <si>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</si>
  <si>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</si>
  <si>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</si>
  <si>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</si>
  <si>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</si>
  <si>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</si>
  <si>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</si>
  <si>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</si>
  <si>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</si>
  <si>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</si>
  <si>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</si>
  <si>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</si>
  <si>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</si>
  <si>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</si>
  <si>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</si>
  <si>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</si>
  <si>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</si>
  <si>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</si>
  <si>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</si>
  <si>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</si>
  <si>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</si>
  <si>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</si>
  <si>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</si>
  <si>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</si>
  <si>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</si>
  <si>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</si>
  <si>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</si>
  <si>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</si>
  <si>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</si>
  <si>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</si>
  <si>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</si>
  <si>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</si>
  <si>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</si>
  <si>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</si>
  <si>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</si>
  <si>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</si>
  <si>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</si>
  <si>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</si>
  <si>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</si>
  <si>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</si>
  <si>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</si>
  <si>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</si>
  <si>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</si>
  <si>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</si>
  <si>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</si>
  <si>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</si>
  <si>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</si>
  <si>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</si>
  <si>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</si>
  <si>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</si>
  <si>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</si>
  <si>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</si>
  <si>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</si>
  <si>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</si>
  <si>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</si>
  <si>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</si>
  <si>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</si>
  <si>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</si>
  <si>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</si>
  <si>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</si>
  <si>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</si>
  <si>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</si>
  <si>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</si>
  <si>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</si>
  <si>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</si>
  <si>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</si>
  <si>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</si>
  <si>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</si>
  <si>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</si>
  <si>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</si>
  <si>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</si>
  <si>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</si>
  <si>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</si>
  <si>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</si>
  <si>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</si>
  <si>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</si>
  <si>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</si>
  <si>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</si>
  <si>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</si>
  <si>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</si>
  <si>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</si>
  <si>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</si>
  <si>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</si>
  <si>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</si>
  <si>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</si>
  <si>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</si>
  <si>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</si>
  <si>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</si>
  <si>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</si>
  <si>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</si>
  <si>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</si>
  <si>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</si>
  <si>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</si>
  <si>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</si>
  <si>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</si>
  <si>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</si>
  <si>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</si>
  <si>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</si>
  <si>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</si>
  <si>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</si>
  <si>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</si>
  <si>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</si>
  <si>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</si>
  <si>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</si>
  <si>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</si>
  <si>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</si>
  <si>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</si>
  <si>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</si>
  <si>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</si>
  <si>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</si>
  <si>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</si>
  <si>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</si>
  <si>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</si>
  <si>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</si>
  <si>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</si>
  <si>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</si>
  <si>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</si>
  <si>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</si>
  <si>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</si>
  <si>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</si>
  <si>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</si>
  <si>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</si>
  <si>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</si>
  <si>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</si>
  <si>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</si>
  <si>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</si>
  <si>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</si>
  <si>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</si>
  <si>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</si>
  <si>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</si>
  <si>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</si>
  <si>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</si>
  <si>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</si>
  <si>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</si>
  <si>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</si>
  <si>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</si>
  <si>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</si>
  <si>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</si>
  <si>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</si>
  <si>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</si>
  <si>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</si>
  <si>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</si>
  <si>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</si>
  <si>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</si>
  <si>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</si>
  <si>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</si>
  <si>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</si>
  <si>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</si>
  <si>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</si>
  <si>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</si>
  <si>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</si>
  <si>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</si>
  <si>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</si>
  <si>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</si>
  <si>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</si>
  <si>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</si>
  <si>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</si>
  <si>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</si>
  <si>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</si>
  <si>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</si>
  <si>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</si>
  <si>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</si>
  <si>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</si>
  <si>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</si>
  <si>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</si>
  <si>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</si>
  <si>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</si>
  <si>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</si>
  <si>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</si>
  <si>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</si>
  <si>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</si>
  <si>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</si>
  <si>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</si>
  <si>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</si>
  <si>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</si>
  <si>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</si>
  <si>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</si>
  <si>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</si>
  <si>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</si>
  <si>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</si>
  <si>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</si>
  <si>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</si>
  <si>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</si>
  <si>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</si>
  <si>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</si>
  <si>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</si>
  <si>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</si>
  <si>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</si>
  <si>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</si>
  <si>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</si>
  <si>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</si>
  <si>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</si>
  <si>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</si>
  <si>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</si>
  <si>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</si>
  <si>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</si>
  <si>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</si>
  <si>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</si>
  <si>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</si>
  <si>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</si>
  <si>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</si>
  <si>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</si>
  <si>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</si>
  <si>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</si>
  <si>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</si>
  <si>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</si>
  <si>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</si>
  <si>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</si>
  <si>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</si>
  <si>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</si>
  <si>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</si>
  <si>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</si>
  <si>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</si>
  <si>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</si>
  <si>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</si>
  <si>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</si>
  <si>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</si>
  <si>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</si>
  <si>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</si>
  <si>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</si>
  <si>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</si>
  <si>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</si>
  <si>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</si>
  <si>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</si>
  <si>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</si>
  <si>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</si>
  <si>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</si>
  <si>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</si>
  <si>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</si>
  <si>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</si>
  <si>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</si>
  <si>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</si>
  <si>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</si>
  <si>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</si>
  <si>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</si>
  <si>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</si>
  <si>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</si>
  <si>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</si>
  <si>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</si>
  <si>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</si>
  <si>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</si>
  <si>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</si>
  <si>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</si>
  <si>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</si>
  <si>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</si>
  <si>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</si>
  <si>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</si>
  <si>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</si>
  <si>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</si>
  <si>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</si>
  <si>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</si>
  <si>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</si>
  <si>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</si>
  <si>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</si>
  <si>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</si>
  <si>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</si>
  <si>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</si>
  <si>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</si>
  <si>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</si>
  <si>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</si>
  <si>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</si>
  <si>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</si>
  <si>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</si>
  <si>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</si>
  <si>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</si>
  <si>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</si>
  <si>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</si>
  <si>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</si>
  <si>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</si>
  <si>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</si>
  <si>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</si>
  <si>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</si>
  <si>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</si>
  <si>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</si>
  <si>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</si>
  <si>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</si>
  <si>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</si>
  <si>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</si>
  <si>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</si>
  <si>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</si>
  <si>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</si>
  <si>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</si>
  <si>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</si>
  <si>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</si>
  <si>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</si>
  <si>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</si>
  <si>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</si>
  <si>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</si>
  <si>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</si>
  <si>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</si>
  <si>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</si>
  <si>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</si>
  <si>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</si>
  <si>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</si>
  <si>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</si>
  <si>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</si>
  <si>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</si>
  <si>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</si>
  <si>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</si>
  <si>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</si>
  <si>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</si>
  <si>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</si>
  <si>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</si>
  <si>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</si>
  <si>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</si>
  <si>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</si>
  <si>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</si>
  <si>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</si>
  <si>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</si>
  <si>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</si>
  <si>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</si>
  <si>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</si>
  <si>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</si>
  <si>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</si>
  <si>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</si>
  <si>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</si>
  <si>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</si>
  <si>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</si>
  <si>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</si>
  <si>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</si>
  <si>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</si>
  <si>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</si>
  <si>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</si>
  <si>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</si>
  <si>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</si>
  <si>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</si>
  <si>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</si>
  <si>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</si>
  <si>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</si>
  <si>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</si>
  <si>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</si>
  <si>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</si>
  <si>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</si>
  <si>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</si>
  <si>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</si>
  <si>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</si>
  <si>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</si>
  <si>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</si>
  <si>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</si>
  <si>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</si>
  <si>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</si>
  <si>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</si>
  <si>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</si>
  <si>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</si>
  <si>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</si>
  <si>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</si>
  <si>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</si>
  <si>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</si>
  <si>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</si>
  <si>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</si>
  <si>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</si>
  <si>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</si>
  <si>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</si>
  <si>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</si>
  <si>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</si>
  <si>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</si>
  <si>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</si>
  <si>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</si>
  <si>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</si>
  <si>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</si>
  <si>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</si>
  <si>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</si>
  <si>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</si>
  <si>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1612786421</t>
  </si>
  <si>
    <t>PB20210411399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</si>
</sst>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0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 val="3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1.emf"/><Relationship Id="rId5" Type="http://schemas.openxmlformats.org/officeDocument/2006/relationships/image" Target="../media/image3.emf"/><Relationship Id="rId4" Type="http://schemas.openxmlformats.org/officeDocument/2006/relationships/image" Target="../media/image1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4" Type="http://schemas.openxmlformats.org/officeDocument/2006/relationships/image" Target="../media/image8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0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1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2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3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4"/>
                </a:ext>
              </a:extLst>
            </xdr:cNvPicPr>
          </xdr:nvPicPr>
          <xdr:blipFill>
            <a:blip xmlns:r="http://schemas.openxmlformats.org/officeDocument/2006/relationships" r:embed="rId6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5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6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2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0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1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2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3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4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5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6"/>
                </a:ext>
              </a:extLst>
            </xdr:cNvPicPr>
          </xdr:nvPicPr>
          <xdr:blipFill>
            <a:blip xmlns:r="http://schemas.openxmlformats.org/officeDocument/2006/relationships" r:embed="rId5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5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5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85" zoomScaleNormal="100" zoomScaleSheetLayoutView="85" workbookViewId="0">
      <selection activeCell="E35" sqref="E35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204" t="s">
        <v>40</v>
      </c>
      <c r="C2" s="204"/>
      <c r="D2" s="204"/>
      <c r="E2" s="204"/>
      <c r="F2" s="204"/>
      <c r="G2" s="204"/>
      <c r="H2" s="146"/>
    </row>
    <row r="3" spans="1:10" ht="13.5" customHeight="1" x14ac:dyDescent="0.25">
      <c r="A3" s="157" t="s">
        <v>149</v>
      </c>
      <c r="B3" s="205"/>
      <c r="C3" s="205"/>
      <c r="D3" s="205"/>
      <c r="E3" s="205"/>
      <c r="F3" s="205"/>
      <c r="G3" s="205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88" t="s">
        <v>32</v>
      </c>
      <c r="G6" s="189"/>
      <c r="H6" s="110" t="s">
        <v>50</v>
      </c>
    </row>
    <row r="7" spans="1:10" s="91" customFormat="1" ht="12.75" customHeight="1" x14ac:dyDescent="0.25">
      <c r="A7" s="115" t="s">
        <v>160</v>
      </c>
      <c r="B7" s="171" t="s">
        <v>688</v>
      </c>
      <c r="C7" s="172" t="s">
        <v>155</v>
      </c>
      <c r="D7" s="184" t="s">
        <v>692</v>
      </c>
      <c r="E7" s="184" t="s">
        <v>693</v>
      </c>
      <c r="F7" s="198" t="s">
        <v>156</v>
      </c>
      <c r="G7" s="20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88" t="s">
        <v>33</v>
      </c>
      <c r="B9" s="189"/>
      <c r="C9" s="190"/>
      <c r="D9" s="1" t="s">
        <v>34</v>
      </c>
      <c r="E9" s="1" t="s">
        <v>35</v>
      </c>
      <c r="F9" s="188" t="s">
        <v>36</v>
      </c>
      <c r="G9" s="189"/>
      <c r="H9" s="190"/>
    </row>
    <row r="10" spans="1:10" s="91" customFormat="1" ht="12.75" customHeight="1" x14ac:dyDescent="0.25">
      <c r="A10" s="191" t="s">
        <v>689</v>
      </c>
      <c r="B10" s="192"/>
      <c r="C10" s="193"/>
      <c r="D10" s="184" t="s">
        <v>690</v>
      </c>
      <c r="E10" s="172" t="s">
        <v>690</v>
      </c>
      <c r="F10" s="198" t="s">
        <v>691</v>
      </c>
      <c r="G10" s="206"/>
      <c r="H10" s="20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194" t="s">
        <v>90</v>
      </c>
      <c r="C12" s="195"/>
      <c r="D12" s="108" t="s">
        <v>91</v>
      </c>
      <c r="E12" s="188" t="s">
        <v>93</v>
      </c>
      <c r="F12" s="189"/>
      <c r="G12" s="189"/>
      <c r="H12" s="109" t="s">
        <v>92</v>
      </c>
    </row>
    <row r="13" spans="1:10" s="91" customFormat="1" x14ac:dyDescent="0.25">
      <c r="A13" s="185" t="s">
        <v>737</v>
      </c>
      <c r="B13" s="202" t="s">
        <v>738</v>
      </c>
      <c r="C13" s="203"/>
      <c r="D13" s="111" t="s">
        <v>739</v>
      </c>
      <c r="E13" s="198" t="s">
        <v>740</v>
      </c>
      <c r="F13" s="199"/>
      <c r="G13" s="199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200" t="s">
        <v>741</v>
      </c>
      <c r="B20" s="201"/>
      <c r="C20" s="113" t="s">
        <v>742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200" t="s">
        <v>741</v>
      </c>
      <c r="B23" s="201"/>
      <c r="C23" s="113" t="s">
        <v>742</v>
      </c>
      <c r="D23" s="113" t="s">
        <v>743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200"/>
      <c r="B26" s="201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12"/>
      <c r="B30" s="21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10" t="s">
        <v>140</v>
      </c>
      <c r="C33" s="211"/>
      <c r="D33"/>
      <c r="E33"/>
      <c r="F33"/>
      <c r="G33"/>
      <c r="H33"/>
    </row>
    <row r="34" spans="1:10" ht="15.75" customHeight="1" x14ac:dyDescent="0.35">
      <c r="A34" s="149">
        <v>1</v>
      </c>
      <c r="B34" s="208" t="s">
        <v>148</v>
      </c>
      <c r="C34" s="20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161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162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163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164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165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166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167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168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169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170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171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172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173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174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175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176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177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178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179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180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181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182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183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184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185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186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187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188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189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190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191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192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193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194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197" customFormat="1" ht="25.5" customHeight="1" x14ac:dyDescent="0.35">
      <c r="A71" s="196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187" t="s">
        <v>82</v>
      </c>
      <c r="B80" s="187"/>
      <c r="C80" s="187"/>
      <c r="D80" s="187"/>
      <c r="E80" s="187"/>
      <c r="F80" s="187"/>
      <c r="G80" s="187"/>
      <c r="H80" s="187"/>
      <c r="I80" s="187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6:C66"/>
    <mergeCell ref="B67:C67"/>
    <mergeCell ref="B68:C68"/>
    <mergeCell ref="B61:C61"/>
    <mergeCell ref="B62:C62"/>
    <mergeCell ref="B63:C63"/>
    <mergeCell ref="B64:C64"/>
    <mergeCell ref="B65:C65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view="pageBreakPreview" topLeftCell="A14" zoomScaleNormal="115" zoomScaleSheetLayoutView="100" workbookViewId="0">
      <pane xSplit="12" ySplit="3" topLeftCell="M16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185" sqref="L185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8" t="s">
        <v>49</v>
      </c>
      <c r="F4" s="218"/>
      <c r="G4" s="218"/>
      <c r="H4" s="218"/>
      <c r="I4" s="218"/>
      <c r="J4" s="218"/>
      <c r="K4" s="218"/>
      <c r="L4" s="218"/>
      <c r="R4" s="216" t="s">
        <v>47</v>
      </c>
      <c r="S4" s="217"/>
      <c r="X4" s="216" t="s">
        <v>47</v>
      </c>
      <c r="Y4" s="217"/>
      <c r="AD4" s="216" t="s">
        <v>47</v>
      </c>
      <c r="AE4" s="217"/>
      <c r="AJ4" s="216" t="s">
        <v>47</v>
      </c>
      <c r="AK4" s="217"/>
      <c r="AP4" s="216" t="s">
        <v>47</v>
      </c>
      <c r="AQ4" s="217"/>
      <c r="AV4" s="216" t="s">
        <v>47</v>
      </c>
      <c r="AW4" s="217"/>
      <c r="BB4" s="216" t="s">
        <v>47</v>
      </c>
      <c r="BC4" s="217"/>
      <c r="BH4" s="216" t="s">
        <v>47</v>
      </c>
      <c r="BI4" s="217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196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195</v>
      </c>
      <c r="E18" s="139" t="s">
        <v>196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197</v>
      </c>
      <c r="E19" s="170" t="s">
        <v>198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199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200</v>
      </c>
      <c r="E21" s="139" t="s">
        <v>201</v>
      </c>
      <c r="F21" s="137" t="s">
        <v>202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703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203</v>
      </c>
      <c r="E22" s="139" t="s">
        <v>204</v>
      </c>
      <c r="F22" s="137" t="s">
        <v>205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703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206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207</v>
      </c>
      <c r="E24" s="139" t="s">
        <v>208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209</v>
      </c>
      <c r="E25" s="139" t="s">
        <v>210</v>
      </c>
      <c r="F25" s="137" t="s">
        <v>211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704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212</v>
      </c>
      <c r="E26" s="139" t="s">
        <v>213</v>
      </c>
      <c r="F26" s="137" t="s">
        <v>202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704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214</v>
      </c>
      <c r="E27" s="139" t="s">
        <v>215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216</v>
      </c>
      <c r="E28" s="139" t="s">
        <v>217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218</v>
      </c>
      <c r="E29" s="139" t="s">
        <v>219</v>
      </c>
      <c r="F29" s="137" t="s">
        <v>211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705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2265.4299999999998</v>
      </c>
      <c r="DM29" s="119">
        <f ca="1">IF($K29&lt;&gt;1,IF(ISNUMBER(INDEX(Import.PLE,$K29,DM$16)),IF(INDEX(Import.PLE,$K29,DM$16)&lt;=mediçao,BM29,0),0),PLE!$AA$28*BM29)</f>
        <v>2265.4299999999998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220</v>
      </c>
      <c r="E30" s="139" t="s">
        <v>221</v>
      </c>
      <c r="F30" s="137" t="s">
        <v>202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705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107.07</v>
      </c>
      <c r="DM30" s="119">
        <f ca="1">IF($K30&lt;&gt;1,IF(ISNUMBER(INDEX(Import.PLE,$K30,DM$16)),IF(INDEX(Import.PLE,$K30,DM$16)&lt;=mediçao,BM30,0),0),PLE!$AA$28*BM30)</f>
        <v>107.07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222</v>
      </c>
      <c r="E31" s="139" t="s">
        <v>223</v>
      </c>
      <c r="F31" s="137" t="s">
        <v>211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705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572.73</v>
      </c>
      <c r="DM31" s="119">
        <f ca="1">IF($K31&lt;&gt;1,IF(ISNUMBER(INDEX(Import.PLE,$K31,DM$16)),IF(INDEX(Import.PLE,$K31,DM$16)&lt;=mediçao,BM31,0),0),PLE!$AA$28*BM31)</f>
        <v>572.73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224</v>
      </c>
      <c r="E32" s="139" t="s">
        <v>225</v>
      </c>
      <c r="F32" s="137" t="s">
        <v>202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705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10235.65</v>
      </c>
      <c r="DM32" s="119">
        <f ca="1">IF($K32&lt;&gt;1,IF(ISNUMBER(INDEX(Import.PLE,$K32,DM$16)),IF(INDEX(Import.PLE,$K32,DM$16)&lt;=mediçao,BM32,0),0),PLE!$AA$28*BM32)</f>
        <v>10235.65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226</v>
      </c>
      <c r="E33" s="139" t="s">
        <v>227</v>
      </c>
      <c r="F33" s="137" t="s">
        <v>228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705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3332.2800000000007</v>
      </c>
      <c r="DM33" s="119">
        <f ca="1">IF($K33&lt;&gt;1,IF(ISNUMBER(INDEX(Import.PLE,$K33,DM$16)),IF(INDEX(Import.PLE,$K33,DM$16)&lt;=mediçao,BM33,0),0),PLE!$AA$28*BM33)</f>
        <v>3332.2800000000007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229</v>
      </c>
      <c r="E34" s="139" t="s">
        <v>230</v>
      </c>
      <c r="F34" s="137" t="s">
        <v>228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705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6689.25</v>
      </c>
      <c r="DM34" s="119">
        <f ca="1">IF($K34&lt;&gt;1,IF(ISNUMBER(INDEX(Import.PLE,$K34,DM$16)),IF(INDEX(Import.PLE,$K34,DM$16)&lt;=mediçao,BM34,0),0),PLE!$AA$28*BM34)</f>
        <v>6689.25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231</v>
      </c>
      <c r="E35" s="139" t="s">
        <v>232</v>
      </c>
      <c r="F35" s="137" t="s">
        <v>228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705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578.04</v>
      </c>
      <c r="DM35" s="119">
        <f ca="1">IF($K35&lt;&gt;1,IF(ISNUMBER(INDEX(Import.PLE,$K35,DM$16)),IF(INDEX(Import.PLE,$K35,DM$16)&lt;=mediçao,BM35,0),0),PLE!$AA$28*BM35)</f>
        <v>578.04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233</v>
      </c>
      <c r="E36" s="139" t="s">
        <v>234</v>
      </c>
      <c r="F36" s="137" t="s">
        <v>228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705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1085.04</v>
      </c>
      <c r="DM36" s="119">
        <f ca="1">IF($K36&lt;&gt;1,IF(ISNUMBER(INDEX(Import.PLE,$K36,DM$16)),IF(INDEX(Import.PLE,$K36,DM$16)&lt;=mediçao,BM36,0),0),PLE!$AA$28*BM36)</f>
        <v>1085.04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235</v>
      </c>
      <c r="E37" s="139" t="s">
        <v>236</v>
      </c>
      <c r="F37" s="137" t="s">
        <v>228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705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1471.86</v>
      </c>
      <c r="DM37" s="119">
        <f ca="1">IF($K37&lt;&gt;1,IF(ISNUMBER(INDEX(Import.PLE,$K37,DM$16)),IF(INDEX(Import.PLE,$K37,DM$16)&lt;=mediçao,BM37,0),0),PLE!$AA$28*BM37)</f>
        <v>1471.86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237</v>
      </c>
      <c r="E38" s="139" t="s">
        <v>238</v>
      </c>
      <c r="F38" s="137" t="s">
        <v>211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705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4833.8100000000004</v>
      </c>
      <c r="DM38" s="119">
        <f ca="1">IF($K38&lt;&gt;1,IF(ISNUMBER(INDEX(Import.PLE,$K38,DM$16)),IF(INDEX(Import.PLE,$K38,DM$16)&lt;=mediçao,BM38,0),0),PLE!$AA$28*BM38)</f>
        <v>4833.8100000000004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239</v>
      </c>
      <c r="E39" s="139" t="s">
        <v>240</v>
      </c>
      <c r="F39" s="137" t="s">
        <v>211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705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1913.1699999999998</v>
      </c>
      <c r="DM39" s="119">
        <f ca="1">IF($K39&lt;&gt;1,IF(ISNUMBER(INDEX(Import.PLE,$K39,DM$16)),IF(INDEX(Import.PLE,$K39,DM$16)&lt;=mediçao,BM39,0),0),PLE!$AA$28*BM39)</f>
        <v>1913.1699999999998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241</v>
      </c>
      <c r="E40" s="139" t="s">
        <v>242</v>
      </c>
      <c r="F40" s="137" t="s">
        <v>211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705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920.10000000000014</v>
      </c>
      <c r="DM40" s="119">
        <f ca="1">IF($K40&lt;&gt;1,IF(ISNUMBER(INDEX(Import.PLE,$K40,DM$16)),IF(INDEX(Import.PLE,$K40,DM$16)&lt;=mediçao,BM40,0),0),PLE!$AA$28*BM40)</f>
        <v>920.10000000000014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243</v>
      </c>
      <c r="E41" s="139" t="s">
        <v>244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245</v>
      </c>
      <c r="E42" s="139" t="s">
        <v>221</v>
      </c>
      <c r="F42" s="137" t="s">
        <v>202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705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160.35</v>
      </c>
      <c r="DM42" s="119">
        <f ca="1">IF($K42&lt;&gt;1,IF(ISNUMBER(INDEX(Import.PLE,$K42,DM$16)),IF(INDEX(Import.PLE,$K42,DM$16)&lt;=mediçao,BM42,0),0),PLE!$AA$28*BM42)</f>
        <v>160.35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246</v>
      </c>
      <c r="E43" s="139" t="s">
        <v>247</v>
      </c>
      <c r="F43" s="137" t="s">
        <v>211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705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5884.3</v>
      </c>
      <c r="DM43" s="119">
        <f ca="1">IF($K43&lt;&gt;1,IF(ISNUMBER(INDEX(Import.PLE,$K43,DM$16)),IF(INDEX(Import.PLE,$K43,DM$16)&lt;=mediçao,BM43,0),0),PLE!$AA$28*BM43)</f>
        <v>5884.3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248</v>
      </c>
      <c r="E44" s="139" t="s">
        <v>249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250</v>
      </c>
      <c r="E45" s="139" t="s">
        <v>251</v>
      </c>
      <c r="F45" s="137" t="s">
        <v>202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705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14285.46</v>
      </c>
      <c r="DM45" s="119">
        <f ca="1">IF($K45&lt;&gt;1,IF(ISNUMBER(INDEX(Import.PLE,$K45,DM$16)),IF(INDEX(Import.PLE,$K45,DM$16)&lt;=mediçao,BM45,0),0),PLE!$AA$28*BM45)</f>
        <v>14285.46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252</v>
      </c>
      <c r="E46" s="139" t="s">
        <v>227</v>
      </c>
      <c r="F46" s="137" t="s">
        <v>228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705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2133.1999999999998</v>
      </c>
      <c r="DM46" s="119">
        <f ca="1">IF($K46&lt;&gt;1,IF(ISNUMBER(INDEX(Import.PLE,$K46,DM$16)),IF(INDEX(Import.PLE,$K46,DM$16)&lt;=mediçao,BM46,0),0),PLE!$AA$28*BM46)</f>
        <v>2133.1999999999998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253</v>
      </c>
      <c r="E47" s="139" t="s">
        <v>236</v>
      </c>
      <c r="F47" s="137" t="s">
        <v>228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705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2628.59</v>
      </c>
      <c r="DM47" s="119">
        <f ca="1">IF($K47&lt;&gt;1,IF(ISNUMBER(INDEX(Import.PLE,$K47,DM$16)),IF(INDEX(Import.PLE,$K47,DM$16)&lt;=mediçao,BM47,0),0),PLE!$AA$28*BM47)</f>
        <v>2628.59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254</v>
      </c>
      <c r="E48" s="139" t="s">
        <v>238</v>
      </c>
      <c r="F48" s="137" t="s">
        <v>211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705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1650.48</v>
      </c>
      <c r="DM48" s="119">
        <f ca="1">IF($K48&lt;&gt;1,IF(ISNUMBER(INDEX(Import.PLE,$K48,DM$16)),IF(INDEX(Import.PLE,$K48,DM$16)&lt;=mediçao,BM48,0),0),PLE!$AA$28*BM48)</f>
        <v>1650.48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255</v>
      </c>
      <c r="E49" s="139" t="s">
        <v>240</v>
      </c>
      <c r="F49" s="137" t="s">
        <v>211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705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653.24</v>
      </c>
      <c r="DM49" s="119">
        <f ca="1">IF($K49&lt;&gt;1,IF(ISNUMBER(INDEX(Import.PLE,$K49,DM$16)),IF(INDEX(Import.PLE,$K49,DM$16)&lt;=mediçao,BM49,0),0),PLE!$AA$28*BM49)</f>
        <v>653.24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256</v>
      </c>
      <c r="E50" s="139" t="s">
        <v>257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258</v>
      </c>
      <c r="E51" s="139" t="s">
        <v>259</v>
      </c>
      <c r="F51" s="137" t="s">
        <v>202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705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1712.43</v>
      </c>
      <c r="DM51" s="119">
        <f ca="1">IF($K51&lt;&gt;1,IF(ISNUMBER(INDEX(Import.PLE,$K51,DM$16)),IF(INDEX(Import.PLE,$K51,DM$16)&lt;=mediçao,BM51,0),0),PLE!$AA$28*BM51)</f>
        <v>1712.43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260</v>
      </c>
      <c r="E52" s="139" t="s">
        <v>261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262</v>
      </c>
      <c r="E53" s="139" t="s">
        <v>263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264</v>
      </c>
      <c r="E54" s="139" t="s">
        <v>265</v>
      </c>
      <c r="F54" s="137" t="s">
        <v>202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706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29092.85</v>
      </c>
      <c r="DM54" s="119">
        <f ca="1">IF($K54&lt;&gt;1,IF(ISNUMBER(INDEX(Import.PLE,$K54,DM$16)),IF(INDEX(Import.PLE,$K54,DM$16)&lt;=mediçao,BM54,0),0),PLE!$AA$28*BM54)</f>
        <v>29092.85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266</v>
      </c>
      <c r="E55" s="139" t="s">
        <v>267</v>
      </c>
      <c r="F55" s="137" t="s">
        <v>228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706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7039.3</v>
      </c>
      <c r="DM55" s="119">
        <f ca="1">IF($K55&lt;&gt;1,IF(ISNUMBER(INDEX(Import.PLE,$K55,DM$16)),IF(INDEX(Import.PLE,$K55,DM$16)&lt;=mediçao,BM55,0),0),PLE!$AA$28*BM55)</f>
        <v>7039.3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268</v>
      </c>
      <c r="E56" s="139" t="s">
        <v>269</v>
      </c>
      <c r="F56" s="137" t="s">
        <v>228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706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3676.28</v>
      </c>
      <c r="DM56" s="119">
        <f ca="1">IF($K56&lt;&gt;1,IF(ISNUMBER(INDEX(Import.PLE,$K56,DM$16)),IF(INDEX(Import.PLE,$K56,DM$16)&lt;=mediçao,BM56,0),0),PLE!$AA$28*BM56)</f>
        <v>3676.28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270</v>
      </c>
      <c r="E57" s="139" t="s">
        <v>271</v>
      </c>
      <c r="F57" s="137" t="s">
        <v>228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706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799.01</v>
      </c>
      <c r="DM57" s="119">
        <f ca="1">IF($K57&lt;&gt;1,IF(ISNUMBER(INDEX(Import.PLE,$K57,DM$16)),IF(INDEX(Import.PLE,$K57,DM$16)&lt;=mediçao,BM57,0),0),PLE!$AA$28*BM57)</f>
        <v>799.01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272</v>
      </c>
      <c r="E58" s="139" t="s">
        <v>273</v>
      </c>
      <c r="F58" s="137" t="s">
        <v>228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706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19509.79</v>
      </c>
      <c r="DM58" s="119">
        <f ca="1">IF($K58&lt;&gt;1,IF(ISNUMBER(INDEX(Import.PLE,$K58,DM$16)),IF(INDEX(Import.PLE,$K58,DM$16)&lt;=mediçao,BM58,0),0),PLE!$AA$28*BM58)</f>
        <v>19509.79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274</v>
      </c>
      <c r="E59" s="139" t="s">
        <v>238</v>
      </c>
      <c r="F59" s="137" t="s">
        <v>211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706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13734.999999999998</v>
      </c>
      <c r="DM59" s="119">
        <f ca="1">IF($K59&lt;&gt;1,IF(ISNUMBER(INDEX(Import.PLE,$K59,DM$16)),IF(INDEX(Import.PLE,$K59,DM$16)&lt;=mediçao,BM59,0),0),PLE!$AA$28*BM59)</f>
        <v>13734.999999999998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275</v>
      </c>
      <c r="E60" s="139" t="s">
        <v>240</v>
      </c>
      <c r="F60" s="137" t="s">
        <v>211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706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5436.15</v>
      </c>
      <c r="DM60" s="119">
        <f ca="1">IF($K60&lt;&gt;1,IF(ISNUMBER(INDEX(Import.PLE,$K60,DM$16)),IF(INDEX(Import.PLE,$K60,DM$16)&lt;=mediçao,BM60,0),0),PLE!$AA$28*BM60)</f>
        <v>5436.15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276</v>
      </c>
      <c r="E61" s="139" t="s">
        <v>277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278</v>
      </c>
      <c r="E62" s="139" t="s">
        <v>265</v>
      </c>
      <c r="F62" s="137" t="s">
        <v>202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706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11353.24</v>
      </c>
      <c r="DM62" s="119">
        <f ca="1">IF($K62&lt;&gt;1,IF(ISNUMBER(INDEX(Import.PLE,$K62,DM$16)),IF(INDEX(Import.PLE,$K62,DM$16)&lt;=mediçao,BM62,0),0),PLE!$AA$28*BM62)</f>
        <v>11353.24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279</v>
      </c>
      <c r="E63" s="139" t="s">
        <v>267</v>
      </c>
      <c r="F63" s="137" t="s">
        <v>228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706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2772.35</v>
      </c>
      <c r="DM63" s="119">
        <f ca="1">IF($K63&lt;&gt;1,IF(ISNUMBER(INDEX(Import.PLE,$K63,DM$16)),IF(INDEX(Import.PLE,$K63,DM$16)&lt;=mediçao,BM63,0),0),PLE!$AA$28*BM63)</f>
        <v>2772.35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280</v>
      </c>
      <c r="E64" s="139" t="s">
        <v>281</v>
      </c>
      <c r="F64" s="137" t="s">
        <v>228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706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2893.59</v>
      </c>
      <c r="DM64" s="119">
        <f ca="1">IF($K64&lt;&gt;1,IF(ISNUMBER(INDEX(Import.PLE,$K64,DM$16)),IF(INDEX(Import.PLE,$K64,DM$16)&lt;=mediçao,BM64,0),0),PLE!$AA$28*BM64)</f>
        <v>2893.59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282</v>
      </c>
      <c r="E65" s="139" t="s">
        <v>271</v>
      </c>
      <c r="F65" s="137" t="s">
        <v>228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706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640.32000000000005</v>
      </c>
      <c r="DM65" s="119">
        <f ca="1">IF($K65&lt;&gt;1,IF(ISNUMBER(INDEX(Import.PLE,$K65,DM$16)),IF(INDEX(Import.PLE,$K65,DM$16)&lt;=mediçao,BM65,0),0),PLE!$AA$28*BM65)</f>
        <v>640.32000000000005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283</v>
      </c>
      <c r="E66" s="139" t="s">
        <v>273</v>
      </c>
      <c r="F66" s="137" t="s">
        <v>228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706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2242.11</v>
      </c>
      <c r="DM66" s="119">
        <f ca="1">IF($K66&lt;&gt;1,IF(ISNUMBER(INDEX(Import.PLE,$K66,DM$16)),IF(INDEX(Import.PLE,$K66,DM$16)&lt;=mediçao,BM66,0),0),PLE!$AA$28*BM66)</f>
        <v>2242.11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284</v>
      </c>
      <c r="E67" s="139" t="s">
        <v>238</v>
      </c>
      <c r="F67" s="137" t="s">
        <v>211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706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2249.96</v>
      </c>
      <c r="DM67" s="119">
        <f ca="1">IF($K67&lt;&gt;1,IF(ISNUMBER(INDEX(Import.PLE,$K67,DM$16)),IF(INDEX(Import.PLE,$K67,DM$16)&lt;=mediçao,BM67,0),0),PLE!$AA$28*BM67)</f>
        <v>2249.96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285</v>
      </c>
      <c r="E68" s="139" t="s">
        <v>240</v>
      </c>
      <c r="F68" s="137" t="s">
        <v>211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706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890.51</v>
      </c>
      <c r="DM68" s="119">
        <f ca="1">IF($K68&lt;&gt;1,IF(ISNUMBER(INDEX(Import.PLE,$K68,DM$16)),IF(INDEX(Import.PLE,$K68,DM$16)&lt;=mediçao,BM68,0),0),PLE!$AA$28*BM68)</f>
        <v>890.51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286</v>
      </c>
      <c r="E69" s="139" t="s">
        <v>287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288</v>
      </c>
      <c r="E70" s="139" t="s">
        <v>289</v>
      </c>
      <c r="F70" s="137" t="s">
        <v>205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706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3699.2999999999997</v>
      </c>
      <c r="DM70" s="119">
        <f ca="1">IF($K70&lt;&gt;1,IF(ISNUMBER(INDEX(Import.PLE,$K70,DM$16)),IF(INDEX(Import.PLE,$K70,DM$16)&lt;=mediçao,BM70,0),0),PLE!$AA$28*BM70)</f>
        <v>3699.2999999999997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290</v>
      </c>
      <c r="E71" s="139" t="s">
        <v>291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292</v>
      </c>
      <c r="E72" s="139" t="s">
        <v>293</v>
      </c>
      <c r="F72" s="137" t="s">
        <v>205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706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54.99</v>
      </c>
      <c r="DM72" s="119">
        <f ca="1">IF($K72&lt;&gt;1,IF(ISNUMBER(INDEX(Import.PLE,$K72,DM$16)),IF(INDEX(Import.PLE,$K72,DM$16)&lt;=mediçao,BM72,0),0),PLE!$AA$28*BM72)</f>
        <v>54.99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294</v>
      </c>
      <c r="E73" s="139" t="s">
        <v>295</v>
      </c>
      <c r="F73" s="137" t="s">
        <v>205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706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323.58</v>
      </c>
      <c r="DM73" s="119">
        <f ca="1">IF($K73&lt;&gt;1,IF(ISNUMBER(INDEX(Import.PLE,$K73,DM$16)),IF(INDEX(Import.PLE,$K73,DM$16)&lt;=mediçao,BM73,0),0),PLE!$AA$28*BM73)</f>
        <v>323.58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296</v>
      </c>
      <c r="E74" s="139" t="s">
        <v>297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298</v>
      </c>
      <c r="E75" s="139" t="s">
        <v>299</v>
      </c>
      <c r="F75" s="137" t="s">
        <v>202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707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0</v>
      </c>
      <c r="DM75" s="119">
        <f ca="1">IF($K75&lt;&gt;1,IF(ISNUMBER(INDEX(Import.PLE,$K75,DM$16)),IF(INDEX(Import.PLE,$K75,DM$16)&lt;=mediçao,BM75,0),0),PLE!$AA$28*BM75)</f>
        <v>0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300</v>
      </c>
      <c r="E76" s="139" t="s">
        <v>301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302</v>
      </c>
      <c r="E77" s="139" t="s">
        <v>303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304</v>
      </c>
      <c r="E78" s="139" t="s">
        <v>305</v>
      </c>
      <c r="F78" s="137" t="s">
        <v>202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708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0</v>
      </c>
      <c r="DM78" s="119">
        <f ca="1">IF($K78&lt;&gt;1,IF(ISNUMBER(INDEX(Import.PLE,$K78,DM$16)),IF(INDEX(Import.PLE,$K78,DM$16)&lt;=mediçao,BM78,0),0),PLE!$AA$28*BM78)</f>
        <v>0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306</v>
      </c>
      <c r="E79" s="139" t="s">
        <v>307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308</v>
      </c>
      <c r="E80" s="139" t="s">
        <v>309</v>
      </c>
      <c r="F80" s="137" t="s">
        <v>202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708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0</v>
      </c>
      <c r="DM80" s="119">
        <f ca="1">IF($K80&lt;&gt;1,IF(ISNUMBER(INDEX(Import.PLE,$K80,DM$16)),IF(INDEX(Import.PLE,$K80,DM$16)&lt;=mediçao,BM80,0),0),PLE!$AA$28*BM80)</f>
        <v>0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310</v>
      </c>
      <c r="E81" s="139" t="s">
        <v>311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312</v>
      </c>
      <c r="E82" s="139" t="s">
        <v>313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314</v>
      </c>
      <c r="E83" s="139" t="s">
        <v>315</v>
      </c>
      <c r="F83" s="137" t="s">
        <v>228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709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0</v>
      </c>
      <c r="DM83" s="119">
        <f ca="1">IF($K83&lt;&gt;1,IF(ISNUMBER(INDEX(Import.PLE,$K83,DM$16)),IF(INDEX(Import.PLE,$K83,DM$16)&lt;=mediçao,BM83,0),0),PLE!$AA$28*BM83)</f>
        <v>0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316</v>
      </c>
      <c r="E84" s="139" t="s">
        <v>317</v>
      </c>
      <c r="F84" s="137" t="s">
        <v>202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709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0</v>
      </c>
      <c r="DM84" s="119">
        <f ca="1">IF($K84&lt;&gt;1,IF(ISNUMBER(INDEX(Import.PLE,$K84,DM$16)),IF(INDEX(Import.PLE,$K84,DM$16)&lt;=mediçao,BM84,0),0),PLE!$AA$28*BM84)</f>
        <v>0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318</v>
      </c>
      <c r="E85" s="139" t="s">
        <v>319</v>
      </c>
      <c r="F85" s="137" t="s">
        <v>205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709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0</v>
      </c>
      <c r="DM85" s="119">
        <f ca="1">IF($K85&lt;&gt;1,IF(ISNUMBER(INDEX(Import.PLE,$K85,DM$16)),IF(INDEX(Import.PLE,$K85,DM$16)&lt;=mediçao,BM85,0),0),PLE!$AA$28*BM85)</f>
        <v>0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320</v>
      </c>
      <c r="E86" s="139" t="s">
        <v>321</v>
      </c>
      <c r="F86" s="137" t="s">
        <v>205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709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0</v>
      </c>
      <c r="DM86" s="119">
        <f ca="1">IF($K86&lt;&gt;1,IF(ISNUMBER(INDEX(Import.PLE,$K86,DM$16)),IF(INDEX(Import.PLE,$K86,DM$16)&lt;=mediçao,BM86,0),0),PLE!$AA$28*BM86)</f>
        <v>0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322</v>
      </c>
      <c r="E87" s="139" t="s">
        <v>323</v>
      </c>
      <c r="F87" s="137" t="s">
        <v>202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8</v>
      </c>
      <c r="L87" s="167" t="s">
        <v>709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0</v>
      </c>
      <c r="DM87" s="119">
        <f ca="1">IF($K87&lt;&gt;1,IF(ISNUMBER(INDEX(Import.PLE,$K87,DM$16)),IF(INDEX(Import.PLE,$K87,DM$16)&lt;=mediçao,BM87,0),0),PLE!$AA$28*BM87)</f>
        <v>0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324</v>
      </c>
      <c r="E88" s="139" t="s">
        <v>325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326</v>
      </c>
      <c r="E89" s="139" t="s">
        <v>327</v>
      </c>
      <c r="F89" s="137" t="s">
        <v>205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709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0</v>
      </c>
      <c r="DM89" s="119">
        <f ca="1">IF($K89&lt;&gt;1,IF(ISNUMBER(INDEX(Import.PLE,$K89,DM$16)),IF(INDEX(Import.PLE,$K89,DM$16)&lt;=mediçao,BM89,0),0),PLE!$AA$28*BM89)</f>
        <v>0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328</v>
      </c>
      <c r="E90" s="139" t="s">
        <v>329</v>
      </c>
      <c r="F90" s="137" t="s">
        <v>330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709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0</v>
      </c>
      <c r="DM90" s="119">
        <f ca="1">IF($K90&lt;&gt;1,IF(ISNUMBER(INDEX(Import.PLE,$K90,DM$16)),IF(INDEX(Import.PLE,$K90,DM$16)&lt;=mediçao,BM90,0),0),PLE!$AA$28*BM90)</f>
        <v>0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331</v>
      </c>
      <c r="E91" s="139" t="s">
        <v>332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333</v>
      </c>
      <c r="E92" s="139" t="s">
        <v>334</v>
      </c>
      <c r="F92" s="137" t="s">
        <v>202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710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0</v>
      </c>
      <c r="DM92" s="119">
        <f ca="1">IF($K92&lt;&gt;1,IF(ISNUMBER(INDEX(Import.PLE,$K92,DM$16)),IF(INDEX(Import.PLE,$K92,DM$16)&lt;=mediçao,BM92,0),0),PLE!$AA$28*BM92)</f>
        <v>0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335</v>
      </c>
      <c r="E93" s="139" t="s">
        <v>336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337</v>
      </c>
      <c r="E94" s="139" t="s">
        <v>338</v>
      </c>
      <c r="F94" s="137" t="s">
        <v>202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711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0</v>
      </c>
      <c r="DM94" s="119">
        <f ca="1">IF($K94&lt;&gt;1,IF(ISNUMBER(INDEX(Import.PLE,$K94,DM$16)),IF(INDEX(Import.PLE,$K94,DM$16)&lt;=mediçao,BM94,0),0),PLE!$AA$28*BM94)</f>
        <v>0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339</v>
      </c>
      <c r="E95" s="139" t="s">
        <v>340</v>
      </c>
      <c r="F95" s="137" t="s">
        <v>202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711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0</v>
      </c>
      <c r="DM95" s="119">
        <f ca="1">IF($K95&lt;&gt;1,IF(ISNUMBER(INDEX(Import.PLE,$K95,DM$16)),IF(INDEX(Import.PLE,$K95,DM$16)&lt;=mediçao,BM95,0),0),PLE!$AA$28*BM95)</f>
        <v>0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341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342</v>
      </c>
      <c r="E97" s="139" t="s">
        <v>343</v>
      </c>
      <c r="F97" s="137" t="s">
        <v>202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712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0</v>
      </c>
      <c r="DM97" s="119">
        <f ca="1">IF($K97&lt;&gt;1,IF(ISNUMBER(INDEX(Import.PLE,$K97,DM$16)),IF(INDEX(Import.PLE,$K97,DM$16)&lt;=mediçao,BM97,0),0),PLE!$AA$28*BM97)</f>
        <v>0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344</v>
      </c>
      <c r="E98" s="139" t="s">
        <v>345</v>
      </c>
      <c r="F98" s="137" t="s">
        <v>205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712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0</v>
      </c>
      <c r="DM98" s="119">
        <f ca="1">IF($K98&lt;&gt;1,IF(ISNUMBER(INDEX(Import.PLE,$K98,DM$16)),IF(INDEX(Import.PLE,$K98,DM$16)&lt;=mediçao,BM98,0),0),PLE!$AA$28*BM98)</f>
        <v>0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346</v>
      </c>
      <c r="E99" s="139" t="s">
        <v>347</v>
      </c>
      <c r="F99" s="137" t="s">
        <v>211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712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0</v>
      </c>
      <c r="DM99" s="119">
        <f ca="1">IF($K99&lt;&gt;1,IF(ISNUMBER(INDEX(Import.PLE,$K99,DM$16)),IF(INDEX(Import.PLE,$K99,DM$16)&lt;=mediçao,BM99,0),0),PLE!$AA$28*BM99)</f>
        <v>0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348</v>
      </c>
      <c r="E100" s="139" t="s">
        <v>349</v>
      </c>
      <c r="F100" s="137" t="s">
        <v>202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712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0</v>
      </c>
      <c r="DM100" s="119">
        <f ca="1">IF($K100&lt;&gt;1,IF(ISNUMBER(INDEX(Import.PLE,$K100,DM$16)),IF(INDEX(Import.PLE,$K100,DM$16)&lt;=mediçao,BM100,0),0),PLE!$AA$28*BM100)</f>
        <v>0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350</v>
      </c>
      <c r="E101" s="139" t="s">
        <v>351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352</v>
      </c>
      <c r="E102" s="139" t="s">
        <v>353</v>
      </c>
      <c r="F102" s="137" t="s">
        <v>202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713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0</v>
      </c>
      <c r="DM102" s="119">
        <f ca="1">IF($K102&lt;&gt;1,IF(ISNUMBER(INDEX(Import.PLE,$K102,DM$16)),IF(INDEX(Import.PLE,$K102,DM$16)&lt;=mediçao,BM102,0),0),PLE!$AA$28*BM102)</f>
        <v>0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354</v>
      </c>
      <c r="E103" s="139" t="s">
        <v>355</v>
      </c>
      <c r="F103" s="137" t="s">
        <v>202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713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0</v>
      </c>
      <c r="DM103" s="119">
        <f ca="1">IF($K103&lt;&gt;1,IF(ISNUMBER(INDEX(Import.PLE,$K103,DM$16)),IF(INDEX(Import.PLE,$K103,DM$16)&lt;=mediçao,BM103,0),0),PLE!$AA$28*BM103)</f>
        <v>0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356</v>
      </c>
      <c r="E104" s="139" t="s">
        <v>357</v>
      </c>
      <c r="F104" s="137" t="s">
        <v>202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713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0</v>
      </c>
      <c r="DM104" s="119">
        <f ca="1">IF($K104&lt;&gt;1,IF(ISNUMBER(INDEX(Import.PLE,$K104,DM$16)),IF(INDEX(Import.PLE,$K104,DM$16)&lt;=mediçao,BM104,0),0),PLE!$AA$28*BM104)</f>
        <v>0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358</v>
      </c>
      <c r="E105" s="139" t="s">
        <v>359</v>
      </c>
      <c r="F105" s="137" t="s">
        <v>205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713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0</v>
      </c>
      <c r="DM105" s="119">
        <f ca="1">IF($K105&lt;&gt;1,IF(ISNUMBER(INDEX(Import.PLE,$K105,DM$16)),IF(INDEX(Import.PLE,$K105,DM$16)&lt;=mediçao,BM105,0),0),PLE!$AA$28*BM105)</f>
        <v>0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360</v>
      </c>
      <c r="E106" s="139" t="s">
        <v>361</v>
      </c>
      <c r="F106" s="137" t="s">
        <v>202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713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0</v>
      </c>
      <c r="DM106" s="119">
        <f ca="1">IF($K106&lt;&gt;1,IF(ISNUMBER(INDEX(Import.PLE,$K106,DM$16)),IF(INDEX(Import.PLE,$K106,DM$16)&lt;=mediçao,BM106,0),0),PLE!$AA$28*BM106)</f>
        <v>0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362</v>
      </c>
      <c r="E107" s="139" t="s">
        <v>363</v>
      </c>
      <c r="F107" s="137" t="s">
        <v>202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713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0</v>
      </c>
      <c r="DM107" s="119">
        <f ca="1">IF($K107&lt;&gt;1,IF(ISNUMBER(INDEX(Import.PLE,$K107,DM$16)),IF(INDEX(Import.PLE,$K107,DM$16)&lt;=mediçao,BM107,0),0),PLE!$AA$28*BM107)</f>
        <v>0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364</v>
      </c>
      <c r="E108" s="139" t="s">
        <v>365</v>
      </c>
      <c r="F108" s="137" t="s">
        <v>202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713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0</v>
      </c>
      <c r="DM108" s="119">
        <f ca="1">IF($K108&lt;&gt;1,IF(ISNUMBER(INDEX(Import.PLE,$K108,DM$16)),IF(INDEX(Import.PLE,$K108,DM$16)&lt;=mediçao,BM108,0),0),PLE!$AA$28*BM108)</f>
        <v>0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366</v>
      </c>
      <c r="E109" s="139" t="s">
        <v>367</v>
      </c>
      <c r="F109" s="137" t="s">
        <v>202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713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0</v>
      </c>
      <c r="DM109" s="119">
        <f ca="1">IF($K109&lt;&gt;1,IF(ISNUMBER(INDEX(Import.PLE,$K109,DM$16)),IF(INDEX(Import.PLE,$K109,DM$16)&lt;=mediçao,BM109,0),0),PLE!$AA$28*BM109)</f>
        <v>0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368</v>
      </c>
      <c r="E110" s="139" t="s">
        <v>369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370</v>
      </c>
      <c r="E111" s="139" t="s">
        <v>371</v>
      </c>
      <c r="F111" s="137" t="s">
        <v>330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714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372</v>
      </c>
      <c r="E112" s="139" t="s">
        <v>373</v>
      </c>
      <c r="F112" s="137" t="s">
        <v>330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714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374</v>
      </c>
      <c r="E113" s="139" t="s">
        <v>375</v>
      </c>
      <c r="F113" s="137" t="s">
        <v>330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714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376</v>
      </c>
      <c r="E114" s="139" t="s">
        <v>377</v>
      </c>
      <c r="F114" s="137" t="s">
        <v>330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714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378</v>
      </c>
      <c r="E115" s="139" t="s">
        <v>379</v>
      </c>
      <c r="F115" s="137" t="s">
        <v>330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714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380</v>
      </c>
      <c r="E116" s="139" t="s">
        <v>381</v>
      </c>
      <c r="F116" s="137" t="s">
        <v>330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714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382</v>
      </c>
      <c r="E117" s="139" t="s">
        <v>383</v>
      </c>
      <c r="F117" s="137" t="s">
        <v>205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714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384</v>
      </c>
      <c r="E118" s="139" t="s">
        <v>385</v>
      </c>
      <c r="F118" s="137" t="s">
        <v>205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714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386</v>
      </c>
      <c r="E119" s="139" t="s">
        <v>387</v>
      </c>
      <c r="F119" s="137" t="s">
        <v>205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714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388</v>
      </c>
      <c r="E120" s="139" t="s">
        <v>389</v>
      </c>
      <c r="F120" s="137" t="s">
        <v>205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714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390</v>
      </c>
      <c r="E121" s="139" t="s">
        <v>391</v>
      </c>
      <c r="F121" s="137" t="s">
        <v>205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714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392</v>
      </c>
      <c r="E122" s="139" t="s">
        <v>393</v>
      </c>
      <c r="F122" s="137" t="s">
        <v>394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714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395</v>
      </c>
      <c r="E123" s="139" t="s">
        <v>396</v>
      </c>
      <c r="F123" s="137" t="s">
        <v>394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714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397</v>
      </c>
      <c r="E124" s="139" t="s">
        <v>398</v>
      </c>
      <c r="F124" s="137" t="s">
        <v>394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714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399</v>
      </c>
      <c r="E125" s="139" t="s">
        <v>400</v>
      </c>
      <c r="F125" s="137" t="s">
        <v>394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714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401</v>
      </c>
      <c r="E126" s="139" t="s">
        <v>402</v>
      </c>
      <c r="F126" s="137" t="s">
        <v>205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714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403</v>
      </c>
      <c r="E127" s="139" t="s">
        <v>404</v>
      </c>
      <c r="F127" s="137" t="s">
        <v>205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714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405</v>
      </c>
      <c r="E128" s="139" t="s">
        <v>406</v>
      </c>
      <c r="F128" s="137" t="s">
        <v>205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714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407</v>
      </c>
      <c r="E129" s="139" t="s">
        <v>408</v>
      </c>
      <c r="F129" s="137" t="s">
        <v>205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714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409</v>
      </c>
      <c r="E130" s="139" t="s">
        <v>410</v>
      </c>
      <c r="F130" s="137" t="s">
        <v>330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714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411</v>
      </c>
      <c r="E131" s="139" t="s">
        <v>412</v>
      </c>
      <c r="F131" s="137" t="s">
        <v>330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714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413</v>
      </c>
      <c r="E132" s="139" t="s">
        <v>414</v>
      </c>
      <c r="F132" s="137" t="s">
        <v>330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714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415</v>
      </c>
      <c r="E133" s="139" t="s">
        <v>416</v>
      </c>
      <c r="F133" s="137" t="s">
        <v>330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714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417</v>
      </c>
      <c r="E134" s="139" t="s">
        <v>418</v>
      </c>
      <c r="F134" s="137" t="s">
        <v>330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714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419</v>
      </c>
      <c r="E135" s="139" t="s">
        <v>420</v>
      </c>
      <c r="F135" s="137" t="s">
        <v>330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714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421</v>
      </c>
      <c r="E136" s="139" t="s">
        <v>422</v>
      </c>
      <c r="F136" s="137" t="s">
        <v>330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714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423</v>
      </c>
      <c r="E137" s="139" t="s">
        <v>424</v>
      </c>
      <c r="F137" s="137" t="s">
        <v>330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714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425</v>
      </c>
      <c r="E138" s="139" t="s">
        <v>426</v>
      </c>
      <c r="F138" s="137" t="s">
        <v>330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714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427</v>
      </c>
      <c r="E139" s="139" t="s">
        <v>428</v>
      </c>
      <c r="F139" s="137" t="s">
        <v>330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714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429</v>
      </c>
      <c r="E140" s="139" t="s">
        <v>430</v>
      </c>
      <c r="F140" s="137" t="s">
        <v>330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714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431</v>
      </c>
      <c r="E141" s="139" t="s">
        <v>432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433</v>
      </c>
      <c r="E142" s="139" t="s">
        <v>434</v>
      </c>
      <c r="F142" s="137" t="s">
        <v>211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715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0</v>
      </c>
      <c r="DM142" s="119">
        <f ca="1">IF($K142&lt;&gt;1,IF(ISNUMBER(INDEX(Import.PLE,$K142,DM$16)),IF(INDEX(Import.PLE,$K142,DM$16)&lt;=mediçao,BM142,0),0),PLE!$AA$28*BM142)</f>
        <v>0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435</v>
      </c>
      <c r="E143" s="139" t="s">
        <v>240</v>
      </c>
      <c r="F143" s="137" t="s">
        <v>211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715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0</v>
      </c>
      <c r="DM143" s="119">
        <f ca="1">IF($K143&lt;&gt;1,IF(ISNUMBER(INDEX(Import.PLE,$K143,DM$16)),IF(INDEX(Import.PLE,$K143,DM$16)&lt;=mediçao,BM143,0),0),PLE!$AA$28*BM143)</f>
        <v>0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436</v>
      </c>
      <c r="E144" s="139" t="s">
        <v>349</v>
      </c>
      <c r="F144" s="137" t="s">
        <v>202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715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0</v>
      </c>
      <c r="DM144" s="119">
        <f ca="1">IF($K144&lt;&gt;1,IF(ISNUMBER(INDEX(Import.PLE,$K144,DM$16)),IF(INDEX(Import.PLE,$K144,DM$16)&lt;=mediçao,BM144,0),0),PLE!$AA$28*BM144)</f>
        <v>0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437</v>
      </c>
      <c r="E145" s="139" t="s">
        <v>438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439</v>
      </c>
      <c r="E146" s="139" t="s">
        <v>440</v>
      </c>
      <c r="F146" s="137" t="s">
        <v>330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716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441</v>
      </c>
      <c r="E147" s="139" t="s">
        <v>442</v>
      </c>
      <c r="F147" s="137" t="s">
        <v>330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716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443</v>
      </c>
      <c r="E148" s="139" t="s">
        <v>444</v>
      </c>
      <c r="F148" s="137" t="s">
        <v>330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716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445</v>
      </c>
      <c r="E149" s="139" t="s">
        <v>446</v>
      </c>
      <c r="F149" s="137" t="s">
        <v>330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716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447</v>
      </c>
      <c r="E150" s="139" t="s">
        <v>448</v>
      </c>
      <c r="F150" s="137" t="s">
        <v>330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716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449</v>
      </c>
      <c r="E151" s="139" t="s">
        <v>450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451</v>
      </c>
      <c r="E152" s="139" t="s">
        <v>452</v>
      </c>
      <c r="F152" s="137" t="s">
        <v>394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717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453</v>
      </c>
      <c r="E153" s="139" t="s">
        <v>454</v>
      </c>
      <c r="F153" s="137" t="s">
        <v>330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717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455</v>
      </c>
      <c r="E154" s="139" t="s">
        <v>456</v>
      </c>
      <c r="F154" s="137" t="s">
        <v>205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717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457</v>
      </c>
      <c r="E155" s="139" t="s">
        <v>458</v>
      </c>
      <c r="F155" s="137" t="s">
        <v>205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717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459</v>
      </c>
      <c r="E156" s="139" t="s">
        <v>460</v>
      </c>
      <c r="F156" s="137" t="s">
        <v>330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717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461</v>
      </c>
      <c r="E157" s="139" t="s">
        <v>462</v>
      </c>
      <c r="F157" s="137" t="s">
        <v>394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717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463</v>
      </c>
      <c r="E158" s="139" t="s">
        <v>464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465</v>
      </c>
      <c r="E159" s="139" t="s">
        <v>694</v>
      </c>
      <c r="F159" s="137" t="s">
        <v>394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718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466</v>
      </c>
      <c r="E160" s="139" t="s">
        <v>695</v>
      </c>
      <c r="F160" s="137" t="s">
        <v>394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718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467</v>
      </c>
      <c r="E161" s="139" t="s">
        <v>696</v>
      </c>
      <c r="F161" s="137" t="s">
        <v>394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718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468</v>
      </c>
      <c r="E162" s="139" t="s">
        <v>469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470</v>
      </c>
      <c r="E163" s="139" t="s">
        <v>471</v>
      </c>
      <c r="F163" s="137" t="s">
        <v>202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719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472</v>
      </c>
      <c r="E164" s="139" t="s">
        <v>473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474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475</v>
      </c>
      <c r="E166" s="139" t="s">
        <v>219</v>
      </c>
      <c r="F166" s="137" t="s">
        <v>211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720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476</v>
      </c>
      <c r="E167" s="139" t="s">
        <v>477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478</v>
      </c>
      <c r="E168" s="139" t="s">
        <v>244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479</v>
      </c>
      <c r="E169" s="139" t="s">
        <v>221</v>
      </c>
      <c r="F169" s="137" t="s">
        <v>202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721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480</v>
      </c>
      <c r="E170" s="139" t="s">
        <v>247</v>
      </c>
      <c r="F170" s="137" t="s">
        <v>211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721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481</v>
      </c>
      <c r="E171" s="139" t="s">
        <v>482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483</v>
      </c>
      <c r="E172" s="139" t="s">
        <v>484</v>
      </c>
      <c r="F172" s="137" t="s">
        <v>202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721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485</v>
      </c>
      <c r="E173" s="139" t="s">
        <v>291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486</v>
      </c>
      <c r="E174" s="139" t="s">
        <v>293</v>
      </c>
      <c r="F174" s="137" t="s">
        <v>205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721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487</v>
      </c>
      <c r="E175" s="139" t="s">
        <v>488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489</v>
      </c>
      <c r="E176" s="139" t="s">
        <v>299</v>
      </c>
      <c r="F176" s="137" t="s">
        <v>202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722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9019.2099999999991</v>
      </c>
      <c r="DM176" s="119">
        <f ca="1">IF($K176&lt;&gt;1,IF(ISNUMBER(INDEX(Import.PLE,$K176,DM$16)),IF(INDEX(Import.PLE,$K176,DM$16)&lt;=mediçao,BM176,0),0),PLE!$AA$28*BM176)</f>
        <v>9019.2099999999991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490</v>
      </c>
      <c r="E177" s="139" t="s">
        <v>301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491</v>
      </c>
      <c r="E178" s="139" t="s">
        <v>492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493</v>
      </c>
      <c r="E179" s="139" t="s">
        <v>494</v>
      </c>
      <c r="F179" s="137" t="s">
        <v>202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723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0</v>
      </c>
      <c r="DM179" s="119">
        <f ca="1">IF($K179&lt;&gt;1,IF(ISNUMBER(INDEX(Import.PLE,$K179,DM$16)),IF(INDEX(Import.PLE,$K179,DM$16)&lt;=mediçao,BM179,0),0),PLE!$AA$28*BM179)</f>
        <v>0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495</v>
      </c>
      <c r="E180" s="139" t="s">
        <v>307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496</v>
      </c>
      <c r="E181" s="139" t="s">
        <v>309</v>
      </c>
      <c r="F181" s="137" t="s">
        <v>202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723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0</v>
      </c>
      <c r="DM181" s="119">
        <f ca="1">IF($K181&lt;&gt;1,IF(ISNUMBER(INDEX(Import.PLE,$K181,DM$16)),IF(INDEX(Import.PLE,$K181,DM$16)&lt;=mediçao,BM181,0),0),PLE!$AA$28*BM181)</f>
        <v>0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497</v>
      </c>
      <c r="E182" s="139" t="s">
        <v>498</v>
      </c>
      <c r="F182" s="137" t="s">
        <v>202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723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0</v>
      </c>
      <c r="DM182" s="119">
        <f ca="1">IF($K182&lt;&gt;1,IF(ISNUMBER(INDEX(Import.PLE,$K182,DM$16)),IF(INDEX(Import.PLE,$K182,DM$16)&lt;=mediçao,BM182,0),0),PLE!$AA$28*BM182)</f>
        <v>0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499</v>
      </c>
      <c r="E183" s="139" t="s">
        <v>311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500</v>
      </c>
      <c r="E184" s="139" t="s">
        <v>501</v>
      </c>
      <c r="F184" s="137" t="s">
        <v>202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724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1257</v>
      </c>
      <c r="DM184" s="119">
        <f ca="1">IF($K184&lt;&gt;1,IF(ISNUMBER(INDEX(Import.PLE,$K184,DM$16)),IF(INDEX(Import.PLE,$K184,DM$16)&lt;=mediçao,BM184,0),0),PLE!$AA$28*BM184)</f>
        <v>1257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502</v>
      </c>
      <c r="E185" s="139" t="s">
        <v>503</v>
      </c>
      <c r="F185" s="137" t="s">
        <v>202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724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4020.6600000000003</v>
      </c>
      <c r="DM185" s="119">
        <f ca="1">IF($K185&lt;&gt;1,IF(ISNUMBER(INDEX(Import.PLE,$K185,DM$16)),IF(INDEX(Import.PLE,$K185,DM$16)&lt;=mediçao,BM185,0),0),PLE!$AA$28*BM185)</f>
        <v>4020.6600000000003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504</v>
      </c>
      <c r="E186" s="139" t="s">
        <v>505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506</v>
      </c>
      <c r="E187" s="139" t="s">
        <v>338</v>
      </c>
      <c r="F187" s="137" t="s">
        <v>202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725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0</v>
      </c>
      <c r="DM187" s="119">
        <f ca="1">IF($K187&lt;&gt;1,IF(ISNUMBER(INDEX(Import.PLE,$K187,DM$16)),IF(INDEX(Import.PLE,$K187,DM$16)&lt;=mediçao,BM187,0),0),PLE!$AA$28*BM187)</f>
        <v>0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507</v>
      </c>
      <c r="E188" s="139" t="s">
        <v>340</v>
      </c>
      <c r="F188" s="137" t="s">
        <v>202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725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0</v>
      </c>
      <c r="DM188" s="119">
        <f ca="1">IF($K188&lt;&gt;1,IF(ISNUMBER(INDEX(Import.PLE,$K188,DM$16)),IF(INDEX(Import.PLE,$K188,DM$16)&lt;=mediçao,BM188,0),0),PLE!$AA$28*BM188)</f>
        <v>0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508</v>
      </c>
      <c r="E189" s="139" t="s">
        <v>509</v>
      </c>
      <c r="F189" s="137" t="s">
        <v>202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725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0</v>
      </c>
      <c r="DM189" s="119">
        <f ca="1">IF($K189&lt;&gt;1,IF(ISNUMBER(INDEX(Import.PLE,$K189,DM$16)),IF(INDEX(Import.PLE,$K189,DM$16)&lt;=mediçao,BM189,0),0),PLE!$AA$28*BM189)</f>
        <v>0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510</v>
      </c>
      <c r="E190" s="139" t="s">
        <v>511</v>
      </c>
      <c r="F190" s="137" t="s">
        <v>202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725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0</v>
      </c>
      <c r="DM190" s="119">
        <f ca="1">IF($K190&lt;&gt;1,IF(ISNUMBER(INDEX(Import.PLE,$K190,DM$16)),IF(INDEX(Import.PLE,$K190,DM$16)&lt;=mediçao,BM190,0),0),PLE!$AA$28*BM190)</f>
        <v>0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512</v>
      </c>
      <c r="E191" s="139" t="s">
        <v>513</v>
      </c>
      <c r="F191" s="137" t="s">
        <v>202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725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0</v>
      </c>
      <c r="DM191" s="119">
        <f ca="1">IF($K191&lt;&gt;1,IF(ISNUMBER(INDEX(Import.PLE,$K191,DM$16)),IF(INDEX(Import.PLE,$K191,DM$16)&lt;=mediçao,BM191,0),0),PLE!$AA$28*BM191)</f>
        <v>0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514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515</v>
      </c>
      <c r="E193" s="139" t="s">
        <v>516</v>
      </c>
      <c r="F193" s="137" t="s">
        <v>202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726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0</v>
      </c>
      <c r="DM193" s="119">
        <f ca="1">IF($K193&lt;&gt;1,IF(ISNUMBER(INDEX(Import.PLE,$K193,DM$16)),IF(INDEX(Import.PLE,$K193,DM$16)&lt;=mediçao,BM193,0),0),PLE!$AA$28*BM193)</f>
        <v>0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517</v>
      </c>
      <c r="E194" s="139" t="s">
        <v>518</v>
      </c>
      <c r="F194" s="137" t="s">
        <v>202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726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0</v>
      </c>
      <c r="DM194" s="119">
        <f ca="1">IF($K194&lt;&gt;1,IF(ISNUMBER(INDEX(Import.PLE,$K194,DM$16)),IF(INDEX(Import.PLE,$K194,DM$16)&lt;=mediçao,BM194,0),0),PLE!$AA$28*BM194)</f>
        <v>0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519</v>
      </c>
      <c r="E195" s="139" t="s">
        <v>520</v>
      </c>
      <c r="F195" s="137" t="s">
        <v>202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726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0</v>
      </c>
      <c r="DM195" s="119">
        <f ca="1">IF($K195&lt;&gt;1,IF(ISNUMBER(INDEX(Import.PLE,$K195,DM$16)),IF(INDEX(Import.PLE,$K195,DM$16)&lt;=mediçao,BM195,0),0),PLE!$AA$28*BM195)</f>
        <v>0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521</v>
      </c>
      <c r="E196" s="139" t="s">
        <v>351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522</v>
      </c>
      <c r="E197" s="139" t="s">
        <v>353</v>
      </c>
      <c r="F197" s="137" t="s">
        <v>202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727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0</v>
      </c>
      <c r="DM197" s="119">
        <f ca="1">IF($K197&lt;&gt;1,IF(ISNUMBER(INDEX(Import.PLE,$K197,DM$16)),IF(INDEX(Import.PLE,$K197,DM$16)&lt;=mediçao,BM197,0),0),PLE!$AA$28*BM197)</f>
        <v>0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523</v>
      </c>
      <c r="E198" s="139" t="s">
        <v>355</v>
      </c>
      <c r="F198" s="137" t="s">
        <v>202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727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0</v>
      </c>
      <c r="DM198" s="119">
        <f ca="1">IF($K198&lt;&gt;1,IF(ISNUMBER(INDEX(Import.PLE,$K198,DM$16)),IF(INDEX(Import.PLE,$K198,DM$16)&lt;=mediçao,BM198,0),0),PLE!$AA$28*BM198)</f>
        <v>0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524</v>
      </c>
      <c r="E199" s="139" t="s">
        <v>357</v>
      </c>
      <c r="F199" s="137" t="s">
        <v>202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727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0</v>
      </c>
      <c r="DM199" s="119">
        <f ca="1">IF($K199&lt;&gt;1,IF(ISNUMBER(INDEX(Import.PLE,$K199,DM$16)),IF(INDEX(Import.PLE,$K199,DM$16)&lt;=mediçao,BM199,0),0),PLE!$AA$28*BM199)</f>
        <v>0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525</v>
      </c>
      <c r="E200" s="139" t="s">
        <v>526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527</v>
      </c>
      <c r="E201" s="139" t="s">
        <v>528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529</v>
      </c>
      <c r="E202" s="139" t="s">
        <v>530</v>
      </c>
      <c r="F202" s="137" t="s">
        <v>394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728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0</v>
      </c>
      <c r="DM202" s="119">
        <f ca="1">IF($K202&lt;&gt;1,IF(ISNUMBER(INDEX(Import.PLE,$K202,DM$16)),IF(INDEX(Import.PLE,$K202,DM$16)&lt;=mediçao,BM202,0),0),PLE!$AA$28*BM202)</f>
        <v>0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531</v>
      </c>
      <c r="E203" s="139" t="s">
        <v>532</v>
      </c>
      <c r="F203" s="137" t="s">
        <v>330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728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0</v>
      </c>
      <c r="DM203" s="119">
        <f ca="1">IF($K203&lt;&gt;1,IF(ISNUMBER(INDEX(Import.PLE,$K203,DM$16)),IF(INDEX(Import.PLE,$K203,DM$16)&lt;=mediçao,BM203,0),0),PLE!$AA$28*BM203)</f>
        <v>0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533</v>
      </c>
      <c r="E204" s="139" t="s">
        <v>534</v>
      </c>
      <c r="F204" s="137" t="s">
        <v>330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728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0</v>
      </c>
      <c r="DM204" s="119">
        <f ca="1">IF($K204&lt;&gt;1,IF(ISNUMBER(INDEX(Import.PLE,$K204,DM$16)),IF(INDEX(Import.PLE,$K204,DM$16)&lt;=mediçao,BM204,0),0),PLE!$AA$28*BM204)</f>
        <v>0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535</v>
      </c>
      <c r="E205" s="139" t="s">
        <v>536</v>
      </c>
      <c r="F205" s="137" t="s">
        <v>330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728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0</v>
      </c>
      <c r="DM205" s="119">
        <f ca="1">IF($K205&lt;&gt;1,IF(ISNUMBER(INDEX(Import.PLE,$K205,DM$16)),IF(INDEX(Import.PLE,$K205,DM$16)&lt;=mediçao,BM205,0),0),PLE!$AA$28*BM205)</f>
        <v>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537</v>
      </c>
      <c r="E206" s="139" t="s">
        <v>538</v>
      </c>
      <c r="F206" s="137" t="s">
        <v>394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728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0</v>
      </c>
      <c r="DM206" s="119">
        <f ca="1">IF($K206&lt;&gt;1,IF(ISNUMBER(INDEX(Import.PLE,$K206,DM$16)),IF(INDEX(Import.PLE,$K206,DM$16)&lt;=mediçao,BM206,0),0),PLE!$AA$28*BM206)</f>
        <v>0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539</v>
      </c>
      <c r="E207" s="139" t="s">
        <v>540</v>
      </c>
      <c r="F207" s="137" t="s">
        <v>330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728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0</v>
      </c>
      <c r="DM207" s="119">
        <f ca="1">IF($K207&lt;&gt;1,IF(ISNUMBER(INDEX(Import.PLE,$K207,DM$16)),IF(INDEX(Import.PLE,$K207,DM$16)&lt;=mediçao,BM207,0),0),PLE!$AA$28*BM207)</f>
        <v>0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541</v>
      </c>
      <c r="E208" s="139" t="s">
        <v>697</v>
      </c>
      <c r="F208" s="137" t="s">
        <v>330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728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0</v>
      </c>
      <c r="DM208" s="119">
        <f ca="1">IF($K208&lt;&gt;1,IF(ISNUMBER(INDEX(Import.PLE,$K208,DM$16)),IF(INDEX(Import.PLE,$K208,DM$16)&lt;=mediçao,BM208,0),0),PLE!$AA$28*BM208)</f>
        <v>0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542</v>
      </c>
      <c r="E209" s="139" t="s">
        <v>543</v>
      </c>
      <c r="F209" s="137" t="s">
        <v>205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728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0</v>
      </c>
      <c r="DM209" s="119">
        <f ca="1">IF($K209&lt;&gt;1,IF(ISNUMBER(INDEX(Import.PLE,$K209,DM$16)),IF(INDEX(Import.PLE,$K209,DM$16)&lt;=mediçao,BM209,0),0),PLE!$AA$28*BM209)</f>
        <v>0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544</v>
      </c>
      <c r="E210" s="139" t="s">
        <v>545</v>
      </c>
      <c r="F210" s="137" t="s">
        <v>205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728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0</v>
      </c>
      <c r="DM210" s="119">
        <f ca="1">IF($K210&lt;&gt;1,IF(ISNUMBER(INDEX(Import.PLE,$K210,DM$16)),IF(INDEX(Import.PLE,$K210,DM$16)&lt;=mediçao,BM210,0),0),PLE!$AA$28*BM210)</f>
        <v>0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546</v>
      </c>
      <c r="E211" s="139" t="s">
        <v>547</v>
      </c>
      <c r="F211" s="137" t="s">
        <v>205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728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0</v>
      </c>
      <c r="DM211" s="119">
        <f ca="1">IF($K211&lt;&gt;1,IF(ISNUMBER(INDEX(Import.PLE,$K211,DM$16)),IF(INDEX(Import.PLE,$K211,DM$16)&lt;=mediçao,BM211,0),0),PLE!$AA$28*BM211)</f>
        <v>0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548</v>
      </c>
      <c r="E212" s="139" t="s">
        <v>549</v>
      </c>
      <c r="F212" s="137" t="s">
        <v>205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728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0</v>
      </c>
      <c r="DM212" s="119">
        <f ca="1">IF($K212&lt;&gt;1,IF(ISNUMBER(INDEX(Import.PLE,$K212,DM$16)),IF(INDEX(Import.PLE,$K212,DM$16)&lt;=mediçao,BM212,0),0),PLE!$AA$28*BM212)</f>
        <v>0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550</v>
      </c>
      <c r="E213" s="139" t="s">
        <v>551</v>
      </c>
      <c r="F213" s="137" t="s">
        <v>205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728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0</v>
      </c>
      <c r="DM213" s="119">
        <f ca="1">IF($K213&lt;&gt;1,IF(ISNUMBER(INDEX(Import.PLE,$K213,DM$16)),IF(INDEX(Import.PLE,$K213,DM$16)&lt;=mediçao,BM213,0),0),PLE!$AA$28*BM213)</f>
        <v>0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552</v>
      </c>
      <c r="E214" s="139" t="s">
        <v>698</v>
      </c>
      <c r="F214" s="137" t="s">
        <v>330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728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0</v>
      </c>
      <c r="DM214" s="119">
        <f ca="1">IF($K214&lt;&gt;1,IF(ISNUMBER(INDEX(Import.PLE,$K214,DM$16)),IF(INDEX(Import.PLE,$K214,DM$16)&lt;=mediçao,BM214,0),0),PLE!$AA$28*BM214)</f>
        <v>0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553</v>
      </c>
      <c r="E215" s="139" t="s">
        <v>554</v>
      </c>
      <c r="F215" s="137" t="s">
        <v>330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728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0</v>
      </c>
      <c r="DM215" s="119">
        <f ca="1">IF($K215&lt;&gt;1,IF(ISNUMBER(INDEX(Import.PLE,$K215,DM$16)),IF(INDEX(Import.PLE,$K215,DM$16)&lt;=mediçao,BM215,0),0),PLE!$AA$28*BM215)</f>
        <v>0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555</v>
      </c>
      <c r="E216" s="139" t="s">
        <v>699</v>
      </c>
      <c r="F216" s="137" t="s">
        <v>330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728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0</v>
      </c>
      <c r="DM216" s="119">
        <f ca="1">IF($K216&lt;&gt;1,IF(ISNUMBER(INDEX(Import.PLE,$K216,DM$16)),IF(INDEX(Import.PLE,$K216,DM$16)&lt;=mediçao,BM216,0),0),PLE!$AA$28*BM216)</f>
        <v>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556</v>
      </c>
      <c r="E217" s="139" t="s">
        <v>700</v>
      </c>
      <c r="F217" s="137" t="s">
        <v>330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728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0</v>
      </c>
      <c r="DM217" s="119">
        <f ca="1">IF($K217&lt;&gt;1,IF(ISNUMBER(INDEX(Import.PLE,$K217,DM$16)),IF(INDEX(Import.PLE,$K217,DM$16)&lt;=mediçao,BM217,0),0),PLE!$AA$28*BM217)</f>
        <v>0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557</v>
      </c>
      <c r="E218" s="139" t="s">
        <v>558</v>
      </c>
      <c r="F218" s="137" t="s">
        <v>394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728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0</v>
      </c>
      <c r="DM218" s="119">
        <f ca="1">IF($K218&lt;&gt;1,IF(ISNUMBER(INDEX(Import.PLE,$K218,DM$16)),IF(INDEX(Import.PLE,$K218,DM$16)&lt;=mediçao,BM218,0),0),PLE!$AA$28*BM218)</f>
        <v>0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559</v>
      </c>
      <c r="E219" s="139" t="s">
        <v>560</v>
      </c>
      <c r="F219" s="137" t="s">
        <v>394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728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0</v>
      </c>
      <c r="DM219" s="119">
        <f ca="1">IF($K219&lt;&gt;1,IF(ISNUMBER(INDEX(Import.PLE,$K219,DM$16)),IF(INDEX(Import.PLE,$K219,DM$16)&lt;=mediçao,BM219,0),0),PLE!$AA$28*BM219)</f>
        <v>0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561</v>
      </c>
      <c r="E220" s="139" t="s">
        <v>562</v>
      </c>
      <c r="F220" s="137" t="s">
        <v>330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728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0</v>
      </c>
      <c r="DM220" s="119">
        <f ca="1">IF($K220&lt;&gt;1,IF(ISNUMBER(INDEX(Import.PLE,$K220,DM$16)),IF(INDEX(Import.PLE,$K220,DM$16)&lt;=mediçao,BM220,0),0),PLE!$AA$28*BM220)</f>
        <v>0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563</v>
      </c>
      <c r="E221" s="139" t="s">
        <v>701</v>
      </c>
      <c r="F221" s="137" t="s">
        <v>330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728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0</v>
      </c>
      <c r="DM221" s="119">
        <f ca="1">IF($K221&lt;&gt;1,IF(ISNUMBER(INDEX(Import.PLE,$K221,DM$16)),IF(INDEX(Import.PLE,$K221,DM$16)&lt;=mediçao,BM221,0),0),PLE!$AA$28*BM221)</f>
        <v>0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564</v>
      </c>
      <c r="E222" s="139" t="s">
        <v>565</v>
      </c>
      <c r="F222" s="137" t="s">
        <v>330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728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0</v>
      </c>
      <c r="DM222" s="119">
        <f ca="1">IF($K222&lt;&gt;1,IF(ISNUMBER(INDEX(Import.PLE,$K222,DM$16)),IF(INDEX(Import.PLE,$K222,DM$16)&lt;=mediçao,BM222,0),0),PLE!$AA$28*BM222)</f>
        <v>0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566</v>
      </c>
      <c r="E223" s="139" t="s">
        <v>567</v>
      </c>
      <c r="F223" s="137" t="s">
        <v>330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728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0</v>
      </c>
      <c r="DM223" s="119">
        <f ca="1">IF($K223&lt;&gt;1,IF(ISNUMBER(INDEX(Import.PLE,$K223,DM$16)),IF(INDEX(Import.PLE,$K223,DM$16)&lt;=mediçao,BM223,0),0),PLE!$AA$28*BM223)</f>
        <v>0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568</v>
      </c>
      <c r="E224" s="139" t="s">
        <v>569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570</v>
      </c>
      <c r="E225" s="139" t="s">
        <v>571</v>
      </c>
      <c r="F225" s="137" t="s">
        <v>330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728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0</v>
      </c>
      <c r="DM225" s="119">
        <f ca="1">IF($K225&lt;&gt;1,IF(ISNUMBER(INDEX(Import.PLE,$K225,DM$16)),IF(INDEX(Import.PLE,$K225,DM$16)&lt;=mediçao,BM225,0),0),PLE!$AA$28*BM225)</f>
        <v>0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572</v>
      </c>
      <c r="E226" s="139" t="s">
        <v>702</v>
      </c>
      <c r="F226" s="137" t="s">
        <v>330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728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0</v>
      </c>
      <c r="DM226" s="119">
        <f ca="1">IF($K226&lt;&gt;1,IF(ISNUMBER(INDEX(Import.PLE,$K226,DM$16)),IF(INDEX(Import.PLE,$K226,DM$16)&lt;=mediçao,BM226,0),0),PLE!$AA$28*BM226)</f>
        <v>0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573</v>
      </c>
      <c r="E227" s="139" t="s">
        <v>574</v>
      </c>
      <c r="F227" s="137" t="s">
        <v>330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728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0</v>
      </c>
      <c r="DM227" s="119">
        <f ca="1">IF($K227&lt;&gt;1,IF(ISNUMBER(INDEX(Import.PLE,$K227,DM$16)),IF(INDEX(Import.PLE,$K227,DM$16)&lt;=mediçao,BM227,0),0),PLE!$AA$28*BM227)</f>
        <v>0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575</v>
      </c>
      <c r="E228" s="139" t="s">
        <v>576</v>
      </c>
      <c r="F228" s="137" t="s">
        <v>394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728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0</v>
      </c>
      <c r="DM228" s="119">
        <f ca="1">IF($K228&lt;&gt;1,IF(ISNUMBER(INDEX(Import.PLE,$K228,DM$16)),IF(INDEX(Import.PLE,$K228,DM$16)&lt;=mediçao,BM228,0),0),PLE!$AA$28*BM228)</f>
        <v>0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577</v>
      </c>
      <c r="E229" s="139" t="s">
        <v>578</v>
      </c>
      <c r="F229" s="137" t="s">
        <v>394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728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0</v>
      </c>
      <c r="DM229" s="119">
        <f ca="1">IF($K229&lt;&gt;1,IF(ISNUMBER(INDEX(Import.PLE,$K229,DM$16)),IF(INDEX(Import.PLE,$K229,DM$16)&lt;=mediçao,BM229,0),0),PLE!$AA$28*BM229)</f>
        <v>0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579</v>
      </c>
      <c r="E230" s="139" t="s">
        <v>580</v>
      </c>
      <c r="F230" s="137" t="s">
        <v>330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728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0</v>
      </c>
      <c r="DM230" s="119">
        <f ca="1">IF($K230&lt;&gt;1,IF(ISNUMBER(INDEX(Import.PLE,$K230,DM$16)),IF(INDEX(Import.PLE,$K230,DM$16)&lt;=mediçao,BM230,0),0),PLE!$AA$28*BM230)</f>
        <v>0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581</v>
      </c>
      <c r="E231" s="139" t="s">
        <v>582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583</v>
      </c>
      <c r="E232" s="139" t="s">
        <v>584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585</v>
      </c>
      <c r="E233" s="139" t="s">
        <v>586</v>
      </c>
      <c r="F233" s="137" t="s">
        <v>330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729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587</v>
      </c>
      <c r="E234" s="139" t="s">
        <v>588</v>
      </c>
      <c r="F234" s="137" t="s">
        <v>205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729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589</v>
      </c>
      <c r="E235" s="139" t="s">
        <v>590</v>
      </c>
      <c r="F235" s="137" t="s">
        <v>330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729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591</v>
      </c>
      <c r="E236" s="139" t="s">
        <v>592</v>
      </c>
      <c r="F236" s="137" t="s">
        <v>330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729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593</v>
      </c>
      <c r="E237" s="139" t="s">
        <v>594</v>
      </c>
      <c r="F237" s="137" t="s">
        <v>330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729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595</v>
      </c>
      <c r="E238" s="139" t="s">
        <v>596</v>
      </c>
      <c r="F238" s="137" t="s">
        <v>330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729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597</v>
      </c>
      <c r="E239" s="139" t="s">
        <v>598</v>
      </c>
      <c r="F239" s="137" t="s">
        <v>330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729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599</v>
      </c>
      <c r="E240" s="139" t="s">
        <v>600</v>
      </c>
      <c r="F240" s="137" t="s">
        <v>330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729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601</v>
      </c>
      <c r="E241" s="139" t="s">
        <v>602</v>
      </c>
      <c r="F241" s="137" t="s">
        <v>330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729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603</v>
      </c>
      <c r="E242" s="139" t="s">
        <v>604</v>
      </c>
      <c r="F242" s="137" t="s">
        <v>394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729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605</v>
      </c>
      <c r="E243" s="139" t="s">
        <v>606</v>
      </c>
      <c r="F243" s="137" t="s">
        <v>205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729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607</v>
      </c>
      <c r="E244" s="139" t="s">
        <v>608</v>
      </c>
      <c r="F244" s="137" t="s">
        <v>205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729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609</v>
      </c>
      <c r="E245" s="139" t="s">
        <v>610</v>
      </c>
      <c r="F245" s="137" t="s">
        <v>205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729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611</v>
      </c>
      <c r="E246" s="139" t="s">
        <v>569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612</v>
      </c>
      <c r="E247" s="139" t="s">
        <v>613</v>
      </c>
      <c r="F247" s="137" t="s">
        <v>330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729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614</v>
      </c>
      <c r="E248" s="139" t="s">
        <v>615</v>
      </c>
      <c r="F248" s="137" t="s">
        <v>330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729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616</v>
      </c>
      <c r="E249" s="139" t="s">
        <v>617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618</v>
      </c>
      <c r="E250" s="139" t="s">
        <v>219</v>
      </c>
      <c r="F250" s="137" t="s">
        <v>211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729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619</v>
      </c>
      <c r="E251" s="139" t="s">
        <v>221</v>
      </c>
      <c r="F251" s="137" t="s">
        <v>202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729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620</v>
      </c>
      <c r="E252" s="139" t="s">
        <v>621</v>
      </c>
      <c r="F252" s="137" t="s">
        <v>211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729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622</v>
      </c>
      <c r="E253" s="139" t="s">
        <v>610</v>
      </c>
      <c r="F253" s="137" t="s">
        <v>205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729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623</v>
      </c>
      <c r="E254" s="139" t="s">
        <v>624</v>
      </c>
      <c r="F254" s="137" t="s">
        <v>211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729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625</v>
      </c>
      <c r="E255" s="139" t="s">
        <v>626</v>
      </c>
      <c r="F255" s="137" t="s">
        <v>330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729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627</v>
      </c>
      <c r="E256" s="139" t="s">
        <v>628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629</v>
      </c>
      <c r="E257" s="139" t="s">
        <v>630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631</v>
      </c>
      <c r="E258" s="139" t="s">
        <v>632</v>
      </c>
      <c r="F258" s="137" t="s">
        <v>330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730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633</v>
      </c>
      <c r="E259" s="139" t="s">
        <v>634</v>
      </c>
      <c r="F259" s="137" t="s">
        <v>330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730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635</v>
      </c>
      <c r="E260" s="139" t="s">
        <v>636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637</v>
      </c>
      <c r="E261" s="139" t="s">
        <v>638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639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640</v>
      </c>
      <c r="E263" s="139" t="s">
        <v>242</v>
      </c>
      <c r="F263" s="137" t="s">
        <v>211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731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0</v>
      </c>
      <c r="DM263" s="119">
        <f ca="1">IF($K263&lt;&gt;1,IF(ISNUMBER(INDEX(Import.PLE,$K263,DM$16)),IF(INDEX(Import.PLE,$K263,DM$16)&lt;=mediçao,BM263,0),0),PLE!$AA$28*BM263)</f>
        <v>0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641</v>
      </c>
      <c r="E264" s="139" t="s">
        <v>488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642</v>
      </c>
      <c r="E265" s="139" t="s">
        <v>643</v>
      </c>
      <c r="F265" s="137" t="s">
        <v>202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731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0</v>
      </c>
      <c r="DM265" s="119">
        <f ca="1">IF($K265&lt;&gt;1,IF(ISNUMBER(INDEX(Import.PLE,$K265,DM$16)),IF(INDEX(Import.PLE,$K265,DM$16)&lt;=mediçao,BM265,0),0),PLE!$AA$28*BM265)</f>
        <v>0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644</v>
      </c>
      <c r="E266" s="139" t="s">
        <v>645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646</v>
      </c>
      <c r="E267" s="139" t="s">
        <v>647</v>
      </c>
      <c r="F267" s="137" t="s">
        <v>202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731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0</v>
      </c>
      <c r="DM267" s="119">
        <f ca="1">IF($K267&lt;&gt;1,IF(ISNUMBER(INDEX(Import.PLE,$K267,DM$16)),IF(INDEX(Import.PLE,$K267,DM$16)&lt;=mediçao,BM267,0),0),PLE!$AA$28*BM267)</f>
        <v>0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648</v>
      </c>
      <c r="E268" s="139" t="s">
        <v>649</v>
      </c>
      <c r="F268" s="137" t="s">
        <v>228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731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0</v>
      </c>
      <c r="DM268" s="119">
        <f ca="1">IF($K268&lt;&gt;1,IF(ISNUMBER(INDEX(Import.PLE,$K268,DM$16)),IF(INDEX(Import.PLE,$K268,DM$16)&lt;=mediçao,BM268,0),0),PLE!$AA$28*BM268)</f>
        <v>0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650</v>
      </c>
      <c r="E269" s="139" t="s">
        <v>434</v>
      </c>
      <c r="F269" s="137" t="s">
        <v>211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731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0</v>
      </c>
      <c r="DM269" s="119">
        <f ca="1">IF($K269&lt;&gt;1,IF(ISNUMBER(INDEX(Import.PLE,$K269,DM$16)),IF(INDEX(Import.PLE,$K269,DM$16)&lt;=mediçao,BM269,0),0),PLE!$AA$28*BM269)</f>
        <v>0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651</v>
      </c>
      <c r="E270" s="139" t="s">
        <v>240</v>
      </c>
      <c r="F270" s="137" t="s">
        <v>211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731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0</v>
      </c>
      <c r="DM270" s="119">
        <f ca="1">IF($K270&lt;&gt;1,IF(ISNUMBER(INDEX(Import.PLE,$K270,DM$16)),IF(INDEX(Import.PLE,$K270,DM$16)&lt;=mediçao,BM270,0),0),PLE!$AA$28*BM270)</f>
        <v>0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652</v>
      </c>
      <c r="E271" s="139" t="s">
        <v>653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654</v>
      </c>
      <c r="E272" s="139" t="s">
        <v>338</v>
      </c>
      <c r="F272" s="137" t="s">
        <v>202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732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0</v>
      </c>
      <c r="DM272" s="119">
        <f ca="1">IF($K272&lt;&gt;1,IF(ISNUMBER(INDEX(Import.PLE,$K272,DM$16)),IF(INDEX(Import.PLE,$K272,DM$16)&lt;=mediçao,BM272,0),0),PLE!$AA$28*BM272)</f>
        <v>0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655</v>
      </c>
      <c r="E273" s="139" t="s">
        <v>340</v>
      </c>
      <c r="F273" s="137" t="s">
        <v>202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732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0</v>
      </c>
      <c r="DM273" s="119">
        <f ca="1">IF($K273&lt;&gt;1,IF(ISNUMBER(INDEX(Import.PLE,$K273,DM$16)),IF(INDEX(Import.PLE,$K273,DM$16)&lt;=mediçao,BM273,0),0),PLE!$AA$28*BM273)</f>
        <v>0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656</v>
      </c>
      <c r="E274" s="139" t="s">
        <v>351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657</v>
      </c>
      <c r="E275" s="139" t="s">
        <v>353</v>
      </c>
      <c r="F275" s="137" t="s">
        <v>202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733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658</v>
      </c>
      <c r="E276" s="139" t="s">
        <v>355</v>
      </c>
      <c r="F276" s="137" t="s">
        <v>202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733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659</v>
      </c>
      <c r="E277" s="139" t="s">
        <v>357</v>
      </c>
      <c r="F277" s="137" t="s">
        <v>202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733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660</v>
      </c>
      <c r="E278" s="139" t="s">
        <v>661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662</v>
      </c>
      <c r="E279" s="139" t="s">
        <v>663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664</v>
      </c>
      <c r="E280" s="139" t="s">
        <v>665</v>
      </c>
      <c r="F280" s="137" t="s">
        <v>211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734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666</v>
      </c>
      <c r="E281" s="139" t="s">
        <v>667</v>
      </c>
      <c r="F281" s="137" t="s">
        <v>211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734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668</v>
      </c>
      <c r="E282" s="139" t="s">
        <v>669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670</v>
      </c>
      <c r="E283" s="139" t="s">
        <v>671</v>
      </c>
      <c r="F283" s="137" t="s">
        <v>211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735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672</v>
      </c>
      <c r="E284" s="139" t="s">
        <v>673</v>
      </c>
      <c r="F284" s="137" t="s">
        <v>202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735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674</v>
      </c>
      <c r="E285" s="139" t="s">
        <v>675</v>
      </c>
      <c r="F285" s="137" t="s">
        <v>202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735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676</v>
      </c>
      <c r="E286" s="139" t="s">
        <v>677</v>
      </c>
      <c r="F286" s="137" t="s">
        <v>202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735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678</v>
      </c>
      <c r="E287" s="139" t="s">
        <v>679</v>
      </c>
      <c r="F287" s="137" t="s">
        <v>202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735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680</v>
      </c>
      <c r="E288" s="139" t="s">
        <v>681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682</v>
      </c>
      <c r="E289" s="139" t="s">
        <v>683</v>
      </c>
      <c r="F289" s="137" t="s">
        <v>330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736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684</v>
      </c>
      <c r="E290" s="139" t="s">
        <v>685</v>
      </c>
      <c r="F290" s="137" t="s">
        <v>205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736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686</v>
      </c>
      <c r="E291" s="139" t="s">
        <v>687</v>
      </c>
      <c r="F291" s="137" t="s">
        <v>202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736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245330.36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245330.36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12563.09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12563.09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25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4" t="s">
        <v>43</v>
      </c>
      <c r="D329" s="214"/>
      <c r="E329" s="214"/>
      <c r="O329" s="90" t="s">
        <v>41</v>
      </c>
      <c r="P329" s="214" t="str">
        <f>respPLE</f>
        <v>Ranieri Abrantes Sarmento</v>
      </c>
      <c r="Q329" s="214"/>
      <c r="R329" s="214"/>
      <c r="S329" s="214"/>
      <c r="U329" s="90" t="s">
        <v>41</v>
      </c>
      <c r="V329" s="214" t="str">
        <f>respPLE</f>
        <v>Ranieri Abrantes Sarmento</v>
      </c>
      <c r="W329" s="214"/>
      <c r="X329" s="214"/>
      <c r="Y329" s="214"/>
      <c r="AA329" s="90" t="s">
        <v>41</v>
      </c>
      <c r="AB329" s="214" t="str">
        <f>respPLE</f>
        <v>Ranieri Abrantes Sarmento</v>
      </c>
      <c r="AC329" s="214"/>
      <c r="AD329" s="214"/>
      <c r="AE329" s="214"/>
      <c r="AG329" s="90" t="s">
        <v>41</v>
      </c>
      <c r="AH329" s="214" t="str">
        <f>respPLE</f>
        <v>Ranieri Abrantes Sarmento</v>
      </c>
      <c r="AI329" s="214"/>
      <c r="AJ329" s="214"/>
      <c r="AK329" s="214"/>
      <c r="AM329" s="90" t="s">
        <v>41</v>
      </c>
      <c r="AN329" s="214" t="str">
        <f>respPLE</f>
        <v>Ranieri Abrantes Sarmento</v>
      </c>
      <c r="AO329" s="214"/>
      <c r="AP329" s="214"/>
      <c r="AQ329" s="214"/>
      <c r="AS329" s="90" t="s">
        <v>41</v>
      </c>
      <c r="AT329" s="214" t="str">
        <f>respPLE</f>
        <v>Ranieri Abrantes Sarmento</v>
      </c>
      <c r="AU329" s="214"/>
      <c r="AV329" s="214"/>
      <c r="AW329" s="214"/>
      <c r="AY329" s="90" t="s">
        <v>41</v>
      </c>
      <c r="AZ329" s="214" t="str">
        <f>respPLE</f>
        <v>Ranieri Abrantes Sarmento</v>
      </c>
      <c r="BA329" s="214"/>
      <c r="BB329" s="214"/>
      <c r="BC329" s="214"/>
      <c r="BE329" s="90" t="s">
        <v>41</v>
      </c>
      <c r="BF329" s="214" t="str">
        <f>respPLE</f>
        <v>Ranieri Abrantes Sarmento</v>
      </c>
      <c r="BG329" s="214"/>
      <c r="BH329" s="214"/>
      <c r="BI329" s="214"/>
    </row>
    <row r="330" spans="2:114" x14ac:dyDescent="0.2">
      <c r="O330" s="59" t="s">
        <v>42</v>
      </c>
      <c r="P330" s="215" t="str">
        <f>creaPLE</f>
        <v>1612786421</v>
      </c>
      <c r="Q330" s="215"/>
      <c r="R330" s="215"/>
      <c r="S330" s="215"/>
      <c r="U330" s="59" t="s">
        <v>42</v>
      </c>
      <c r="V330" s="215" t="str">
        <f>creaPLE</f>
        <v>1612786421</v>
      </c>
      <c r="W330" s="215"/>
      <c r="X330" s="215"/>
      <c r="Y330" s="215"/>
      <c r="AA330" s="59" t="s">
        <v>42</v>
      </c>
      <c r="AB330" s="215" t="str">
        <f>creaPLE</f>
        <v>1612786421</v>
      </c>
      <c r="AC330" s="215"/>
      <c r="AD330" s="215"/>
      <c r="AE330" s="215"/>
      <c r="AG330" s="59" t="s">
        <v>42</v>
      </c>
      <c r="AH330" s="215" t="str">
        <f>creaPLE</f>
        <v>1612786421</v>
      </c>
      <c r="AI330" s="215"/>
      <c r="AJ330" s="215"/>
      <c r="AK330" s="215"/>
      <c r="AM330" s="59" t="s">
        <v>42</v>
      </c>
      <c r="AN330" s="215" t="str">
        <f>creaPLE</f>
        <v>1612786421</v>
      </c>
      <c r="AO330" s="215"/>
      <c r="AP330" s="215"/>
      <c r="AQ330" s="215"/>
      <c r="AS330" s="59" t="s">
        <v>42</v>
      </c>
      <c r="AT330" s="215" t="str">
        <f>creaPLE</f>
        <v>1612786421</v>
      </c>
      <c r="AU330" s="215"/>
      <c r="AV330" s="215"/>
      <c r="AW330" s="215"/>
      <c r="AY330" s="59" t="s">
        <v>42</v>
      </c>
      <c r="AZ330" s="215" t="str">
        <f>creaPLE</f>
        <v>1612786421</v>
      </c>
      <c r="BA330" s="215"/>
      <c r="BB330" s="215"/>
      <c r="BC330" s="215"/>
      <c r="BE330" s="59" t="s">
        <v>42</v>
      </c>
      <c r="BF330" s="215" t="str">
        <f>creaPLE</f>
        <v>1612786421</v>
      </c>
      <c r="BG330" s="215"/>
      <c r="BH330" s="215"/>
      <c r="BI330" s="215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  <mergeCell ref="BH4:BI4"/>
    <mergeCell ref="R4:S4"/>
    <mergeCell ref="X4:Y4"/>
    <mergeCell ref="AD4:AE4"/>
    <mergeCell ref="AJ4:AK4"/>
    <mergeCell ref="AV4:AW4"/>
    <mergeCell ref="BB4:BC4"/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Normal="60" zoomScaleSheetLayoutView="100" workbookViewId="0">
      <pane xSplit="6" ySplit="4" topLeftCell="K7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34" sqref="L34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245330.36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245330.36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50" x14ac:dyDescent="0.2">
      <c r="A98" s="155">
        <v>70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80070</v>
      </c>
      <c r="G98" s="154" t="str">
        <f t="shared" ca="1" si="16"/>
        <v>1.7.1.5</v>
      </c>
      <c r="H98" s="182" t="str">
        <f t="shared" ca="1" si="16"/>
        <v>ESTRUTURA METÁLICA REVESTIDA POR PLACAS DE ACM (ALUMÍNIO COMPOSTO) RECORTADO, ESPESSURA 4 MM, COLORIDO, FIXAÇÃO DA ESTRUTURA METÁLICA SEM AVANÇO NA ESTRUTURA METÁLICA EXISTENTE NO LOCAL - FORNECIMENTO E MONTAGEM</v>
      </c>
      <c r="I98" s="37" t="str">
        <f t="shared" ca="1" si="20"/>
        <v>M2</v>
      </c>
      <c r="J98" s="144">
        <f t="shared" ca="1" si="21"/>
        <v>62.05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62.05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72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80072</v>
      </c>
      <c r="G99" s="154" t="str">
        <f t="shared" ca="1" si="16"/>
        <v>1.7.2.1</v>
      </c>
      <c r="H99" s="182" t="str">
        <f t="shared" ca="1" si="16"/>
        <v>TUBO PVC, SÉRIE R, ÁGUA PLUVIAL, DN 100 MM, FORNECIDO E INSTALADO EM CONDUTORES VERTICAIS DE ÁGUAS PLUVIAIS. AF_12/2014</v>
      </c>
      <c r="I99" s="37" t="str">
        <f t="shared" ca="1" si="20"/>
        <v>M</v>
      </c>
      <c r="J99" s="144">
        <f t="shared" ca="1" si="21"/>
        <v>44.8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44.8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30" x14ac:dyDescent="0.2">
      <c r="A101" s="155">
        <v>73</v>
      </c>
      <c r="B101" s="21" t="str">
        <f t="shared" ca="1" si="17"/>
        <v>Serviço</v>
      </c>
      <c r="E101" s="153">
        <f t="shared" ca="1" si="18"/>
        <v>8</v>
      </c>
      <c r="F101" s="154">
        <f t="shared" ca="1" si="19"/>
        <v>80073</v>
      </c>
      <c r="G101" s="154" t="str">
        <f t="shared" ca="1" si="22"/>
        <v>1.7.2.2</v>
      </c>
      <c r="H101" s="182" t="str">
        <f t="shared" ca="1" si="22"/>
        <v>JOELHO 90 GRAUS, PVC, SERIE R, ÁGUA PLUVIAL, DN 100 MM, JUNTA ELÁSTICA, FORNECIDO E INSTALADO EM RAMAL DE ENCAMINHAMENTO. AF_12/2014</v>
      </c>
      <c r="I101" s="37" t="str">
        <f t="shared" ca="1" si="20"/>
        <v>UN</v>
      </c>
      <c r="J101" s="144">
        <f t="shared" ca="1" si="21"/>
        <v>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10.5" x14ac:dyDescent="0.25">
      <c r="A102" s="155">
        <v>283</v>
      </c>
      <c r="B102" s="21" t="str">
        <f t="shared" ca="1" si="17"/>
        <v>Evento</v>
      </c>
      <c r="E102" s="153">
        <f t="shared" ca="1" si="18"/>
        <v>9</v>
      </c>
      <c r="F102" s="154">
        <f t="shared" ca="1" si="19"/>
        <v>90000</v>
      </c>
      <c r="G102" s="154" t="str">
        <f t="shared" ca="1" si="22"/>
        <v>Evento</v>
      </c>
      <c r="H102" s="182" t="str">
        <f t="shared" ca="1" si="22"/>
        <v>Quad. - Impermeabilização</v>
      </c>
      <c r="I102" s="37" t="str">
        <f t="shared" ca="1" si="20"/>
        <v>R$</v>
      </c>
      <c r="J102" s="144">
        <f t="shared" ca="1" si="21"/>
        <v>2057.9499999999998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2057.9499999999998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20" x14ac:dyDescent="0.2">
      <c r="A103" s="155">
        <v>75</v>
      </c>
      <c r="B103" s="21" t="str">
        <f t="shared" ca="1" si="17"/>
        <v>Serviço</v>
      </c>
      <c r="E103" s="153">
        <f t="shared" ca="1" si="18"/>
        <v>9</v>
      </c>
      <c r="F103" s="154">
        <f t="shared" ca="1" si="19"/>
        <v>90075</v>
      </c>
      <c r="G103" s="154" t="str">
        <f t="shared" ca="1" si="22"/>
        <v>1.8.1</v>
      </c>
      <c r="H103" s="182" t="str">
        <f t="shared" ca="1" si="22"/>
        <v>IMPERMEABILIZACAO DE ESTRUTURAS ENTERRADAS, COM TINTA ASFALTICA, DUAS DEMAOS. (ADAPTADO DE SINAPI 74106/1)</v>
      </c>
      <c r="I103" s="37" t="str">
        <f t="shared" ca="1" si="20"/>
        <v>M2</v>
      </c>
      <c r="J103" s="144">
        <f t="shared" ca="1" si="21"/>
        <v>220.81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220.81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10.5" x14ac:dyDescent="0.25">
      <c r="A104" s="155">
        <v>284</v>
      </c>
      <c r="B104" s="21" t="str">
        <f t="shared" ca="1" si="17"/>
        <v>Evento</v>
      </c>
      <c r="E104" s="153">
        <f t="shared" ca="1" si="18"/>
        <v>10</v>
      </c>
      <c r="F104" s="154">
        <f t="shared" ca="1" si="19"/>
        <v>100000</v>
      </c>
      <c r="G104" s="154" t="str">
        <f t="shared" ca="1" si="22"/>
        <v>Evento</v>
      </c>
      <c r="H104" s="182" t="str">
        <f t="shared" ca="1" si="22"/>
        <v>Quad. - Revestimento De Paredes</v>
      </c>
      <c r="I104" s="37" t="str">
        <f t="shared" ca="1" si="20"/>
        <v>R$</v>
      </c>
      <c r="J104" s="144">
        <f t="shared" ca="1" si="21"/>
        <v>12563.09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12563.09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25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5" t="s">
        <v>43</v>
      </c>
      <c r="F328" s="215"/>
      <c r="G328" s="215"/>
      <c r="H328" s="21"/>
      <c r="M328" s="59" t="s">
        <v>41</v>
      </c>
      <c r="N328" s="214" t="str">
        <f>Eventograma_e_Quantitativos!$P$329</f>
        <v>Ranieri Abrantes Sarmento</v>
      </c>
      <c r="O328" s="214"/>
      <c r="P328" s="214"/>
      <c r="Q328" s="214"/>
      <c r="S328" s="59" t="s">
        <v>41</v>
      </c>
      <c r="T328" s="214" t="str">
        <f>Eventograma_e_Quantitativos!$P$329</f>
        <v>Ranieri Abrantes Sarmento</v>
      </c>
      <c r="U328" s="214"/>
      <c r="V328" s="214"/>
      <c r="W328" s="214"/>
      <c r="Y328" s="59" t="s">
        <v>41</v>
      </c>
      <c r="Z328" s="214" t="str">
        <f>Eventograma_e_Quantitativos!$P$329</f>
        <v>Ranieri Abrantes Sarmento</v>
      </c>
      <c r="AA328" s="214"/>
      <c r="AB328" s="214"/>
      <c r="AC328" s="214"/>
      <c r="AE328" s="59" t="s">
        <v>41</v>
      </c>
      <c r="AF328" s="214" t="str">
        <f>Eventograma_e_Quantitativos!$P$329</f>
        <v>Ranieri Abrantes Sarmento</v>
      </c>
      <c r="AG328" s="214"/>
      <c r="AH328" s="214"/>
      <c r="AI328" s="214"/>
      <c r="AK328" s="59" t="s">
        <v>41</v>
      </c>
      <c r="AL328" s="214" t="str">
        <f>Eventograma_e_Quantitativos!$P$329</f>
        <v>Ranieri Abrantes Sarmento</v>
      </c>
      <c r="AM328" s="214"/>
      <c r="AN328" s="214"/>
      <c r="AO328" s="214"/>
      <c r="AQ328" s="59" t="s">
        <v>41</v>
      </c>
      <c r="AR328" s="214" t="str">
        <f>Eventograma_e_Quantitativos!$P$329</f>
        <v>Ranieri Abrantes Sarmento</v>
      </c>
      <c r="AS328" s="214"/>
      <c r="AT328" s="214"/>
      <c r="AU328" s="214"/>
      <c r="AW328" s="59" t="s">
        <v>41</v>
      </c>
      <c r="AX328" s="214" t="str">
        <f>Eventograma_e_Quantitativos!$P$329</f>
        <v>Ranieri Abrantes Sarmento</v>
      </c>
      <c r="AY328" s="214"/>
      <c r="AZ328" s="214"/>
      <c r="BA328" s="214"/>
      <c r="BC328" s="59" t="s">
        <v>41</v>
      </c>
      <c r="BD328" s="214" t="str">
        <f>Eventograma_e_Quantitativos!$P$329</f>
        <v>Ranieri Abrantes Sarmento</v>
      </c>
      <c r="BE328" s="214"/>
      <c r="BF328" s="214"/>
      <c r="BG328" s="214"/>
    </row>
    <row r="329" spans="1:61" x14ac:dyDescent="0.2">
      <c r="E329" s="21"/>
      <c r="F329" s="21"/>
      <c r="G329" s="21"/>
      <c r="H329" s="21"/>
      <c r="M329" s="59" t="s">
        <v>42</v>
      </c>
      <c r="N329" s="215" t="str">
        <f>Eventograma_e_Quantitativos!$P$330</f>
        <v>1612786421</v>
      </c>
      <c r="O329" s="215"/>
      <c r="P329" s="215"/>
      <c r="Q329" s="215"/>
      <c r="S329" s="59" t="s">
        <v>42</v>
      </c>
      <c r="T329" s="215" t="str">
        <f>Eventograma_e_Quantitativos!$P$330</f>
        <v>1612786421</v>
      </c>
      <c r="U329" s="215"/>
      <c r="V329" s="215"/>
      <c r="W329" s="215"/>
      <c r="Y329" s="59" t="s">
        <v>42</v>
      </c>
      <c r="Z329" s="215" t="str">
        <f>Eventograma_e_Quantitativos!$P$330</f>
        <v>1612786421</v>
      </c>
      <c r="AA329" s="215"/>
      <c r="AB329" s="215"/>
      <c r="AC329" s="215"/>
      <c r="AE329" s="59" t="s">
        <v>42</v>
      </c>
      <c r="AF329" s="215" t="str">
        <f>Eventograma_e_Quantitativos!$P$330</f>
        <v>1612786421</v>
      </c>
      <c r="AG329" s="215"/>
      <c r="AH329" s="215"/>
      <c r="AI329" s="215"/>
      <c r="AK329" s="59" t="s">
        <v>42</v>
      </c>
      <c r="AL329" s="215" t="str">
        <f>Eventograma_e_Quantitativos!$P$330</f>
        <v>1612786421</v>
      </c>
      <c r="AM329" s="215"/>
      <c r="AN329" s="215"/>
      <c r="AO329" s="215"/>
      <c r="AQ329" s="59" t="s">
        <v>42</v>
      </c>
      <c r="AR329" s="215" t="str">
        <f>Eventograma_e_Quantitativos!$P$330</f>
        <v>1612786421</v>
      </c>
      <c r="AS329" s="215"/>
      <c r="AT329" s="215"/>
      <c r="AU329" s="215"/>
      <c r="AW329" s="59" t="s">
        <v>42</v>
      </c>
      <c r="AX329" s="215" t="str">
        <f>Eventograma_e_Quantitativos!$P$330</f>
        <v>1612786421</v>
      </c>
      <c r="AY329" s="215"/>
      <c r="AZ329" s="215"/>
      <c r="BA329" s="215"/>
      <c r="BC329" s="59" t="s">
        <v>42</v>
      </c>
      <c r="BD329" s="215" t="str">
        <f>Eventograma_e_Quantitativos!$P$330</f>
        <v>1612786421</v>
      </c>
      <c r="BE329" s="215"/>
      <c r="BF329" s="215"/>
      <c r="BG329" s="215"/>
    </row>
  </sheetData>
  <sheetProtection password="8574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  <mergeCell ref="Z328:AC328"/>
    <mergeCell ref="Z329:AC329"/>
    <mergeCell ref="E328:G328"/>
    <mergeCell ref="E327:H327"/>
    <mergeCell ref="N328:Q328"/>
    <mergeCell ref="N329:Q329"/>
    <mergeCell ref="T328:W328"/>
    <mergeCell ref="T329:W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/>
  <dimension ref="A1:BN87"/>
  <sheetViews>
    <sheetView showGridLines="0" view="pageBreakPreview" topLeftCell="A29" zoomScaleNormal="85" zoomScaleSheetLayoutView="100" workbookViewId="0">
      <pane xSplit="3" ySplit="4" topLeftCell="D63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E56" sqref="E56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49" t="s">
        <v>107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AF20"/>
      <c r="AG20"/>
      <c r="AH20"/>
      <c r="AI20"/>
      <c r="AY20" s="243" t="s">
        <v>106</v>
      </c>
      <c r="AZ20" s="244"/>
      <c r="BA20" s="244"/>
      <c r="BB20" s="245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5" t="s">
        <v>95</v>
      </c>
      <c r="C31" s="237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6"/>
      <c r="C32" s="238"/>
      <c r="D32" s="33"/>
      <c r="E32" s="246" t="s">
        <v>51</v>
      </c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8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39" t="s">
        <v>12</v>
      </c>
      <c r="C70" s="240"/>
      <c r="D70"/>
      <c r="G70" s="250">
        <f>(ROW($G70)-ROW($G$70))/6*12+1</f>
        <v>1</v>
      </c>
      <c r="H70" s="251"/>
      <c r="I70" s="251"/>
      <c r="J70" s="252"/>
      <c r="K70" s="250">
        <f>G70+1</f>
        <v>2</v>
      </c>
      <c r="L70" s="251"/>
      <c r="M70" s="251"/>
      <c r="N70" s="252"/>
      <c r="O70" s="250">
        <f>K70+1</f>
        <v>3</v>
      </c>
      <c r="P70" s="251"/>
      <c r="Q70" s="251"/>
      <c r="R70" s="252"/>
      <c r="S70" s="250">
        <f>O70+1</f>
        <v>4</v>
      </c>
      <c r="T70" s="251"/>
      <c r="U70" s="251"/>
      <c r="V70" s="252"/>
      <c r="W70" s="250">
        <f>S70+1</f>
        <v>5</v>
      </c>
      <c r="X70" s="251"/>
      <c r="Y70" s="251"/>
      <c r="Z70" s="252"/>
      <c r="AA70" s="250">
        <f>W70+1</f>
        <v>6</v>
      </c>
      <c r="AB70" s="251"/>
      <c r="AC70" s="251"/>
      <c r="AD70" s="252"/>
      <c r="AE70" s="250">
        <f>AA70+1</f>
        <v>7</v>
      </c>
      <c r="AF70" s="251"/>
      <c r="AG70" s="251"/>
      <c r="AH70" s="252"/>
      <c r="AI70" s="250">
        <f>AE70+1</f>
        <v>8</v>
      </c>
      <c r="AJ70" s="251"/>
      <c r="AK70" s="251"/>
      <c r="AL70" s="252"/>
      <c r="AM70" s="250">
        <f>AI70+1</f>
        <v>9</v>
      </c>
      <c r="AN70" s="251"/>
      <c r="AO70" s="251"/>
      <c r="AP70" s="252"/>
      <c r="AQ70" s="250">
        <f>AM70+1</f>
        <v>10</v>
      </c>
      <c r="AR70" s="251"/>
      <c r="AS70" s="251"/>
      <c r="AT70" s="252"/>
      <c r="AU70" s="250">
        <f>AQ70+1</f>
        <v>11</v>
      </c>
      <c r="AV70" s="251"/>
      <c r="AW70" s="251"/>
      <c r="AX70" s="252"/>
      <c r="AY70" s="250">
        <f>AU70+1</f>
        <v>12</v>
      </c>
      <c r="AZ70" s="251"/>
      <c r="BA70" s="251"/>
      <c r="BB70" s="252"/>
    </row>
    <row r="71" spans="2:54" ht="14.5" x14ac:dyDescent="0.35">
      <c r="B71" s="229" t="s">
        <v>105</v>
      </c>
      <c r="C71" s="230"/>
      <c r="D71"/>
      <c r="E71" s="241" t="s">
        <v>10</v>
      </c>
      <c r="F71" s="242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0.30100685805814414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8.9646601314504734E-2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31"/>
      <c r="C72" s="232"/>
      <c r="D72"/>
      <c r="E72" s="227" t="s">
        <v>11</v>
      </c>
      <c r="F72" s="228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245330.36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73064.89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29" t="s">
        <v>9</v>
      </c>
      <c r="C73" s="230"/>
      <c r="D73"/>
      <c r="E73" s="233" t="s">
        <v>10</v>
      </c>
      <c r="F73" s="234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0.55888531114454032</v>
      </c>
      <c r="T73" s="225"/>
      <c r="U73" s="225"/>
      <c r="V73" s="226"/>
      <c r="W73" s="224">
        <f ca="1">IF(TotalEventos=0,0,W74/TotalEventos)</f>
        <v>0.70308537159366657</v>
      </c>
      <c r="X73" s="225"/>
      <c r="Y73" s="225"/>
      <c r="Z73" s="226"/>
      <c r="AA73" s="224">
        <f ca="1">IF(TotalEventos=0,0,AA74/TotalEventos)</f>
        <v>0.81021786543323715</v>
      </c>
      <c r="AB73" s="225"/>
      <c r="AC73" s="225"/>
      <c r="AD73" s="226"/>
      <c r="AE73" s="224">
        <f ca="1">IF(TotalEventos=0,0,AE74/TotalEventos)</f>
        <v>0.8998644667477419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455509.67</v>
      </c>
      <c r="T74" s="222"/>
      <c r="U74" s="222"/>
      <c r="V74" s="223"/>
      <c r="W74" s="221">
        <f ca="1">W72+S74</f>
        <v>573037.4</v>
      </c>
      <c r="X74" s="222"/>
      <c r="Y74" s="222"/>
      <c r="Z74" s="223"/>
      <c r="AA74" s="221">
        <f ca="1">AA72+W74</f>
        <v>660353.86</v>
      </c>
      <c r="AB74" s="222"/>
      <c r="AC74" s="222"/>
      <c r="AD74" s="223"/>
      <c r="AE74" s="221">
        <f ca="1">AE72+AA74</f>
        <v>733418.75</v>
      </c>
      <c r="AF74" s="222"/>
      <c r="AG74" s="222"/>
      <c r="AH74" s="223"/>
      <c r="AI74" s="221">
        <f ca="1">AI72+AE74</f>
        <v>815032.46</v>
      </c>
      <c r="AJ74" s="222"/>
      <c r="AK74" s="222"/>
      <c r="AL74" s="223"/>
      <c r="AM74" s="221">
        <f ca="1">AM72+AI74</f>
        <v>815032.46</v>
      </c>
      <c r="AN74" s="222"/>
      <c r="AO74" s="222"/>
      <c r="AP74" s="223"/>
      <c r="AQ74" s="221">
        <f ca="1">AQ72+AM74</f>
        <v>815032.46</v>
      </c>
      <c r="AR74" s="222"/>
      <c r="AS74" s="222"/>
      <c r="AT74" s="223"/>
      <c r="AU74" s="221">
        <f ca="1">AU72+AQ74</f>
        <v>815032.46</v>
      </c>
      <c r="AV74" s="222"/>
      <c r="AW74" s="222"/>
      <c r="AX74" s="223"/>
      <c r="AY74" s="221">
        <f ca="1">AY72+AU74</f>
        <v>815032.46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25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5" t="s">
        <v>43</v>
      </c>
      <c r="C79" s="215"/>
      <c r="D79" s="215"/>
      <c r="E79" s="21"/>
      <c r="R79" s="59"/>
      <c r="S79" s="215"/>
      <c r="T79" s="215"/>
      <c r="U79" s="215"/>
      <c r="V79" s="215"/>
      <c r="AQ79" s="59" t="s">
        <v>41</v>
      </c>
      <c r="AR79" s="215" t="str">
        <f>respPLE</f>
        <v>Ranieri Abrantes Sarmento</v>
      </c>
      <c r="AS79" s="215"/>
      <c r="AT79" s="215"/>
      <c r="AU79" s="215"/>
    </row>
    <row r="80" spans="2:54" x14ac:dyDescent="0.2">
      <c r="R80" s="59"/>
      <c r="S80" s="215"/>
      <c r="T80" s="215"/>
      <c r="U80" s="215"/>
      <c r="V80" s="215"/>
      <c r="AQ80" s="59" t="s">
        <v>42</v>
      </c>
      <c r="AR80" s="215" t="str">
        <f>creaPLE</f>
        <v>1612786421</v>
      </c>
      <c r="AS80" s="215"/>
      <c r="AT80" s="215"/>
      <c r="AU80" s="215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AE74:AH74"/>
    <mergeCell ref="AQ74:AT74"/>
    <mergeCell ref="AM74:AP74"/>
    <mergeCell ref="AI74:AL74"/>
    <mergeCell ref="AU72:AX72"/>
    <mergeCell ref="AQ72:AT72"/>
    <mergeCell ref="AM72:AP72"/>
    <mergeCell ref="AI73:AL73"/>
    <mergeCell ref="AY74:BB74"/>
    <mergeCell ref="AY73:BB73"/>
    <mergeCell ref="AY72:BB72"/>
    <mergeCell ref="AU74:AX74"/>
    <mergeCell ref="AQ73:AT73"/>
    <mergeCell ref="AE71:AH71"/>
    <mergeCell ref="AU70:AX70"/>
    <mergeCell ref="AE70:AH70"/>
    <mergeCell ref="AE72:AH72"/>
    <mergeCell ref="AI72:AL72"/>
    <mergeCell ref="AY71:BB71"/>
    <mergeCell ref="AU71:AX71"/>
    <mergeCell ref="AQ71:AT71"/>
    <mergeCell ref="AM70:AP70"/>
    <mergeCell ref="AI70:AL70"/>
    <mergeCell ref="AI71:AL71"/>
    <mergeCell ref="AM71:AP71"/>
    <mergeCell ref="AA71:AD71"/>
    <mergeCell ref="S71:V71"/>
    <mergeCell ref="K71:N71"/>
    <mergeCell ref="O71:R71"/>
    <mergeCell ref="W71:Z71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B31:B32"/>
    <mergeCell ref="C31:C32"/>
    <mergeCell ref="G71:J71"/>
    <mergeCell ref="B70:C70"/>
    <mergeCell ref="E71:F71"/>
    <mergeCell ref="B71:C72"/>
    <mergeCell ref="G72:J72"/>
    <mergeCell ref="E72:F72"/>
    <mergeCell ref="K72:N72"/>
    <mergeCell ref="B79:D79"/>
    <mergeCell ref="G74:J74"/>
    <mergeCell ref="B78:M78"/>
    <mergeCell ref="E73:F73"/>
    <mergeCell ref="W73:Z73"/>
    <mergeCell ref="S79:V79"/>
    <mergeCell ref="E74:F74"/>
    <mergeCell ref="B73:C74"/>
    <mergeCell ref="G73:J73"/>
    <mergeCell ref="S73:V73"/>
    <mergeCell ref="K73:N73"/>
    <mergeCell ref="K74:N74"/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6" fitToHeight="2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tabSelected="1" view="pageBreakPreview" topLeftCell="A20" zoomScale="85" zoomScaleNormal="85" zoomScaleSheetLayoutView="85" workbookViewId="0">
      <selection activeCell="K74" sqref="K74:N74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49" t="s">
        <v>112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Z20"/>
      <c r="AA20"/>
      <c r="AB20"/>
      <c r="AC20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Y20" s="243" t="s">
        <v>106</v>
      </c>
      <c r="AZ20" s="244"/>
      <c r="BA20" s="244"/>
      <c r="BB20" s="245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2">
        <f ca="1">OFFSET(G75,TRUNC((mediçao-G72)/12,0)*8,(mediçao-OFFSET(G72,TRUNC((mediçao-G72)/12,0)*8,0))*4)</f>
        <v>0.25787845308639618</v>
      </c>
      <c r="AB28" s="273"/>
      <c r="AC28" s="273"/>
      <c r="AD28" s="274"/>
      <c r="AE28"/>
      <c r="AF28"/>
      <c r="AG28"/>
      <c r="AH28" s="132" t="s">
        <v>111</v>
      </c>
      <c r="AI28" s="266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30/12/2022 a 04/07/2023</v>
      </c>
      <c r="AJ28" s="267"/>
      <c r="AK28" s="267"/>
      <c r="AL28" s="267"/>
      <c r="AM28" s="267"/>
      <c r="AN28" s="267"/>
      <c r="AO28" s="267"/>
      <c r="AP28" s="267"/>
      <c r="AQ28" s="267"/>
      <c r="AR28" s="267"/>
      <c r="AS28" s="268"/>
      <c r="AT28"/>
      <c r="AW28" s="131" t="s">
        <v>88</v>
      </c>
      <c r="AX28" s="263">
        <v>3</v>
      </c>
      <c r="AY28" s="264"/>
      <c r="AZ28" s="264"/>
      <c r="BA28" s="264"/>
      <c r="BB28" s="265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3</v>
      </c>
      <c r="BB29" s="29" t="str">
        <f>CONCATENATE(mediçao,".")</f>
        <v>3.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5" t="s">
        <v>95</v>
      </c>
      <c r="C31" s="237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6"/>
      <c r="C32" s="238"/>
      <c r="D32" s="33"/>
      <c r="E32" s="260" t="s">
        <v>84</v>
      </c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2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69">
        <v>44937</v>
      </c>
      <c r="H71" s="270"/>
      <c r="I71" s="270"/>
      <c r="J71" s="271"/>
      <c r="K71" s="269">
        <v>44924</v>
      </c>
      <c r="L71" s="270"/>
      <c r="M71" s="270"/>
      <c r="N71" s="271"/>
      <c r="O71" s="269">
        <v>45111</v>
      </c>
      <c r="P71" s="270"/>
      <c r="Q71" s="270"/>
      <c r="R71" s="271"/>
      <c r="S71" s="269"/>
      <c r="T71" s="270"/>
      <c r="U71" s="270"/>
      <c r="V71" s="271"/>
      <c r="W71" s="269"/>
      <c r="X71" s="270"/>
      <c r="Y71" s="270"/>
      <c r="Z71" s="271"/>
      <c r="AA71" s="269"/>
      <c r="AB71" s="270"/>
      <c r="AC71" s="270"/>
      <c r="AD71" s="271"/>
      <c r="AE71" s="269"/>
      <c r="AF71" s="270"/>
      <c r="AG71" s="270"/>
      <c r="AH71" s="271"/>
      <c r="AI71" s="269"/>
      <c r="AJ71" s="270"/>
      <c r="AK71" s="270"/>
      <c r="AL71" s="271"/>
      <c r="AM71" s="269"/>
      <c r="AN71" s="270"/>
      <c r="AO71" s="270"/>
      <c r="AP71" s="271"/>
      <c r="AQ71" s="269"/>
      <c r="AR71" s="270"/>
      <c r="AS71" s="270"/>
      <c r="AT71" s="271"/>
      <c r="AU71" s="269"/>
      <c r="AV71" s="270"/>
      <c r="AW71" s="270"/>
      <c r="AX71" s="271"/>
      <c r="AY71" s="269"/>
      <c r="AZ71" s="270"/>
      <c r="BA71" s="270"/>
      <c r="BB71" s="271"/>
    </row>
    <row r="72" spans="2:54" ht="14.5" x14ac:dyDescent="0.35">
      <c r="B72" s="239" t="s">
        <v>108</v>
      </c>
      <c r="C72" s="240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29" t="s">
        <v>8</v>
      </c>
      <c r="C73" s="230"/>
      <c r="D73"/>
      <c r="E73" s="241" t="s">
        <v>10</v>
      </c>
      <c r="F73" s="242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</v>
      </c>
      <c r="T73" s="254"/>
      <c r="U73" s="254"/>
      <c r="V73" s="255"/>
      <c r="W73" s="253">
        <f ca="1">IF(TotalEventos=0,0,W74/TotalEventos)</f>
        <v>0</v>
      </c>
      <c r="X73" s="254"/>
      <c r="Y73" s="254"/>
      <c r="Z73" s="255"/>
      <c r="AA73" s="253">
        <f ca="1">IF(TotalEventos=0,0,AA74/TotalEventos)</f>
        <v>0</v>
      </c>
      <c r="AB73" s="254"/>
      <c r="AC73" s="254"/>
      <c r="AD73" s="255"/>
      <c r="AE73" s="253">
        <f ca="1">IF(TotalEventos=0,0,AE74/TotalEventos)</f>
        <v>0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0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0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0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0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29" t="s">
        <v>9</v>
      </c>
      <c r="C75" s="230"/>
      <c r="D75"/>
      <c r="E75" s="233" t="s">
        <v>10</v>
      </c>
      <c r="F75" s="234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0.25787845308639618</v>
      </c>
      <c r="T75" s="254"/>
      <c r="U75" s="254"/>
      <c r="V75" s="255"/>
      <c r="W75" s="253">
        <f ca="1">IF(TotalEventos=0,0,W76/TotalEventos)</f>
        <v>0.25787845308639618</v>
      </c>
      <c r="X75" s="254"/>
      <c r="Y75" s="254"/>
      <c r="Z75" s="255"/>
      <c r="AA75" s="253">
        <f ca="1">IF(TotalEventos=0,0,AA76/TotalEventos)</f>
        <v>0.25787845308639618</v>
      </c>
      <c r="AB75" s="254"/>
      <c r="AC75" s="254"/>
      <c r="AD75" s="255"/>
      <c r="AE75" s="253">
        <f ca="1">IF(TotalEventos=0,0,AE76/TotalEventos)</f>
        <v>0.25787845308639618</v>
      </c>
      <c r="AF75" s="254"/>
      <c r="AG75" s="254"/>
      <c r="AH75" s="255"/>
      <c r="AI75" s="253">
        <f ca="1">IF(TotalEventos=0,0,AI76/TotalEventos)</f>
        <v>0.25787845308639618</v>
      </c>
      <c r="AJ75" s="254"/>
      <c r="AK75" s="254"/>
      <c r="AL75" s="255"/>
      <c r="AM75" s="253">
        <f ca="1">IF(TotalEventos=0,0,AM76/TotalEventos)</f>
        <v>0.25787845308639618</v>
      </c>
      <c r="AN75" s="254"/>
      <c r="AO75" s="254"/>
      <c r="AP75" s="255"/>
      <c r="AQ75" s="253">
        <f ca="1">IF(TotalEventos=0,0,AQ76/TotalEventos)</f>
        <v>0.25787845308639618</v>
      </c>
      <c r="AR75" s="254"/>
      <c r="AS75" s="254"/>
      <c r="AT75" s="255"/>
      <c r="AU75" s="253">
        <f ca="1">IF(TotalEventos=0,0,AU76/TotalEventos)</f>
        <v>0.25787845308639618</v>
      </c>
      <c r="AV75" s="254"/>
      <c r="AW75" s="254"/>
      <c r="AX75" s="255"/>
      <c r="AY75" s="253">
        <f ca="1">IF(TotalEventos=0,0,AY76/TotalEventos)</f>
        <v>0.25787845308639618</v>
      </c>
      <c r="AZ75" s="254"/>
      <c r="BA75" s="254"/>
      <c r="BB75" s="255"/>
    </row>
    <row r="76" spans="2:54" ht="14.5" x14ac:dyDescent="0.35">
      <c r="B76" s="231"/>
      <c r="C76" s="232"/>
      <c r="D76"/>
      <c r="E76" s="227" t="s">
        <v>11</v>
      </c>
      <c r="F76" s="228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210179.31</v>
      </c>
      <c r="T76" s="222"/>
      <c r="U76" s="222"/>
      <c r="V76" s="223"/>
      <c r="W76" s="221">
        <f ca="1">W74+S76</f>
        <v>210179.31</v>
      </c>
      <c r="X76" s="222"/>
      <c r="Y76" s="222"/>
      <c r="Z76" s="223"/>
      <c r="AA76" s="221">
        <f ca="1">AA74+W76</f>
        <v>210179.31</v>
      </c>
      <c r="AB76" s="222"/>
      <c r="AC76" s="222"/>
      <c r="AD76" s="223"/>
      <c r="AE76" s="221">
        <f ca="1">AE74+AA76</f>
        <v>210179.31</v>
      </c>
      <c r="AF76" s="222"/>
      <c r="AG76" s="222"/>
      <c r="AH76" s="223"/>
      <c r="AI76" s="221">
        <f ca="1">AI74+AE76</f>
        <v>210179.31</v>
      </c>
      <c r="AJ76" s="222"/>
      <c r="AK76" s="222"/>
      <c r="AL76" s="223"/>
      <c r="AM76" s="221">
        <f ca="1">AM74+AI76</f>
        <v>210179.31</v>
      </c>
      <c r="AN76" s="222"/>
      <c r="AO76" s="222"/>
      <c r="AP76" s="223"/>
      <c r="AQ76" s="221">
        <f ca="1">AQ74+AM76</f>
        <v>210179.31</v>
      </c>
      <c r="AR76" s="222"/>
      <c r="AS76" s="222"/>
      <c r="AT76" s="223"/>
      <c r="AU76" s="221">
        <f ca="1">AU74+AQ76</f>
        <v>210179.31</v>
      </c>
      <c r="AV76" s="222"/>
      <c r="AW76" s="222"/>
      <c r="AX76" s="223"/>
      <c r="AY76" s="221">
        <f ca="1">AY74+AU76</f>
        <v>210179.31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25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4" t="s">
        <v>43</v>
      </c>
      <c r="C80" s="214"/>
      <c r="AR80" s="41" t="s">
        <v>52</v>
      </c>
      <c r="AS80" s="215" t="str">
        <f>respFiscal</f>
        <v>Ranieri Abrantes Sarmento</v>
      </c>
      <c r="AT80" s="215"/>
      <c r="AU80" s="215"/>
      <c r="AV80" s="215"/>
      <c r="AW80" s="215"/>
      <c r="AX80" s="215"/>
      <c r="AY80" s="215"/>
      <c r="AZ80" s="215"/>
      <c r="BA80" s="215"/>
      <c r="BB80" s="215"/>
    </row>
    <row r="81" spans="44:54" x14ac:dyDescent="0.2">
      <c r="AR81" s="41" t="s">
        <v>42</v>
      </c>
      <c r="AS81" s="215" t="str">
        <f>creaFiscal</f>
        <v>1612786421</v>
      </c>
      <c r="AT81" s="215"/>
      <c r="AU81" s="215"/>
      <c r="AV81" s="215"/>
      <c r="AW81" s="215"/>
      <c r="AX81" s="215"/>
      <c r="AY81" s="215"/>
      <c r="AZ81" s="215"/>
      <c r="BA81" s="215"/>
      <c r="BB81" s="215"/>
    </row>
    <row r="82" spans="44:54" x14ac:dyDescent="0.2">
      <c r="AR82" s="41" t="s">
        <v>44</v>
      </c>
      <c r="AS82" s="215" t="str">
        <f>artFiscal</f>
        <v>PB20210411399</v>
      </c>
      <c r="AT82" s="215"/>
      <c r="AU82" s="215"/>
      <c r="AV82" s="215"/>
      <c r="AW82" s="215"/>
      <c r="AX82" s="215"/>
      <c r="AY82" s="215"/>
      <c r="AZ82" s="215"/>
      <c r="BA82" s="215"/>
      <c r="BB82" s="215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  <mergeCell ref="AM71:AP71"/>
    <mergeCell ref="G70:BB70"/>
    <mergeCell ref="S71:V71"/>
    <mergeCell ref="G71:J71"/>
    <mergeCell ref="K71:N71"/>
    <mergeCell ref="O71:R71"/>
    <mergeCell ref="AY71:BB71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S74:V74"/>
    <mergeCell ref="AI74:AL74"/>
    <mergeCell ref="K74:N74"/>
    <mergeCell ref="O74:R74"/>
    <mergeCell ref="AA75:AD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disablePrompts="1"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view="pageBreakPreview" topLeftCell="A18" zoomScale="130" zoomScaleNormal="100" zoomScaleSheetLayoutView="130" workbookViewId="0">
      <selection activeCell="F16" sqref="F16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8" t="s">
        <v>116</v>
      </c>
      <c r="F2" s="278"/>
      <c r="G2" s="278"/>
      <c r="H2" s="278"/>
      <c r="I2" s="278"/>
      <c r="J2" s="278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5" t="s">
        <v>21</v>
      </c>
      <c r="C11" s="275" t="s">
        <v>13</v>
      </c>
      <c r="D11" s="275" t="s">
        <v>20</v>
      </c>
      <c r="E11" s="260" t="s">
        <v>115</v>
      </c>
      <c r="F11" s="262"/>
      <c r="G11" s="260" t="s">
        <v>104</v>
      </c>
      <c r="H11" s="262"/>
      <c r="I11" s="276" t="s">
        <v>16</v>
      </c>
      <c r="J11" s="275" t="s">
        <v>26</v>
      </c>
      <c r="K11" s="275" t="s">
        <v>19</v>
      </c>
      <c r="L11" s="275" t="s">
        <v>87</v>
      </c>
      <c r="M11" s="275" t="s">
        <v>22</v>
      </c>
      <c r="O11" s="275" t="s">
        <v>86</v>
      </c>
      <c r="P11" s="275" t="s">
        <v>113</v>
      </c>
    </row>
    <row r="12" spans="2:17" ht="23.25" customHeight="1" x14ac:dyDescent="0.2">
      <c r="B12" s="275"/>
      <c r="C12" s="275"/>
      <c r="D12" s="275"/>
      <c r="E12" s="104" t="s">
        <v>114</v>
      </c>
      <c r="F12" s="104" t="s">
        <v>9</v>
      </c>
      <c r="G12" s="103" t="s">
        <v>114</v>
      </c>
      <c r="H12" s="103" t="s">
        <v>9</v>
      </c>
      <c r="I12" s="277"/>
      <c r="J12" s="275"/>
      <c r="K12" s="275"/>
      <c r="L12" s="275"/>
      <c r="M12" s="279"/>
      <c r="O12" s="275"/>
      <c r="P12" s="279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0.55888531114454032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187701.35999999993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22477.95</v>
      </c>
    </row>
    <row r="16" spans="2:17" ht="10.5" x14ac:dyDescent="0.25">
      <c r="B16" s="37">
        <f t="shared" ca="1" si="1"/>
        <v>3</v>
      </c>
      <c r="C16" s="37">
        <f ca="1">IF(OR(D16="",D16&lt;dataInicioObra),"",COUNTIF(CronoPrev!$C$14:$C$25,"&lt;"&amp;(D16-7))+1)</f>
        <v>13</v>
      </c>
      <c r="D16" s="45">
        <f ca="1">OFFSET(PLE!$G$71,TRUNC((ROW($B16)-ROW($B$14))/12,0)*8,MOD(ROW($B16)-ROW($B$14),12)*4)</f>
        <v>45111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>
        <f ca="1">IF(C16="","",IF(C16&gt;Cronograma.NumPeríodos,1,VLOOKUP(C16,CronoPrev!$B$14:$G$25,6,FALSE)))</f>
        <v>1</v>
      </c>
      <c r="J16" s="136">
        <f t="shared" ca="1" si="0"/>
        <v>390</v>
      </c>
      <c r="K16" s="37">
        <f t="shared" ca="1" si="4"/>
        <v>92</v>
      </c>
      <c r="L16" s="37">
        <f t="shared" ca="1" si="5"/>
        <v>-298</v>
      </c>
      <c r="M16" s="38">
        <f ca="1">IF(C16="","",L16/SUM(OFFSET(CronoPrev!$D$14,0,0,Cronograma.NumPeríodos)))</f>
        <v>-1.2163265306122448</v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0</v>
      </c>
    </row>
    <row r="17" spans="2:16" ht="10.5" x14ac:dyDescent="0.25">
      <c r="B17" s="37">
        <f t="shared" ca="1" si="1"/>
        <v>4</v>
      </c>
      <c r="C17" s="37" t="str">
        <f ca="1">IF(OR(D17="",D17&lt;dataInicioObra),"",COUNTIF(CronoPrev!$C$14:$C$25,"&lt;"&amp;(D17-7))+1)</f>
        <v/>
      </c>
      <c r="D17" s="45">
        <f ca="1">OFFSET(PLE!$G$71,TRUNC((ROW($B17)-ROW($B$14))/12,0)*8,MOD(ROW($B17)-ROW($B$14),12)*4)</f>
        <v>0</v>
      </c>
      <c r="E17" s="180">
        <f ca="1">OFFSET(PLE!$G$74,TRUNC((ROW($B17)-ROW($B$14))/12,0)*8,MOD(ROW(B17)-ROW($B$14),12)*4)</f>
        <v>0</v>
      </c>
      <c r="F17" s="180">
        <f t="shared" ca="1" si="2"/>
        <v>210179.31</v>
      </c>
      <c r="G17" s="38">
        <f ca="1">OFFSET(PLE!$G$73,TRUNC((ROW($B17)-ROW($B$14))/12,0)*8,MOD(ROW(B17)-ROW($B$14),12)*4)</f>
        <v>0</v>
      </c>
      <c r="H17" s="38">
        <f t="shared" ca="1" si="3"/>
        <v>0.25787845308639618</v>
      </c>
      <c r="I17" s="38" t="str">
        <f ca="1">IF(C17="","",IF(C17&gt;Cronograma.NumPeríodos,1,VLOOKUP(C17,CronoPrev!$B$14:$G$25,6,FALSE)))</f>
        <v/>
      </c>
      <c r="J17" s="136">
        <f t="shared" ca="1" si="0"/>
        <v>-44721</v>
      </c>
      <c r="K17" s="37">
        <f t="shared" ca="1" si="4"/>
        <v>92</v>
      </c>
      <c r="L17" s="37" t="str">
        <f t="shared" ca="1" si="5"/>
        <v/>
      </c>
      <c r="M17" s="38" t="str">
        <f ca="1">IF(C17="","",L17/SUM(OFFSET(CronoPrev!$D$14,0,0,Cronograma.NumPeríodos)))</f>
        <v/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 t="str">
        <f ca="1">IF(OR(D18="",D18&lt;dataInicioObra),"",COUNTIF(CronoPrev!$C$14:$C$25,"&lt;"&amp;(D18-7))+1)</f>
        <v/>
      </c>
      <c r="D18" s="45">
        <f ca="1">OFFSET(PLE!$G$71,TRUNC((ROW($B18)-ROW($B$14))/12,0)*8,MOD(ROW($B18)-ROW($B$14),12)*4)</f>
        <v>0</v>
      </c>
      <c r="E18" s="180">
        <f ca="1">OFFSET(PLE!$G$74,TRUNC((ROW($B18)-ROW($B$14))/12,0)*8,MOD(ROW(B18)-ROW($B$14),12)*4)</f>
        <v>0</v>
      </c>
      <c r="F18" s="180">
        <f t="shared" ca="1" si="2"/>
        <v>210179.31</v>
      </c>
      <c r="G18" s="38">
        <f ca="1">OFFSET(PLE!$G$73,TRUNC((ROW($B18)-ROW($B$14))/12,0)*8,MOD(ROW(B18)-ROW($B$14),12)*4)</f>
        <v>0</v>
      </c>
      <c r="H18" s="38">
        <f t="shared" ca="1" si="3"/>
        <v>0.25787845308639618</v>
      </c>
      <c r="I18" s="38" t="str">
        <f ca="1">IF(C18="","",IF(C18&gt;Cronograma.NumPeríodos,1,VLOOKUP(C18,CronoPrev!$B$14:$G$25,6,FALSE)))</f>
        <v/>
      </c>
      <c r="J18" s="136">
        <f t="shared" ca="1" si="0"/>
        <v>-44721</v>
      </c>
      <c r="K18" s="37">
        <f t="shared" ca="1" si="4"/>
        <v>92</v>
      </c>
      <c r="L18" s="37" t="str">
        <f t="shared" ca="1" si="5"/>
        <v/>
      </c>
      <c r="M18" s="38" t="str">
        <f ca="1">IF(C18="","",L18/SUM(OFFSET(CronoPrev!$D$14,0,0,Cronograma.NumPeríodos)))</f>
        <v/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 t="str">
        <f ca="1">IF(OR(D19="",D19&lt;dataInicioObra),"",COUNTIF(CronoPrev!$C$14:$C$25,"&lt;"&amp;(D19-7))+1)</f>
        <v/>
      </c>
      <c r="D19" s="45">
        <f ca="1">OFFSET(PLE!$G$71,TRUNC((ROW($B19)-ROW($B$14))/12,0)*8,MOD(ROW($B19)-ROW($B$14),12)*4)</f>
        <v>0</v>
      </c>
      <c r="E19" s="180">
        <f ca="1">OFFSET(PLE!$G$74,TRUNC((ROW($B19)-ROW($B$14))/12,0)*8,MOD(ROW(B19)-ROW($B$14),12)*4)</f>
        <v>0</v>
      </c>
      <c r="F19" s="180">
        <f t="shared" ca="1" si="2"/>
        <v>210179.31</v>
      </c>
      <c r="G19" s="38">
        <f ca="1">OFFSET(PLE!$G$73,TRUNC((ROW($B19)-ROW($B$14))/12,0)*8,MOD(ROW(B19)-ROW($B$14),12)*4)</f>
        <v>0</v>
      </c>
      <c r="H19" s="38">
        <f t="shared" ca="1" si="3"/>
        <v>0.25787845308639618</v>
      </c>
      <c r="I19" s="38" t="str">
        <f ca="1">IF(C19="","",IF(C19&gt;Cronograma.NumPeríodos,1,VLOOKUP(C19,CronoPrev!$B$14:$G$25,6,FALSE)))</f>
        <v/>
      </c>
      <c r="J19" s="136">
        <f t="shared" ca="1" si="0"/>
        <v>-44721</v>
      </c>
      <c r="K19" s="37">
        <f t="shared" ca="1" si="4"/>
        <v>92</v>
      </c>
      <c r="L19" s="37" t="str">
        <f t="shared" ca="1" si="5"/>
        <v/>
      </c>
      <c r="M19" s="38" t="str">
        <f ca="1">IF(C19="","",L19/SUM(OFFSET(CronoPrev!$D$14,0,0,Cronograma.NumPeríodos)))</f>
        <v/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 t="str">
        <f ca="1">IF(OR(D20="",D20&lt;dataInicioObra),"",COUNTIF(CronoPrev!$C$14:$C$25,"&lt;"&amp;(D20-7))+1)</f>
        <v/>
      </c>
      <c r="D20" s="45">
        <f ca="1">OFFSET(PLE!$G$71,TRUNC((ROW($B20)-ROW($B$14))/12,0)*8,MOD(ROW($B20)-ROW($B$14),12)*4)</f>
        <v>0</v>
      </c>
      <c r="E20" s="180">
        <f ca="1">OFFSET(PLE!$G$74,TRUNC((ROW($B20)-ROW($B$14))/12,0)*8,MOD(ROW(B20)-ROW($B$14),12)*4)</f>
        <v>0</v>
      </c>
      <c r="F20" s="180">
        <f t="shared" ca="1" si="2"/>
        <v>210179.31</v>
      </c>
      <c r="G20" s="38">
        <f ca="1">OFFSET(PLE!$G$73,TRUNC((ROW($B20)-ROW($B$14))/12,0)*8,MOD(ROW(B20)-ROW($B$14),12)*4)</f>
        <v>0</v>
      </c>
      <c r="H20" s="38">
        <f t="shared" ca="1" si="3"/>
        <v>0.25787845308639618</v>
      </c>
      <c r="I20" s="38" t="str">
        <f ca="1">IF(C20="","",IF(C20&gt;Cronograma.NumPeríodos,1,VLOOKUP(C20,CronoPrev!$B$14:$G$25,6,FALSE)))</f>
        <v/>
      </c>
      <c r="J20" s="136">
        <f t="shared" ca="1" si="0"/>
        <v>-44721</v>
      </c>
      <c r="K20" s="37">
        <f t="shared" ca="1" si="4"/>
        <v>92</v>
      </c>
      <c r="L20" s="37" t="str">
        <f t="shared" ca="1" si="5"/>
        <v/>
      </c>
      <c r="M20" s="38" t="str">
        <f ca="1">IF(C20="","",L20/SUM(OFFSET(CronoPrev!$D$14,0,0,Cronograma.NumPeríodos)))</f>
        <v/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210179.31</v>
      </c>
      <c r="G21" s="38">
        <f ca="1">OFFSET(PLE!$G$73,TRUNC((ROW($B21)-ROW($B$14))/12,0)*8,MOD(ROW(B21)-ROW($B$14),12)*4)</f>
        <v>0</v>
      </c>
      <c r="H21" s="38">
        <f t="shared" ca="1" si="3"/>
        <v>0.25787845308639618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92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210179.31</v>
      </c>
      <c r="G22" s="38">
        <f ca="1">OFFSET(PLE!$G$73,TRUNC((ROW($B22)-ROW($B$14))/12,0)*8,MOD(ROW(B22)-ROW($B$14),12)*4)</f>
        <v>0</v>
      </c>
      <c r="H22" s="38">
        <f t="shared" ca="1" si="3"/>
        <v>0.25787845308639618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92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210179.31</v>
      </c>
      <c r="G23" s="38">
        <f ca="1">OFFSET(PLE!$G$73,TRUNC((ROW($B23)-ROW($B$14))/12,0)*8,MOD(ROW(B23)-ROW($B$14),12)*4)</f>
        <v>0</v>
      </c>
      <c r="H23" s="38">
        <f t="shared" ca="1" si="3"/>
        <v>0.25787845308639618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92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210179.31</v>
      </c>
      <c r="G24" s="38">
        <f ca="1">OFFSET(PLE!$G$73,TRUNC((ROW($B24)-ROW($B$14))/12,0)*8,MOD(ROW(B24)-ROW($B$14),12)*4)</f>
        <v>0</v>
      </c>
      <c r="H24" s="38">
        <f t="shared" ca="1" si="3"/>
        <v>0.25787845308639618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92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210179.31</v>
      </c>
      <c r="G25" s="38">
        <f ca="1">OFFSET(PLE!$G$73,TRUNC((ROW($B25)-ROW($B$14))/12,0)*8,MOD(ROW(B25)-ROW($B$14),12)*4)</f>
        <v>0</v>
      </c>
      <c r="H25" s="38">
        <f t="shared" ca="1" si="3"/>
        <v>0.25787845308639618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92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210179.31</v>
      </c>
      <c r="G26" s="38">
        <f ca="1">OFFSET(PLE!$G$73,TRUNC((ROW($B26)-ROW($B$14))/12,0)*8,MOD(ROW(B26)-ROW($B$14),12)*4)</f>
        <v>0</v>
      </c>
      <c r="H26" s="38">
        <f t="shared" ca="1" si="3"/>
        <v>0.25787845308639618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92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210179.31</v>
      </c>
      <c r="G27" s="38">
        <f ca="1">OFFSET(PLE!$G$73,TRUNC((ROW($B27)-ROW($B$14))/12,0)*8,MOD(ROW(B27)-ROW($B$14),12)*4)</f>
        <v>0</v>
      </c>
      <c r="H27" s="38">
        <f t="shared" ca="1" si="3"/>
        <v>0.25787845308639618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92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210179.31</v>
      </c>
      <c r="G28" s="38">
        <f ca="1">OFFSET(PLE!$G$73,TRUNC((ROW($B28)-ROW($B$14))/12,0)*8,MOD(ROW(B28)-ROW($B$14),12)*4)</f>
        <v>0</v>
      </c>
      <c r="H28" s="38">
        <f t="shared" ca="1" si="3"/>
        <v>0.25787845308639618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92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210179.31</v>
      </c>
      <c r="G29" s="38">
        <f ca="1">OFFSET(PLE!$G$73,TRUNC((ROW($B29)-ROW($B$14))/12,0)*8,MOD(ROW(B29)-ROW($B$14),12)*4)</f>
        <v>0</v>
      </c>
      <c r="H29" s="38">
        <f t="shared" ca="1" si="3"/>
        <v>0.25787845308639618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92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210179.31</v>
      </c>
      <c r="G30" s="38">
        <f ca="1">OFFSET(PLE!$G$73,TRUNC((ROW($B30)-ROW($B$14))/12,0)*8,MOD(ROW(B30)-ROW($B$14),12)*4)</f>
        <v>0</v>
      </c>
      <c r="H30" s="38">
        <f t="shared" ca="1" si="3"/>
        <v>0.25787845308639618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92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210179.31</v>
      </c>
      <c r="G31" s="38">
        <f ca="1">OFFSET(PLE!$G$73,TRUNC((ROW($B31)-ROW($B$14))/12,0)*8,MOD(ROW(B31)-ROW($B$14),12)*4)</f>
        <v>0</v>
      </c>
      <c r="H31" s="38">
        <f t="shared" ca="1" si="3"/>
        <v>0.25787845308639618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92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210179.31</v>
      </c>
      <c r="G32" s="38">
        <f ca="1">OFFSET(PLE!$G$73,TRUNC((ROW($B32)-ROW($B$14))/12,0)*8,MOD(ROW(B32)-ROW($B$14),12)*4)</f>
        <v>0</v>
      </c>
      <c r="H32" s="38">
        <f t="shared" ca="1" si="3"/>
        <v>0.25787845308639618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92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210179.31</v>
      </c>
      <c r="G33" s="38">
        <f ca="1">OFFSET(PLE!$G$73,TRUNC((ROW($B33)-ROW($B$14))/12,0)*8,MOD(ROW(B33)-ROW($B$14),12)*4)</f>
        <v>0</v>
      </c>
      <c r="H33" s="38">
        <f t="shared" ca="1" si="3"/>
        <v>0.25787845308639618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92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210179.31</v>
      </c>
      <c r="G34" s="38">
        <f ca="1">OFFSET(PLE!$G$73,TRUNC((ROW($B34)-ROW($B$14))/12,0)*8,MOD(ROW(B34)-ROW($B$14),12)*4)</f>
        <v>0</v>
      </c>
      <c r="H34" s="38">
        <f t="shared" ca="1" si="3"/>
        <v>0.25787845308639618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92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210179.31</v>
      </c>
      <c r="G35" s="38">
        <f ca="1">OFFSET(PLE!$G$73,TRUNC((ROW($B35)-ROW($B$14))/12,0)*8,MOD(ROW(B35)-ROW($B$14),12)*4)</f>
        <v>0</v>
      </c>
      <c r="H35" s="38">
        <f t="shared" ca="1" si="3"/>
        <v>0.25787845308639618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92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210179.31</v>
      </c>
      <c r="G36" s="38">
        <f ca="1">OFFSET(PLE!$G$73,TRUNC((ROW($B36)-ROW($B$14))/12,0)*8,MOD(ROW(B36)-ROW($B$14),12)*4)</f>
        <v>0</v>
      </c>
      <c r="H36" s="38">
        <f t="shared" ca="1" si="3"/>
        <v>0.25787845308639618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92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210179.31</v>
      </c>
      <c r="G37" s="38">
        <f ca="1">OFFSET(PLE!$G$73,TRUNC((ROW($B37)-ROW($B$14))/12,0)*8,MOD(ROW(B37)-ROW($B$14),12)*4)</f>
        <v>0</v>
      </c>
      <c r="H37" s="38">
        <f t="shared" ca="1" si="3"/>
        <v>0.25787845308639618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92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210179.31</v>
      </c>
      <c r="G39" s="48"/>
      <c r="H39" s="134">
        <f ca="1">OFFSET(H$13,mediçao,0)</f>
        <v>0.25787845308639618</v>
      </c>
      <c r="I39" s="50"/>
      <c r="J39" s="48"/>
      <c r="K39" s="51" t="s">
        <v>27</v>
      </c>
      <c r="L39" s="140">
        <f ca="1">OFFSET($L$13,mediçao,0)</f>
        <v>-298</v>
      </c>
      <c r="M39" s="52">
        <f ca="1">OFFSET($M$13,mediçao,0)</f>
        <v>-1.2163265306122448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25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4" t="s">
        <v>43</v>
      </c>
      <c r="C43" s="214"/>
      <c r="D43" s="214"/>
      <c r="E43" s="214"/>
      <c r="F43" s="214"/>
      <c r="K43" s="41" t="s">
        <v>52</v>
      </c>
      <c r="L43" s="214" t="str">
        <f>respFiscal</f>
        <v>Ranieri Abrantes Sarmento</v>
      </c>
      <c r="M43" s="214"/>
      <c r="N43" s="214"/>
      <c r="O43" s="214"/>
      <c r="P43" s="214"/>
    </row>
    <row r="44" spans="2:16" x14ac:dyDescent="0.2">
      <c r="C44" s="41" t="s">
        <v>42</v>
      </c>
      <c r="D44" s="20"/>
      <c r="G44" s="20"/>
      <c r="K44" s="41" t="s">
        <v>42</v>
      </c>
      <c r="L44" s="215" t="str">
        <f>creaFiscal</f>
        <v>1612786421</v>
      </c>
      <c r="M44" s="215"/>
      <c r="N44" s="215"/>
      <c r="O44" s="215"/>
      <c r="P44" s="215"/>
    </row>
    <row r="45" spans="2:16" x14ac:dyDescent="0.2">
      <c r="C45" s="41" t="s">
        <v>44</v>
      </c>
      <c r="D45" s="20"/>
      <c r="G45" s="20"/>
      <c r="K45" s="41" t="s">
        <v>44</v>
      </c>
      <c r="L45" s="215" t="str">
        <f>artFiscal</f>
        <v>PB20210411399</v>
      </c>
      <c r="M45" s="215"/>
      <c r="N45" s="215"/>
      <c r="O45" s="215"/>
      <c r="P45" s="215"/>
    </row>
  </sheetData>
  <sheetProtection formatRows="0"/>
  <mergeCells count="18">
    <mergeCell ref="E2:J2"/>
    <mergeCell ref="J11:J12"/>
    <mergeCell ref="P11:P12"/>
    <mergeCell ref="L11:L12"/>
    <mergeCell ref="M11:M12"/>
    <mergeCell ref="K11:K12"/>
    <mergeCell ref="O11:O12"/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8.9646601314504734E-2</v>
      </c>
      <c r="G8" s="46">
        <f ca="1">F8+OFFSET(G8,-1,0)</f>
        <v>8.9646601314504734E-2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5" t="s">
        <v>13</v>
      </c>
      <c r="C11" s="279" t="s">
        <v>14</v>
      </c>
      <c r="D11" s="104"/>
      <c r="E11" s="104"/>
      <c r="F11" s="279" t="s">
        <v>16</v>
      </c>
      <c r="G11" s="279"/>
    </row>
    <row r="12" spans="1:7" x14ac:dyDescent="0.35">
      <c r="A12" s="100"/>
      <c r="B12" s="275"/>
      <c r="C12" s="279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0.30100685805814414</v>
      </c>
      <c r="G17" s="46">
        <f t="shared" ca="1" si="2"/>
        <v>0.55888531114454032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0.70308537159366657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0.81021786543323715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8.9646601314504734E-2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2023-07-04T15:40:01Z</cp:lastPrinted>
  <dcterms:created xsi:type="dcterms:W3CDTF">2015-07-14T23:43:47Z</dcterms:created>
  <dcterms:modified xsi:type="dcterms:W3CDTF">2025-02-25T12:32:46Z</dcterms:modified>
</cp:coreProperties>
</file>