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8_{517E7B8D-F201-4390-A673-C82AB3403B2E}" xr6:coauthVersionLast="47" xr6:coauthVersionMax="47" xr10:uidLastSave="{00000000-0000-0000-0000-000000000000}"/>
  <bookViews>
    <workbookView xWindow="-120" yWindow="-120" windowWidth="20730" windowHeight="11160" activeTab="1" xr2:uid="{F6781C13-9650-4485-BC99-71A92E559390}"/>
  </bookViews>
  <sheets>
    <sheet name="BM 01" sheetId="2" r:id="rId1"/>
    <sheet name="Memória 01" sheetId="3" r:id="rId2"/>
    <sheet name="Planilha1" sheetId="1" r:id="rId3"/>
  </sheets>
  <externalReferences>
    <externalReference r:id="rId4"/>
  </externalReferences>
  <definedNames>
    <definedName name="_xlnm.Print_Area" localSheetId="0">'BM 01'!$A$1:$O$202</definedName>
    <definedName name="_xlnm.Print_Area" localSheetId="1">'Memória 01'!$A$1:$D$186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3" l="1"/>
  <c r="G65" i="3" s="1"/>
  <c r="E23" i="3"/>
  <c r="E24" i="3" s="1"/>
  <c r="E22" i="3"/>
  <c r="E17" i="3"/>
  <c r="F12" i="3"/>
  <c r="G9" i="3"/>
  <c r="F9" i="3"/>
  <c r="E9" i="3"/>
  <c r="E8" i="3"/>
  <c r="H200" i="2"/>
  <c r="L199" i="2"/>
  <c r="J199" i="2"/>
  <c r="L198" i="2"/>
  <c r="K198" i="2"/>
  <c r="N198" i="2" s="1"/>
  <c r="J198" i="2"/>
  <c r="M198" i="2" s="1"/>
  <c r="L197" i="2"/>
  <c r="K197" i="2"/>
  <c r="N197" i="2" s="1"/>
  <c r="J197" i="2"/>
  <c r="M197" i="2" s="1"/>
  <c r="M196" i="2"/>
  <c r="L196" i="2"/>
  <c r="L194" i="2" s="1"/>
  <c r="K196" i="2"/>
  <c r="N196" i="2" s="1"/>
  <c r="J196" i="2"/>
  <c r="L195" i="2"/>
  <c r="J195" i="2"/>
  <c r="L193" i="2"/>
  <c r="J193" i="2"/>
  <c r="L192" i="2"/>
  <c r="K192" i="2"/>
  <c r="N192" i="2" s="1"/>
  <c r="J192" i="2"/>
  <c r="M192" i="2" s="1"/>
  <c r="L191" i="2"/>
  <c r="K191" i="2"/>
  <c r="N191" i="2" s="1"/>
  <c r="J191" i="2"/>
  <c r="M191" i="2" s="1"/>
  <c r="M190" i="2"/>
  <c r="L190" i="2"/>
  <c r="J190" i="2"/>
  <c r="K190" i="2" s="1"/>
  <c r="N190" i="2" s="1"/>
  <c r="L189" i="2"/>
  <c r="J189" i="2"/>
  <c r="L188" i="2"/>
  <c r="K188" i="2"/>
  <c r="N188" i="2" s="1"/>
  <c r="J188" i="2"/>
  <c r="M188" i="2" s="1"/>
  <c r="L187" i="2"/>
  <c r="K187" i="2"/>
  <c r="N187" i="2" s="1"/>
  <c r="J187" i="2"/>
  <c r="M187" i="2" s="1"/>
  <c r="M186" i="2"/>
  <c r="L186" i="2"/>
  <c r="J186" i="2"/>
  <c r="K186" i="2" s="1"/>
  <c r="N186" i="2" s="1"/>
  <c r="L185" i="2"/>
  <c r="J185" i="2"/>
  <c r="L184" i="2"/>
  <c r="K184" i="2"/>
  <c r="N184" i="2" s="1"/>
  <c r="J184" i="2"/>
  <c r="M184" i="2" s="1"/>
  <c r="L183" i="2"/>
  <c r="L182" i="2"/>
  <c r="K182" i="2"/>
  <c r="N182" i="2" s="1"/>
  <c r="J182" i="2"/>
  <c r="M182" i="2" s="1"/>
  <c r="L181" i="2"/>
  <c r="K181" i="2"/>
  <c r="N181" i="2" s="1"/>
  <c r="J181" i="2"/>
  <c r="M181" i="2" s="1"/>
  <c r="M180" i="2"/>
  <c r="L180" i="2"/>
  <c r="K180" i="2"/>
  <c r="N180" i="2" s="1"/>
  <c r="J180" i="2"/>
  <c r="L179" i="2"/>
  <c r="J179" i="2"/>
  <c r="L178" i="2"/>
  <c r="K178" i="2"/>
  <c r="N178" i="2" s="1"/>
  <c r="J178" i="2"/>
  <c r="M178" i="2" s="1"/>
  <c r="L177" i="2"/>
  <c r="L176" i="2" s="1"/>
  <c r="K177" i="2"/>
  <c r="N177" i="2" s="1"/>
  <c r="J177" i="2"/>
  <c r="M177" i="2" s="1"/>
  <c r="M175" i="2"/>
  <c r="L175" i="2"/>
  <c r="K175" i="2"/>
  <c r="N175" i="2" s="1"/>
  <c r="J175" i="2"/>
  <c r="M174" i="2"/>
  <c r="L174" i="2"/>
  <c r="J174" i="2"/>
  <c r="K174" i="2" s="1"/>
  <c r="N174" i="2" s="1"/>
  <c r="L173" i="2"/>
  <c r="J173" i="2"/>
  <c r="L172" i="2"/>
  <c r="K172" i="2"/>
  <c r="N172" i="2" s="1"/>
  <c r="J172" i="2"/>
  <c r="M172" i="2" s="1"/>
  <c r="L171" i="2"/>
  <c r="K171" i="2"/>
  <c r="N171" i="2" s="1"/>
  <c r="J171" i="2"/>
  <c r="M171" i="2" s="1"/>
  <c r="M170" i="2"/>
  <c r="L170" i="2"/>
  <c r="L169" i="2" s="1"/>
  <c r="L168" i="2" s="1"/>
  <c r="J170" i="2"/>
  <c r="K170" i="2" s="1"/>
  <c r="N170" i="2" s="1"/>
  <c r="M167" i="2"/>
  <c r="L167" i="2"/>
  <c r="K167" i="2"/>
  <c r="N167" i="2" s="1"/>
  <c r="J167" i="2"/>
  <c r="M166" i="2"/>
  <c r="L166" i="2"/>
  <c r="J166" i="2"/>
  <c r="K166" i="2" s="1"/>
  <c r="N166" i="2" s="1"/>
  <c r="L165" i="2"/>
  <c r="J165" i="2"/>
  <c r="L164" i="2"/>
  <c r="J164" i="2"/>
  <c r="M163" i="2"/>
  <c r="L163" i="2"/>
  <c r="K163" i="2"/>
  <c r="N163" i="2" s="1"/>
  <c r="J163" i="2"/>
  <c r="M162" i="2"/>
  <c r="L162" i="2"/>
  <c r="J162" i="2"/>
  <c r="K162" i="2" s="1"/>
  <c r="N162" i="2" s="1"/>
  <c r="N161" i="2"/>
  <c r="M161" i="2"/>
  <c r="L161" i="2"/>
  <c r="J161" i="2"/>
  <c r="K161" i="2" s="1"/>
  <c r="L159" i="2"/>
  <c r="J159" i="2"/>
  <c r="L158" i="2"/>
  <c r="J158" i="2"/>
  <c r="L157" i="2"/>
  <c r="K157" i="2"/>
  <c r="N157" i="2" s="1"/>
  <c r="J157" i="2"/>
  <c r="M157" i="2" s="1"/>
  <c r="M156" i="2"/>
  <c r="L156" i="2"/>
  <c r="J156" i="2"/>
  <c r="K156" i="2" s="1"/>
  <c r="N156" i="2" s="1"/>
  <c r="N155" i="2"/>
  <c r="M155" i="2"/>
  <c r="L155" i="2"/>
  <c r="J155" i="2"/>
  <c r="K155" i="2" s="1"/>
  <c r="L154" i="2"/>
  <c r="K154" i="2"/>
  <c r="N154" i="2" s="1"/>
  <c r="J154" i="2"/>
  <c r="M154" i="2" s="1"/>
  <c r="L153" i="2"/>
  <c r="K153" i="2"/>
  <c r="N153" i="2" s="1"/>
  <c r="J153" i="2"/>
  <c r="M153" i="2" s="1"/>
  <c r="M152" i="2"/>
  <c r="L152" i="2"/>
  <c r="J152" i="2"/>
  <c r="K152" i="2" s="1"/>
  <c r="N152" i="2" s="1"/>
  <c r="L151" i="2"/>
  <c r="J151" i="2"/>
  <c r="L150" i="2"/>
  <c r="J150" i="2"/>
  <c r="L149" i="2"/>
  <c r="K149" i="2"/>
  <c r="N149" i="2" s="1"/>
  <c r="J149" i="2"/>
  <c r="M149" i="2" s="1"/>
  <c r="L148" i="2"/>
  <c r="M147" i="2"/>
  <c r="L147" i="2"/>
  <c r="K147" i="2"/>
  <c r="N147" i="2" s="1"/>
  <c r="J147" i="2"/>
  <c r="M146" i="2"/>
  <c r="L146" i="2"/>
  <c r="J146" i="2"/>
  <c r="K146" i="2" s="1"/>
  <c r="N146" i="2" s="1"/>
  <c r="L145" i="2"/>
  <c r="J145" i="2"/>
  <c r="L144" i="2"/>
  <c r="J144" i="2"/>
  <c r="L143" i="2"/>
  <c r="K143" i="2"/>
  <c r="N143" i="2" s="1"/>
  <c r="J143" i="2"/>
  <c r="M143" i="2" s="1"/>
  <c r="M142" i="2"/>
  <c r="L142" i="2"/>
  <c r="K142" i="2"/>
  <c r="N142" i="2" s="1"/>
  <c r="J142" i="2"/>
  <c r="N141" i="2"/>
  <c r="M141" i="2"/>
  <c r="L141" i="2"/>
  <c r="J141" i="2"/>
  <c r="K141" i="2" s="1"/>
  <c r="L140" i="2"/>
  <c r="J140" i="2"/>
  <c r="M140" i="2" s="1"/>
  <c r="L139" i="2"/>
  <c r="K139" i="2"/>
  <c r="N139" i="2" s="1"/>
  <c r="J139" i="2"/>
  <c r="M139" i="2" s="1"/>
  <c r="M138" i="2"/>
  <c r="L138" i="2"/>
  <c r="K138" i="2"/>
  <c r="N138" i="2" s="1"/>
  <c r="J138" i="2"/>
  <c r="N137" i="2"/>
  <c r="M137" i="2"/>
  <c r="L137" i="2"/>
  <c r="J137" i="2"/>
  <c r="K137" i="2" s="1"/>
  <c r="L136" i="2"/>
  <c r="K136" i="2"/>
  <c r="N136" i="2" s="1"/>
  <c r="J136" i="2"/>
  <c r="M136" i="2" s="1"/>
  <c r="L135" i="2"/>
  <c r="K135" i="2"/>
  <c r="N135" i="2" s="1"/>
  <c r="J135" i="2"/>
  <c r="M135" i="2" s="1"/>
  <c r="M134" i="2"/>
  <c r="L134" i="2"/>
  <c r="J134" i="2"/>
  <c r="K134" i="2" s="1"/>
  <c r="N134" i="2" s="1"/>
  <c r="L133" i="2"/>
  <c r="J133" i="2"/>
  <c r="L132" i="2"/>
  <c r="J132" i="2"/>
  <c r="M132" i="2" s="1"/>
  <c r="L131" i="2"/>
  <c r="K131" i="2"/>
  <c r="N131" i="2" s="1"/>
  <c r="J131" i="2"/>
  <c r="M131" i="2" s="1"/>
  <c r="M130" i="2"/>
  <c r="L130" i="2"/>
  <c r="K130" i="2"/>
  <c r="N130" i="2" s="1"/>
  <c r="J130" i="2"/>
  <c r="N129" i="2"/>
  <c r="M129" i="2"/>
  <c r="L129" i="2"/>
  <c r="J129" i="2"/>
  <c r="K129" i="2" s="1"/>
  <c r="L128" i="2"/>
  <c r="J128" i="2"/>
  <c r="M127" i="2"/>
  <c r="L127" i="2"/>
  <c r="K127" i="2"/>
  <c r="N127" i="2" s="1"/>
  <c r="J127" i="2"/>
  <c r="M126" i="2"/>
  <c r="L126" i="2"/>
  <c r="J126" i="2"/>
  <c r="K126" i="2" s="1"/>
  <c r="N126" i="2" s="1"/>
  <c r="N125" i="2"/>
  <c r="M125" i="2"/>
  <c r="L125" i="2"/>
  <c r="J125" i="2"/>
  <c r="K125" i="2" s="1"/>
  <c r="N124" i="2"/>
  <c r="L124" i="2"/>
  <c r="K124" i="2"/>
  <c r="J124" i="2"/>
  <c r="M124" i="2" s="1"/>
  <c r="L123" i="2"/>
  <c r="K123" i="2"/>
  <c r="N123" i="2" s="1"/>
  <c r="J123" i="2"/>
  <c r="M123" i="2" s="1"/>
  <c r="M122" i="2"/>
  <c r="L122" i="2"/>
  <c r="J122" i="2"/>
  <c r="K122" i="2" s="1"/>
  <c r="N122" i="2" s="1"/>
  <c r="L121" i="2"/>
  <c r="J121" i="2"/>
  <c r="L120" i="2"/>
  <c r="J120" i="2"/>
  <c r="M120" i="2" s="1"/>
  <c r="L119" i="2"/>
  <c r="K119" i="2"/>
  <c r="N119" i="2" s="1"/>
  <c r="J119" i="2"/>
  <c r="M119" i="2" s="1"/>
  <c r="M118" i="2"/>
  <c r="L118" i="2"/>
  <c r="K118" i="2"/>
  <c r="N118" i="2" s="1"/>
  <c r="J118" i="2"/>
  <c r="N117" i="2"/>
  <c r="L117" i="2"/>
  <c r="J117" i="2"/>
  <c r="K117" i="2" s="1"/>
  <c r="L116" i="2"/>
  <c r="J116" i="2"/>
  <c r="L115" i="2"/>
  <c r="K115" i="2"/>
  <c r="N115" i="2" s="1"/>
  <c r="J115" i="2"/>
  <c r="M115" i="2" s="1"/>
  <c r="M114" i="2"/>
  <c r="L114" i="2"/>
  <c r="J114" i="2"/>
  <c r="K114" i="2" s="1"/>
  <c r="N114" i="2" s="1"/>
  <c r="L113" i="2"/>
  <c r="J113" i="2"/>
  <c r="K113" i="2" s="1"/>
  <c r="N113" i="2" s="1"/>
  <c r="L112" i="2"/>
  <c r="J112" i="2"/>
  <c r="M112" i="2" s="1"/>
  <c r="N110" i="2"/>
  <c r="L110" i="2"/>
  <c r="K110" i="2"/>
  <c r="J110" i="2"/>
  <c r="M110" i="2" s="1"/>
  <c r="L109" i="2"/>
  <c r="K109" i="2"/>
  <c r="N109" i="2" s="1"/>
  <c r="J109" i="2"/>
  <c r="M109" i="2" s="1"/>
  <c r="M108" i="2"/>
  <c r="L108" i="2"/>
  <c r="L104" i="2" s="1"/>
  <c r="K108" i="2"/>
  <c r="N108" i="2" s="1"/>
  <c r="J108" i="2"/>
  <c r="L107" i="2"/>
  <c r="J107" i="2"/>
  <c r="K107" i="2" s="1"/>
  <c r="N107" i="2" s="1"/>
  <c r="L106" i="2"/>
  <c r="J106" i="2"/>
  <c r="M106" i="2" s="1"/>
  <c r="L105" i="2"/>
  <c r="K105" i="2"/>
  <c r="N105" i="2" s="1"/>
  <c r="J105" i="2"/>
  <c r="M105" i="2" s="1"/>
  <c r="L103" i="2"/>
  <c r="K103" i="2"/>
  <c r="N103" i="2" s="1"/>
  <c r="J103" i="2"/>
  <c r="M103" i="2" s="1"/>
  <c r="M102" i="2"/>
  <c r="L102" i="2"/>
  <c r="K102" i="2"/>
  <c r="N102" i="2" s="1"/>
  <c r="J102" i="2"/>
  <c r="M101" i="2"/>
  <c r="M100" i="2" s="1"/>
  <c r="L101" i="2"/>
  <c r="L100" i="2" s="1"/>
  <c r="J101" i="2"/>
  <c r="K101" i="2" s="1"/>
  <c r="N101" i="2" s="1"/>
  <c r="N100" i="2" s="1"/>
  <c r="N99" i="2"/>
  <c r="M99" i="2"/>
  <c r="L99" i="2"/>
  <c r="J99" i="2"/>
  <c r="K99" i="2" s="1"/>
  <c r="L98" i="2"/>
  <c r="K98" i="2"/>
  <c r="N98" i="2" s="1"/>
  <c r="J98" i="2"/>
  <c r="M98" i="2" s="1"/>
  <c r="L97" i="2"/>
  <c r="K97" i="2"/>
  <c r="N97" i="2" s="1"/>
  <c r="J97" i="2"/>
  <c r="M97" i="2" s="1"/>
  <c r="M96" i="2"/>
  <c r="L96" i="2"/>
  <c r="J96" i="2"/>
  <c r="K96" i="2" s="1"/>
  <c r="N96" i="2" s="1"/>
  <c r="L95" i="2"/>
  <c r="J95" i="2"/>
  <c r="L94" i="2"/>
  <c r="J94" i="2"/>
  <c r="M94" i="2" s="1"/>
  <c r="L93" i="2"/>
  <c r="K93" i="2"/>
  <c r="N93" i="2" s="1"/>
  <c r="J93" i="2"/>
  <c r="M93" i="2" s="1"/>
  <c r="M92" i="2"/>
  <c r="L92" i="2"/>
  <c r="L89" i="2" s="1"/>
  <c r="K92" i="2"/>
  <c r="N92" i="2" s="1"/>
  <c r="J92" i="2"/>
  <c r="N91" i="2"/>
  <c r="M91" i="2"/>
  <c r="L91" i="2"/>
  <c r="J91" i="2"/>
  <c r="K91" i="2" s="1"/>
  <c r="L90" i="2"/>
  <c r="J90" i="2"/>
  <c r="L88" i="2"/>
  <c r="K88" i="2"/>
  <c r="N88" i="2" s="1"/>
  <c r="J88" i="2"/>
  <c r="M88" i="2" s="1"/>
  <c r="L87" i="2"/>
  <c r="K87" i="2"/>
  <c r="N87" i="2" s="1"/>
  <c r="J87" i="2"/>
  <c r="M87" i="2" s="1"/>
  <c r="M86" i="2"/>
  <c r="L86" i="2"/>
  <c r="J86" i="2"/>
  <c r="K86" i="2" s="1"/>
  <c r="N86" i="2" s="1"/>
  <c r="N85" i="2"/>
  <c r="M85" i="2"/>
  <c r="L85" i="2"/>
  <c r="J85" i="2"/>
  <c r="K85" i="2" s="1"/>
  <c r="N84" i="2"/>
  <c r="L84" i="2"/>
  <c r="K84" i="2"/>
  <c r="J84" i="2"/>
  <c r="M84" i="2" s="1"/>
  <c r="M83" i="2"/>
  <c r="L83" i="2"/>
  <c r="K83" i="2"/>
  <c r="N83" i="2" s="1"/>
  <c r="J83" i="2"/>
  <c r="M82" i="2"/>
  <c r="L82" i="2"/>
  <c r="J82" i="2"/>
  <c r="K82" i="2" s="1"/>
  <c r="N82" i="2" s="1"/>
  <c r="M81" i="2"/>
  <c r="L81" i="2"/>
  <c r="J81" i="2"/>
  <c r="K81" i="2" s="1"/>
  <c r="N81" i="2" s="1"/>
  <c r="L80" i="2"/>
  <c r="L79" i="2" s="1"/>
  <c r="J80" i="2"/>
  <c r="M80" i="2" s="1"/>
  <c r="M79" i="2" s="1"/>
  <c r="L78" i="2"/>
  <c r="J78" i="2"/>
  <c r="L77" i="2"/>
  <c r="J77" i="2"/>
  <c r="K77" i="2" s="1"/>
  <c r="N77" i="2" s="1"/>
  <c r="N75" i="2"/>
  <c r="M75" i="2"/>
  <c r="L75" i="2"/>
  <c r="J75" i="2"/>
  <c r="K75" i="2" s="1"/>
  <c r="M74" i="2"/>
  <c r="L74" i="2"/>
  <c r="J74" i="2"/>
  <c r="K74" i="2" s="1"/>
  <c r="N74" i="2" s="1"/>
  <c r="L73" i="2"/>
  <c r="J73" i="2"/>
  <c r="M73" i="2" s="1"/>
  <c r="M72" i="2"/>
  <c r="L72" i="2"/>
  <c r="L71" i="2" s="1"/>
  <c r="K72" i="2"/>
  <c r="N72" i="2" s="1"/>
  <c r="J72" i="2"/>
  <c r="M71" i="2"/>
  <c r="M70" i="2"/>
  <c r="L70" i="2"/>
  <c r="K70" i="2"/>
  <c r="N70" i="2" s="1"/>
  <c r="N68" i="2" s="1"/>
  <c r="J70" i="2"/>
  <c r="N69" i="2"/>
  <c r="M69" i="2"/>
  <c r="L69" i="2"/>
  <c r="L68" i="2" s="1"/>
  <c r="J69" i="2"/>
  <c r="K69" i="2" s="1"/>
  <c r="M68" i="2"/>
  <c r="N67" i="2"/>
  <c r="N66" i="2" s="1"/>
  <c r="L67" i="2"/>
  <c r="L66" i="2" s="1"/>
  <c r="J67" i="2"/>
  <c r="K67" i="2" s="1"/>
  <c r="N65" i="2"/>
  <c r="N64" i="2" s="1"/>
  <c r="M65" i="2"/>
  <c r="L65" i="2"/>
  <c r="L64" i="2" s="1"/>
  <c r="L63" i="2" s="1"/>
  <c r="J65" i="2"/>
  <c r="K65" i="2" s="1"/>
  <c r="M64" i="2"/>
  <c r="M62" i="2"/>
  <c r="L62" i="2"/>
  <c r="L59" i="2" s="1"/>
  <c r="K62" i="2"/>
  <c r="N62" i="2" s="1"/>
  <c r="J62" i="2"/>
  <c r="N61" i="2"/>
  <c r="M61" i="2"/>
  <c r="L61" i="2"/>
  <c r="J61" i="2"/>
  <c r="K61" i="2" s="1"/>
  <c r="M60" i="2"/>
  <c r="M59" i="2" s="1"/>
  <c r="L60" i="2"/>
  <c r="J60" i="2"/>
  <c r="K60" i="2" s="1"/>
  <c r="N60" i="2" s="1"/>
  <c r="N59" i="2" s="1"/>
  <c r="M58" i="2"/>
  <c r="M57" i="2" s="1"/>
  <c r="M56" i="2" s="1"/>
  <c r="L58" i="2"/>
  <c r="J58" i="2"/>
  <c r="K58" i="2" s="1"/>
  <c r="N58" i="2" s="1"/>
  <c r="N57" i="2" s="1"/>
  <c r="N56" i="2" s="1"/>
  <c r="L57" i="2"/>
  <c r="N55" i="2"/>
  <c r="M55" i="2"/>
  <c r="L55" i="2"/>
  <c r="J55" i="2"/>
  <c r="K55" i="2" s="1"/>
  <c r="M54" i="2"/>
  <c r="L54" i="2"/>
  <c r="J54" i="2"/>
  <c r="K54" i="2" s="1"/>
  <c r="N54" i="2" s="1"/>
  <c r="L53" i="2"/>
  <c r="J53" i="2"/>
  <c r="M53" i="2" s="1"/>
  <c r="M52" i="2"/>
  <c r="L52" i="2"/>
  <c r="K52" i="2"/>
  <c r="N52" i="2" s="1"/>
  <c r="J52" i="2"/>
  <c r="N51" i="2"/>
  <c r="L51" i="2"/>
  <c r="J51" i="2"/>
  <c r="K51" i="2" s="1"/>
  <c r="L50" i="2"/>
  <c r="J50" i="2"/>
  <c r="M50" i="2" s="1"/>
  <c r="L49" i="2"/>
  <c r="J49" i="2"/>
  <c r="M49" i="2" s="1"/>
  <c r="M48" i="2"/>
  <c r="L48" i="2"/>
  <c r="K48" i="2"/>
  <c r="N48" i="2" s="1"/>
  <c r="J48" i="2"/>
  <c r="L47" i="2"/>
  <c r="J47" i="2"/>
  <c r="K47" i="2" s="1"/>
  <c r="N47" i="2" s="1"/>
  <c r="M46" i="2"/>
  <c r="L46" i="2"/>
  <c r="K46" i="2"/>
  <c r="N46" i="2" s="1"/>
  <c r="J46" i="2"/>
  <c r="L45" i="2"/>
  <c r="K45" i="2"/>
  <c r="N45" i="2" s="1"/>
  <c r="J45" i="2"/>
  <c r="M45" i="2" s="1"/>
  <c r="M44" i="2"/>
  <c r="L44" i="2"/>
  <c r="K44" i="2"/>
  <c r="N44" i="2" s="1"/>
  <c r="J44" i="2"/>
  <c r="N43" i="2"/>
  <c r="M43" i="2"/>
  <c r="L43" i="2"/>
  <c r="J43" i="2"/>
  <c r="K43" i="2" s="1"/>
  <c r="M42" i="2"/>
  <c r="L42" i="2"/>
  <c r="J42" i="2"/>
  <c r="K42" i="2" s="1"/>
  <c r="N42" i="2" s="1"/>
  <c r="L41" i="2"/>
  <c r="J41" i="2"/>
  <c r="M41" i="2" s="1"/>
  <c r="M40" i="2"/>
  <c r="L40" i="2"/>
  <c r="L39" i="2" s="1"/>
  <c r="L38" i="2" s="1"/>
  <c r="K40" i="2"/>
  <c r="N40" i="2" s="1"/>
  <c r="J40" i="2"/>
  <c r="L37" i="2"/>
  <c r="J37" i="2"/>
  <c r="M37" i="2" s="1"/>
  <c r="M36" i="2"/>
  <c r="L36" i="2"/>
  <c r="K36" i="2"/>
  <c r="N36" i="2" s="1"/>
  <c r="J36" i="2"/>
  <c r="N35" i="2"/>
  <c r="L35" i="2"/>
  <c r="J35" i="2"/>
  <c r="K35" i="2" s="1"/>
  <c r="L34" i="2"/>
  <c r="J34" i="2"/>
  <c r="M34" i="2" s="1"/>
  <c r="L33" i="2"/>
  <c r="J33" i="2"/>
  <c r="M33" i="2" s="1"/>
  <c r="M32" i="2"/>
  <c r="L32" i="2"/>
  <c r="K32" i="2"/>
  <c r="N32" i="2" s="1"/>
  <c r="J32" i="2"/>
  <c r="L31" i="2"/>
  <c r="J31" i="2"/>
  <c r="K31" i="2" s="1"/>
  <c r="N31" i="2" s="1"/>
  <c r="M30" i="2"/>
  <c r="L30" i="2"/>
  <c r="K30" i="2"/>
  <c r="N30" i="2" s="1"/>
  <c r="J30" i="2"/>
  <c r="L29" i="2"/>
  <c r="K29" i="2"/>
  <c r="N29" i="2" s="1"/>
  <c r="J29" i="2"/>
  <c r="M29" i="2" s="1"/>
  <c r="M28" i="2"/>
  <c r="L28" i="2"/>
  <c r="K28" i="2"/>
  <c r="N28" i="2" s="1"/>
  <c r="J28" i="2"/>
  <c r="L27" i="2"/>
  <c r="L26" i="2" s="1"/>
  <c r="L25" i="2"/>
  <c r="J25" i="2"/>
  <c r="M25" i="2" s="1"/>
  <c r="M24" i="2"/>
  <c r="L24" i="2"/>
  <c r="L23" i="2" s="1"/>
  <c r="K24" i="2"/>
  <c r="N24" i="2" s="1"/>
  <c r="J24" i="2"/>
  <c r="M23" i="2"/>
  <c r="M22" i="2"/>
  <c r="L22" i="2"/>
  <c r="K22" i="2"/>
  <c r="N22" i="2" s="1"/>
  <c r="J22" i="2"/>
  <c r="N21" i="2"/>
  <c r="M21" i="2"/>
  <c r="L21" i="2"/>
  <c r="J21" i="2"/>
  <c r="K21" i="2" s="1"/>
  <c r="M20" i="2"/>
  <c r="L20" i="2"/>
  <c r="J20" i="2"/>
  <c r="K20" i="2" s="1"/>
  <c r="N20" i="2" s="1"/>
  <c r="L19" i="2"/>
  <c r="L18" i="2" s="1"/>
  <c r="J19" i="2"/>
  <c r="M19" i="2" s="1"/>
  <c r="M18" i="2"/>
  <c r="M10" i="2"/>
  <c r="M6" i="2"/>
  <c r="N63" i="2" l="1"/>
  <c r="M78" i="2"/>
  <c r="K78" i="2"/>
  <c r="N78" i="2" s="1"/>
  <c r="N76" i="2" s="1"/>
  <c r="K121" i="2"/>
  <c r="N121" i="2" s="1"/>
  <c r="M121" i="2"/>
  <c r="M128" i="2"/>
  <c r="K128" i="2"/>
  <c r="N128" i="2" s="1"/>
  <c r="K151" i="2"/>
  <c r="N151" i="2" s="1"/>
  <c r="M151" i="2"/>
  <c r="M173" i="2"/>
  <c r="M169" i="2" s="1"/>
  <c r="K173" i="2"/>
  <c r="N173" i="2" s="1"/>
  <c r="K80" i="2"/>
  <c r="N80" i="2" s="1"/>
  <c r="N79" i="2" s="1"/>
  <c r="L111" i="2"/>
  <c r="K120" i="2"/>
  <c r="N120" i="2" s="1"/>
  <c r="M150" i="2"/>
  <c r="K150" i="2"/>
  <c r="N150" i="2" s="1"/>
  <c r="K159" i="2"/>
  <c r="N159" i="2" s="1"/>
  <c r="M159" i="2"/>
  <c r="M90" i="2"/>
  <c r="K90" i="2"/>
  <c r="N90" i="2" s="1"/>
  <c r="K33" i="2"/>
  <c r="N33" i="2" s="1"/>
  <c r="N27" i="2" s="1"/>
  <c r="N26" i="2" s="1"/>
  <c r="K34" i="2"/>
  <c r="N34" i="2" s="1"/>
  <c r="K50" i="2"/>
  <c r="N50" i="2" s="1"/>
  <c r="M47" i="2"/>
  <c r="M107" i="2"/>
  <c r="M104" i="2" s="1"/>
  <c r="M158" i="2"/>
  <c r="K158" i="2"/>
  <c r="N158" i="2" s="1"/>
  <c r="N148" i="2" s="1"/>
  <c r="L56" i="2"/>
  <c r="M164" i="2"/>
  <c r="M160" i="2" s="1"/>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N18" i="2" s="1"/>
  <c r="K25" i="2"/>
  <c r="N25" i="2" s="1"/>
  <c r="N23" i="2" s="1"/>
  <c r="M35" i="2"/>
  <c r="K41" i="2"/>
  <c r="N41" i="2" s="1"/>
  <c r="N39" i="2" s="1"/>
  <c r="N38" i="2" s="1"/>
  <c r="M51" i="2"/>
  <c r="M67" i="2"/>
  <c r="M66" i="2" s="1"/>
  <c r="M63" i="2" s="1"/>
  <c r="K73" i="2"/>
  <c r="N73" i="2" s="1"/>
  <c r="N71" i="2" s="1"/>
  <c r="M77" i="2"/>
  <c r="M76" i="2" s="1"/>
  <c r="K94" i="2"/>
  <c r="N94" i="2" s="1"/>
  <c r="N104" i="2"/>
  <c r="K112" i="2"/>
  <c r="N112" i="2" s="1"/>
  <c r="M113" i="2"/>
  <c r="M111" i="2" s="1"/>
  <c r="M117" i="2"/>
  <c r="K132" i="2"/>
  <c r="N132" i="2" s="1"/>
  <c r="M144" i="2"/>
  <c r="K144" i="2"/>
  <c r="N144" i="2" s="1"/>
  <c r="K165" i="2"/>
  <c r="N165" i="2" s="1"/>
  <c r="M165" i="2"/>
  <c r="N169" i="2"/>
  <c r="M179" i="2"/>
  <c r="M176" i="2" s="1"/>
  <c r="K179" i="2"/>
  <c r="N179" i="2" s="1"/>
  <c r="N176" i="2" s="1"/>
  <c r="M195" i="2"/>
  <c r="K195" i="2"/>
  <c r="N195" i="2" s="1"/>
  <c r="K140" i="2"/>
  <c r="N140" i="2" s="1"/>
  <c r="L160" i="2"/>
  <c r="L200" i="2" s="1"/>
  <c r="I14" i="2" s="1"/>
  <c r="M185" i="2"/>
  <c r="M183" i="2" s="1"/>
  <c r="K185" i="2"/>
  <c r="N185" i="2" s="1"/>
  <c r="N183" i="2" s="1"/>
  <c r="M189" i="2"/>
  <c r="K189" i="2"/>
  <c r="N189" i="2" s="1"/>
  <c r="M193" i="2"/>
  <c r="K193" i="2"/>
  <c r="N193" i="2" s="1"/>
  <c r="M199" i="2"/>
  <c r="K199" i="2"/>
  <c r="N199" i="2" s="1"/>
  <c r="N168" i="2" l="1"/>
  <c r="M194" i="2"/>
  <c r="N111" i="2"/>
  <c r="M27" i="2"/>
  <c r="M26" i="2" s="1"/>
  <c r="N194" i="2"/>
  <c r="M89" i="2"/>
  <c r="M148" i="2"/>
  <c r="N160" i="2"/>
  <c r="M39" i="2"/>
  <c r="M38" i="2" s="1"/>
  <c r="N89" i="2"/>
  <c r="M168" i="2"/>
  <c r="M200" i="2" l="1"/>
  <c r="C14" i="2" s="1"/>
  <c r="N200" i="2"/>
  <c r="K14" i="2" s="1"/>
  <c r="N14" i="2" s="1"/>
</calcChain>
</file>

<file path=xl/sharedStrings.xml><?xml version="1.0" encoding="utf-8"?>
<sst xmlns="http://schemas.openxmlformats.org/spreadsheetml/2006/main" count="1419" uniqueCount="554">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</sst>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5"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s>
  <fills count="4">
    <fill>
      <patternFill patternType="none"/>
    </fill>
    <fill>
      <patternFill patternType="gray125"/>
    </fill>
    <fill>
      <patternFill patternType="solid">
        <fgColor theme="0"/>
        <bgColor indexed="64"/>
      </patternFill>
    </fill>
    <fill>
      <patternFill patternType="solid">
        <fgColor rgb="FFEEECE1"/>
        <bgColor rgb="FFEEECE1"/>
      </patternFill>
    </fill>
  </fills>
  <borders count="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65">
    <xf numFmtId="0" fontId="0" fillId="0" borderId="0" xfId="0"/>
    <xf numFmtId="0" fontId="2" fillId="0" borderId="0" xfId="0" applyFont="1" applyAlignment="1">
      <alignment horizontal="center" vertical="center"/>
    </xf>
    <xf numFmtId="0" fontId="2" fillId="0" borderId="1" xfId="0" applyFont="1" applyBorder="1" applyAlignment="1">
      <alignment horizontal="center" vertical="center"/>
    </xf>
    <xf numFmtId="0" fontId="3" fillId="2" borderId="0" xfId="2" applyFill="1"/>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0" fontId="5" fillId="3" borderId="2" xfId="0" applyFont="1" applyFill="1" applyBorder="1" applyAlignment="1">
      <alignment horizontal="left" vertical="center"/>
    </xf>
    <xf numFmtId="14" fontId="5" fillId="3" borderId="2" xfId="0" applyNumberFormat="1" applyFont="1" applyFill="1" applyBorder="1" applyAlignment="1">
      <alignment horizontal="center" vertical="center"/>
    </xf>
    <xf numFmtId="0" fontId="6" fillId="0" borderId="2" xfId="0" applyFont="1" applyBorder="1" applyAlignment="1">
      <alignment horizontal="center"/>
    </xf>
    <xf numFmtId="164" fontId="5" fillId="3" borderId="2" xfId="0" applyNumberFormat="1" applyFont="1" applyFill="1" applyBorder="1" applyAlignment="1">
      <alignment horizontal="center" vertical="center"/>
    </xf>
    <xf numFmtId="10" fontId="5" fillId="3" borderId="2" xfId="0" applyNumberFormat="1" applyFont="1" applyFill="1" applyBorder="1" applyAlignment="1">
      <alignment horizontal="center" vertical="center"/>
    </xf>
    <xf numFmtId="165"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0" borderId="2" xfId="0" applyFont="1" applyBorder="1"/>
    <xf numFmtId="10" fontId="5" fillId="3" borderId="2" xfId="0" applyNumberFormat="1" applyFont="1" applyFill="1" applyBorder="1" applyAlignment="1">
      <alignment horizontal="center" vertical="center" wrapText="1"/>
    </xf>
    <xf numFmtId="0" fontId="5" fillId="0" borderId="2" xfId="0" applyFont="1" applyBorder="1" applyAlignment="1">
      <alignment horizontal="left" vertical="center"/>
    </xf>
    <xf numFmtId="0" fontId="5" fillId="3" borderId="2" xfId="2" applyFont="1" applyFill="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5" fillId="3" borderId="2"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8" fillId="2" borderId="2" xfId="2" applyFont="1" applyFill="1" applyBorder="1" applyAlignment="1">
      <alignment horizontal="center"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12" fillId="2" borderId="2" xfId="2"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14" fillId="2" borderId="2" xfId="2" applyFont="1" applyFill="1" applyBorder="1" applyAlignment="1">
      <alignment horizontal="center" vertic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0" fontId="13" fillId="2" borderId="0" xfId="2" applyFont="1" applyFill="1" applyAlignment="1">
      <alignment horizontal="center" vertical="top" wrapText="1"/>
    </xf>
  </cellXfs>
  <cellStyles count="3">
    <cellStyle name="Normal" xfId="0" builtinId="0"/>
    <cellStyle name="Normal 2" xfId="2" xr:uid="{87A976BC-A9F0-4400-A6C4-639B53D07167}"/>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3" customWidth="1"/>
    <col min="2" max="2" width="9" style="59" customWidth="1"/>
    <col min="3" max="3" width="7.7109375" style="3" bestFit="1" customWidth="1"/>
    <col min="4" max="4" width="68.5703125" style="3" bestFit="1" customWidth="1"/>
    <col min="5" max="5" width="5.140625" style="3" bestFit="1" customWidth="1"/>
    <col min="6" max="6" width="7.85546875" style="3" bestFit="1" customWidth="1"/>
    <col min="7" max="7" width="11" style="3" bestFit="1" customWidth="1"/>
    <col min="8" max="8" width="10.85546875" style="3" bestFit="1" customWidth="1"/>
    <col min="9" max="9" width="14.28515625" style="3" customWidth="1"/>
    <col min="10" max="10" width="12.42578125" style="3" customWidth="1"/>
    <col min="11" max="11" width="14.42578125" style="3" customWidth="1"/>
    <col min="12" max="12" width="14.28515625" style="3" customWidth="1"/>
    <col min="13" max="13" width="10.85546875" style="3" customWidth="1"/>
    <col min="14" max="14" width="14.42578125" style="3" customWidth="1"/>
    <col min="15" max="15" width="10" style="3" bestFit="1" customWidth="1"/>
    <col min="16" max="16384" width="10" style="3"/>
  </cols>
  <sheetData>
    <row r="2" spans="1:15" ht="15" customHeight="1" x14ac:dyDescent="0.2">
      <c r="A2" s="1" t="s">
        <v>0</v>
      </c>
      <c r="B2" s="1"/>
      <c r="C2" s="1"/>
      <c r="D2" s="1"/>
      <c r="E2" s="1"/>
      <c r="F2" s="1"/>
      <c r="G2" s="1"/>
      <c r="H2" s="1"/>
      <c r="I2" s="1"/>
      <c r="J2" s="1"/>
      <c r="K2" s="1"/>
      <c r="L2" s="1"/>
      <c r="M2" s="1"/>
      <c r="N2" s="1"/>
      <c r="O2" s="2"/>
    </row>
    <row r="3" spans="1:15" ht="15" customHeight="1" x14ac:dyDescent="0.2">
      <c r="A3" s="1" t="s">
        <v>1</v>
      </c>
      <c r="B3" s="1"/>
      <c r="C3" s="1"/>
      <c r="D3" s="1"/>
      <c r="E3" s="1"/>
      <c r="F3" s="1"/>
      <c r="G3" s="1"/>
      <c r="H3" s="1"/>
      <c r="I3" s="1"/>
      <c r="J3" s="1"/>
      <c r="K3" s="1"/>
      <c r="L3" s="1"/>
      <c r="M3" s="1"/>
      <c r="N3" s="1"/>
      <c r="O3" s="2"/>
    </row>
    <row r="4" spans="1:15" ht="15.75" customHeight="1" x14ac:dyDescent="0.2">
      <c r="A4" s="4" t="s">
        <v>2</v>
      </c>
      <c r="B4" s="4"/>
      <c r="C4" s="4"/>
      <c r="D4" s="4"/>
      <c r="E4" s="4"/>
      <c r="F4" s="4"/>
      <c r="G4" s="4"/>
      <c r="H4" s="4"/>
      <c r="I4" s="4"/>
      <c r="J4" s="4"/>
      <c r="K4" s="4"/>
      <c r="L4" s="4"/>
      <c r="M4" s="4"/>
      <c r="N4" s="4"/>
      <c r="O4" s="5"/>
    </row>
    <row r="5" spans="1:15" ht="15" customHeight="1" x14ac:dyDescent="0.2">
      <c r="A5" s="6" t="s">
        <v>3</v>
      </c>
      <c r="B5" s="6"/>
      <c r="C5" s="6"/>
      <c r="D5" s="7"/>
      <c r="E5" s="6" t="s">
        <v>4</v>
      </c>
      <c r="F5" s="6"/>
      <c r="G5" s="6"/>
      <c r="H5" s="6" t="s">
        <v>5</v>
      </c>
      <c r="I5" s="6"/>
      <c r="J5" s="6"/>
      <c r="K5" s="6"/>
      <c r="L5" s="7" t="s">
        <v>6</v>
      </c>
      <c r="M5" s="6" t="s">
        <v>7</v>
      </c>
      <c r="N5" s="6"/>
      <c r="O5" s="6"/>
    </row>
    <row r="6" spans="1:15" x14ac:dyDescent="0.2">
      <c r="A6" s="8" t="s">
        <v>8</v>
      </c>
      <c r="B6" s="9"/>
      <c r="C6" s="10"/>
      <c r="D6" s="11"/>
      <c r="E6" s="12">
        <v>44845</v>
      </c>
      <c r="F6" s="13"/>
      <c r="G6" s="13"/>
      <c r="H6" s="14">
        <v>44931</v>
      </c>
      <c r="I6" s="14"/>
      <c r="J6" s="14"/>
      <c r="K6" s="14"/>
      <c r="L6" s="15">
        <v>0.25219999999999998</v>
      </c>
      <c r="M6" s="16">
        <f>H200</f>
        <v>845452.13000000012</v>
      </c>
      <c r="N6" s="16"/>
      <c r="O6" s="16"/>
    </row>
    <row r="7" spans="1:15" x14ac:dyDescent="0.2">
      <c r="A7" s="6" t="s">
        <v>9</v>
      </c>
      <c r="B7" s="6"/>
      <c r="C7" s="6"/>
      <c r="D7" s="7"/>
      <c r="E7" s="17" t="s">
        <v>10</v>
      </c>
      <c r="F7" s="18"/>
      <c r="G7" s="18"/>
      <c r="H7" s="18"/>
      <c r="I7" s="18"/>
      <c r="J7" s="18"/>
      <c r="K7" s="19"/>
      <c r="L7" s="7" t="s">
        <v>11</v>
      </c>
      <c r="M7" s="6" t="s">
        <v>12</v>
      </c>
      <c r="N7" s="6"/>
      <c r="O7" s="6"/>
    </row>
    <row r="8" spans="1:15" x14ac:dyDescent="0.2">
      <c r="A8" s="20" t="s">
        <v>13</v>
      </c>
      <c r="B8" s="21"/>
      <c r="C8" s="22"/>
      <c r="D8" s="23"/>
      <c r="E8" s="24" t="s">
        <v>14</v>
      </c>
      <c r="F8" s="25"/>
      <c r="G8" s="25"/>
      <c r="H8" s="25"/>
      <c r="I8" s="25"/>
      <c r="J8" s="25"/>
      <c r="K8" s="25"/>
      <c r="L8" s="26">
        <v>0.87229999999999996</v>
      </c>
      <c r="M8" s="16">
        <v>0</v>
      </c>
      <c r="N8" s="16"/>
      <c r="O8" s="16"/>
    </row>
    <row r="9" spans="1:15" x14ac:dyDescent="0.2">
      <c r="A9" s="27" t="s">
        <v>15</v>
      </c>
      <c r="B9" s="27"/>
      <c r="C9" s="27"/>
      <c r="D9" s="27"/>
      <c r="E9" s="27" t="s">
        <v>16</v>
      </c>
      <c r="F9" s="27"/>
      <c r="G9" s="27"/>
      <c r="H9" s="27"/>
      <c r="I9" s="27"/>
      <c r="J9" s="27"/>
      <c r="K9" s="27"/>
      <c r="L9" s="27"/>
      <c r="M9" s="6" t="s">
        <v>17</v>
      </c>
      <c r="N9" s="6"/>
      <c r="O9" s="6"/>
    </row>
    <row r="10" spans="1:15" ht="15.75" customHeight="1" x14ac:dyDescent="0.2">
      <c r="A10" s="28" t="s">
        <v>18</v>
      </c>
      <c r="B10" s="28"/>
      <c r="C10" s="28"/>
      <c r="D10" s="28"/>
      <c r="E10" s="28" t="s">
        <v>19</v>
      </c>
      <c r="F10" s="28"/>
      <c r="G10" s="28"/>
      <c r="H10" s="28"/>
      <c r="I10" s="28"/>
      <c r="J10" s="28"/>
      <c r="K10" s="28"/>
      <c r="L10" s="28"/>
      <c r="M10" s="16">
        <f>M6+M8</f>
        <v>845452.13000000012</v>
      </c>
      <c r="N10" s="16"/>
      <c r="O10" s="16"/>
    </row>
    <row r="11" spans="1:15" x14ac:dyDescent="0.2">
      <c r="A11" s="27" t="s">
        <v>20</v>
      </c>
      <c r="B11" s="27"/>
      <c r="C11" s="27"/>
      <c r="D11" s="27"/>
      <c r="E11" s="27"/>
      <c r="F11" s="27"/>
      <c r="G11" s="27"/>
      <c r="H11" s="27"/>
      <c r="I11" s="27"/>
      <c r="J11" s="27"/>
      <c r="K11" s="27"/>
      <c r="L11" s="27"/>
      <c r="M11" s="27"/>
      <c r="N11" s="27"/>
      <c r="O11" s="27"/>
    </row>
    <row r="12" spans="1:15" ht="14.25" customHeight="1" x14ac:dyDescent="0.2">
      <c r="A12" s="24" t="s">
        <v>21</v>
      </c>
      <c r="B12" s="24"/>
      <c r="C12" s="24"/>
      <c r="D12" s="24"/>
      <c r="E12" s="24"/>
      <c r="F12" s="24"/>
      <c r="G12" s="24"/>
      <c r="H12" s="24"/>
      <c r="I12" s="24"/>
      <c r="J12" s="24"/>
      <c r="K12" s="24"/>
      <c r="L12" s="24"/>
      <c r="M12" s="24"/>
      <c r="N12" s="24"/>
      <c r="O12" s="24"/>
    </row>
    <row r="13" spans="1:15" x14ac:dyDescent="0.2">
      <c r="A13" s="7" t="s">
        <v>22</v>
      </c>
      <c r="B13" s="7"/>
      <c r="C13" s="7" t="s">
        <v>23</v>
      </c>
      <c r="D13" s="7"/>
      <c r="E13" s="29" t="s">
        <v>24</v>
      </c>
      <c r="F13" s="30"/>
      <c r="G13" s="30"/>
      <c r="H13" s="31"/>
      <c r="I13" s="7" t="s">
        <v>25</v>
      </c>
      <c r="J13" s="7"/>
      <c r="K13" s="6" t="s">
        <v>26</v>
      </c>
      <c r="L13" s="6"/>
      <c r="M13" s="6"/>
      <c r="N13" s="6" t="s">
        <v>27</v>
      </c>
      <c r="O13" s="6"/>
    </row>
    <row r="14" spans="1:15" ht="15.75" customHeight="1" x14ac:dyDescent="0.2">
      <c r="A14" s="32" t="s">
        <v>28</v>
      </c>
      <c r="B14" s="25"/>
      <c r="C14" s="33">
        <f>M200</f>
        <v>114585.33</v>
      </c>
      <c r="D14" s="34"/>
      <c r="E14" s="35" t="s">
        <v>29</v>
      </c>
      <c r="F14" s="13"/>
      <c r="G14" s="13"/>
      <c r="H14" s="13"/>
      <c r="I14" s="36">
        <f>L200</f>
        <v>0</v>
      </c>
      <c r="J14" s="25"/>
      <c r="K14" s="37">
        <f>N200</f>
        <v>114585.33</v>
      </c>
      <c r="L14" s="37"/>
      <c r="M14" s="37"/>
      <c r="N14" s="16">
        <f>M10-K14</f>
        <v>730866.80000000016</v>
      </c>
      <c r="O14" s="16"/>
    </row>
    <row r="15" spans="1:15" ht="15" x14ac:dyDescent="0.25">
      <c r="A15" s="38"/>
      <c r="B15" s="38"/>
      <c r="C15" s="38"/>
      <c r="D15" s="38"/>
      <c r="E15" s="38"/>
      <c r="F15" s="38"/>
      <c r="G15" s="38"/>
      <c r="H15" s="38"/>
      <c r="I15" s="38"/>
      <c r="J15" s="38"/>
      <c r="K15" s="38"/>
      <c r="L15" s="38"/>
      <c r="M15" s="38"/>
      <c r="N15" s="38"/>
      <c r="O15" s="38"/>
    </row>
    <row r="16" spans="1:15" x14ac:dyDescent="0.2">
      <c r="A16" s="39" t="s">
        <v>30</v>
      </c>
      <c r="B16" s="39" t="s">
        <v>31</v>
      </c>
      <c r="C16" s="39" t="s">
        <v>32</v>
      </c>
      <c r="D16" s="39" t="s">
        <v>33</v>
      </c>
      <c r="E16" s="39" t="s">
        <v>34</v>
      </c>
      <c r="F16" s="39" t="s">
        <v>35</v>
      </c>
      <c r="G16" s="39"/>
      <c r="H16" s="39"/>
      <c r="I16" s="39" t="s">
        <v>36</v>
      </c>
      <c r="J16" s="39"/>
      <c r="K16" s="39"/>
      <c r="L16" s="39" t="s">
        <v>37</v>
      </c>
      <c r="M16" s="39"/>
      <c r="N16" s="39"/>
      <c r="O16" s="40" t="s">
        <v>38</v>
      </c>
    </row>
    <row r="17" spans="1:16" ht="38.25" x14ac:dyDescent="0.2">
      <c r="A17" s="39"/>
      <c r="B17" s="39"/>
      <c r="C17" s="39"/>
      <c r="D17" s="39"/>
      <c r="E17" s="39"/>
      <c r="F17" s="40" t="s">
        <v>39</v>
      </c>
      <c r="G17" s="40" t="s">
        <v>40</v>
      </c>
      <c r="H17" s="40" t="s">
        <v>41</v>
      </c>
      <c r="I17" s="41" t="s">
        <v>42</v>
      </c>
      <c r="J17" s="41" t="s">
        <v>43</v>
      </c>
      <c r="K17" s="41" t="s">
        <v>44</v>
      </c>
      <c r="L17" s="41" t="s">
        <v>42</v>
      </c>
      <c r="M17" s="41" t="s">
        <v>43</v>
      </c>
      <c r="N17" s="41" t="s">
        <v>45</v>
      </c>
      <c r="O17" s="40"/>
    </row>
    <row r="18" spans="1:16" ht="24" customHeight="1" x14ac:dyDescent="0.2">
      <c r="A18" s="42" t="s">
        <v>46</v>
      </c>
      <c r="B18" s="43"/>
      <c r="C18" s="42"/>
      <c r="D18" s="42" t="s">
        <v>47</v>
      </c>
      <c r="E18" s="42"/>
      <c r="F18" s="44"/>
      <c r="G18" s="42"/>
      <c r="H18" s="45">
        <v>36166.44</v>
      </c>
      <c r="I18" s="45"/>
      <c r="J18" s="45"/>
      <c r="K18" s="45"/>
      <c r="L18" s="45">
        <f>SUM(L19:L22)</f>
        <v>0</v>
      </c>
      <c r="M18" s="45">
        <f t="shared" ref="M18:N18" si="0">SUM(M19:M22)</f>
        <v>34439.33</v>
      </c>
      <c r="N18" s="45">
        <f t="shared" si="0"/>
        <v>34439.33</v>
      </c>
      <c r="O18" s="46">
        <v>4.2777631892653697E-2</v>
      </c>
    </row>
    <row r="19" spans="1:16" ht="24" customHeight="1" x14ac:dyDescent="0.2">
      <c r="A19" s="47" t="s">
        <v>48</v>
      </c>
      <c r="B19" s="48" t="s">
        <v>49</v>
      </c>
      <c r="C19" s="47" t="s">
        <v>50</v>
      </c>
      <c r="D19" s="47" t="s">
        <v>51</v>
      </c>
      <c r="E19" s="48" t="s">
        <v>52</v>
      </c>
      <c r="F19" s="49">
        <v>2.4900000000000002</v>
      </c>
      <c r="G19" s="50">
        <v>289.08</v>
      </c>
      <c r="H19" s="50">
        <v>719.8</v>
      </c>
      <c r="I19" s="50">
        <v>0</v>
      </c>
      <c r="J19" s="50">
        <f>'[1]Memória 01'!E6</f>
        <v>2.4900000000000002</v>
      </c>
      <c r="K19" s="50">
        <f>I19+J19</f>
        <v>2.4900000000000002</v>
      </c>
      <c r="L19" s="50">
        <f>ROUND(I19*G19,2)</f>
        <v>0</v>
      </c>
      <c r="M19" s="50">
        <f>ROUND(J19*G19,2)</f>
        <v>719.81</v>
      </c>
      <c r="N19" s="50">
        <f>ROUND(K19*G19,2)</f>
        <v>719.81</v>
      </c>
      <c r="O19" s="51">
        <v>8.513787764660313E-4</v>
      </c>
    </row>
    <row r="20" spans="1:16" ht="36" customHeight="1" x14ac:dyDescent="0.2">
      <c r="A20" s="47" t="s">
        <v>53</v>
      </c>
      <c r="B20" s="48" t="s">
        <v>54</v>
      </c>
      <c r="C20" s="47" t="s">
        <v>55</v>
      </c>
      <c r="D20" s="47" t="s">
        <v>56</v>
      </c>
      <c r="E20" s="48" t="s">
        <v>52</v>
      </c>
      <c r="F20" s="49">
        <v>12.43</v>
      </c>
      <c r="G20" s="50">
        <v>916.39</v>
      </c>
      <c r="H20" s="50">
        <v>11390.72</v>
      </c>
      <c r="I20" s="50">
        <v>0</v>
      </c>
      <c r="J20" s="50">
        <f>'[1]Memória 01'!E7</f>
        <v>12</v>
      </c>
      <c r="K20" s="50">
        <f t="shared" ref="K20:K83" si="1">I20+J20</f>
        <v>12</v>
      </c>
      <c r="L20" s="50">
        <f t="shared" ref="L20:L83" si="2">ROUND(I20*G20,2)</f>
        <v>0</v>
      </c>
      <c r="M20" s="50">
        <f t="shared" ref="M20:M83" si="3">ROUND(J20*G20,2)</f>
        <v>10996.68</v>
      </c>
      <c r="N20" s="50">
        <f t="shared" ref="N20:N83" si="4">ROUND(K20*G20,2)</f>
        <v>10996.68</v>
      </c>
      <c r="O20" s="51">
        <v>1.3472933115680956E-2</v>
      </c>
    </row>
    <row r="21" spans="1:16" ht="36" customHeight="1" x14ac:dyDescent="0.2">
      <c r="A21" s="47" t="s">
        <v>57</v>
      </c>
      <c r="B21" s="48" t="s">
        <v>58</v>
      </c>
      <c r="C21" s="47" t="s">
        <v>55</v>
      </c>
      <c r="D21" s="47" t="s">
        <v>59</v>
      </c>
      <c r="E21" s="48" t="s">
        <v>60</v>
      </c>
      <c r="F21" s="49">
        <v>101.16</v>
      </c>
      <c r="G21" s="50">
        <v>56.14</v>
      </c>
      <c r="H21" s="50">
        <v>5679.12</v>
      </c>
      <c r="I21" s="50">
        <v>0</v>
      </c>
      <c r="J21" s="50">
        <f>'[1]Memória 01'!E8</f>
        <v>101.16000000000003</v>
      </c>
      <c r="K21" s="50">
        <f t="shared" si="1"/>
        <v>101.16000000000003</v>
      </c>
      <c r="L21" s="50">
        <f t="shared" si="2"/>
        <v>0</v>
      </c>
      <c r="M21" s="50">
        <f t="shared" si="3"/>
        <v>5679.12</v>
      </c>
      <c r="N21" s="50">
        <f t="shared" si="4"/>
        <v>5679.12</v>
      </c>
      <c r="O21" s="51">
        <v>6.7172579008110134E-3</v>
      </c>
    </row>
    <row r="22" spans="1:16" ht="24" customHeight="1" x14ac:dyDescent="0.2">
      <c r="A22" s="47" t="s">
        <v>61</v>
      </c>
      <c r="B22" s="48" t="s">
        <v>62</v>
      </c>
      <c r="C22" s="47" t="s">
        <v>55</v>
      </c>
      <c r="D22" s="47" t="s">
        <v>63</v>
      </c>
      <c r="E22" s="48" t="s">
        <v>64</v>
      </c>
      <c r="F22" s="49">
        <v>240</v>
      </c>
      <c r="G22" s="50">
        <v>76.569999999999993</v>
      </c>
      <c r="H22" s="50">
        <v>18376.8</v>
      </c>
      <c r="I22" s="50">
        <v>0</v>
      </c>
      <c r="J22" s="50">
        <f>'[1]Memória 01'!E9</f>
        <v>222.59</v>
      </c>
      <c r="K22" s="50">
        <f t="shared" si="1"/>
        <v>222.59</v>
      </c>
      <c r="L22" s="50">
        <f t="shared" si="2"/>
        <v>0</v>
      </c>
      <c r="M22" s="50">
        <f t="shared" si="3"/>
        <v>17043.72</v>
      </c>
      <c r="N22" s="50">
        <f t="shared" si="4"/>
        <v>17043.72</v>
      </c>
      <c r="O22" s="51">
        <v>2.1736062099695697E-2</v>
      </c>
      <c r="P22" s="52"/>
    </row>
    <row r="23" spans="1:16" ht="24" customHeight="1" x14ac:dyDescent="0.2">
      <c r="A23" s="42" t="s">
        <v>65</v>
      </c>
      <c r="B23" s="43"/>
      <c r="C23" s="42"/>
      <c r="D23" s="42" t="s">
        <v>66</v>
      </c>
      <c r="E23" s="42"/>
      <c r="F23" s="44"/>
      <c r="G23" s="42"/>
      <c r="H23" s="45">
        <v>4491.2299999999996</v>
      </c>
      <c r="I23" s="50"/>
      <c r="J23" s="50"/>
      <c r="K23" s="53"/>
      <c r="L23" s="53">
        <f>SUM(L24:L25)</f>
        <v>0</v>
      </c>
      <c r="M23" s="53">
        <f t="shared" ref="M23:N23" si="5">SUM(M24:M25)</f>
        <v>4491.2300000000005</v>
      </c>
      <c r="N23" s="53">
        <f t="shared" si="5"/>
        <v>4491.2300000000005</v>
      </c>
      <c r="O23" s="46">
        <v>5.3122227038448645E-3</v>
      </c>
    </row>
    <row r="24" spans="1:16" ht="24" customHeight="1" x14ac:dyDescent="0.2">
      <c r="A24" s="47" t="s">
        <v>67</v>
      </c>
      <c r="B24" s="48" t="s">
        <v>68</v>
      </c>
      <c r="C24" s="47" t="s">
        <v>55</v>
      </c>
      <c r="D24" s="47" t="s">
        <v>69</v>
      </c>
      <c r="E24" s="48" t="s">
        <v>64</v>
      </c>
      <c r="F24" s="49">
        <v>28.88</v>
      </c>
      <c r="G24" s="50">
        <v>28.13</v>
      </c>
      <c r="H24" s="50">
        <v>812.39</v>
      </c>
      <c r="I24" s="50">
        <v>0</v>
      </c>
      <c r="J24" s="50">
        <f>'[1]Memória 01'!E11</f>
        <v>28.88</v>
      </c>
      <c r="K24" s="50">
        <f t="shared" si="1"/>
        <v>28.88</v>
      </c>
      <c r="L24" s="50">
        <f t="shared" si="2"/>
        <v>0</v>
      </c>
      <c r="M24" s="50">
        <f t="shared" si="3"/>
        <v>812.39</v>
      </c>
      <c r="N24" s="50">
        <f t="shared" si="4"/>
        <v>812.39</v>
      </c>
      <c r="O24" s="51">
        <v>9.6089414311369701E-4</v>
      </c>
    </row>
    <row r="25" spans="1:16" ht="24" customHeight="1" x14ac:dyDescent="0.2">
      <c r="A25" s="47" t="s">
        <v>70</v>
      </c>
      <c r="B25" s="48" t="s">
        <v>71</v>
      </c>
      <c r="C25" s="47" t="s">
        <v>55</v>
      </c>
      <c r="D25" s="47" t="s">
        <v>72</v>
      </c>
      <c r="E25" s="48" t="s">
        <v>64</v>
      </c>
      <c r="F25" s="49">
        <v>52.16</v>
      </c>
      <c r="G25" s="50">
        <v>70.53</v>
      </c>
      <c r="H25" s="50">
        <v>3678.84</v>
      </c>
      <c r="I25" s="50">
        <v>0</v>
      </c>
      <c r="J25" s="50">
        <f>'[1]Memória 01'!E12</f>
        <v>52.16</v>
      </c>
      <c r="K25" s="50">
        <f t="shared" si="1"/>
        <v>52.16</v>
      </c>
      <c r="L25" s="50">
        <f t="shared" si="2"/>
        <v>0</v>
      </c>
      <c r="M25" s="50">
        <f t="shared" si="3"/>
        <v>3678.84</v>
      </c>
      <c r="N25" s="50">
        <f t="shared" si="4"/>
        <v>3678.84</v>
      </c>
      <c r="O25" s="51">
        <v>4.3513285607311679E-3</v>
      </c>
    </row>
    <row r="26" spans="1:16" ht="24" customHeight="1" x14ac:dyDescent="0.2">
      <c r="A26" s="42" t="s">
        <v>73</v>
      </c>
      <c r="B26" s="43"/>
      <c r="C26" s="42"/>
      <c r="D26" s="42" t="s">
        <v>74</v>
      </c>
      <c r="E26" s="42"/>
      <c r="F26" s="44"/>
      <c r="G26" s="42"/>
      <c r="H26" s="45">
        <v>65745.289999999994</v>
      </c>
      <c r="I26" s="50"/>
      <c r="J26" s="50"/>
      <c r="K26" s="50"/>
      <c r="L26" s="53">
        <f>L27</f>
        <v>0</v>
      </c>
      <c r="M26" s="53">
        <f t="shared" ref="M26:N26" si="6">M27</f>
        <v>65745.36</v>
      </c>
      <c r="N26" s="53">
        <f t="shared" si="6"/>
        <v>65745.36</v>
      </c>
      <c r="O26" s="46">
        <v>7.7763468405952205E-2</v>
      </c>
    </row>
    <row r="27" spans="1:16" ht="24" customHeight="1" x14ac:dyDescent="0.2">
      <c r="A27" s="42" t="s">
        <v>75</v>
      </c>
      <c r="B27" s="43"/>
      <c r="C27" s="42"/>
      <c r="D27" s="42" t="s">
        <v>76</v>
      </c>
      <c r="E27" s="42"/>
      <c r="F27" s="44"/>
      <c r="G27" s="42"/>
      <c r="H27" s="45">
        <v>65745.289999999994</v>
      </c>
      <c r="I27" s="50"/>
      <c r="J27" s="50"/>
      <c r="K27" s="50"/>
      <c r="L27" s="53">
        <f>SUM(L28:L37)</f>
        <v>0</v>
      </c>
      <c r="M27" s="53">
        <f t="shared" ref="M27:N27" si="7">SUM(M28:M37)</f>
        <v>65745.36</v>
      </c>
      <c r="N27" s="53">
        <f t="shared" si="7"/>
        <v>65745.36</v>
      </c>
      <c r="O27" s="46">
        <v>7.7763468405952205E-2</v>
      </c>
    </row>
    <row r="28" spans="1:16" ht="24" customHeight="1" x14ac:dyDescent="0.2">
      <c r="A28" s="47" t="s">
        <v>77</v>
      </c>
      <c r="B28" s="48" t="s">
        <v>78</v>
      </c>
      <c r="C28" s="47" t="s">
        <v>55</v>
      </c>
      <c r="D28" s="47" t="s">
        <v>79</v>
      </c>
      <c r="E28" s="48" t="s">
        <v>64</v>
      </c>
      <c r="F28" s="49">
        <v>5.16</v>
      </c>
      <c r="G28" s="50">
        <v>554.19000000000005</v>
      </c>
      <c r="H28" s="50">
        <v>2859.62</v>
      </c>
      <c r="I28" s="50">
        <v>0</v>
      </c>
      <c r="J28" s="50">
        <f>'[1]Memória 01'!E15</f>
        <v>5.16</v>
      </c>
      <c r="K28" s="50">
        <f t="shared" si="1"/>
        <v>5.16</v>
      </c>
      <c r="L28" s="50">
        <f t="shared" si="2"/>
        <v>0</v>
      </c>
      <c r="M28" s="50">
        <f t="shared" si="3"/>
        <v>2859.62</v>
      </c>
      <c r="N28" s="50">
        <f t="shared" si="4"/>
        <v>2859.62</v>
      </c>
      <c r="O28" s="51">
        <v>3.3823558999135765E-3</v>
      </c>
    </row>
    <row r="29" spans="1:16" ht="36" customHeight="1" x14ac:dyDescent="0.2">
      <c r="A29" s="47" t="s">
        <v>80</v>
      </c>
      <c r="B29" s="48" t="s">
        <v>81</v>
      </c>
      <c r="C29" s="47" t="s">
        <v>55</v>
      </c>
      <c r="D29" s="47" t="s">
        <v>82</v>
      </c>
      <c r="E29" s="48" t="s">
        <v>52</v>
      </c>
      <c r="F29" s="49">
        <v>96.48</v>
      </c>
      <c r="G29" s="50">
        <v>143.88999999999999</v>
      </c>
      <c r="H29" s="50">
        <v>13882.5</v>
      </c>
      <c r="I29" s="50">
        <v>0</v>
      </c>
      <c r="J29" s="50">
        <f>'[1]Memória 01'!E16</f>
        <v>96.48</v>
      </c>
      <c r="K29" s="50">
        <f t="shared" si="1"/>
        <v>96.48</v>
      </c>
      <c r="L29" s="50">
        <f t="shared" si="2"/>
        <v>0</v>
      </c>
      <c r="M29" s="50">
        <f t="shared" si="3"/>
        <v>13882.51</v>
      </c>
      <c r="N29" s="50">
        <f t="shared" si="4"/>
        <v>13882.51</v>
      </c>
      <c r="O29" s="51">
        <v>1.6420208202680853E-2</v>
      </c>
    </row>
    <row r="30" spans="1:16" ht="24" customHeight="1" x14ac:dyDescent="0.2">
      <c r="A30" s="47" t="s">
        <v>83</v>
      </c>
      <c r="B30" s="48" t="s">
        <v>84</v>
      </c>
      <c r="C30" s="47" t="s">
        <v>55</v>
      </c>
      <c r="D30" s="47" t="s">
        <v>85</v>
      </c>
      <c r="E30" s="48" t="s">
        <v>86</v>
      </c>
      <c r="F30" s="49">
        <v>630.6</v>
      </c>
      <c r="G30" s="50">
        <v>19.23</v>
      </c>
      <c r="H30" s="50">
        <v>12126.43</v>
      </c>
      <c r="I30" s="50">
        <v>0</v>
      </c>
      <c r="J30" s="50">
        <f>'[1]Memória 01'!E17</f>
        <v>630.6</v>
      </c>
      <c r="K30" s="50">
        <f t="shared" si="1"/>
        <v>630.6</v>
      </c>
      <c r="L30" s="50">
        <f t="shared" si="2"/>
        <v>0</v>
      </c>
      <c r="M30" s="50">
        <f t="shared" si="3"/>
        <v>12126.44</v>
      </c>
      <c r="N30" s="50">
        <f t="shared" si="4"/>
        <v>12126.44</v>
      </c>
      <c r="O30" s="51">
        <v>1.4343130225480656E-2</v>
      </c>
    </row>
    <row r="31" spans="1:16" ht="24" customHeight="1" x14ac:dyDescent="0.2">
      <c r="A31" s="47" t="s">
        <v>87</v>
      </c>
      <c r="B31" s="48" t="s">
        <v>88</v>
      </c>
      <c r="C31" s="47" t="s">
        <v>55</v>
      </c>
      <c r="D31" s="47" t="s">
        <v>89</v>
      </c>
      <c r="E31" s="48" t="s">
        <v>86</v>
      </c>
      <c r="F31" s="49">
        <v>235.2</v>
      </c>
      <c r="G31" s="50">
        <v>16.39</v>
      </c>
      <c r="H31" s="50">
        <v>3854.92</v>
      </c>
      <c r="I31" s="50">
        <v>0</v>
      </c>
      <c r="J31" s="50">
        <f>'[1]Memória 01'!E18</f>
        <v>235.2</v>
      </c>
      <c r="K31" s="50">
        <f t="shared" si="1"/>
        <v>235.2</v>
      </c>
      <c r="L31" s="50">
        <f t="shared" si="2"/>
        <v>0</v>
      </c>
      <c r="M31" s="50">
        <f t="shared" si="3"/>
        <v>3854.93</v>
      </c>
      <c r="N31" s="50">
        <f t="shared" si="4"/>
        <v>3854.93</v>
      </c>
      <c r="O31" s="51">
        <v>4.5595958224151616E-3</v>
      </c>
    </row>
    <row r="32" spans="1:16" ht="36" customHeight="1" x14ac:dyDescent="0.2">
      <c r="A32" s="47" t="s">
        <v>90</v>
      </c>
      <c r="B32" s="48" t="s">
        <v>91</v>
      </c>
      <c r="C32" s="47" t="s">
        <v>55</v>
      </c>
      <c r="D32" s="47" t="s">
        <v>92</v>
      </c>
      <c r="E32" s="48" t="s">
        <v>52</v>
      </c>
      <c r="F32" s="49">
        <v>220.31</v>
      </c>
      <c r="G32" s="50">
        <v>75.290000000000006</v>
      </c>
      <c r="H32" s="50">
        <v>16587.13</v>
      </c>
      <c r="I32" s="50">
        <v>0</v>
      </c>
      <c r="J32" s="50">
        <f>'[1]Memória 01'!E19</f>
        <v>220.31</v>
      </c>
      <c r="K32" s="50">
        <f t="shared" si="1"/>
        <v>220.31</v>
      </c>
      <c r="L32" s="50">
        <f t="shared" si="2"/>
        <v>0</v>
      </c>
      <c r="M32" s="50">
        <f t="shared" si="3"/>
        <v>16587.14</v>
      </c>
      <c r="N32" s="50">
        <f t="shared" si="4"/>
        <v>16587.14</v>
      </c>
      <c r="O32" s="51">
        <v>1.9619242073469021E-2</v>
      </c>
    </row>
    <row r="33" spans="1:15" ht="24" customHeight="1" x14ac:dyDescent="0.2">
      <c r="A33" s="47" t="s">
        <v>93</v>
      </c>
      <c r="B33" s="48" t="s">
        <v>94</v>
      </c>
      <c r="C33" s="47" t="s">
        <v>55</v>
      </c>
      <c r="D33" s="47" t="s">
        <v>95</v>
      </c>
      <c r="E33" s="48" t="s">
        <v>86</v>
      </c>
      <c r="F33" s="49">
        <v>18.100000000000001</v>
      </c>
      <c r="G33" s="50">
        <v>13.91</v>
      </c>
      <c r="H33" s="50">
        <v>251.77</v>
      </c>
      <c r="I33" s="50">
        <v>0</v>
      </c>
      <c r="J33" s="50">
        <f>'[1]Memória 01'!E20</f>
        <v>18.100000000000001</v>
      </c>
      <c r="K33" s="50">
        <f t="shared" si="1"/>
        <v>18.100000000000001</v>
      </c>
      <c r="L33" s="50">
        <f t="shared" si="2"/>
        <v>0</v>
      </c>
      <c r="M33" s="50">
        <f t="shared" si="3"/>
        <v>251.77</v>
      </c>
      <c r="N33" s="50">
        <f t="shared" si="4"/>
        <v>251.77</v>
      </c>
      <c r="O33" s="51">
        <v>2.9779332391060388E-4</v>
      </c>
    </row>
    <row r="34" spans="1:15" ht="24" customHeight="1" x14ac:dyDescent="0.2">
      <c r="A34" s="47" t="s">
        <v>96</v>
      </c>
      <c r="B34" s="48" t="s">
        <v>97</v>
      </c>
      <c r="C34" s="47" t="s">
        <v>55</v>
      </c>
      <c r="D34" s="47" t="s">
        <v>98</v>
      </c>
      <c r="E34" s="48" t="s">
        <v>86</v>
      </c>
      <c r="F34" s="49">
        <v>7.6</v>
      </c>
      <c r="G34" s="50">
        <v>13.26</v>
      </c>
      <c r="H34" s="50">
        <v>100.77</v>
      </c>
      <c r="I34" s="50">
        <v>0</v>
      </c>
      <c r="J34" s="50">
        <f>'[1]Memória 01'!E21</f>
        <v>7.6</v>
      </c>
      <c r="K34" s="50">
        <f t="shared" si="1"/>
        <v>7.6</v>
      </c>
      <c r="L34" s="50">
        <f t="shared" si="2"/>
        <v>0</v>
      </c>
      <c r="M34" s="50">
        <f t="shared" si="3"/>
        <v>100.78</v>
      </c>
      <c r="N34" s="50">
        <f t="shared" si="4"/>
        <v>100.78</v>
      </c>
      <c r="O34" s="51">
        <v>1.1919066310708804E-4</v>
      </c>
    </row>
    <row r="35" spans="1:15" ht="24" customHeight="1" x14ac:dyDescent="0.2">
      <c r="A35" s="47" t="s">
        <v>99</v>
      </c>
      <c r="B35" s="48" t="s">
        <v>100</v>
      </c>
      <c r="C35" s="47" t="s">
        <v>55</v>
      </c>
      <c r="D35" s="47" t="s">
        <v>101</v>
      </c>
      <c r="E35" s="48" t="s">
        <v>86</v>
      </c>
      <c r="F35" s="49">
        <v>277.10000000000002</v>
      </c>
      <c r="G35" s="50">
        <v>20.14</v>
      </c>
      <c r="H35" s="50">
        <v>5580.79</v>
      </c>
      <c r="I35" s="50">
        <v>0</v>
      </c>
      <c r="J35" s="50">
        <f>'[1]Memória 01'!E22</f>
        <v>277.10000000000002</v>
      </c>
      <c r="K35" s="50">
        <f t="shared" si="1"/>
        <v>277.10000000000002</v>
      </c>
      <c r="L35" s="50">
        <f t="shared" si="2"/>
        <v>0</v>
      </c>
      <c r="M35" s="50">
        <f t="shared" si="3"/>
        <v>5580.79</v>
      </c>
      <c r="N35" s="50">
        <f t="shared" si="4"/>
        <v>5580.79</v>
      </c>
      <c r="O35" s="51">
        <v>6.6009532674546579E-3</v>
      </c>
    </row>
    <row r="36" spans="1:15" ht="24" customHeight="1" x14ac:dyDescent="0.2">
      <c r="A36" s="47" t="s">
        <v>102</v>
      </c>
      <c r="B36" s="48" t="s">
        <v>103</v>
      </c>
      <c r="C36" s="47" t="s">
        <v>55</v>
      </c>
      <c r="D36" s="47" t="s">
        <v>104</v>
      </c>
      <c r="E36" s="48" t="s">
        <v>64</v>
      </c>
      <c r="F36" s="49">
        <v>23.28</v>
      </c>
      <c r="G36" s="50">
        <v>30.21</v>
      </c>
      <c r="H36" s="50">
        <v>703.28</v>
      </c>
      <c r="I36" s="50">
        <v>0</v>
      </c>
      <c r="J36" s="50">
        <f>'[1]Memória 01'!E23</f>
        <v>23.28</v>
      </c>
      <c r="K36" s="50">
        <f t="shared" si="1"/>
        <v>23.28</v>
      </c>
      <c r="L36" s="50">
        <f t="shared" si="2"/>
        <v>0</v>
      </c>
      <c r="M36" s="50">
        <f t="shared" si="3"/>
        <v>703.29</v>
      </c>
      <c r="N36" s="50">
        <f t="shared" si="4"/>
        <v>703.29</v>
      </c>
      <c r="O36" s="51">
        <v>8.3183893569467972E-4</v>
      </c>
    </row>
    <row r="37" spans="1:15" ht="36" customHeight="1" x14ac:dyDescent="0.2">
      <c r="A37" s="47" t="s">
        <v>105</v>
      </c>
      <c r="B37" s="48" t="s">
        <v>106</v>
      </c>
      <c r="C37" s="47" t="s">
        <v>55</v>
      </c>
      <c r="D37" s="47" t="s">
        <v>107</v>
      </c>
      <c r="E37" s="48" t="s">
        <v>64</v>
      </c>
      <c r="F37" s="49">
        <v>23.28</v>
      </c>
      <c r="G37" s="50">
        <v>420.88</v>
      </c>
      <c r="H37" s="50">
        <v>9798.08</v>
      </c>
      <c r="I37" s="50">
        <v>0</v>
      </c>
      <c r="J37" s="50">
        <f>'[1]Memória 01'!E24</f>
        <v>23.28</v>
      </c>
      <c r="K37" s="50">
        <f t="shared" si="1"/>
        <v>23.28</v>
      </c>
      <c r="L37" s="50">
        <f t="shared" si="2"/>
        <v>0</v>
      </c>
      <c r="M37" s="50">
        <f t="shared" si="3"/>
        <v>9798.09</v>
      </c>
      <c r="N37" s="50">
        <f t="shared" si="4"/>
        <v>9798.09</v>
      </c>
      <c r="O37" s="51">
        <v>1.1589159991825913E-2</v>
      </c>
    </row>
    <row r="38" spans="1:15" ht="24" customHeight="1" x14ac:dyDescent="0.2">
      <c r="A38" s="42" t="s">
        <v>108</v>
      </c>
      <c r="B38" s="43"/>
      <c r="C38" s="42"/>
      <c r="D38" s="42" t="s">
        <v>109</v>
      </c>
      <c r="E38" s="42"/>
      <c r="F38" s="44"/>
      <c r="G38" s="42"/>
      <c r="H38" s="45">
        <v>200468.53</v>
      </c>
      <c r="I38" s="50"/>
      <c r="J38" s="50"/>
      <c r="K38" s="50"/>
      <c r="L38" s="53">
        <f>L39</f>
        <v>0</v>
      </c>
      <c r="M38" s="53">
        <f t="shared" ref="M38:N38" si="8">M39</f>
        <v>0</v>
      </c>
      <c r="N38" s="53">
        <f t="shared" si="8"/>
        <v>0</v>
      </c>
      <c r="O38" s="46">
        <v>0.23711399248589035</v>
      </c>
    </row>
    <row r="39" spans="1:15" ht="24" customHeight="1" x14ac:dyDescent="0.2">
      <c r="A39" s="42" t="s">
        <v>110</v>
      </c>
      <c r="B39" s="43"/>
      <c r="C39" s="42"/>
      <c r="D39" s="42" t="s">
        <v>111</v>
      </c>
      <c r="E39" s="42"/>
      <c r="F39" s="44"/>
      <c r="G39" s="42"/>
      <c r="H39" s="45">
        <v>200468.53</v>
      </c>
      <c r="I39" s="50"/>
      <c r="J39" s="50"/>
      <c r="K39" s="50"/>
      <c r="L39" s="53">
        <f>SUM(L40:L55)</f>
        <v>0</v>
      </c>
      <c r="M39" s="53">
        <f t="shared" ref="M39:N39" si="9">SUM(M40:M55)</f>
        <v>0</v>
      </c>
      <c r="N39" s="53">
        <f t="shared" si="9"/>
        <v>0</v>
      </c>
      <c r="O39" s="46">
        <v>0.23711399248589035</v>
      </c>
    </row>
    <row r="40" spans="1:15" ht="36" customHeight="1" x14ac:dyDescent="0.2">
      <c r="A40" s="47" t="s">
        <v>112</v>
      </c>
      <c r="B40" s="48" t="s">
        <v>113</v>
      </c>
      <c r="C40" s="47" t="s">
        <v>55</v>
      </c>
      <c r="D40" s="47" t="s">
        <v>114</v>
      </c>
      <c r="E40" s="48" t="s">
        <v>52</v>
      </c>
      <c r="F40" s="49">
        <v>264.23</v>
      </c>
      <c r="G40" s="50">
        <v>166.45</v>
      </c>
      <c r="H40" s="50">
        <v>43981.08</v>
      </c>
      <c r="I40" s="50">
        <v>0</v>
      </c>
      <c r="J40" s="50">
        <f>'[1]Memória 01'!E27</f>
        <v>0</v>
      </c>
      <c r="K40" s="50">
        <f t="shared" si="1"/>
        <v>0</v>
      </c>
      <c r="L40" s="50">
        <f t="shared" si="2"/>
        <v>0</v>
      </c>
      <c r="M40" s="50">
        <f t="shared" si="3"/>
        <v>0</v>
      </c>
      <c r="N40" s="50">
        <f t="shared" si="4"/>
        <v>0</v>
      </c>
      <c r="O40" s="51">
        <v>5.2020780880876132E-2</v>
      </c>
    </row>
    <row r="41" spans="1:15" ht="48" customHeight="1" x14ac:dyDescent="0.2">
      <c r="A41" s="47" t="s">
        <v>115</v>
      </c>
      <c r="B41" s="48" t="s">
        <v>116</v>
      </c>
      <c r="C41" s="47" t="s">
        <v>55</v>
      </c>
      <c r="D41" s="47" t="s">
        <v>117</v>
      </c>
      <c r="E41" s="48" t="s">
        <v>52</v>
      </c>
      <c r="F41" s="49">
        <v>199.64</v>
      </c>
      <c r="G41" s="50">
        <v>39.729999999999997</v>
      </c>
      <c r="H41" s="50">
        <v>7931.69</v>
      </c>
      <c r="I41" s="50">
        <v>0</v>
      </c>
      <c r="J41" s="50">
        <f>'[1]Memória 01'!E28</f>
        <v>0</v>
      </c>
      <c r="K41" s="50">
        <f t="shared" si="1"/>
        <v>0</v>
      </c>
      <c r="L41" s="50">
        <f t="shared" si="2"/>
        <v>0</v>
      </c>
      <c r="M41" s="50">
        <f t="shared" si="3"/>
        <v>0</v>
      </c>
      <c r="N41" s="50">
        <f t="shared" si="4"/>
        <v>0</v>
      </c>
      <c r="O41" s="51">
        <v>9.3815956203221109E-3</v>
      </c>
    </row>
    <row r="42" spans="1:15" ht="36" customHeight="1" x14ac:dyDescent="0.2">
      <c r="A42" s="47" t="s">
        <v>118</v>
      </c>
      <c r="B42" s="48" t="s">
        <v>119</v>
      </c>
      <c r="C42" s="47" t="s">
        <v>55</v>
      </c>
      <c r="D42" s="47" t="s">
        <v>120</v>
      </c>
      <c r="E42" s="48" t="s">
        <v>52</v>
      </c>
      <c r="F42" s="49">
        <v>54.1</v>
      </c>
      <c r="G42" s="50">
        <v>153.55000000000001</v>
      </c>
      <c r="H42" s="50">
        <v>8307.0499999999993</v>
      </c>
      <c r="I42" s="50">
        <v>0</v>
      </c>
      <c r="J42" s="50">
        <f>'[1]Memória 01'!E29</f>
        <v>0</v>
      </c>
      <c r="K42" s="50">
        <f t="shared" si="1"/>
        <v>0</v>
      </c>
      <c r="L42" s="50">
        <f t="shared" si="2"/>
        <v>0</v>
      </c>
      <c r="M42" s="50">
        <f t="shared" si="3"/>
        <v>0</v>
      </c>
      <c r="N42" s="50">
        <f t="shared" si="4"/>
        <v>0</v>
      </c>
      <c r="O42" s="51">
        <v>9.8255710823036187E-3</v>
      </c>
    </row>
    <row r="43" spans="1:15" ht="48" customHeight="1" x14ac:dyDescent="0.2">
      <c r="A43" s="47" t="s">
        <v>121</v>
      </c>
      <c r="B43" s="48" t="s">
        <v>122</v>
      </c>
      <c r="C43" s="47" t="s">
        <v>55</v>
      </c>
      <c r="D43" s="47" t="s">
        <v>123</v>
      </c>
      <c r="E43" s="48" t="s">
        <v>86</v>
      </c>
      <c r="F43" s="49">
        <v>516.29999999999995</v>
      </c>
      <c r="G43" s="50">
        <v>20.13</v>
      </c>
      <c r="H43" s="50">
        <v>10393.11</v>
      </c>
      <c r="I43" s="50">
        <v>0</v>
      </c>
      <c r="J43" s="50">
        <f>'[1]Memória 01'!E30</f>
        <v>0</v>
      </c>
      <c r="K43" s="50">
        <f t="shared" si="1"/>
        <v>0</v>
      </c>
      <c r="L43" s="50">
        <f t="shared" si="2"/>
        <v>0</v>
      </c>
      <c r="M43" s="50">
        <f t="shared" si="3"/>
        <v>0</v>
      </c>
      <c r="N43" s="50">
        <f t="shared" si="4"/>
        <v>0</v>
      </c>
      <c r="O43" s="51">
        <v>1.22929609273088E-2</v>
      </c>
    </row>
    <row r="44" spans="1:15" ht="48" customHeight="1" x14ac:dyDescent="0.2">
      <c r="A44" s="47" t="s">
        <v>124</v>
      </c>
      <c r="B44" s="48" t="s">
        <v>125</v>
      </c>
      <c r="C44" s="47" t="s">
        <v>55</v>
      </c>
      <c r="D44" s="47" t="s">
        <v>126</v>
      </c>
      <c r="E44" s="48" t="s">
        <v>86</v>
      </c>
      <c r="F44" s="49">
        <v>285.3</v>
      </c>
      <c r="G44" s="50">
        <v>19.25</v>
      </c>
      <c r="H44" s="50">
        <v>5492.02</v>
      </c>
      <c r="I44" s="50">
        <v>0</v>
      </c>
      <c r="J44" s="50">
        <f>'[1]Memória 01'!E31</f>
        <v>0</v>
      </c>
      <c r="K44" s="50">
        <f t="shared" si="1"/>
        <v>0</v>
      </c>
      <c r="L44" s="50">
        <f t="shared" si="2"/>
        <v>0</v>
      </c>
      <c r="M44" s="50">
        <f t="shared" si="3"/>
        <v>0</v>
      </c>
      <c r="N44" s="50">
        <f t="shared" si="4"/>
        <v>0</v>
      </c>
      <c r="O44" s="51">
        <v>6.4959561932855974E-3</v>
      </c>
    </row>
    <row r="45" spans="1:15" ht="36" customHeight="1" x14ac:dyDescent="0.2">
      <c r="A45" s="47" t="s">
        <v>127</v>
      </c>
      <c r="B45" s="48" t="s">
        <v>106</v>
      </c>
      <c r="C45" s="47" t="s">
        <v>55</v>
      </c>
      <c r="D45" s="47" t="s">
        <v>107</v>
      </c>
      <c r="E45" s="48" t="s">
        <v>64</v>
      </c>
      <c r="F45" s="49">
        <v>37.76</v>
      </c>
      <c r="G45" s="50">
        <v>420.88</v>
      </c>
      <c r="H45" s="50">
        <v>15892.42</v>
      </c>
      <c r="I45" s="50">
        <v>0</v>
      </c>
      <c r="J45" s="50">
        <f>'[1]Memória 01'!E32</f>
        <v>0</v>
      </c>
      <c r="K45" s="50">
        <f t="shared" si="1"/>
        <v>0</v>
      </c>
      <c r="L45" s="50">
        <f t="shared" si="2"/>
        <v>0</v>
      </c>
      <c r="M45" s="50">
        <f t="shared" si="3"/>
        <v>0</v>
      </c>
      <c r="N45" s="50">
        <f t="shared" si="4"/>
        <v>0</v>
      </c>
      <c r="O45" s="51">
        <v>1.8797539725874248E-2</v>
      </c>
    </row>
    <row r="46" spans="1:15" ht="48" customHeight="1" x14ac:dyDescent="0.2">
      <c r="A46" s="47" t="s">
        <v>128</v>
      </c>
      <c r="B46" s="48" t="s">
        <v>129</v>
      </c>
      <c r="C46" s="47" t="s">
        <v>55</v>
      </c>
      <c r="D46" s="47" t="s">
        <v>130</v>
      </c>
      <c r="E46" s="48" t="s">
        <v>86</v>
      </c>
      <c r="F46" s="49">
        <v>354.2</v>
      </c>
      <c r="G46" s="50">
        <v>18.18</v>
      </c>
      <c r="H46" s="50">
        <v>6439.35</v>
      </c>
      <c r="I46" s="50">
        <v>0</v>
      </c>
      <c r="J46" s="50">
        <f>'[1]Memória 01'!E33</f>
        <v>0</v>
      </c>
      <c r="K46" s="50">
        <f t="shared" si="1"/>
        <v>0</v>
      </c>
      <c r="L46" s="50">
        <f t="shared" si="2"/>
        <v>0</v>
      </c>
      <c r="M46" s="50">
        <f t="shared" si="3"/>
        <v>0</v>
      </c>
      <c r="N46" s="50">
        <f t="shared" si="4"/>
        <v>0</v>
      </c>
      <c r="O46" s="51">
        <v>7.6164572440074168E-3</v>
      </c>
    </row>
    <row r="47" spans="1:15" ht="48" customHeight="1" x14ac:dyDescent="0.2">
      <c r="A47" s="47" t="s">
        <v>131</v>
      </c>
      <c r="B47" s="48" t="s">
        <v>132</v>
      </c>
      <c r="C47" s="47" t="s">
        <v>55</v>
      </c>
      <c r="D47" s="47" t="s">
        <v>133</v>
      </c>
      <c r="E47" s="48" t="s">
        <v>86</v>
      </c>
      <c r="F47" s="49">
        <v>645.4</v>
      </c>
      <c r="G47" s="50">
        <v>16.309999999999999</v>
      </c>
      <c r="H47" s="50">
        <v>10526.47</v>
      </c>
      <c r="I47" s="50">
        <v>0</v>
      </c>
      <c r="J47" s="50">
        <f>'[1]Memória 01'!E34</f>
        <v>0</v>
      </c>
      <c r="K47" s="50">
        <f t="shared" si="1"/>
        <v>0</v>
      </c>
      <c r="L47" s="50">
        <f t="shared" si="2"/>
        <v>0</v>
      </c>
      <c r="M47" s="50">
        <f t="shared" si="3"/>
        <v>0</v>
      </c>
      <c r="N47" s="50">
        <f t="shared" si="4"/>
        <v>0</v>
      </c>
      <c r="O47" s="51">
        <v>1.2450699012373416E-2</v>
      </c>
    </row>
    <row r="48" spans="1:15" ht="48" customHeight="1" x14ac:dyDescent="0.2">
      <c r="A48" s="47" t="s">
        <v>134</v>
      </c>
      <c r="B48" s="48" t="s">
        <v>135</v>
      </c>
      <c r="C48" s="47" t="s">
        <v>55</v>
      </c>
      <c r="D48" s="47" t="s">
        <v>136</v>
      </c>
      <c r="E48" s="48" t="s">
        <v>86</v>
      </c>
      <c r="F48" s="49">
        <v>77.8</v>
      </c>
      <c r="G48" s="50">
        <v>13.77</v>
      </c>
      <c r="H48" s="50">
        <v>1071.3</v>
      </c>
      <c r="I48" s="50">
        <v>0</v>
      </c>
      <c r="J48" s="50">
        <f>'[1]Memória 01'!E35</f>
        <v>0</v>
      </c>
      <c r="K48" s="50">
        <f t="shared" si="1"/>
        <v>0</v>
      </c>
      <c r="L48" s="50">
        <f t="shared" si="2"/>
        <v>0</v>
      </c>
      <c r="M48" s="50">
        <f t="shared" si="3"/>
        <v>0</v>
      </c>
      <c r="N48" s="50">
        <f t="shared" si="4"/>
        <v>0</v>
      </c>
      <c r="O48" s="51">
        <v>1.2671326524424274E-3</v>
      </c>
    </row>
    <row r="49" spans="1:15" ht="48" customHeight="1" x14ac:dyDescent="0.2">
      <c r="A49" s="47" t="s">
        <v>137</v>
      </c>
      <c r="B49" s="48" t="s">
        <v>138</v>
      </c>
      <c r="C49" s="47" t="s">
        <v>55</v>
      </c>
      <c r="D49" s="47" t="s">
        <v>139</v>
      </c>
      <c r="E49" s="48" t="s">
        <v>86</v>
      </c>
      <c r="F49" s="49">
        <v>40.299999999999997</v>
      </c>
      <c r="G49" s="50">
        <v>13.07</v>
      </c>
      <c r="H49" s="50">
        <v>526.72</v>
      </c>
      <c r="I49" s="50">
        <v>0</v>
      </c>
      <c r="J49" s="50">
        <f>'[1]Memória 01'!E36</f>
        <v>0</v>
      </c>
      <c r="K49" s="50">
        <f t="shared" si="1"/>
        <v>0</v>
      </c>
      <c r="L49" s="50">
        <f t="shared" si="2"/>
        <v>0</v>
      </c>
      <c r="M49" s="50">
        <f t="shared" si="3"/>
        <v>0</v>
      </c>
      <c r="N49" s="50">
        <f t="shared" si="4"/>
        <v>0</v>
      </c>
      <c r="O49" s="51">
        <v>6.2300393045316472E-4</v>
      </c>
    </row>
    <row r="50" spans="1:15" ht="48" customHeight="1" x14ac:dyDescent="0.2">
      <c r="A50" s="47" t="s">
        <v>140</v>
      </c>
      <c r="B50" s="48" t="s">
        <v>141</v>
      </c>
      <c r="C50" s="47" t="s">
        <v>55</v>
      </c>
      <c r="D50" s="47" t="s">
        <v>142</v>
      </c>
      <c r="E50" s="48" t="s">
        <v>86</v>
      </c>
      <c r="F50" s="49">
        <v>486.6</v>
      </c>
      <c r="G50" s="50">
        <v>16.97</v>
      </c>
      <c r="H50" s="50">
        <v>8257.6</v>
      </c>
      <c r="I50" s="50">
        <v>0</v>
      </c>
      <c r="J50" s="50">
        <f>'[1]Memória 01'!E37</f>
        <v>0</v>
      </c>
      <c r="K50" s="50">
        <f t="shared" si="1"/>
        <v>0</v>
      </c>
      <c r="L50" s="50">
        <f t="shared" si="2"/>
        <v>0</v>
      </c>
      <c r="M50" s="50">
        <f t="shared" si="3"/>
        <v>0</v>
      </c>
      <c r="N50" s="50">
        <f t="shared" si="4"/>
        <v>0</v>
      </c>
      <c r="O50" s="51">
        <v>9.7670816678881636E-3</v>
      </c>
    </row>
    <row r="51" spans="1:15" ht="48" customHeight="1" x14ac:dyDescent="0.2">
      <c r="A51" s="47" t="s">
        <v>143</v>
      </c>
      <c r="B51" s="48" t="s">
        <v>144</v>
      </c>
      <c r="C51" s="47" t="s">
        <v>55</v>
      </c>
      <c r="D51" s="47" t="s">
        <v>145</v>
      </c>
      <c r="E51" s="48" t="s">
        <v>86</v>
      </c>
      <c r="F51" s="49">
        <v>121.9</v>
      </c>
      <c r="G51" s="50">
        <v>15.35</v>
      </c>
      <c r="H51" s="50">
        <v>1871.16</v>
      </c>
      <c r="I51" s="50">
        <v>0</v>
      </c>
      <c r="J51" s="50">
        <f>'[1]Memória 01'!E38</f>
        <v>0</v>
      </c>
      <c r="K51" s="50">
        <f t="shared" si="1"/>
        <v>0</v>
      </c>
      <c r="L51" s="50">
        <f t="shared" si="2"/>
        <v>0</v>
      </c>
      <c r="M51" s="50">
        <f t="shared" si="3"/>
        <v>0</v>
      </c>
      <c r="N51" s="50">
        <f t="shared" si="4"/>
        <v>0</v>
      </c>
      <c r="O51" s="51">
        <v>2.2132063231066674E-3</v>
      </c>
    </row>
    <row r="52" spans="1:15" ht="24" customHeight="1" x14ac:dyDescent="0.2">
      <c r="A52" s="47" t="s">
        <v>146</v>
      </c>
      <c r="B52" s="48" t="s">
        <v>103</v>
      </c>
      <c r="C52" s="47" t="s">
        <v>55</v>
      </c>
      <c r="D52" s="47" t="s">
        <v>104</v>
      </c>
      <c r="E52" s="48" t="s">
        <v>64</v>
      </c>
      <c r="F52" s="49">
        <v>37.76</v>
      </c>
      <c r="G52" s="50">
        <v>30.21</v>
      </c>
      <c r="H52" s="50">
        <v>1140.72</v>
      </c>
      <c r="I52" s="50">
        <v>0</v>
      </c>
      <c r="J52" s="50">
        <f>'[1]Memória 01'!E39</f>
        <v>0</v>
      </c>
      <c r="K52" s="50">
        <f t="shared" si="1"/>
        <v>0</v>
      </c>
      <c r="L52" s="50">
        <f t="shared" si="2"/>
        <v>0</v>
      </c>
      <c r="M52" s="50">
        <f t="shared" si="3"/>
        <v>0</v>
      </c>
      <c r="N52" s="50">
        <f t="shared" si="4"/>
        <v>0</v>
      </c>
      <c r="O52" s="51">
        <v>1.349242564448918E-3</v>
      </c>
    </row>
    <row r="53" spans="1:15" ht="24" customHeight="1" x14ac:dyDescent="0.2">
      <c r="A53" s="47" t="s">
        <v>147</v>
      </c>
      <c r="B53" s="48" t="s">
        <v>148</v>
      </c>
      <c r="C53" s="47" t="s">
        <v>55</v>
      </c>
      <c r="D53" s="47" t="s">
        <v>149</v>
      </c>
      <c r="E53" s="48" t="s">
        <v>60</v>
      </c>
      <c r="F53" s="49">
        <v>39.32</v>
      </c>
      <c r="G53" s="50">
        <v>91.93</v>
      </c>
      <c r="H53" s="50">
        <v>3614.68</v>
      </c>
      <c r="I53" s="50">
        <v>0</v>
      </c>
      <c r="J53" s="50">
        <f>'[1]Memória 01'!E40</f>
        <v>0</v>
      </c>
      <c r="K53" s="50">
        <f t="shared" si="1"/>
        <v>0</v>
      </c>
      <c r="L53" s="50">
        <f t="shared" si="2"/>
        <v>0</v>
      </c>
      <c r="M53" s="50">
        <f t="shared" si="3"/>
        <v>0</v>
      </c>
      <c r="N53" s="50">
        <f t="shared" si="4"/>
        <v>0</v>
      </c>
      <c r="O53" s="51">
        <v>4.2754401718758462E-3</v>
      </c>
    </row>
    <row r="54" spans="1:15" ht="24" customHeight="1" x14ac:dyDescent="0.2">
      <c r="A54" s="47" t="s">
        <v>150</v>
      </c>
      <c r="B54" s="48" t="s">
        <v>151</v>
      </c>
      <c r="C54" s="47" t="s">
        <v>55</v>
      </c>
      <c r="D54" s="47" t="s">
        <v>152</v>
      </c>
      <c r="E54" s="48" t="s">
        <v>60</v>
      </c>
      <c r="F54" s="49">
        <v>64.2</v>
      </c>
      <c r="G54" s="50">
        <v>105.05</v>
      </c>
      <c r="H54" s="50">
        <v>6744.21</v>
      </c>
      <c r="I54" s="50">
        <v>0</v>
      </c>
      <c r="J54" s="50">
        <f>'[1]Memória 01'!E41</f>
        <v>0</v>
      </c>
      <c r="K54" s="50">
        <f t="shared" si="1"/>
        <v>0</v>
      </c>
      <c r="L54" s="50">
        <f t="shared" si="2"/>
        <v>0</v>
      </c>
      <c r="M54" s="50">
        <f t="shared" si="3"/>
        <v>0</v>
      </c>
      <c r="N54" s="50">
        <f t="shared" si="4"/>
        <v>0</v>
      </c>
      <c r="O54" s="51">
        <v>7.9770453709780108E-3</v>
      </c>
    </row>
    <row r="55" spans="1:15" ht="48" customHeight="1" x14ac:dyDescent="0.2">
      <c r="A55" s="47" t="s">
        <v>153</v>
      </c>
      <c r="B55" s="48" t="s">
        <v>154</v>
      </c>
      <c r="C55" s="47" t="s">
        <v>55</v>
      </c>
      <c r="D55" s="47" t="s">
        <v>155</v>
      </c>
      <c r="E55" s="48" t="s">
        <v>52</v>
      </c>
      <c r="F55" s="49">
        <v>395.11</v>
      </c>
      <c r="G55" s="50">
        <v>172.81</v>
      </c>
      <c r="H55" s="50">
        <v>68278.95</v>
      </c>
      <c r="I55" s="50">
        <v>0</v>
      </c>
      <c r="J55" s="50">
        <f>'[1]Memória 01'!E42</f>
        <v>0</v>
      </c>
      <c r="K55" s="50">
        <f t="shared" si="1"/>
        <v>0</v>
      </c>
      <c r="L55" s="50">
        <f t="shared" si="2"/>
        <v>0</v>
      </c>
      <c r="M55" s="50">
        <f t="shared" si="3"/>
        <v>0</v>
      </c>
      <c r="N55" s="50">
        <f t="shared" si="4"/>
        <v>0</v>
      </c>
      <c r="O55" s="51">
        <v>8.0760279118345824E-2</v>
      </c>
    </row>
    <row r="56" spans="1:15" ht="24" customHeight="1" x14ac:dyDescent="0.2">
      <c r="A56" s="42" t="s">
        <v>156</v>
      </c>
      <c r="B56" s="43"/>
      <c r="C56" s="42"/>
      <c r="D56" s="42" t="s">
        <v>157</v>
      </c>
      <c r="E56" s="42"/>
      <c r="F56" s="44"/>
      <c r="G56" s="42"/>
      <c r="H56" s="45">
        <v>81823.53</v>
      </c>
      <c r="I56" s="50"/>
      <c r="J56" s="50"/>
      <c r="K56" s="50"/>
      <c r="L56" s="53">
        <f>L57+L59</f>
        <v>0</v>
      </c>
      <c r="M56" s="53">
        <f t="shared" ref="M56:N56" si="10">M57+M59</f>
        <v>0</v>
      </c>
      <c r="N56" s="53">
        <f t="shared" si="10"/>
        <v>0</v>
      </c>
      <c r="O56" s="46">
        <v>9.678079585653182E-2</v>
      </c>
    </row>
    <row r="57" spans="1:15" ht="24" customHeight="1" x14ac:dyDescent="0.2">
      <c r="A57" s="42" t="s">
        <v>158</v>
      </c>
      <c r="B57" s="43"/>
      <c r="C57" s="42"/>
      <c r="D57" s="42" t="s">
        <v>159</v>
      </c>
      <c r="E57" s="42"/>
      <c r="F57" s="44"/>
      <c r="G57" s="42"/>
      <c r="H57" s="45">
        <v>6102.78</v>
      </c>
      <c r="I57" s="50"/>
      <c r="J57" s="50"/>
      <c r="K57" s="50"/>
      <c r="L57" s="53">
        <f>L58</f>
        <v>0</v>
      </c>
      <c r="M57" s="53">
        <f t="shared" ref="M57:N57" si="11">M58</f>
        <v>0</v>
      </c>
      <c r="N57" s="53">
        <f t="shared" si="11"/>
        <v>0</v>
      </c>
      <c r="O57" s="46">
        <v>7.2183625582680835E-3</v>
      </c>
    </row>
    <row r="58" spans="1:15" ht="36" customHeight="1" x14ac:dyDescent="0.2">
      <c r="A58" s="47" t="s">
        <v>160</v>
      </c>
      <c r="B58" s="48" t="s">
        <v>161</v>
      </c>
      <c r="C58" s="47" t="s">
        <v>55</v>
      </c>
      <c r="D58" s="47" t="s">
        <v>162</v>
      </c>
      <c r="E58" s="48" t="s">
        <v>52</v>
      </c>
      <c r="F58" s="49">
        <v>31.87</v>
      </c>
      <c r="G58" s="50">
        <v>191.49</v>
      </c>
      <c r="H58" s="50">
        <v>6102.78</v>
      </c>
      <c r="I58" s="50">
        <v>0</v>
      </c>
      <c r="J58" s="50">
        <f>'[1]Memória 01'!E45</f>
        <v>0</v>
      </c>
      <c r="K58" s="50">
        <f t="shared" si="1"/>
        <v>0</v>
      </c>
      <c r="L58" s="50">
        <f t="shared" si="2"/>
        <v>0</v>
      </c>
      <c r="M58" s="50">
        <f t="shared" si="3"/>
        <v>0</v>
      </c>
      <c r="N58" s="50">
        <f t="shared" si="4"/>
        <v>0</v>
      </c>
      <c r="O58" s="51">
        <v>7.2183625582680835E-3</v>
      </c>
    </row>
    <row r="59" spans="1:15" ht="24" customHeight="1" x14ac:dyDescent="0.2">
      <c r="A59" s="42" t="s">
        <v>163</v>
      </c>
      <c r="B59" s="43"/>
      <c r="C59" s="42"/>
      <c r="D59" s="42" t="s">
        <v>164</v>
      </c>
      <c r="E59" s="42"/>
      <c r="F59" s="44"/>
      <c r="G59" s="42"/>
      <c r="H59" s="45">
        <v>75720.75</v>
      </c>
      <c r="I59" s="50"/>
      <c r="J59" s="50"/>
      <c r="K59" s="50"/>
      <c r="L59" s="53">
        <f>SUM(L60:L62)</f>
        <v>0</v>
      </c>
      <c r="M59" s="53">
        <f t="shared" ref="M59:N59" si="12">SUM(M60:M62)</f>
        <v>0</v>
      </c>
      <c r="N59" s="53">
        <f t="shared" si="12"/>
        <v>0</v>
      </c>
      <c r="O59" s="46">
        <v>8.956243329826373E-2</v>
      </c>
    </row>
    <row r="60" spans="1:15" ht="60" customHeight="1" x14ac:dyDescent="0.2">
      <c r="A60" s="47" t="s">
        <v>165</v>
      </c>
      <c r="B60" s="48" t="s">
        <v>166</v>
      </c>
      <c r="C60" s="47" t="s">
        <v>55</v>
      </c>
      <c r="D60" s="47" t="s">
        <v>167</v>
      </c>
      <c r="E60" s="48" t="s">
        <v>52</v>
      </c>
      <c r="F60" s="49">
        <v>656.2</v>
      </c>
      <c r="G60" s="50">
        <v>70.34</v>
      </c>
      <c r="H60" s="50">
        <v>46157.1</v>
      </c>
      <c r="I60" s="50">
        <v>0</v>
      </c>
      <c r="J60" s="50">
        <f>'[1]Memória 01'!E47</f>
        <v>0</v>
      </c>
      <c r="K60" s="50">
        <f t="shared" si="1"/>
        <v>0</v>
      </c>
      <c r="L60" s="50">
        <f t="shared" si="2"/>
        <v>0</v>
      </c>
      <c r="M60" s="50">
        <f t="shared" si="3"/>
        <v>0</v>
      </c>
      <c r="N60" s="50">
        <f t="shared" si="4"/>
        <v>0</v>
      </c>
      <c r="O60" s="51">
        <v>5.4594575330953389E-2</v>
      </c>
    </row>
    <row r="61" spans="1:15" ht="36" customHeight="1" x14ac:dyDescent="0.2">
      <c r="A61" s="47" t="s">
        <v>168</v>
      </c>
      <c r="B61" s="48" t="s">
        <v>169</v>
      </c>
      <c r="C61" s="47" t="s">
        <v>55</v>
      </c>
      <c r="D61" s="47" t="s">
        <v>170</v>
      </c>
      <c r="E61" s="48" t="s">
        <v>52</v>
      </c>
      <c r="F61" s="49">
        <v>21.03</v>
      </c>
      <c r="G61" s="50">
        <v>650.59</v>
      </c>
      <c r="H61" s="50">
        <v>13681.9</v>
      </c>
      <c r="I61" s="50">
        <v>0</v>
      </c>
      <c r="J61" s="50">
        <f>'[1]Memória 01'!E48</f>
        <v>0</v>
      </c>
      <c r="K61" s="50">
        <f t="shared" si="1"/>
        <v>0</v>
      </c>
      <c r="L61" s="50">
        <f t="shared" si="2"/>
        <v>0</v>
      </c>
      <c r="M61" s="50">
        <f t="shared" si="3"/>
        <v>0</v>
      </c>
      <c r="N61" s="50">
        <f t="shared" si="4"/>
        <v>0</v>
      </c>
      <c r="O61" s="51">
        <v>1.6182938707600156E-2</v>
      </c>
    </row>
    <row r="62" spans="1:15" ht="72" customHeight="1" x14ac:dyDescent="0.2">
      <c r="A62" s="47" t="s">
        <v>171</v>
      </c>
      <c r="B62" s="48" t="s">
        <v>172</v>
      </c>
      <c r="C62" s="47" t="s">
        <v>173</v>
      </c>
      <c r="D62" s="47" t="s">
        <v>174</v>
      </c>
      <c r="E62" s="48" t="s">
        <v>60</v>
      </c>
      <c r="F62" s="49">
        <v>21.76</v>
      </c>
      <c r="G62" s="50">
        <v>729.86</v>
      </c>
      <c r="H62" s="50">
        <v>15881.75</v>
      </c>
      <c r="I62" s="50">
        <v>0</v>
      </c>
      <c r="J62" s="50">
        <f>'[1]Memória 01'!E49</f>
        <v>0</v>
      </c>
      <c r="K62" s="50">
        <f t="shared" si="1"/>
        <v>0</v>
      </c>
      <c r="L62" s="50">
        <f t="shared" si="2"/>
        <v>0</v>
      </c>
      <c r="M62" s="50">
        <f t="shared" si="3"/>
        <v>0</v>
      </c>
      <c r="N62" s="50">
        <f t="shared" si="4"/>
        <v>0</v>
      </c>
      <c r="O62" s="51">
        <v>1.8784919259710185E-2</v>
      </c>
    </row>
    <row r="63" spans="1:15" ht="24" customHeight="1" x14ac:dyDescent="0.2">
      <c r="A63" s="42" t="s">
        <v>175</v>
      </c>
      <c r="B63" s="43"/>
      <c r="C63" s="42"/>
      <c r="D63" s="42" t="s">
        <v>176</v>
      </c>
      <c r="E63" s="42"/>
      <c r="F63" s="44"/>
      <c r="G63" s="42"/>
      <c r="H63" s="45">
        <v>55017.72</v>
      </c>
      <c r="I63" s="50"/>
      <c r="J63" s="50"/>
      <c r="K63" s="50"/>
      <c r="L63" s="53">
        <f>L64+L66+L68</f>
        <v>0</v>
      </c>
      <c r="M63" s="53">
        <f t="shared" ref="M63:N63" si="13">M64+M66+M68</f>
        <v>0</v>
      </c>
      <c r="N63" s="53">
        <f t="shared" si="13"/>
        <v>0</v>
      </c>
      <c r="O63" s="46">
        <v>6.5074908498959014E-2</v>
      </c>
    </row>
    <row r="64" spans="1:15" ht="24" customHeight="1" x14ac:dyDescent="0.2">
      <c r="A64" s="42" t="s">
        <v>177</v>
      </c>
      <c r="B64" s="43"/>
      <c r="C64" s="42"/>
      <c r="D64" s="42" t="s">
        <v>178</v>
      </c>
      <c r="E64" s="42"/>
      <c r="F64" s="44"/>
      <c r="G64" s="42"/>
      <c r="H64" s="45">
        <v>15876</v>
      </c>
      <c r="I64" s="50"/>
      <c r="J64" s="50"/>
      <c r="K64" s="50"/>
      <c r="L64" s="53">
        <f>L65</f>
        <v>0</v>
      </c>
      <c r="M64" s="53">
        <f t="shared" ref="M64:N64" si="14">M65</f>
        <v>0</v>
      </c>
      <c r="N64" s="53">
        <f t="shared" si="14"/>
        <v>0</v>
      </c>
      <c r="O64" s="46">
        <v>1.8778118165010713E-2</v>
      </c>
    </row>
    <row r="65" spans="1:16" ht="60" customHeight="1" x14ac:dyDescent="0.2">
      <c r="A65" s="47" t="s">
        <v>179</v>
      </c>
      <c r="B65" s="48" t="s">
        <v>180</v>
      </c>
      <c r="C65" s="47" t="s">
        <v>55</v>
      </c>
      <c r="D65" s="47" t="s">
        <v>181</v>
      </c>
      <c r="E65" s="48" t="s">
        <v>182</v>
      </c>
      <c r="F65" s="49">
        <v>20</v>
      </c>
      <c r="G65" s="50">
        <v>793.8</v>
      </c>
      <c r="H65" s="50">
        <v>15876</v>
      </c>
      <c r="I65" s="50">
        <v>0</v>
      </c>
      <c r="J65" s="50">
        <f>'[1]Memória 01'!E52</f>
        <v>0</v>
      </c>
      <c r="K65" s="50">
        <f t="shared" si="1"/>
        <v>0</v>
      </c>
      <c r="L65" s="50">
        <f t="shared" si="2"/>
        <v>0</v>
      </c>
      <c r="M65" s="50">
        <f t="shared" si="3"/>
        <v>0</v>
      </c>
      <c r="N65" s="50">
        <f t="shared" si="4"/>
        <v>0</v>
      </c>
      <c r="O65" s="51">
        <v>1.8778118165010713E-2</v>
      </c>
    </row>
    <row r="66" spans="1:16" ht="24" customHeight="1" x14ac:dyDescent="0.2">
      <c r="A66" s="42" t="s">
        <v>183</v>
      </c>
      <c r="B66" s="43"/>
      <c r="C66" s="42"/>
      <c r="D66" s="42" t="s">
        <v>184</v>
      </c>
      <c r="E66" s="42"/>
      <c r="F66" s="44"/>
      <c r="G66" s="42"/>
      <c r="H66" s="45">
        <v>12192.99</v>
      </c>
      <c r="I66" s="50"/>
      <c r="J66" s="50"/>
      <c r="K66" s="50"/>
      <c r="L66" s="53">
        <f>L67</f>
        <v>0</v>
      </c>
      <c r="M66" s="53">
        <f t="shared" ref="M66:N66" si="15">M67</f>
        <v>0</v>
      </c>
      <c r="N66" s="53">
        <f t="shared" si="15"/>
        <v>0</v>
      </c>
      <c r="O66" s="46">
        <v>1.4421857332123582E-2</v>
      </c>
    </row>
    <row r="67" spans="1:16" ht="36" customHeight="1" x14ac:dyDescent="0.2">
      <c r="A67" s="47" t="s">
        <v>185</v>
      </c>
      <c r="B67" s="48" t="s">
        <v>186</v>
      </c>
      <c r="C67" s="47" t="s">
        <v>55</v>
      </c>
      <c r="D67" s="47" t="s">
        <v>187</v>
      </c>
      <c r="E67" s="48" t="s">
        <v>52</v>
      </c>
      <c r="F67" s="49">
        <v>13.69</v>
      </c>
      <c r="G67" s="50">
        <v>890.65</v>
      </c>
      <c r="H67" s="50">
        <v>12192.99</v>
      </c>
      <c r="I67" s="50">
        <v>0</v>
      </c>
      <c r="J67" s="50">
        <f>'[1]Memória 01'!E54</f>
        <v>0</v>
      </c>
      <c r="K67" s="50">
        <f t="shared" si="1"/>
        <v>0</v>
      </c>
      <c r="L67" s="50">
        <f t="shared" si="2"/>
        <v>0</v>
      </c>
      <c r="M67" s="50">
        <f t="shared" si="3"/>
        <v>0</v>
      </c>
      <c r="N67" s="50">
        <f t="shared" si="4"/>
        <v>0</v>
      </c>
      <c r="O67" s="51">
        <v>1.4421857332123582E-2</v>
      </c>
    </row>
    <row r="68" spans="1:16" ht="24" customHeight="1" x14ac:dyDescent="0.2">
      <c r="A68" s="42" t="s">
        <v>188</v>
      </c>
      <c r="B68" s="43"/>
      <c r="C68" s="42"/>
      <c r="D68" s="42" t="s">
        <v>189</v>
      </c>
      <c r="E68" s="42"/>
      <c r="F68" s="44"/>
      <c r="G68" s="42"/>
      <c r="H68" s="45">
        <v>26948.73</v>
      </c>
      <c r="I68" s="50"/>
      <c r="J68" s="50"/>
      <c r="K68" s="50"/>
      <c r="L68" s="53">
        <f>SUM(L69:L70)</f>
        <v>0</v>
      </c>
      <c r="M68" s="53">
        <f t="shared" ref="M68:N68" si="16">SUM(M69:M70)</f>
        <v>0</v>
      </c>
      <c r="N68" s="53">
        <f t="shared" si="16"/>
        <v>0</v>
      </c>
      <c r="O68" s="46">
        <v>3.1874933001824715E-2</v>
      </c>
    </row>
    <row r="69" spans="1:16" ht="48" customHeight="1" x14ac:dyDescent="0.2">
      <c r="A69" s="47" t="s">
        <v>190</v>
      </c>
      <c r="B69" s="48" t="s">
        <v>191</v>
      </c>
      <c r="C69" s="47" t="s">
        <v>55</v>
      </c>
      <c r="D69" s="47" t="s">
        <v>192</v>
      </c>
      <c r="E69" s="48" t="s">
        <v>52</v>
      </c>
      <c r="F69" s="49">
        <v>9.7200000000000006</v>
      </c>
      <c r="G69" s="50">
        <v>803.17</v>
      </c>
      <c r="H69" s="50">
        <v>7806.81</v>
      </c>
      <c r="I69" s="50">
        <v>0</v>
      </c>
      <c r="J69" s="50">
        <f>'[1]Memória 01'!E56</f>
        <v>0</v>
      </c>
      <c r="K69" s="50">
        <f t="shared" si="1"/>
        <v>0</v>
      </c>
      <c r="L69" s="50">
        <f t="shared" si="2"/>
        <v>0</v>
      </c>
      <c r="M69" s="50">
        <f t="shared" si="3"/>
        <v>0</v>
      </c>
      <c r="N69" s="50">
        <f t="shared" si="4"/>
        <v>0</v>
      </c>
      <c r="O69" s="51">
        <v>9.2338876714403682E-3</v>
      </c>
    </row>
    <row r="70" spans="1:16" ht="48" customHeight="1" x14ac:dyDescent="0.2">
      <c r="A70" s="47" t="s">
        <v>193</v>
      </c>
      <c r="B70" s="48" t="s">
        <v>194</v>
      </c>
      <c r="C70" s="47" t="s">
        <v>55</v>
      </c>
      <c r="D70" s="47" t="s">
        <v>195</v>
      </c>
      <c r="E70" s="48" t="s">
        <v>52</v>
      </c>
      <c r="F70" s="49">
        <v>28.8</v>
      </c>
      <c r="G70" s="50">
        <v>664.65</v>
      </c>
      <c r="H70" s="50">
        <v>19141.919999999998</v>
      </c>
      <c r="I70" s="50">
        <v>0</v>
      </c>
      <c r="J70" s="50">
        <f>'[1]Memória 01'!E57</f>
        <v>0</v>
      </c>
      <c r="K70" s="50">
        <f t="shared" si="1"/>
        <v>0</v>
      </c>
      <c r="L70" s="50">
        <f t="shared" si="2"/>
        <v>0</v>
      </c>
      <c r="M70" s="50">
        <f t="shared" si="3"/>
        <v>0</v>
      </c>
      <c r="N70" s="50">
        <f t="shared" si="4"/>
        <v>0</v>
      </c>
      <c r="O70" s="51">
        <v>2.2641045330384347E-2</v>
      </c>
    </row>
    <row r="71" spans="1:16" ht="24" customHeight="1" x14ac:dyDescent="0.2">
      <c r="A71" s="42" t="s">
        <v>196</v>
      </c>
      <c r="B71" s="43"/>
      <c r="C71" s="42"/>
      <c r="D71" s="42" t="s">
        <v>197</v>
      </c>
      <c r="E71" s="42"/>
      <c r="F71" s="44"/>
      <c r="G71" s="42"/>
      <c r="H71" s="45">
        <v>50215.86</v>
      </c>
      <c r="I71" s="50"/>
      <c r="J71" s="50"/>
      <c r="K71" s="50"/>
      <c r="L71" s="53">
        <f>SUM(L72:L75)</f>
        <v>0</v>
      </c>
      <c r="M71" s="53">
        <f t="shared" ref="M71:N71" si="17">SUM(M72:M75)</f>
        <v>0</v>
      </c>
      <c r="N71" s="53">
        <f t="shared" si="17"/>
        <v>0</v>
      </c>
      <c r="O71" s="46">
        <v>5.9395272917462515E-2</v>
      </c>
    </row>
    <row r="72" spans="1:16" ht="36" customHeight="1" x14ac:dyDescent="0.2">
      <c r="A72" s="47" t="s">
        <v>198</v>
      </c>
      <c r="B72" s="48" t="s">
        <v>199</v>
      </c>
      <c r="C72" s="47" t="s">
        <v>55</v>
      </c>
      <c r="D72" s="47" t="s">
        <v>200</v>
      </c>
      <c r="E72" s="48" t="s">
        <v>52</v>
      </c>
      <c r="F72" s="49">
        <v>398.67</v>
      </c>
      <c r="G72" s="50">
        <v>40</v>
      </c>
      <c r="H72" s="50">
        <v>15946.8</v>
      </c>
      <c r="I72" s="50">
        <v>0</v>
      </c>
      <c r="J72" s="50">
        <f>'[1]Memória 01'!E59</f>
        <v>0</v>
      </c>
      <c r="K72" s="50">
        <f t="shared" si="1"/>
        <v>0</v>
      </c>
      <c r="L72" s="50">
        <f t="shared" si="2"/>
        <v>0</v>
      </c>
      <c r="M72" s="50">
        <f t="shared" si="3"/>
        <v>0</v>
      </c>
      <c r="N72" s="50">
        <f t="shared" si="4"/>
        <v>0</v>
      </c>
      <c r="O72" s="51">
        <v>1.8861860339745077E-2</v>
      </c>
    </row>
    <row r="73" spans="1:16" ht="48" customHeight="1" x14ac:dyDescent="0.2">
      <c r="A73" s="47" t="s">
        <v>201</v>
      </c>
      <c r="B73" s="48" t="s">
        <v>202</v>
      </c>
      <c r="C73" s="47" t="s">
        <v>55</v>
      </c>
      <c r="D73" s="47" t="s">
        <v>203</v>
      </c>
      <c r="E73" s="48" t="s">
        <v>60</v>
      </c>
      <c r="F73" s="49">
        <v>102.05</v>
      </c>
      <c r="G73" s="50">
        <v>25.65</v>
      </c>
      <c r="H73" s="50">
        <v>2617.58</v>
      </c>
      <c r="I73" s="50">
        <v>0</v>
      </c>
      <c r="J73" s="50">
        <f>'[1]Memória 01'!E60</f>
        <v>0</v>
      </c>
      <c r="K73" s="50">
        <f t="shared" si="1"/>
        <v>0</v>
      </c>
      <c r="L73" s="50">
        <f t="shared" si="2"/>
        <v>0</v>
      </c>
      <c r="M73" s="50">
        <f t="shared" si="3"/>
        <v>0</v>
      </c>
      <c r="N73" s="50">
        <f t="shared" si="4"/>
        <v>0</v>
      </c>
      <c r="O73" s="51">
        <v>3.0960712110335567E-3</v>
      </c>
    </row>
    <row r="74" spans="1:16" ht="36" customHeight="1" x14ac:dyDescent="0.2">
      <c r="A74" s="47" t="s">
        <v>204</v>
      </c>
      <c r="B74" s="48" t="s">
        <v>205</v>
      </c>
      <c r="C74" s="47" t="s">
        <v>55</v>
      </c>
      <c r="D74" s="47" t="s">
        <v>206</v>
      </c>
      <c r="E74" s="48" t="s">
        <v>60</v>
      </c>
      <c r="F74" s="49">
        <v>4.04</v>
      </c>
      <c r="G74" s="50">
        <v>70.33</v>
      </c>
      <c r="H74" s="50">
        <v>284.13</v>
      </c>
      <c r="I74" s="50">
        <v>0</v>
      </c>
      <c r="J74" s="50">
        <f>'[1]Memória 01'!E61</f>
        <v>0</v>
      </c>
      <c r="K74" s="50">
        <f t="shared" si="1"/>
        <v>0</v>
      </c>
      <c r="L74" s="50">
        <f t="shared" si="2"/>
        <v>0</v>
      </c>
      <c r="M74" s="50">
        <f t="shared" si="3"/>
        <v>0</v>
      </c>
      <c r="N74" s="50">
        <f t="shared" si="4"/>
        <v>0</v>
      </c>
      <c r="O74" s="51">
        <v>3.3606870208015207E-4</v>
      </c>
    </row>
    <row r="75" spans="1:16" ht="48" customHeight="1" x14ac:dyDescent="0.2">
      <c r="A75" s="47" t="s">
        <v>207</v>
      </c>
      <c r="B75" s="48" t="s">
        <v>208</v>
      </c>
      <c r="C75" s="47" t="s">
        <v>55</v>
      </c>
      <c r="D75" s="47" t="s">
        <v>209</v>
      </c>
      <c r="E75" s="48" t="s">
        <v>52</v>
      </c>
      <c r="F75" s="49">
        <v>398.67</v>
      </c>
      <c r="G75" s="50">
        <v>78.680000000000007</v>
      </c>
      <c r="H75" s="50">
        <v>31367.35</v>
      </c>
      <c r="I75" s="50">
        <v>0</v>
      </c>
      <c r="J75" s="50">
        <f>'[1]Memória 01'!E62</f>
        <v>0</v>
      </c>
      <c r="K75" s="50">
        <f t="shared" si="1"/>
        <v>0</v>
      </c>
      <c r="L75" s="50">
        <f t="shared" si="2"/>
        <v>0</v>
      </c>
      <c r="M75" s="50">
        <f t="shared" si="3"/>
        <v>0</v>
      </c>
      <c r="N75" s="50">
        <f t="shared" si="4"/>
        <v>0</v>
      </c>
      <c r="O75" s="51">
        <v>3.7101272664603731E-2</v>
      </c>
    </row>
    <row r="76" spans="1:16" ht="24" customHeight="1" x14ac:dyDescent="0.2">
      <c r="A76" s="42" t="s">
        <v>210</v>
      </c>
      <c r="B76" s="43"/>
      <c r="C76" s="42"/>
      <c r="D76" s="42" t="s">
        <v>211</v>
      </c>
      <c r="E76" s="42"/>
      <c r="F76" s="44"/>
      <c r="G76" s="42"/>
      <c r="H76" s="45">
        <v>28247.09</v>
      </c>
      <c r="I76" s="50"/>
      <c r="J76" s="50"/>
      <c r="K76" s="50"/>
      <c r="L76" s="53">
        <f>SUM(L77:L78)</f>
        <v>0</v>
      </c>
      <c r="M76" s="53">
        <f t="shared" ref="M76:N76" si="18">SUM(M77:M78)</f>
        <v>9909.41</v>
      </c>
      <c r="N76" s="53">
        <f t="shared" si="18"/>
        <v>9909.41</v>
      </c>
      <c r="O76" s="46">
        <v>3.3410632012956194E-2</v>
      </c>
    </row>
    <row r="77" spans="1:16" ht="36" customHeight="1" x14ac:dyDescent="0.2">
      <c r="A77" s="47" t="s">
        <v>212</v>
      </c>
      <c r="B77" s="48" t="s">
        <v>213</v>
      </c>
      <c r="C77" s="47" t="s">
        <v>55</v>
      </c>
      <c r="D77" s="47" t="s">
        <v>214</v>
      </c>
      <c r="E77" s="48" t="s">
        <v>52</v>
      </c>
      <c r="F77" s="49">
        <v>92.29</v>
      </c>
      <c r="G77" s="50">
        <v>111.32</v>
      </c>
      <c r="H77" s="50">
        <v>10273.719999999999</v>
      </c>
      <c r="I77" s="50">
        <v>0</v>
      </c>
      <c r="J77" s="50">
        <f>'[1]Memória 01'!E64</f>
        <v>0</v>
      </c>
      <c r="K77" s="50">
        <f t="shared" si="1"/>
        <v>0</v>
      </c>
      <c r="L77" s="50">
        <f t="shared" si="2"/>
        <v>0</v>
      </c>
      <c r="M77" s="50">
        <f t="shared" si="3"/>
        <v>0</v>
      </c>
      <c r="N77" s="50">
        <f t="shared" si="4"/>
        <v>0</v>
      </c>
      <c r="O77" s="51">
        <v>1.2151746545366205E-2</v>
      </c>
    </row>
    <row r="78" spans="1:16" ht="24" customHeight="1" x14ac:dyDescent="0.2">
      <c r="A78" s="47" t="s">
        <v>215</v>
      </c>
      <c r="B78" s="48" t="s">
        <v>216</v>
      </c>
      <c r="C78" s="47" t="s">
        <v>55</v>
      </c>
      <c r="D78" s="47" t="s">
        <v>217</v>
      </c>
      <c r="E78" s="48" t="s">
        <v>52</v>
      </c>
      <c r="F78" s="49">
        <v>388.11</v>
      </c>
      <c r="G78" s="50">
        <v>46.31</v>
      </c>
      <c r="H78" s="50">
        <v>17973.37</v>
      </c>
      <c r="I78" s="50">
        <v>0</v>
      </c>
      <c r="J78" s="50">
        <f>'[1]Memória 01'!E65</f>
        <v>213.98</v>
      </c>
      <c r="K78" s="50">
        <f t="shared" si="1"/>
        <v>213.98</v>
      </c>
      <c r="L78" s="50">
        <f t="shared" si="2"/>
        <v>0</v>
      </c>
      <c r="M78" s="50">
        <f t="shared" si="3"/>
        <v>9909.41</v>
      </c>
      <c r="N78" s="50">
        <f t="shared" si="4"/>
        <v>9909.41</v>
      </c>
      <c r="O78" s="51">
        <v>2.1258885467589986E-2</v>
      </c>
      <c r="P78" s="52"/>
    </row>
    <row r="79" spans="1:16" ht="24" customHeight="1" x14ac:dyDescent="0.2">
      <c r="A79" s="42" t="s">
        <v>218</v>
      </c>
      <c r="B79" s="43"/>
      <c r="C79" s="42"/>
      <c r="D79" s="42" t="s">
        <v>219</v>
      </c>
      <c r="E79" s="42"/>
      <c r="F79" s="44"/>
      <c r="G79" s="42"/>
      <c r="H79" s="45">
        <v>91391.66</v>
      </c>
      <c r="I79" s="50"/>
      <c r="J79" s="50"/>
      <c r="K79" s="50"/>
      <c r="L79" s="53">
        <f>SUM(L80:L88)</f>
        <v>0</v>
      </c>
      <c r="M79" s="53">
        <f t="shared" ref="M79:N79" si="19">SUM(M80:M88)</f>
        <v>0</v>
      </c>
      <c r="N79" s="53">
        <f t="shared" si="19"/>
        <v>0</v>
      </c>
      <c r="O79" s="46">
        <v>0.10809797120033278</v>
      </c>
    </row>
    <row r="80" spans="1:16" ht="48" customHeight="1" x14ac:dyDescent="0.2">
      <c r="A80" s="47" t="s">
        <v>220</v>
      </c>
      <c r="B80" s="48" t="s">
        <v>221</v>
      </c>
      <c r="C80" s="47" t="s">
        <v>55</v>
      </c>
      <c r="D80" s="47" t="s">
        <v>222</v>
      </c>
      <c r="E80" s="48" t="s">
        <v>52</v>
      </c>
      <c r="F80" s="49">
        <v>757.22</v>
      </c>
      <c r="G80" s="50">
        <v>3.53</v>
      </c>
      <c r="H80" s="50">
        <v>2672.98</v>
      </c>
      <c r="I80" s="50">
        <v>0</v>
      </c>
      <c r="J80" s="50">
        <f>'[1]Memória 01'!E67</f>
        <v>0</v>
      </c>
      <c r="K80" s="50">
        <f t="shared" si="1"/>
        <v>0</v>
      </c>
      <c r="L80" s="50">
        <f t="shared" si="2"/>
        <v>0</v>
      </c>
      <c r="M80" s="50">
        <f t="shared" si="3"/>
        <v>0</v>
      </c>
      <c r="N80" s="50">
        <f t="shared" si="4"/>
        <v>0</v>
      </c>
      <c r="O80" s="51">
        <v>3.1615982799641181E-3</v>
      </c>
    </row>
    <row r="81" spans="1:15" ht="48" customHeight="1" x14ac:dyDescent="0.2">
      <c r="A81" s="47" t="s">
        <v>223</v>
      </c>
      <c r="B81" s="48" t="s">
        <v>224</v>
      </c>
      <c r="C81" s="47" t="s">
        <v>55</v>
      </c>
      <c r="D81" s="47" t="s">
        <v>225</v>
      </c>
      <c r="E81" s="48" t="s">
        <v>52</v>
      </c>
      <c r="F81" s="49">
        <v>378.61</v>
      </c>
      <c r="G81" s="50">
        <v>5.72</v>
      </c>
      <c r="H81" s="50">
        <v>2165.64</v>
      </c>
      <c r="I81" s="50">
        <v>0</v>
      </c>
      <c r="J81" s="50">
        <f>'[1]Memória 01'!E68</f>
        <v>0</v>
      </c>
      <c r="K81" s="50">
        <f t="shared" si="1"/>
        <v>0</v>
      </c>
      <c r="L81" s="50">
        <f t="shared" si="2"/>
        <v>0</v>
      </c>
      <c r="M81" s="50">
        <f t="shared" si="3"/>
        <v>0</v>
      </c>
      <c r="N81" s="50">
        <f t="shared" si="4"/>
        <v>0</v>
      </c>
      <c r="O81" s="51">
        <v>2.5615169956458681E-3</v>
      </c>
    </row>
    <row r="82" spans="1:15" ht="48" customHeight="1" x14ac:dyDescent="0.2">
      <c r="A82" s="47" t="s">
        <v>226</v>
      </c>
      <c r="B82" s="48" t="s">
        <v>227</v>
      </c>
      <c r="C82" s="47" t="s">
        <v>55</v>
      </c>
      <c r="D82" s="47" t="s">
        <v>228</v>
      </c>
      <c r="E82" s="48" t="s">
        <v>52</v>
      </c>
      <c r="F82" s="49">
        <v>394</v>
      </c>
      <c r="G82" s="50">
        <v>9.27</v>
      </c>
      <c r="H82" s="50">
        <v>3652.38</v>
      </c>
      <c r="I82" s="50">
        <v>0</v>
      </c>
      <c r="J82" s="50">
        <f>'[1]Memória 01'!E69</f>
        <v>0</v>
      </c>
      <c r="K82" s="50">
        <f t="shared" si="1"/>
        <v>0</v>
      </c>
      <c r="L82" s="50">
        <f t="shared" si="2"/>
        <v>0</v>
      </c>
      <c r="M82" s="50">
        <f t="shared" si="3"/>
        <v>0</v>
      </c>
      <c r="N82" s="50">
        <f t="shared" si="4"/>
        <v>0</v>
      </c>
      <c r="O82" s="51">
        <v>4.3200316971228163E-3</v>
      </c>
    </row>
    <row r="83" spans="1:15" ht="60" customHeight="1" x14ac:dyDescent="0.2">
      <c r="A83" s="47" t="s">
        <v>229</v>
      </c>
      <c r="B83" s="48" t="s">
        <v>230</v>
      </c>
      <c r="C83" s="47" t="s">
        <v>55</v>
      </c>
      <c r="D83" s="47" t="s">
        <v>231</v>
      </c>
      <c r="E83" s="48" t="s">
        <v>52</v>
      </c>
      <c r="F83" s="49">
        <v>470.96</v>
      </c>
      <c r="G83" s="50">
        <v>25.95</v>
      </c>
      <c r="H83" s="50">
        <v>12221.41</v>
      </c>
      <c r="I83" s="50">
        <v>0</v>
      </c>
      <c r="J83" s="50">
        <f>'[1]Memória 01'!E70</f>
        <v>0</v>
      </c>
      <c r="K83" s="50">
        <f t="shared" si="1"/>
        <v>0</v>
      </c>
      <c r="L83" s="50">
        <f t="shared" si="2"/>
        <v>0</v>
      </c>
      <c r="M83" s="50">
        <f t="shared" si="3"/>
        <v>0</v>
      </c>
      <c r="N83" s="50">
        <f t="shared" si="4"/>
        <v>0</v>
      </c>
      <c r="O83" s="51">
        <v>1.4455472481925144E-2</v>
      </c>
    </row>
    <row r="84" spans="1:15" ht="60" customHeight="1" x14ac:dyDescent="0.2">
      <c r="A84" s="47" t="s">
        <v>232</v>
      </c>
      <c r="B84" s="48" t="s">
        <v>233</v>
      </c>
      <c r="C84" s="47" t="s">
        <v>55</v>
      </c>
      <c r="D84" s="47" t="s">
        <v>234</v>
      </c>
      <c r="E84" s="48" t="s">
        <v>52</v>
      </c>
      <c r="F84" s="49">
        <v>286.27</v>
      </c>
      <c r="G84" s="50">
        <v>30.24</v>
      </c>
      <c r="H84" s="50">
        <v>8656.7999999999993</v>
      </c>
      <c r="I84" s="50">
        <v>0</v>
      </c>
      <c r="J84" s="50">
        <f>'[1]Memória 01'!E71</f>
        <v>0</v>
      </c>
      <c r="K84" s="50">
        <f t="shared" ref="K84:K147" si="20">I84+J84</f>
        <v>0</v>
      </c>
      <c r="L84" s="50">
        <f t="shared" ref="L84:L147" si="21">ROUND(I84*G84,2)</f>
        <v>0</v>
      </c>
      <c r="M84" s="50">
        <f t="shared" ref="M84:M147" si="22">ROUND(J84*G84,2)</f>
        <v>0</v>
      </c>
      <c r="N84" s="50">
        <f t="shared" ref="N84:N147" si="23">ROUND(K84*G84,2)</f>
        <v>0</v>
      </c>
      <c r="O84" s="51">
        <v>1.023925505989322E-2</v>
      </c>
    </row>
    <row r="85" spans="1:15" ht="48" customHeight="1" x14ac:dyDescent="0.2">
      <c r="A85" s="47" t="s">
        <v>235</v>
      </c>
      <c r="B85" s="48" t="s">
        <v>236</v>
      </c>
      <c r="C85" s="47" t="s">
        <v>55</v>
      </c>
      <c r="D85" s="47" t="s">
        <v>237</v>
      </c>
      <c r="E85" s="48" t="s">
        <v>52</v>
      </c>
      <c r="F85" s="49">
        <v>394</v>
      </c>
      <c r="G85" s="50">
        <v>39.46</v>
      </c>
      <c r="H85" s="50">
        <v>15547.24</v>
      </c>
      <c r="I85" s="50">
        <v>0</v>
      </c>
      <c r="J85" s="50">
        <f>'[1]Memória 01'!E72</f>
        <v>0</v>
      </c>
      <c r="K85" s="50">
        <f t="shared" si="20"/>
        <v>0</v>
      </c>
      <c r="L85" s="50">
        <f t="shared" si="21"/>
        <v>0</v>
      </c>
      <c r="M85" s="50">
        <f t="shared" si="22"/>
        <v>0</v>
      </c>
      <c r="N85" s="50">
        <f t="shared" si="23"/>
        <v>0</v>
      </c>
      <c r="O85" s="51">
        <v>1.8389261140071882E-2</v>
      </c>
    </row>
    <row r="86" spans="1:15" ht="60" customHeight="1" x14ac:dyDescent="0.2">
      <c r="A86" s="47" t="s">
        <v>238</v>
      </c>
      <c r="B86" s="48" t="s">
        <v>239</v>
      </c>
      <c r="C86" s="47" t="s">
        <v>55</v>
      </c>
      <c r="D86" s="47" t="s">
        <v>240</v>
      </c>
      <c r="E86" s="48" t="s">
        <v>52</v>
      </c>
      <c r="F86" s="49">
        <v>171.54</v>
      </c>
      <c r="G86" s="50">
        <v>71.38</v>
      </c>
      <c r="H86" s="50">
        <v>12244.52</v>
      </c>
      <c r="I86" s="50">
        <v>0</v>
      </c>
      <c r="J86" s="50">
        <f>'[1]Memória 01'!E73</f>
        <v>0</v>
      </c>
      <c r="K86" s="50">
        <f t="shared" si="20"/>
        <v>0</v>
      </c>
      <c r="L86" s="50">
        <f t="shared" si="21"/>
        <v>0</v>
      </c>
      <c r="M86" s="50">
        <f t="shared" si="22"/>
        <v>0</v>
      </c>
      <c r="N86" s="50">
        <f t="shared" si="23"/>
        <v>0</v>
      </c>
      <c r="O86" s="51">
        <v>1.448280696862163E-2</v>
      </c>
    </row>
    <row r="87" spans="1:15" ht="60" customHeight="1" x14ac:dyDescent="0.2">
      <c r="A87" s="47" t="s">
        <v>238</v>
      </c>
      <c r="B87" s="48" t="s">
        <v>239</v>
      </c>
      <c r="C87" s="47" t="s">
        <v>55</v>
      </c>
      <c r="D87" s="47" t="s">
        <v>240</v>
      </c>
      <c r="E87" s="48" t="s">
        <v>52</v>
      </c>
      <c r="F87" s="49">
        <v>171.54</v>
      </c>
      <c r="G87" s="50">
        <v>71.38</v>
      </c>
      <c r="H87" s="50">
        <v>12244.52</v>
      </c>
      <c r="I87" s="50">
        <v>0</v>
      </c>
      <c r="J87" s="50">
        <f>'[1]Memória 01'!E74</f>
        <v>0</v>
      </c>
      <c r="K87" s="50">
        <f t="shared" si="20"/>
        <v>0</v>
      </c>
      <c r="L87" s="50">
        <f t="shared" si="21"/>
        <v>0</v>
      </c>
      <c r="M87" s="50">
        <f t="shared" si="22"/>
        <v>0</v>
      </c>
      <c r="N87" s="50">
        <f t="shared" si="23"/>
        <v>0</v>
      </c>
      <c r="O87" s="51">
        <v>1.448280696862163E-2</v>
      </c>
    </row>
    <row r="88" spans="1:15" ht="48" customHeight="1" x14ac:dyDescent="0.2">
      <c r="A88" s="47" t="s">
        <v>241</v>
      </c>
      <c r="B88" s="48" t="s">
        <v>242</v>
      </c>
      <c r="C88" s="47" t="s">
        <v>55</v>
      </c>
      <c r="D88" s="47" t="s">
        <v>243</v>
      </c>
      <c r="E88" s="48" t="s">
        <v>52</v>
      </c>
      <c r="F88" s="49">
        <v>273.63</v>
      </c>
      <c r="G88" s="50">
        <v>80.349999999999994</v>
      </c>
      <c r="H88" s="50">
        <v>21986.17</v>
      </c>
      <c r="I88" s="50">
        <v>0</v>
      </c>
      <c r="J88" s="50">
        <f>'[1]Memória 01'!E75</f>
        <v>0</v>
      </c>
      <c r="K88" s="50">
        <f t="shared" si="20"/>
        <v>0</v>
      </c>
      <c r="L88" s="50">
        <f t="shared" si="21"/>
        <v>0</v>
      </c>
      <c r="M88" s="50">
        <f t="shared" si="22"/>
        <v>0</v>
      </c>
      <c r="N88" s="50">
        <f t="shared" si="23"/>
        <v>0</v>
      </c>
      <c r="O88" s="51">
        <v>2.6005221608466467E-2</v>
      </c>
    </row>
    <row r="89" spans="1:15" ht="24" customHeight="1" x14ac:dyDescent="0.2">
      <c r="A89" s="42" t="s">
        <v>244</v>
      </c>
      <c r="B89" s="43"/>
      <c r="C89" s="42"/>
      <c r="D89" s="42" t="s">
        <v>245</v>
      </c>
      <c r="E89" s="42"/>
      <c r="F89" s="44"/>
      <c r="G89" s="42"/>
      <c r="H89" s="45">
        <v>85581.09</v>
      </c>
      <c r="I89" s="50"/>
      <c r="J89" s="50"/>
      <c r="K89" s="50"/>
      <c r="L89" s="53">
        <f>SUM(L90:L99)</f>
        <v>0</v>
      </c>
      <c r="M89" s="53">
        <f t="shared" ref="M89:N89" si="24">SUM(M90:M99)</f>
        <v>0</v>
      </c>
      <c r="N89" s="53">
        <f t="shared" si="24"/>
        <v>0</v>
      </c>
      <c r="O89" s="46">
        <v>0.10122523436069644</v>
      </c>
    </row>
    <row r="90" spans="1:15" ht="36" customHeight="1" x14ac:dyDescent="0.2">
      <c r="A90" s="47" t="s">
        <v>246</v>
      </c>
      <c r="B90" s="48" t="s">
        <v>247</v>
      </c>
      <c r="C90" s="47" t="s">
        <v>55</v>
      </c>
      <c r="D90" s="47" t="s">
        <v>248</v>
      </c>
      <c r="E90" s="48" t="s">
        <v>52</v>
      </c>
      <c r="F90" s="49">
        <v>413.25</v>
      </c>
      <c r="G90" s="50">
        <v>42.06</v>
      </c>
      <c r="H90" s="50">
        <v>17381.29</v>
      </c>
      <c r="I90" s="50">
        <v>0</v>
      </c>
      <c r="J90" s="50">
        <f>'[1]Memória 01'!E77</f>
        <v>0</v>
      </c>
      <c r="K90" s="50">
        <f t="shared" si="20"/>
        <v>0</v>
      </c>
      <c r="L90" s="50">
        <f t="shared" si="21"/>
        <v>0</v>
      </c>
      <c r="M90" s="50">
        <f t="shared" si="22"/>
        <v>0</v>
      </c>
      <c r="N90" s="50">
        <f t="shared" si="23"/>
        <v>0</v>
      </c>
      <c r="O90" s="51">
        <v>2.0558573789387698E-2</v>
      </c>
    </row>
    <row r="91" spans="1:15" ht="36" customHeight="1" x14ac:dyDescent="0.2">
      <c r="A91" s="47" t="s">
        <v>249</v>
      </c>
      <c r="B91" s="48" t="s">
        <v>250</v>
      </c>
      <c r="C91" s="47" t="s">
        <v>55</v>
      </c>
      <c r="D91" s="47" t="s">
        <v>251</v>
      </c>
      <c r="E91" s="48" t="s">
        <v>52</v>
      </c>
      <c r="F91" s="49">
        <v>413.25</v>
      </c>
      <c r="G91" s="50">
        <v>43.51</v>
      </c>
      <c r="H91" s="50">
        <v>17980.5</v>
      </c>
      <c r="I91" s="50">
        <v>0</v>
      </c>
      <c r="J91" s="50">
        <f>'[1]Memória 01'!E78</f>
        <v>0</v>
      </c>
      <c r="K91" s="50">
        <f t="shared" si="20"/>
        <v>0</v>
      </c>
      <c r="L91" s="50">
        <f t="shared" si="21"/>
        <v>0</v>
      </c>
      <c r="M91" s="50">
        <f t="shared" si="22"/>
        <v>0</v>
      </c>
      <c r="N91" s="50">
        <f t="shared" si="23"/>
        <v>0</v>
      </c>
      <c r="O91" s="51">
        <v>2.1267318825017333E-2</v>
      </c>
    </row>
    <row r="92" spans="1:15" ht="24" customHeight="1" x14ac:dyDescent="0.2">
      <c r="A92" s="47" t="s">
        <v>252</v>
      </c>
      <c r="B92" s="48" t="s">
        <v>253</v>
      </c>
      <c r="C92" s="47" t="s">
        <v>50</v>
      </c>
      <c r="D92" s="47" t="s">
        <v>254</v>
      </c>
      <c r="E92" s="48" t="s">
        <v>52</v>
      </c>
      <c r="F92" s="49">
        <v>413.25</v>
      </c>
      <c r="G92" s="50">
        <v>17.13</v>
      </c>
      <c r="H92" s="50">
        <v>7078.97</v>
      </c>
      <c r="I92" s="50">
        <v>0</v>
      </c>
      <c r="J92" s="50">
        <f>'[1]Memória 01'!E79</f>
        <v>0</v>
      </c>
      <c r="K92" s="50">
        <f t="shared" si="20"/>
        <v>0</v>
      </c>
      <c r="L92" s="50">
        <f t="shared" si="21"/>
        <v>0</v>
      </c>
      <c r="M92" s="50">
        <f t="shared" si="22"/>
        <v>0</v>
      </c>
      <c r="N92" s="50">
        <f t="shared" si="23"/>
        <v>0</v>
      </c>
      <c r="O92" s="51">
        <v>8.3729991903858589E-3</v>
      </c>
    </row>
    <row r="93" spans="1:15" ht="24" customHeight="1" x14ac:dyDescent="0.2">
      <c r="A93" s="47" t="s">
        <v>255</v>
      </c>
      <c r="B93" s="48" t="s">
        <v>256</v>
      </c>
      <c r="C93" s="47" t="s">
        <v>55</v>
      </c>
      <c r="D93" s="47" t="s">
        <v>257</v>
      </c>
      <c r="E93" s="48" t="s">
        <v>60</v>
      </c>
      <c r="F93" s="49">
        <v>296.33</v>
      </c>
      <c r="G93" s="50">
        <v>59.65</v>
      </c>
      <c r="H93" s="50">
        <v>17676.080000000002</v>
      </c>
      <c r="I93" s="50">
        <v>0</v>
      </c>
      <c r="J93" s="50">
        <f>'[1]Memória 01'!E80</f>
        <v>0</v>
      </c>
      <c r="K93" s="50">
        <f t="shared" si="20"/>
        <v>0</v>
      </c>
      <c r="L93" s="50">
        <f t="shared" si="21"/>
        <v>0</v>
      </c>
      <c r="M93" s="50">
        <f t="shared" si="22"/>
        <v>0</v>
      </c>
      <c r="N93" s="50">
        <f t="shared" si="23"/>
        <v>0</v>
      </c>
      <c r="O93" s="51">
        <v>2.0907251129641129E-2</v>
      </c>
    </row>
    <row r="94" spans="1:15" ht="36" customHeight="1" x14ac:dyDescent="0.2">
      <c r="A94" s="47" t="s">
        <v>258</v>
      </c>
      <c r="B94" s="48" t="s">
        <v>259</v>
      </c>
      <c r="C94" s="47" t="s">
        <v>55</v>
      </c>
      <c r="D94" s="47" t="s">
        <v>260</v>
      </c>
      <c r="E94" s="48" t="s">
        <v>52</v>
      </c>
      <c r="F94" s="49">
        <v>85.92</v>
      </c>
      <c r="G94" s="50">
        <v>26.63</v>
      </c>
      <c r="H94" s="50">
        <v>2288.04</v>
      </c>
      <c r="I94" s="50">
        <v>0</v>
      </c>
      <c r="J94" s="50">
        <f>'[1]Memória 01'!E81</f>
        <v>0</v>
      </c>
      <c r="K94" s="50">
        <f t="shared" si="20"/>
        <v>0</v>
      </c>
      <c r="L94" s="50">
        <f t="shared" si="21"/>
        <v>0</v>
      </c>
      <c r="M94" s="50">
        <f t="shared" si="22"/>
        <v>0</v>
      </c>
      <c r="N94" s="50">
        <f t="shared" si="23"/>
        <v>0</v>
      </c>
      <c r="O94" s="51">
        <v>2.7062916028137512E-3</v>
      </c>
    </row>
    <row r="95" spans="1:15" ht="36" customHeight="1" x14ac:dyDescent="0.2">
      <c r="A95" s="47" t="s">
        <v>261</v>
      </c>
      <c r="B95" s="48" t="s">
        <v>262</v>
      </c>
      <c r="C95" s="47" t="s">
        <v>55</v>
      </c>
      <c r="D95" s="47" t="s">
        <v>263</v>
      </c>
      <c r="E95" s="48" t="s">
        <v>64</v>
      </c>
      <c r="F95" s="49">
        <v>4.37</v>
      </c>
      <c r="G95" s="50">
        <v>145.53</v>
      </c>
      <c r="H95" s="50">
        <v>635.96</v>
      </c>
      <c r="I95" s="50">
        <v>0</v>
      </c>
      <c r="J95" s="50">
        <f>'[1]Memória 01'!E82</f>
        <v>0</v>
      </c>
      <c r="K95" s="50">
        <f t="shared" si="20"/>
        <v>0</v>
      </c>
      <c r="L95" s="50">
        <f t="shared" si="21"/>
        <v>0</v>
      </c>
      <c r="M95" s="50">
        <f t="shared" si="22"/>
        <v>0</v>
      </c>
      <c r="N95" s="50">
        <f t="shared" si="23"/>
        <v>0</v>
      </c>
      <c r="O95" s="51">
        <v>7.5221290175234406E-4</v>
      </c>
    </row>
    <row r="96" spans="1:15" ht="36" customHeight="1" x14ac:dyDescent="0.2">
      <c r="A96" s="47" t="s">
        <v>264</v>
      </c>
      <c r="B96" s="48" t="s">
        <v>265</v>
      </c>
      <c r="C96" s="47" t="s">
        <v>55</v>
      </c>
      <c r="D96" s="47" t="s">
        <v>266</v>
      </c>
      <c r="E96" s="48" t="s">
        <v>52</v>
      </c>
      <c r="F96" s="49">
        <v>58.61</v>
      </c>
      <c r="G96" s="50">
        <v>60.26</v>
      </c>
      <c r="H96" s="50">
        <v>3531.83</v>
      </c>
      <c r="I96" s="50">
        <v>0</v>
      </c>
      <c r="J96" s="50">
        <f>'[1]Memória 01'!E83</f>
        <v>0</v>
      </c>
      <c r="K96" s="50">
        <f t="shared" si="20"/>
        <v>0</v>
      </c>
      <c r="L96" s="50">
        <f t="shared" si="21"/>
        <v>0</v>
      </c>
      <c r="M96" s="50">
        <f t="shared" si="22"/>
        <v>0</v>
      </c>
      <c r="N96" s="50">
        <f t="shared" si="23"/>
        <v>0</v>
      </c>
      <c r="O96" s="51">
        <v>4.177445268249546E-3</v>
      </c>
    </row>
    <row r="97" spans="1:15" ht="24" customHeight="1" x14ac:dyDescent="0.2">
      <c r="A97" s="47" t="s">
        <v>267</v>
      </c>
      <c r="B97" s="48" t="s">
        <v>268</v>
      </c>
      <c r="C97" s="47" t="s">
        <v>50</v>
      </c>
      <c r="D97" s="47" t="s">
        <v>269</v>
      </c>
      <c r="E97" s="48" t="s">
        <v>52</v>
      </c>
      <c r="F97" s="49">
        <v>104.27</v>
      </c>
      <c r="G97" s="50">
        <v>19.29</v>
      </c>
      <c r="H97" s="50">
        <v>2011.36</v>
      </c>
      <c r="I97" s="50">
        <v>0</v>
      </c>
      <c r="J97" s="50">
        <f>'[1]Memória 01'!E84</f>
        <v>0</v>
      </c>
      <c r="K97" s="50">
        <f t="shared" si="20"/>
        <v>0</v>
      </c>
      <c r="L97" s="50">
        <f t="shared" si="21"/>
        <v>0</v>
      </c>
      <c r="M97" s="50">
        <f t="shared" si="22"/>
        <v>0</v>
      </c>
      <c r="N97" s="50">
        <f t="shared" si="23"/>
        <v>0</v>
      </c>
      <c r="O97" s="51">
        <v>2.3790347538659583E-3</v>
      </c>
    </row>
    <row r="98" spans="1:15" ht="24" customHeight="1" x14ac:dyDescent="0.2">
      <c r="A98" s="47" t="s">
        <v>270</v>
      </c>
      <c r="B98" s="48" t="s">
        <v>271</v>
      </c>
      <c r="C98" s="47" t="s">
        <v>55</v>
      </c>
      <c r="D98" s="47" t="s">
        <v>272</v>
      </c>
      <c r="E98" s="48" t="s">
        <v>60</v>
      </c>
      <c r="F98" s="49">
        <v>79.48</v>
      </c>
      <c r="G98" s="50">
        <v>174.4</v>
      </c>
      <c r="H98" s="50">
        <v>13861.31</v>
      </c>
      <c r="I98" s="50">
        <v>0</v>
      </c>
      <c r="J98" s="50">
        <f>'[1]Memória 01'!E85</f>
        <v>0</v>
      </c>
      <c r="K98" s="50">
        <f t="shared" si="20"/>
        <v>0</v>
      </c>
      <c r="L98" s="50">
        <f t="shared" si="21"/>
        <v>0</v>
      </c>
      <c r="M98" s="50">
        <f t="shared" si="22"/>
        <v>0</v>
      </c>
      <c r="N98" s="50">
        <f t="shared" si="23"/>
        <v>0</v>
      </c>
      <c r="O98" s="51">
        <v>1.6395144690214452E-2</v>
      </c>
    </row>
    <row r="99" spans="1:15" ht="24" customHeight="1" x14ac:dyDescent="0.2">
      <c r="A99" s="47" t="s">
        <v>273</v>
      </c>
      <c r="B99" s="48" t="s">
        <v>274</v>
      </c>
      <c r="C99" s="47" t="s">
        <v>55</v>
      </c>
      <c r="D99" s="47" t="s">
        <v>275</v>
      </c>
      <c r="E99" s="48" t="s">
        <v>52</v>
      </c>
      <c r="F99" s="49">
        <v>200.24</v>
      </c>
      <c r="G99" s="50">
        <v>15.66</v>
      </c>
      <c r="H99" s="50">
        <v>3135.75</v>
      </c>
      <c r="I99" s="50">
        <v>0</v>
      </c>
      <c r="J99" s="50">
        <f>'[1]Memória 01'!E86</f>
        <v>0</v>
      </c>
      <c r="K99" s="50">
        <f t="shared" si="20"/>
        <v>0</v>
      </c>
      <c r="L99" s="50">
        <f t="shared" si="21"/>
        <v>0</v>
      </c>
      <c r="M99" s="50">
        <f t="shared" si="22"/>
        <v>0</v>
      </c>
      <c r="N99" s="50">
        <f t="shared" si="23"/>
        <v>0</v>
      </c>
      <c r="O99" s="51">
        <v>3.7089622093683765E-3</v>
      </c>
    </row>
    <row r="100" spans="1:15" ht="24" customHeight="1" x14ac:dyDescent="0.2">
      <c r="A100" s="42" t="s">
        <v>276</v>
      </c>
      <c r="B100" s="43"/>
      <c r="C100" s="42"/>
      <c r="D100" s="42" t="s">
        <v>277</v>
      </c>
      <c r="E100" s="42"/>
      <c r="F100" s="44"/>
      <c r="G100" s="42"/>
      <c r="H100" s="45">
        <v>1621.01</v>
      </c>
      <c r="I100" s="50"/>
      <c r="J100" s="50"/>
      <c r="K100" s="50"/>
      <c r="L100" s="53">
        <f>SUM(L101:L103)</f>
        <v>0</v>
      </c>
      <c r="M100" s="53">
        <f t="shared" ref="M100:N100" si="25">SUM(M101:M103)</f>
        <v>0</v>
      </c>
      <c r="N100" s="53">
        <f t="shared" si="25"/>
        <v>0</v>
      </c>
      <c r="O100" s="46">
        <v>1.9173291337026971E-3</v>
      </c>
    </row>
    <row r="101" spans="1:15" ht="24" customHeight="1" x14ac:dyDescent="0.2">
      <c r="A101" s="47" t="s">
        <v>278</v>
      </c>
      <c r="B101" s="48" t="s">
        <v>279</v>
      </c>
      <c r="C101" s="47" t="s">
        <v>55</v>
      </c>
      <c r="D101" s="47" t="s">
        <v>280</v>
      </c>
      <c r="E101" s="48" t="s">
        <v>60</v>
      </c>
      <c r="F101" s="49">
        <v>48.38</v>
      </c>
      <c r="G101" s="50">
        <v>9.0399999999999991</v>
      </c>
      <c r="H101" s="50">
        <v>437.35</v>
      </c>
      <c r="I101" s="50">
        <v>0</v>
      </c>
      <c r="J101" s="50">
        <f>'[1]Memória 01'!E88</f>
        <v>0</v>
      </c>
      <c r="K101" s="50">
        <f t="shared" si="20"/>
        <v>0</v>
      </c>
      <c r="L101" s="50">
        <f t="shared" si="21"/>
        <v>0</v>
      </c>
      <c r="M101" s="50">
        <f t="shared" si="22"/>
        <v>0</v>
      </c>
      <c r="N101" s="50">
        <f t="shared" si="23"/>
        <v>0</v>
      </c>
      <c r="O101" s="51">
        <v>5.1729717683720309E-4</v>
      </c>
    </row>
    <row r="102" spans="1:15" ht="24" customHeight="1" x14ac:dyDescent="0.2">
      <c r="A102" s="47" t="s">
        <v>281</v>
      </c>
      <c r="B102" s="48" t="s">
        <v>282</v>
      </c>
      <c r="C102" s="47" t="s">
        <v>55</v>
      </c>
      <c r="D102" s="47" t="s">
        <v>283</v>
      </c>
      <c r="E102" s="48" t="s">
        <v>60</v>
      </c>
      <c r="F102" s="49">
        <v>12.18</v>
      </c>
      <c r="G102" s="50">
        <v>85.08</v>
      </c>
      <c r="H102" s="50">
        <v>1036.27</v>
      </c>
      <c r="I102" s="50">
        <v>0</v>
      </c>
      <c r="J102" s="50">
        <f>'[1]Memória 01'!E89</f>
        <v>0</v>
      </c>
      <c r="K102" s="50">
        <f t="shared" si="20"/>
        <v>0</v>
      </c>
      <c r="L102" s="50">
        <f t="shared" si="21"/>
        <v>0</v>
      </c>
      <c r="M102" s="50">
        <f t="shared" si="22"/>
        <v>0</v>
      </c>
      <c r="N102" s="50">
        <f t="shared" si="23"/>
        <v>0</v>
      </c>
      <c r="O102" s="51">
        <v>1.225699200734168E-3</v>
      </c>
    </row>
    <row r="103" spans="1:15" ht="36" customHeight="1" x14ac:dyDescent="0.2">
      <c r="A103" s="47" t="s">
        <v>284</v>
      </c>
      <c r="B103" s="48" t="s">
        <v>285</v>
      </c>
      <c r="C103" s="47" t="s">
        <v>55</v>
      </c>
      <c r="D103" s="47" t="s">
        <v>286</v>
      </c>
      <c r="E103" s="48" t="s">
        <v>60</v>
      </c>
      <c r="F103" s="49">
        <v>1.49</v>
      </c>
      <c r="G103" s="50">
        <v>98.92</v>
      </c>
      <c r="H103" s="50">
        <v>147.38999999999999</v>
      </c>
      <c r="I103" s="50">
        <v>0</v>
      </c>
      <c r="J103" s="50">
        <f>'[1]Memória 01'!E90</f>
        <v>0</v>
      </c>
      <c r="K103" s="50">
        <f t="shared" si="20"/>
        <v>0</v>
      </c>
      <c r="L103" s="50">
        <f t="shared" si="21"/>
        <v>0</v>
      </c>
      <c r="M103" s="50">
        <f t="shared" si="22"/>
        <v>0</v>
      </c>
      <c r="N103" s="50">
        <f t="shared" si="23"/>
        <v>0</v>
      </c>
      <c r="O103" s="51">
        <v>1.7433275613132584E-4</v>
      </c>
    </row>
    <row r="104" spans="1:15" ht="24" customHeight="1" x14ac:dyDescent="0.2">
      <c r="A104" s="42" t="s">
        <v>287</v>
      </c>
      <c r="B104" s="43"/>
      <c r="C104" s="42"/>
      <c r="D104" s="42" t="s">
        <v>288</v>
      </c>
      <c r="E104" s="42"/>
      <c r="F104" s="44"/>
      <c r="G104" s="42"/>
      <c r="H104" s="45">
        <v>33686.25</v>
      </c>
      <c r="I104" s="50"/>
      <c r="J104" s="50"/>
      <c r="K104" s="50"/>
      <c r="L104" s="53">
        <f>SUM(L105:L110)</f>
        <v>0</v>
      </c>
      <c r="M104" s="53">
        <f t="shared" ref="M104:N104" si="26">SUM(M105:M110)</f>
        <v>0</v>
      </c>
      <c r="N104" s="53">
        <f t="shared" si="26"/>
        <v>0</v>
      </c>
      <c r="O104" s="46">
        <v>3.9844065446969779E-2</v>
      </c>
    </row>
    <row r="105" spans="1:15" ht="24" customHeight="1" x14ac:dyDescent="0.2">
      <c r="A105" s="47" t="s">
        <v>289</v>
      </c>
      <c r="B105" s="48" t="s">
        <v>290</v>
      </c>
      <c r="C105" s="47" t="s">
        <v>55</v>
      </c>
      <c r="D105" s="47" t="s">
        <v>291</v>
      </c>
      <c r="E105" s="48" t="s">
        <v>52</v>
      </c>
      <c r="F105" s="49">
        <v>286.27</v>
      </c>
      <c r="G105" s="50">
        <v>25.54</v>
      </c>
      <c r="H105" s="50">
        <v>7311.33</v>
      </c>
      <c r="I105" s="50">
        <v>0</v>
      </c>
      <c r="J105" s="50">
        <f>'[1]Memória 01'!E92</f>
        <v>0</v>
      </c>
      <c r="K105" s="50">
        <f t="shared" si="20"/>
        <v>0</v>
      </c>
      <c r="L105" s="50">
        <f t="shared" si="21"/>
        <v>0</v>
      </c>
      <c r="M105" s="50">
        <f t="shared" si="22"/>
        <v>0</v>
      </c>
      <c r="N105" s="50">
        <f t="shared" si="23"/>
        <v>0</v>
      </c>
      <c r="O105" s="51">
        <v>8.6478343841892031E-3</v>
      </c>
    </row>
    <row r="106" spans="1:15" ht="24" customHeight="1" x14ac:dyDescent="0.2">
      <c r="A106" s="47" t="s">
        <v>292</v>
      </c>
      <c r="B106" s="48" t="s">
        <v>293</v>
      </c>
      <c r="C106" s="47" t="s">
        <v>55</v>
      </c>
      <c r="D106" s="47" t="s">
        <v>294</v>
      </c>
      <c r="E106" s="48" t="s">
        <v>52</v>
      </c>
      <c r="F106" s="49">
        <v>394</v>
      </c>
      <c r="G106" s="50">
        <v>14.18</v>
      </c>
      <c r="H106" s="50">
        <v>5586.92</v>
      </c>
      <c r="I106" s="50">
        <v>0</v>
      </c>
      <c r="J106" s="50">
        <f>'[1]Memória 01'!E93</f>
        <v>0</v>
      </c>
      <c r="K106" s="50">
        <f t="shared" si="20"/>
        <v>0</v>
      </c>
      <c r="L106" s="50">
        <f t="shared" si="21"/>
        <v>0</v>
      </c>
      <c r="M106" s="50">
        <f t="shared" si="22"/>
        <v>0</v>
      </c>
      <c r="N106" s="50">
        <f t="shared" si="23"/>
        <v>0</v>
      </c>
      <c r="O106" s="51">
        <v>6.6082038258038333E-3</v>
      </c>
    </row>
    <row r="107" spans="1:15" ht="24" customHeight="1" x14ac:dyDescent="0.2">
      <c r="A107" s="47" t="s">
        <v>295</v>
      </c>
      <c r="B107" s="48" t="s">
        <v>296</v>
      </c>
      <c r="C107" s="47" t="s">
        <v>55</v>
      </c>
      <c r="D107" s="47" t="s">
        <v>297</v>
      </c>
      <c r="E107" s="48" t="s">
        <v>52</v>
      </c>
      <c r="F107" s="49">
        <v>286.27</v>
      </c>
      <c r="G107" s="50">
        <v>13.37</v>
      </c>
      <c r="H107" s="50">
        <v>3827.42</v>
      </c>
      <c r="I107" s="50">
        <v>0</v>
      </c>
      <c r="J107" s="50">
        <f>'[1]Memória 01'!E94</f>
        <v>0</v>
      </c>
      <c r="K107" s="50">
        <f t="shared" si="20"/>
        <v>0</v>
      </c>
      <c r="L107" s="50">
        <f t="shared" si="21"/>
        <v>0</v>
      </c>
      <c r="M107" s="50">
        <f t="shared" si="22"/>
        <v>0</v>
      </c>
      <c r="N107" s="50">
        <f t="shared" si="23"/>
        <v>0</v>
      </c>
      <c r="O107" s="51">
        <v>4.5270688477655145E-3</v>
      </c>
    </row>
    <row r="108" spans="1:15" ht="24" customHeight="1" x14ac:dyDescent="0.2">
      <c r="A108" s="47" t="s">
        <v>298</v>
      </c>
      <c r="B108" s="48" t="s">
        <v>299</v>
      </c>
      <c r="C108" s="47" t="s">
        <v>55</v>
      </c>
      <c r="D108" s="47" t="s">
        <v>300</v>
      </c>
      <c r="E108" s="48" t="s">
        <v>52</v>
      </c>
      <c r="F108" s="49">
        <v>394</v>
      </c>
      <c r="G108" s="50">
        <v>15.06</v>
      </c>
      <c r="H108" s="50">
        <v>5933.64</v>
      </c>
      <c r="I108" s="50">
        <v>0</v>
      </c>
      <c r="J108" s="50">
        <f>'[1]Memória 01'!E95</f>
        <v>0</v>
      </c>
      <c r="K108" s="50">
        <f t="shared" si="20"/>
        <v>0</v>
      </c>
      <c r="L108" s="50">
        <f t="shared" si="21"/>
        <v>0</v>
      </c>
      <c r="M108" s="50">
        <f t="shared" si="22"/>
        <v>0</v>
      </c>
      <c r="N108" s="50">
        <f t="shared" si="23"/>
        <v>0</v>
      </c>
      <c r="O108" s="51">
        <v>7.0183039221865823E-3</v>
      </c>
    </row>
    <row r="109" spans="1:15" ht="24" customHeight="1" x14ac:dyDescent="0.2">
      <c r="A109" s="47" t="s">
        <v>301</v>
      </c>
      <c r="B109" s="48" t="s">
        <v>302</v>
      </c>
      <c r="C109" s="47" t="s">
        <v>55</v>
      </c>
      <c r="D109" s="47" t="s">
        <v>303</v>
      </c>
      <c r="E109" s="48" t="s">
        <v>52</v>
      </c>
      <c r="F109" s="49">
        <v>348.34</v>
      </c>
      <c r="G109" s="50">
        <v>29.47</v>
      </c>
      <c r="H109" s="50">
        <v>10265.57</v>
      </c>
      <c r="I109" s="50">
        <v>0</v>
      </c>
      <c r="J109" s="50">
        <f>'[1]Memória 01'!E96</f>
        <v>0</v>
      </c>
      <c r="K109" s="50">
        <f t="shared" si="20"/>
        <v>0</v>
      </c>
      <c r="L109" s="50">
        <f t="shared" si="21"/>
        <v>0</v>
      </c>
      <c r="M109" s="50">
        <f t="shared" si="22"/>
        <v>0</v>
      </c>
      <c r="N109" s="50">
        <f t="shared" si="23"/>
        <v>0</v>
      </c>
      <c r="O109" s="51">
        <v>1.2142106732879129E-2</v>
      </c>
    </row>
    <row r="110" spans="1:15" ht="48" customHeight="1" x14ac:dyDescent="0.2">
      <c r="A110" s="47" t="s">
        <v>304</v>
      </c>
      <c r="B110" s="48" t="s">
        <v>305</v>
      </c>
      <c r="C110" s="47" t="s">
        <v>55</v>
      </c>
      <c r="D110" s="47" t="s">
        <v>306</v>
      </c>
      <c r="E110" s="48" t="s">
        <v>52</v>
      </c>
      <c r="F110" s="49">
        <v>83.21</v>
      </c>
      <c r="G110" s="50">
        <v>9.15</v>
      </c>
      <c r="H110" s="50">
        <v>761.37</v>
      </c>
      <c r="I110" s="50">
        <v>0</v>
      </c>
      <c r="J110" s="50">
        <f>'[1]Memória 01'!E97</f>
        <v>0</v>
      </c>
      <c r="K110" s="50">
        <f t="shared" si="20"/>
        <v>0</v>
      </c>
      <c r="L110" s="50">
        <f t="shared" si="21"/>
        <v>0</v>
      </c>
      <c r="M110" s="50">
        <f t="shared" si="22"/>
        <v>0</v>
      </c>
      <c r="N110" s="50">
        <f t="shared" si="23"/>
        <v>0</v>
      </c>
      <c r="O110" s="51">
        <v>9.0054773414551578E-4</v>
      </c>
    </row>
    <row r="111" spans="1:15" ht="24" customHeight="1" x14ac:dyDescent="0.2">
      <c r="A111" s="42" t="s">
        <v>307</v>
      </c>
      <c r="B111" s="43"/>
      <c r="C111" s="42"/>
      <c r="D111" s="42" t="s">
        <v>308</v>
      </c>
      <c r="E111" s="42"/>
      <c r="F111" s="44"/>
      <c r="G111" s="42"/>
      <c r="H111" s="45">
        <v>45424.14</v>
      </c>
      <c r="I111" s="50"/>
      <c r="J111" s="50"/>
      <c r="K111" s="50"/>
      <c r="L111" s="53">
        <f>SUM(L112:L147)</f>
        <v>0</v>
      </c>
      <c r="M111" s="53">
        <f t="shared" ref="M111:N111" si="27">SUM(M112:M147)</f>
        <v>0</v>
      </c>
      <c r="N111" s="53">
        <f t="shared" si="27"/>
        <v>0</v>
      </c>
      <c r="O111" s="46">
        <v>5.3727630918618659E-2</v>
      </c>
    </row>
    <row r="112" spans="1:15" ht="24" customHeight="1" x14ac:dyDescent="0.2">
      <c r="A112" s="47" t="s">
        <v>309</v>
      </c>
      <c r="B112" s="48" t="s">
        <v>310</v>
      </c>
      <c r="C112" s="47" t="s">
        <v>55</v>
      </c>
      <c r="D112" s="47" t="s">
        <v>311</v>
      </c>
      <c r="E112" s="48" t="s">
        <v>182</v>
      </c>
      <c r="F112" s="49">
        <v>14</v>
      </c>
      <c r="G112" s="50">
        <v>25.39</v>
      </c>
      <c r="H112" s="50">
        <v>355.46</v>
      </c>
      <c r="I112" s="50">
        <v>0</v>
      </c>
      <c r="J112" s="50">
        <f>'[1]Memória 01'!E99</f>
        <v>0</v>
      </c>
      <c r="K112" s="50">
        <f t="shared" si="20"/>
        <v>0</v>
      </c>
      <c r="L112" s="50">
        <f t="shared" si="21"/>
        <v>0</v>
      </c>
      <c r="M112" s="50">
        <f t="shared" si="22"/>
        <v>0</v>
      </c>
      <c r="N112" s="50">
        <f t="shared" si="23"/>
        <v>0</v>
      </c>
      <c r="O112" s="51">
        <v>4.2043776032594534E-4</v>
      </c>
    </row>
    <row r="113" spans="1:15" ht="24" customHeight="1" x14ac:dyDescent="0.2">
      <c r="A113" s="47" t="s">
        <v>312</v>
      </c>
      <c r="B113" s="48" t="s">
        <v>313</v>
      </c>
      <c r="C113" s="47" t="s">
        <v>55</v>
      </c>
      <c r="D113" s="47" t="s">
        <v>314</v>
      </c>
      <c r="E113" s="48" t="s">
        <v>182</v>
      </c>
      <c r="F113" s="49">
        <v>104</v>
      </c>
      <c r="G113" s="50">
        <v>30.37</v>
      </c>
      <c r="H113" s="50">
        <v>3158.48</v>
      </c>
      <c r="I113" s="50">
        <v>0</v>
      </c>
      <c r="J113" s="50">
        <f>'[1]Memória 01'!E100</f>
        <v>0</v>
      </c>
      <c r="K113" s="50">
        <f t="shared" si="20"/>
        <v>0</v>
      </c>
      <c r="L113" s="50">
        <f t="shared" si="21"/>
        <v>0</v>
      </c>
      <c r="M113" s="50">
        <f t="shared" si="22"/>
        <v>0</v>
      </c>
      <c r="N113" s="50">
        <f t="shared" si="23"/>
        <v>0</v>
      </c>
      <c r="O113" s="51">
        <v>3.7358472324151575E-3</v>
      </c>
    </row>
    <row r="114" spans="1:15" ht="24" customHeight="1" x14ac:dyDescent="0.2">
      <c r="A114" s="47" t="s">
        <v>315</v>
      </c>
      <c r="B114" s="48" t="s">
        <v>316</v>
      </c>
      <c r="C114" s="47" t="s">
        <v>55</v>
      </c>
      <c r="D114" s="47" t="s">
        <v>317</v>
      </c>
      <c r="E114" s="48" t="s">
        <v>182</v>
      </c>
      <c r="F114" s="49">
        <v>11</v>
      </c>
      <c r="G114" s="50">
        <v>50.22</v>
      </c>
      <c r="H114" s="50">
        <v>552.41999999999996</v>
      </c>
      <c r="I114" s="50">
        <v>0</v>
      </c>
      <c r="J114" s="50">
        <f>'[1]Memória 01'!E101</f>
        <v>0</v>
      </c>
      <c r="K114" s="50">
        <f t="shared" si="20"/>
        <v>0</v>
      </c>
      <c r="L114" s="50">
        <f t="shared" si="21"/>
        <v>0</v>
      </c>
      <c r="M114" s="50">
        <f t="shared" si="22"/>
        <v>0</v>
      </c>
      <c r="N114" s="50">
        <f t="shared" si="23"/>
        <v>0</v>
      </c>
      <c r="O114" s="51">
        <v>6.5340186676210747E-4</v>
      </c>
    </row>
    <row r="115" spans="1:15" ht="36" customHeight="1" x14ac:dyDescent="0.2">
      <c r="A115" s="47" t="s">
        <v>318</v>
      </c>
      <c r="B115" s="48" t="s">
        <v>319</v>
      </c>
      <c r="C115" s="47" t="s">
        <v>55</v>
      </c>
      <c r="D115" s="47" t="s">
        <v>320</v>
      </c>
      <c r="E115" s="48" t="s">
        <v>182</v>
      </c>
      <c r="F115" s="49">
        <v>9</v>
      </c>
      <c r="G115" s="50">
        <v>29.15</v>
      </c>
      <c r="H115" s="50">
        <v>262.35000000000002</v>
      </c>
      <c r="I115" s="50">
        <v>0</v>
      </c>
      <c r="J115" s="50">
        <f>'[1]Memória 01'!E102</f>
        <v>0</v>
      </c>
      <c r="K115" s="50">
        <f t="shared" si="20"/>
        <v>0</v>
      </c>
      <c r="L115" s="50">
        <f t="shared" si="21"/>
        <v>0</v>
      </c>
      <c r="M115" s="50">
        <f t="shared" si="22"/>
        <v>0</v>
      </c>
      <c r="N115" s="50">
        <f t="shared" si="23"/>
        <v>0</v>
      </c>
      <c r="O115" s="51">
        <v>3.1030733815763168E-4</v>
      </c>
    </row>
    <row r="116" spans="1:15" ht="36" customHeight="1" x14ac:dyDescent="0.2">
      <c r="A116" s="47" t="s">
        <v>321</v>
      </c>
      <c r="B116" s="48" t="s">
        <v>322</v>
      </c>
      <c r="C116" s="47" t="s">
        <v>55</v>
      </c>
      <c r="D116" s="47" t="s">
        <v>323</v>
      </c>
      <c r="E116" s="48" t="s">
        <v>182</v>
      </c>
      <c r="F116" s="49">
        <v>81</v>
      </c>
      <c r="G116" s="50">
        <v>29.48</v>
      </c>
      <c r="H116" s="50">
        <v>2387.88</v>
      </c>
      <c r="I116" s="50">
        <v>0</v>
      </c>
      <c r="J116" s="50">
        <f>'[1]Memória 01'!E103</f>
        <v>0</v>
      </c>
      <c r="K116" s="50">
        <f t="shared" si="20"/>
        <v>0</v>
      </c>
      <c r="L116" s="50">
        <f t="shared" si="21"/>
        <v>0</v>
      </c>
      <c r="M116" s="50">
        <f t="shared" si="22"/>
        <v>0</v>
      </c>
      <c r="N116" s="50">
        <f t="shared" si="23"/>
        <v>0</v>
      </c>
      <c r="O116" s="51">
        <v>2.824382262778142E-3</v>
      </c>
    </row>
    <row r="117" spans="1:15" ht="36" customHeight="1" x14ac:dyDescent="0.2">
      <c r="A117" s="47" t="s">
        <v>324</v>
      </c>
      <c r="B117" s="48" t="s">
        <v>325</v>
      </c>
      <c r="C117" s="47" t="s">
        <v>55</v>
      </c>
      <c r="D117" s="47" t="s">
        <v>326</v>
      </c>
      <c r="E117" s="48" t="s">
        <v>182</v>
      </c>
      <c r="F117" s="49">
        <v>5</v>
      </c>
      <c r="G117" s="50">
        <v>31.71</v>
      </c>
      <c r="H117" s="50">
        <v>158.55000000000001</v>
      </c>
      <c r="I117" s="50">
        <v>0</v>
      </c>
      <c r="J117" s="50">
        <f>'[1]Memória 01'!E104</f>
        <v>0</v>
      </c>
      <c r="K117" s="50">
        <f t="shared" si="20"/>
        <v>0</v>
      </c>
      <c r="L117" s="50">
        <f t="shared" si="21"/>
        <v>0</v>
      </c>
      <c r="M117" s="50">
        <f t="shared" si="22"/>
        <v>0</v>
      </c>
      <c r="N117" s="50">
        <f t="shared" si="23"/>
        <v>0</v>
      </c>
      <c r="O117" s="51">
        <v>1.8753279384369165E-4</v>
      </c>
    </row>
    <row r="118" spans="1:15" ht="36" customHeight="1" x14ac:dyDescent="0.2">
      <c r="A118" s="47" t="s">
        <v>327</v>
      </c>
      <c r="B118" s="48" t="s">
        <v>328</v>
      </c>
      <c r="C118" s="47" t="s">
        <v>55</v>
      </c>
      <c r="D118" s="47" t="s">
        <v>329</v>
      </c>
      <c r="E118" s="48" t="s">
        <v>182</v>
      </c>
      <c r="F118" s="49">
        <v>14</v>
      </c>
      <c r="G118" s="50">
        <v>25.04</v>
      </c>
      <c r="H118" s="50">
        <v>350.56</v>
      </c>
      <c r="I118" s="50">
        <v>0</v>
      </c>
      <c r="J118" s="50">
        <f>'[1]Memória 01'!E105</f>
        <v>0</v>
      </c>
      <c r="K118" s="50">
        <f t="shared" si="20"/>
        <v>0</v>
      </c>
      <c r="L118" s="50">
        <f t="shared" si="21"/>
        <v>0</v>
      </c>
      <c r="M118" s="50">
        <f t="shared" si="22"/>
        <v>0</v>
      </c>
      <c r="N118" s="50">
        <f t="shared" si="23"/>
        <v>0</v>
      </c>
      <c r="O118" s="51">
        <v>4.1464204484291736E-4</v>
      </c>
    </row>
    <row r="119" spans="1:15" ht="36" customHeight="1" x14ac:dyDescent="0.2">
      <c r="A119" s="47" t="s">
        <v>330</v>
      </c>
      <c r="B119" s="48" t="s">
        <v>331</v>
      </c>
      <c r="C119" s="47" t="s">
        <v>55</v>
      </c>
      <c r="D119" s="47" t="s">
        <v>332</v>
      </c>
      <c r="E119" s="48" t="s">
        <v>182</v>
      </c>
      <c r="F119" s="49">
        <v>1</v>
      </c>
      <c r="G119" s="50">
        <v>54.39</v>
      </c>
      <c r="H119" s="50">
        <v>54.39</v>
      </c>
      <c r="I119" s="50">
        <v>0</v>
      </c>
      <c r="J119" s="50">
        <f>'[1]Memória 01'!E106</f>
        <v>0</v>
      </c>
      <c r="K119" s="50">
        <f t="shared" si="20"/>
        <v>0</v>
      </c>
      <c r="L119" s="50">
        <f t="shared" si="21"/>
        <v>0</v>
      </c>
      <c r="M119" s="50">
        <f t="shared" si="22"/>
        <v>0</v>
      </c>
      <c r="N119" s="50">
        <f t="shared" si="23"/>
        <v>0</v>
      </c>
      <c r="O119" s="51">
        <v>6.4332441861610784E-5</v>
      </c>
    </row>
    <row r="120" spans="1:15" ht="36" customHeight="1" x14ac:dyDescent="0.2">
      <c r="A120" s="47" t="s">
        <v>333</v>
      </c>
      <c r="B120" s="48" t="s">
        <v>334</v>
      </c>
      <c r="C120" s="47" t="s">
        <v>55</v>
      </c>
      <c r="D120" s="47" t="s">
        <v>335</v>
      </c>
      <c r="E120" s="48" t="s">
        <v>182</v>
      </c>
      <c r="F120" s="49">
        <v>1</v>
      </c>
      <c r="G120" s="50">
        <v>2160.2399999999998</v>
      </c>
      <c r="H120" s="50">
        <v>2160.2399999999998</v>
      </c>
      <c r="I120" s="50">
        <v>0</v>
      </c>
      <c r="J120" s="50">
        <f>'[1]Memória 01'!E107</f>
        <v>0</v>
      </c>
      <c r="K120" s="50">
        <f t="shared" si="20"/>
        <v>0</v>
      </c>
      <c r="L120" s="50">
        <f t="shared" si="21"/>
        <v>0</v>
      </c>
      <c r="M120" s="50">
        <f t="shared" si="22"/>
        <v>0</v>
      </c>
      <c r="N120" s="50">
        <f t="shared" si="23"/>
        <v>0</v>
      </c>
      <c r="O120" s="51">
        <v>2.5551298806237555E-3</v>
      </c>
    </row>
    <row r="121" spans="1:15" ht="48" customHeight="1" x14ac:dyDescent="0.2">
      <c r="A121" s="47" t="s">
        <v>336</v>
      </c>
      <c r="B121" s="48" t="s">
        <v>337</v>
      </c>
      <c r="C121" s="47" t="s">
        <v>55</v>
      </c>
      <c r="D121" s="47" t="s">
        <v>338</v>
      </c>
      <c r="E121" s="48" t="s">
        <v>182</v>
      </c>
      <c r="F121" s="49">
        <v>3</v>
      </c>
      <c r="G121" s="50">
        <v>632.46</v>
      </c>
      <c r="H121" s="50">
        <v>1897.38</v>
      </c>
      <c r="I121" s="50">
        <v>0</v>
      </c>
      <c r="J121" s="50">
        <f>'[1]Memória 01'!E108</f>
        <v>0</v>
      </c>
      <c r="K121" s="50">
        <f t="shared" si="20"/>
        <v>0</v>
      </c>
      <c r="L121" s="50">
        <f t="shared" si="21"/>
        <v>0</v>
      </c>
      <c r="M121" s="50">
        <f t="shared" si="22"/>
        <v>0</v>
      </c>
      <c r="N121" s="50">
        <f t="shared" si="23"/>
        <v>0</v>
      </c>
      <c r="O121" s="51">
        <v>2.2442193149362581E-3</v>
      </c>
    </row>
    <row r="122" spans="1:15" ht="36" customHeight="1" x14ac:dyDescent="0.2">
      <c r="A122" s="47" t="s">
        <v>339</v>
      </c>
      <c r="B122" s="48" t="s">
        <v>340</v>
      </c>
      <c r="C122" s="47" t="s">
        <v>55</v>
      </c>
      <c r="D122" s="47" t="s">
        <v>341</v>
      </c>
      <c r="E122" s="48" t="s">
        <v>60</v>
      </c>
      <c r="F122" s="49">
        <v>31.55</v>
      </c>
      <c r="G122" s="50">
        <v>13.34</v>
      </c>
      <c r="H122" s="50">
        <v>420.87</v>
      </c>
      <c r="I122" s="50">
        <v>0</v>
      </c>
      <c r="J122" s="50">
        <f>'[1]Memória 01'!E109</f>
        <v>0</v>
      </c>
      <c r="K122" s="50">
        <f t="shared" si="20"/>
        <v>0</v>
      </c>
      <c r="L122" s="50">
        <f t="shared" si="21"/>
        <v>0</v>
      </c>
      <c r="M122" s="50">
        <f t="shared" si="22"/>
        <v>0</v>
      </c>
      <c r="N122" s="50">
        <f t="shared" si="23"/>
        <v>0</v>
      </c>
      <c r="O122" s="51">
        <v>4.9780464802897826E-4</v>
      </c>
    </row>
    <row r="123" spans="1:15" ht="36" customHeight="1" x14ac:dyDescent="0.2">
      <c r="A123" s="47" t="s">
        <v>342</v>
      </c>
      <c r="B123" s="48" t="s">
        <v>343</v>
      </c>
      <c r="C123" s="47" t="s">
        <v>55</v>
      </c>
      <c r="D123" s="47" t="s">
        <v>344</v>
      </c>
      <c r="E123" s="48" t="s">
        <v>60</v>
      </c>
      <c r="F123" s="49">
        <v>2</v>
      </c>
      <c r="G123" s="50">
        <v>8.7100000000000009</v>
      </c>
      <c r="H123" s="50">
        <v>17.420000000000002</v>
      </c>
      <c r="I123" s="50">
        <v>0</v>
      </c>
      <c r="J123" s="50">
        <f>'[1]Memória 01'!E110</f>
        <v>0</v>
      </c>
      <c r="K123" s="50">
        <f t="shared" si="20"/>
        <v>0</v>
      </c>
      <c r="L123" s="50">
        <f t="shared" si="21"/>
        <v>0</v>
      </c>
      <c r="M123" s="50">
        <f t="shared" si="22"/>
        <v>0</v>
      </c>
      <c r="N123" s="50">
        <f t="shared" si="23"/>
        <v>0</v>
      </c>
      <c r="O123" s="51">
        <v>2.0604359941703617E-5</v>
      </c>
    </row>
    <row r="124" spans="1:15" ht="36" customHeight="1" x14ac:dyDescent="0.2">
      <c r="A124" s="47" t="s">
        <v>345</v>
      </c>
      <c r="B124" s="48" t="s">
        <v>346</v>
      </c>
      <c r="C124" s="47" t="s">
        <v>55</v>
      </c>
      <c r="D124" s="47" t="s">
        <v>347</v>
      </c>
      <c r="E124" s="48" t="s">
        <v>60</v>
      </c>
      <c r="F124" s="49">
        <v>2</v>
      </c>
      <c r="G124" s="50">
        <v>14.18</v>
      </c>
      <c r="H124" s="50">
        <v>28.36</v>
      </c>
      <c r="I124" s="50">
        <v>0</v>
      </c>
      <c r="J124" s="50">
        <f>'[1]Memória 01'!E111</f>
        <v>0</v>
      </c>
      <c r="K124" s="50">
        <f t="shared" si="20"/>
        <v>0</v>
      </c>
      <c r="L124" s="50">
        <f t="shared" si="21"/>
        <v>0</v>
      </c>
      <c r="M124" s="50">
        <f t="shared" si="22"/>
        <v>0</v>
      </c>
      <c r="N124" s="50">
        <f t="shared" si="23"/>
        <v>0</v>
      </c>
      <c r="O124" s="51">
        <v>3.3544181856872249E-5</v>
      </c>
    </row>
    <row r="125" spans="1:15" ht="36" customHeight="1" x14ac:dyDescent="0.2">
      <c r="A125" s="47" t="s">
        <v>348</v>
      </c>
      <c r="B125" s="48" t="s">
        <v>349</v>
      </c>
      <c r="C125" s="47" t="s">
        <v>55</v>
      </c>
      <c r="D125" s="47" t="s">
        <v>350</v>
      </c>
      <c r="E125" s="48" t="s">
        <v>60</v>
      </c>
      <c r="F125" s="49">
        <v>35.799999999999997</v>
      </c>
      <c r="G125" s="50">
        <v>16.510000000000002</v>
      </c>
      <c r="H125" s="50">
        <v>591.04999999999995</v>
      </c>
      <c r="I125" s="50">
        <v>0</v>
      </c>
      <c r="J125" s="50">
        <f>'[1]Memória 01'!E112</f>
        <v>0</v>
      </c>
      <c r="K125" s="50">
        <f t="shared" si="20"/>
        <v>0</v>
      </c>
      <c r="L125" s="50">
        <f t="shared" si="21"/>
        <v>0</v>
      </c>
      <c r="M125" s="50">
        <f t="shared" si="22"/>
        <v>0</v>
      </c>
      <c r="N125" s="50">
        <f t="shared" si="23"/>
        <v>0</v>
      </c>
      <c r="O125" s="51">
        <v>6.9909339515177515E-4</v>
      </c>
    </row>
    <row r="126" spans="1:15" ht="36" customHeight="1" x14ac:dyDescent="0.2">
      <c r="A126" s="47" t="s">
        <v>351</v>
      </c>
      <c r="B126" s="48" t="s">
        <v>352</v>
      </c>
      <c r="C126" s="47" t="s">
        <v>55</v>
      </c>
      <c r="D126" s="47" t="s">
        <v>353</v>
      </c>
      <c r="E126" s="48" t="s">
        <v>60</v>
      </c>
      <c r="F126" s="49">
        <v>8.9499999999999993</v>
      </c>
      <c r="G126" s="50">
        <v>21.07</v>
      </c>
      <c r="H126" s="50">
        <v>188.57</v>
      </c>
      <c r="I126" s="50">
        <v>0</v>
      </c>
      <c r="J126" s="50">
        <f>'[1]Memória 01'!E113</f>
        <v>0</v>
      </c>
      <c r="K126" s="50">
        <f t="shared" si="20"/>
        <v>0</v>
      </c>
      <c r="L126" s="50">
        <f t="shared" si="21"/>
        <v>0</v>
      </c>
      <c r="M126" s="50">
        <f t="shared" si="22"/>
        <v>0</v>
      </c>
      <c r="N126" s="50">
        <f t="shared" si="23"/>
        <v>0</v>
      </c>
      <c r="O126" s="51">
        <v>2.2304042217032442E-4</v>
      </c>
    </row>
    <row r="127" spans="1:15" ht="36" customHeight="1" x14ac:dyDescent="0.2">
      <c r="A127" s="47" t="s">
        <v>354</v>
      </c>
      <c r="B127" s="48" t="s">
        <v>355</v>
      </c>
      <c r="C127" s="47" t="s">
        <v>55</v>
      </c>
      <c r="D127" s="47" t="s">
        <v>356</v>
      </c>
      <c r="E127" s="48" t="s">
        <v>60</v>
      </c>
      <c r="F127" s="49">
        <v>48.2</v>
      </c>
      <c r="G127" s="50">
        <v>10.18</v>
      </c>
      <c r="H127" s="50">
        <v>490.67</v>
      </c>
      <c r="I127" s="50">
        <v>0</v>
      </c>
      <c r="J127" s="50">
        <f>'[1]Memória 01'!E114</f>
        <v>0</v>
      </c>
      <c r="K127" s="50">
        <f t="shared" si="20"/>
        <v>0</v>
      </c>
      <c r="L127" s="50">
        <f t="shared" si="21"/>
        <v>0</v>
      </c>
      <c r="M127" s="50">
        <f t="shared" si="22"/>
        <v>0</v>
      </c>
      <c r="N127" s="50">
        <f t="shared" si="23"/>
        <v>0</v>
      </c>
      <c r="O127" s="51">
        <v>5.8036402368517306E-4</v>
      </c>
    </row>
    <row r="128" spans="1:15" ht="36" customHeight="1" x14ac:dyDescent="0.2">
      <c r="A128" s="47" t="s">
        <v>357</v>
      </c>
      <c r="B128" s="48" t="s">
        <v>358</v>
      </c>
      <c r="C128" s="47" t="s">
        <v>55</v>
      </c>
      <c r="D128" s="47" t="s">
        <v>359</v>
      </c>
      <c r="E128" s="48" t="s">
        <v>60</v>
      </c>
      <c r="F128" s="49">
        <v>144.75</v>
      </c>
      <c r="G128" s="50">
        <v>10.38</v>
      </c>
      <c r="H128" s="50">
        <v>1502.5</v>
      </c>
      <c r="I128" s="50">
        <v>0</v>
      </c>
      <c r="J128" s="50">
        <f>'[1]Memória 01'!E115</f>
        <v>0</v>
      </c>
      <c r="K128" s="50">
        <f t="shared" si="20"/>
        <v>0</v>
      </c>
      <c r="L128" s="50">
        <f t="shared" si="21"/>
        <v>0</v>
      </c>
      <c r="M128" s="50">
        <f t="shared" si="22"/>
        <v>0</v>
      </c>
      <c r="N128" s="50">
        <f t="shared" si="23"/>
        <v>0</v>
      </c>
      <c r="O128" s="51">
        <v>1.7771556149488914E-3</v>
      </c>
    </row>
    <row r="129" spans="1:15" ht="36" customHeight="1" x14ac:dyDescent="0.2">
      <c r="A129" s="47" t="s">
        <v>360</v>
      </c>
      <c r="B129" s="48" t="s">
        <v>361</v>
      </c>
      <c r="C129" s="47" t="s">
        <v>55</v>
      </c>
      <c r="D129" s="47" t="s">
        <v>362</v>
      </c>
      <c r="E129" s="48" t="s">
        <v>60</v>
      </c>
      <c r="F129" s="49">
        <v>606.45000000000005</v>
      </c>
      <c r="G129" s="50">
        <v>7.98</v>
      </c>
      <c r="H129" s="50">
        <v>4839.47</v>
      </c>
      <c r="I129" s="50">
        <v>0</v>
      </c>
      <c r="J129" s="50">
        <f>'[1]Memória 01'!E116</f>
        <v>0</v>
      </c>
      <c r="K129" s="50">
        <f t="shared" si="20"/>
        <v>0</v>
      </c>
      <c r="L129" s="50">
        <f t="shared" si="21"/>
        <v>0</v>
      </c>
      <c r="M129" s="50">
        <f t="shared" si="22"/>
        <v>0</v>
      </c>
      <c r="N129" s="50">
        <f t="shared" si="23"/>
        <v>0</v>
      </c>
      <c r="O129" s="51">
        <v>5.7241206548264301E-3</v>
      </c>
    </row>
    <row r="130" spans="1:15" ht="36" customHeight="1" x14ac:dyDescent="0.2">
      <c r="A130" s="47" t="s">
        <v>363</v>
      </c>
      <c r="B130" s="48" t="s">
        <v>364</v>
      </c>
      <c r="C130" s="47" t="s">
        <v>55</v>
      </c>
      <c r="D130" s="47" t="s">
        <v>365</v>
      </c>
      <c r="E130" s="48" t="s">
        <v>60</v>
      </c>
      <c r="F130" s="49">
        <v>817.5</v>
      </c>
      <c r="G130" s="50">
        <v>4.21</v>
      </c>
      <c r="H130" s="50">
        <v>3441.67</v>
      </c>
      <c r="I130" s="50">
        <v>0</v>
      </c>
      <c r="J130" s="50">
        <f>'[1]Memória 01'!E117</f>
        <v>0</v>
      </c>
      <c r="K130" s="50">
        <f t="shared" si="20"/>
        <v>0</v>
      </c>
      <c r="L130" s="50">
        <f t="shared" si="21"/>
        <v>0</v>
      </c>
      <c r="M130" s="50">
        <f t="shared" si="22"/>
        <v>0</v>
      </c>
      <c r="N130" s="50">
        <f t="shared" si="23"/>
        <v>0</v>
      </c>
      <c r="O130" s="51">
        <v>4.0708041033618312E-3</v>
      </c>
    </row>
    <row r="131" spans="1:15" ht="36" customHeight="1" x14ac:dyDescent="0.2">
      <c r="A131" s="47" t="s">
        <v>366</v>
      </c>
      <c r="B131" s="48" t="s">
        <v>367</v>
      </c>
      <c r="C131" s="47" t="s">
        <v>55</v>
      </c>
      <c r="D131" s="47" t="s">
        <v>368</v>
      </c>
      <c r="E131" s="48" t="s">
        <v>60</v>
      </c>
      <c r="F131" s="49">
        <v>1805.7</v>
      </c>
      <c r="G131" s="50">
        <v>5.71</v>
      </c>
      <c r="H131" s="50">
        <v>10310.540000000001</v>
      </c>
      <c r="I131" s="50">
        <v>0</v>
      </c>
      <c r="J131" s="50">
        <f>'[1]Memória 01'!E118</f>
        <v>0</v>
      </c>
      <c r="K131" s="50">
        <f t="shared" si="20"/>
        <v>0</v>
      </c>
      <c r="L131" s="50">
        <f t="shared" si="21"/>
        <v>0</v>
      </c>
      <c r="M131" s="50">
        <f t="shared" si="22"/>
        <v>0</v>
      </c>
      <c r="N131" s="50">
        <f t="shared" si="23"/>
        <v>0</v>
      </c>
      <c r="O131" s="51">
        <v>1.2195297207424387E-2</v>
      </c>
    </row>
    <row r="132" spans="1:15" ht="36" customHeight="1" x14ac:dyDescent="0.2">
      <c r="A132" s="47" t="s">
        <v>369</v>
      </c>
      <c r="B132" s="48" t="s">
        <v>370</v>
      </c>
      <c r="C132" s="47" t="s">
        <v>55</v>
      </c>
      <c r="D132" s="47" t="s">
        <v>371</v>
      </c>
      <c r="E132" s="48" t="s">
        <v>60</v>
      </c>
      <c r="F132" s="49">
        <v>143.69999999999999</v>
      </c>
      <c r="G132" s="50">
        <v>8.06</v>
      </c>
      <c r="H132" s="50">
        <v>1158.22</v>
      </c>
      <c r="I132" s="50">
        <v>0</v>
      </c>
      <c r="J132" s="50">
        <f>'[1]Memória 01'!E119</f>
        <v>0</v>
      </c>
      <c r="K132" s="50">
        <f t="shared" si="20"/>
        <v>0</v>
      </c>
      <c r="L132" s="50">
        <f t="shared" si="21"/>
        <v>0</v>
      </c>
      <c r="M132" s="50">
        <f t="shared" si="22"/>
        <v>0</v>
      </c>
      <c r="N132" s="50">
        <f t="shared" si="23"/>
        <v>0</v>
      </c>
      <c r="O132" s="51">
        <v>1.3699415483168751E-3</v>
      </c>
    </row>
    <row r="133" spans="1:15" ht="36" customHeight="1" x14ac:dyDescent="0.2">
      <c r="A133" s="47" t="s">
        <v>372</v>
      </c>
      <c r="B133" s="48" t="s">
        <v>373</v>
      </c>
      <c r="C133" s="47" t="s">
        <v>55</v>
      </c>
      <c r="D133" s="47" t="s">
        <v>374</v>
      </c>
      <c r="E133" s="48" t="s">
        <v>60</v>
      </c>
      <c r="F133" s="49">
        <v>166</v>
      </c>
      <c r="G133" s="50">
        <v>10.91</v>
      </c>
      <c r="H133" s="50">
        <v>1811.06</v>
      </c>
      <c r="I133" s="50">
        <v>0</v>
      </c>
      <c r="J133" s="50">
        <f>'[1]Memória 01'!E120</f>
        <v>0</v>
      </c>
      <c r="K133" s="50">
        <f t="shared" si="20"/>
        <v>0</v>
      </c>
      <c r="L133" s="50">
        <f t="shared" si="21"/>
        <v>0</v>
      </c>
      <c r="M133" s="50">
        <f t="shared" si="22"/>
        <v>0</v>
      </c>
      <c r="N133" s="50">
        <f t="shared" si="23"/>
        <v>0</v>
      </c>
      <c r="O133" s="51">
        <v>2.1421200985087116E-3</v>
      </c>
    </row>
    <row r="134" spans="1:15" ht="36" customHeight="1" x14ac:dyDescent="0.2">
      <c r="A134" s="47" t="s">
        <v>375</v>
      </c>
      <c r="B134" s="48" t="s">
        <v>376</v>
      </c>
      <c r="C134" s="47" t="s">
        <v>55</v>
      </c>
      <c r="D134" s="47" t="s">
        <v>377</v>
      </c>
      <c r="E134" s="48" t="s">
        <v>60</v>
      </c>
      <c r="F134" s="49">
        <v>190</v>
      </c>
      <c r="G134" s="50">
        <v>17.239999999999998</v>
      </c>
      <c r="H134" s="50">
        <v>3275.6</v>
      </c>
      <c r="I134" s="50">
        <v>0</v>
      </c>
      <c r="J134" s="50">
        <f>'[1]Memória 01'!E121</f>
        <v>0</v>
      </c>
      <c r="K134" s="50">
        <f t="shared" si="20"/>
        <v>0</v>
      </c>
      <c r="L134" s="50">
        <f t="shared" si="21"/>
        <v>0</v>
      </c>
      <c r="M134" s="50">
        <f t="shared" si="22"/>
        <v>0</v>
      </c>
      <c r="N134" s="50">
        <f t="shared" si="23"/>
        <v>0</v>
      </c>
      <c r="O134" s="51">
        <v>3.8743766604503083E-3</v>
      </c>
    </row>
    <row r="135" spans="1:15" ht="36" customHeight="1" x14ac:dyDescent="0.2">
      <c r="A135" s="47" t="s">
        <v>378</v>
      </c>
      <c r="B135" s="48" t="s">
        <v>379</v>
      </c>
      <c r="C135" s="47" t="s">
        <v>55</v>
      </c>
      <c r="D135" s="47" t="s">
        <v>380</v>
      </c>
      <c r="E135" s="48" t="s">
        <v>60</v>
      </c>
      <c r="F135" s="49">
        <v>3.7</v>
      </c>
      <c r="G135" s="50">
        <v>19.27</v>
      </c>
      <c r="H135" s="50">
        <v>71.290000000000006</v>
      </c>
      <c r="I135" s="50">
        <v>0</v>
      </c>
      <c r="J135" s="50">
        <f>'[1]Memória 01'!E122</f>
        <v>0</v>
      </c>
      <c r="K135" s="50">
        <f t="shared" si="20"/>
        <v>0</v>
      </c>
      <c r="L135" s="50">
        <f t="shared" si="21"/>
        <v>0</v>
      </c>
      <c r="M135" s="50">
        <f t="shared" si="22"/>
        <v>0</v>
      </c>
      <c r="N135" s="50">
        <f t="shared" si="23"/>
        <v>0</v>
      </c>
      <c r="O135" s="51">
        <v>8.4321746282666531E-5</v>
      </c>
    </row>
    <row r="136" spans="1:15" ht="36" customHeight="1" x14ac:dyDescent="0.2">
      <c r="A136" s="47" t="s">
        <v>381</v>
      </c>
      <c r="B136" s="48" t="s">
        <v>382</v>
      </c>
      <c r="C136" s="47" t="s">
        <v>55</v>
      </c>
      <c r="D136" s="47" t="s">
        <v>383</v>
      </c>
      <c r="E136" s="48" t="s">
        <v>60</v>
      </c>
      <c r="F136" s="49">
        <v>14.8</v>
      </c>
      <c r="G136" s="50">
        <v>29.02</v>
      </c>
      <c r="H136" s="50">
        <v>429.49</v>
      </c>
      <c r="I136" s="50">
        <v>0</v>
      </c>
      <c r="J136" s="50">
        <f>'[1]Memória 01'!E123</f>
        <v>0</v>
      </c>
      <c r="K136" s="50">
        <f t="shared" si="20"/>
        <v>0</v>
      </c>
      <c r="L136" s="50">
        <f t="shared" si="21"/>
        <v>0</v>
      </c>
      <c r="M136" s="50">
        <f t="shared" si="22"/>
        <v>0</v>
      </c>
      <c r="N136" s="50">
        <f t="shared" si="23"/>
        <v>0</v>
      </c>
      <c r="O136" s="51">
        <v>5.0800037608279489E-4</v>
      </c>
    </row>
    <row r="137" spans="1:15" ht="36" customHeight="1" x14ac:dyDescent="0.2">
      <c r="A137" s="47" t="s">
        <v>384</v>
      </c>
      <c r="B137" s="48" t="s">
        <v>385</v>
      </c>
      <c r="C137" s="47" t="s">
        <v>55</v>
      </c>
      <c r="D137" s="47" t="s">
        <v>386</v>
      </c>
      <c r="E137" s="48" t="s">
        <v>182</v>
      </c>
      <c r="F137" s="49">
        <v>2</v>
      </c>
      <c r="G137" s="50">
        <v>161.1</v>
      </c>
      <c r="H137" s="50">
        <v>322.2</v>
      </c>
      <c r="I137" s="50">
        <v>0</v>
      </c>
      <c r="J137" s="50">
        <f>'[1]Memória 01'!E124</f>
        <v>0</v>
      </c>
      <c r="K137" s="50">
        <f t="shared" si="20"/>
        <v>0</v>
      </c>
      <c r="L137" s="50">
        <f t="shared" si="21"/>
        <v>0</v>
      </c>
      <c r="M137" s="50">
        <f t="shared" si="22"/>
        <v>0</v>
      </c>
      <c r="N137" s="50">
        <f t="shared" si="23"/>
        <v>0</v>
      </c>
      <c r="O137" s="51">
        <v>3.8109786298604509E-4</v>
      </c>
    </row>
    <row r="138" spans="1:15" ht="36" customHeight="1" x14ac:dyDescent="0.2">
      <c r="A138" s="47" t="s">
        <v>387</v>
      </c>
      <c r="B138" s="48" t="s">
        <v>388</v>
      </c>
      <c r="C138" s="47" t="s">
        <v>55</v>
      </c>
      <c r="D138" s="47" t="s">
        <v>389</v>
      </c>
      <c r="E138" s="48" t="s">
        <v>182</v>
      </c>
      <c r="F138" s="49">
        <v>1</v>
      </c>
      <c r="G138" s="50">
        <v>35.49</v>
      </c>
      <c r="H138" s="50">
        <v>35.49</v>
      </c>
      <c r="I138" s="50">
        <v>0</v>
      </c>
      <c r="J138" s="50">
        <f>'[1]Memória 01'!E125</f>
        <v>0</v>
      </c>
      <c r="K138" s="50">
        <f t="shared" si="20"/>
        <v>0</v>
      </c>
      <c r="L138" s="50">
        <f t="shared" si="21"/>
        <v>0</v>
      </c>
      <c r="M138" s="50">
        <f t="shared" si="22"/>
        <v>0</v>
      </c>
      <c r="N138" s="50">
        <f t="shared" si="23"/>
        <v>0</v>
      </c>
      <c r="O138" s="51">
        <v>4.1977539284217077E-5</v>
      </c>
    </row>
    <row r="139" spans="1:15" ht="24" customHeight="1" x14ac:dyDescent="0.2">
      <c r="A139" s="47" t="s">
        <v>390</v>
      </c>
      <c r="B139" s="48" t="s">
        <v>391</v>
      </c>
      <c r="C139" s="47" t="s">
        <v>55</v>
      </c>
      <c r="D139" s="47" t="s">
        <v>392</v>
      </c>
      <c r="E139" s="48" t="s">
        <v>182</v>
      </c>
      <c r="F139" s="49">
        <v>15</v>
      </c>
      <c r="G139" s="50">
        <v>10.94</v>
      </c>
      <c r="H139" s="50">
        <v>164.1</v>
      </c>
      <c r="I139" s="50">
        <v>0</v>
      </c>
      <c r="J139" s="50">
        <f>'[1]Memória 01'!E126</f>
        <v>0</v>
      </c>
      <c r="K139" s="50">
        <f t="shared" si="20"/>
        <v>0</v>
      </c>
      <c r="L139" s="50">
        <f t="shared" si="21"/>
        <v>0</v>
      </c>
      <c r="M139" s="50">
        <f t="shared" si="22"/>
        <v>0</v>
      </c>
      <c r="N139" s="50">
        <f t="shared" si="23"/>
        <v>0</v>
      </c>
      <c r="O139" s="51">
        <v>1.940973287275295E-4</v>
      </c>
    </row>
    <row r="140" spans="1:15" ht="24" customHeight="1" x14ac:dyDescent="0.2">
      <c r="A140" s="47" t="s">
        <v>393</v>
      </c>
      <c r="B140" s="48" t="s">
        <v>394</v>
      </c>
      <c r="C140" s="47" t="s">
        <v>55</v>
      </c>
      <c r="D140" s="47" t="s">
        <v>395</v>
      </c>
      <c r="E140" s="48" t="s">
        <v>182</v>
      </c>
      <c r="F140" s="49">
        <v>8</v>
      </c>
      <c r="G140" s="50">
        <v>11.43</v>
      </c>
      <c r="H140" s="50">
        <v>91.44</v>
      </c>
      <c r="I140" s="50">
        <v>0</v>
      </c>
      <c r="J140" s="50">
        <f>'[1]Memória 01'!E127</f>
        <v>0</v>
      </c>
      <c r="K140" s="50">
        <f t="shared" si="20"/>
        <v>0</v>
      </c>
      <c r="L140" s="50">
        <f t="shared" si="21"/>
        <v>0</v>
      </c>
      <c r="M140" s="50">
        <f t="shared" si="22"/>
        <v>0</v>
      </c>
      <c r="N140" s="50">
        <f t="shared" si="23"/>
        <v>0</v>
      </c>
      <c r="O140" s="51">
        <v>1.0815514770777147E-4</v>
      </c>
    </row>
    <row r="141" spans="1:15" ht="24" customHeight="1" x14ac:dyDescent="0.2">
      <c r="A141" s="47" t="s">
        <v>396</v>
      </c>
      <c r="B141" s="48" t="s">
        <v>397</v>
      </c>
      <c r="C141" s="47" t="s">
        <v>55</v>
      </c>
      <c r="D141" s="47" t="s">
        <v>398</v>
      </c>
      <c r="E141" s="48" t="s">
        <v>182</v>
      </c>
      <c r="F141" s="49">
        <v>1</v>
      </c>
      <c r="G141" s="50">
        <v>12.42</v>
      </c>
      <c r="H141" s="50">
        <v>12.42</v>
      </c>
      <c r="I141" s="50">
        <v>0</v>
      </c>
      <c r="J141" s="50">
        <f>'[1]Memória 01'!E128</f>
        <v>0</v>
      </c>
      <c r="K141" s="50">
        <f t="shared" si="20"/>
        <v>0</v>
      </c>
      <c r="L141" s="50">
        <f t="shared" si="21"/>
        <v>0</v>
      </c>
      <c r="M141" s="50">
        <f t="shared" si="22"/>
        <v>0</v>
      </c>
      <c r="N141" s="50">
        <f t="shared" si="23"/>
        <v>0</v>
      </c>
      <c r="O141" s="51">
        <v>1.4690364550858722E-5</v>
      </c>
    </row>
    <row r="142" spans="1:15" ht="24" customHeight="1" x14ac:dyDescent="0.2">
      <c r="A142" s="47" t="s">
        <v>399</v>
      </c>
      <c r="B142" s="48" t="s">
        <v>400</v>
      </c>
      <c r="C142" s="47" t="s">
        <v>55</v>
      </c>
      <c r="D142" s="47" t="s">
        <v>401</v>
      </c>
      <c r="E142" s="48" t="s">
        <v>182</v>
      </c>
      <c r="F142" s="49">
        <v>1</v>
      </c>
      <c r="G142" s="50">
        <v>72.72</v>
      </c>
      <c r="H142" s="50">
        <v>72.72</v>
      </c>
      <c r="I142" s="50">
        <v>0</v>
      </c>
      <c r="J142" s="50">
        <f>'[1]Memória 01'!E129</f>
        <v>0</v>
      </c>
      <c r="K142" s="50">
        <f t="shared" si="20"/>
        <v>0</v>
      </c>
      <c r="L142" s="50">
        <f t="shared" si="21"/>
        <v>0</v>
      </c>
      <c r="M142" s="50">
        <f t="shared" si="22"/>
        <v>0</v>
      </c>
      <c r="N142" s="50">
        <f t="shared" si="23"/>
        <v>0</v>
      </c>
      <c r="O142" s="51">
        <v>8.6013148964448176E-5</v>
      </c>
    </row>
    <row r="143" spans="1:15" ht="24" customHeight="1" x14ac:dyDescent="0.2">
      <c r="A143" s="47" t="s">
        <v>402</v>
      </c>
      <c r="B143" s="48" t="s">
        <v>403</v>
      </c>
      <c r="C143" s="47" t="s">
        <v>55</v>
      </c>
      <c r="D143" s="47" t="s">
        <v>404</v>
      </c>
      <c r="E143" s="48" t="s">
        <v>182</v>
      </c>
      <c r="F143" s="49">
        <v>2</v>
      </c>
      <c r="G143" s="50">
        <v>76.22</v>
      </c>
      <c r="H143" s="50">
        <v>152.44</v>
      </c>
      <c r="I143" s="50">
        <v>0</v>
      </c>
      <c r="J143" s="50">
        <f>'[1]Memória 01'!E130</f>
        <v>0</v>
      </c>
      <c r="K143" s="50">
        <f t="shared" si="20"/>
        <v>0</v>
      </c>
      <c r="L143" s="50">
        <f t="shared" si="21"/>
        <v>0</v>
      </c>
      <c r="M143" s="50">
        <f t="shared" si="22"/>
        <v>0</v>
      </c>
      <c r="N143" s="50">
        <f t="shared" si="23"/>
        <v>0</v>
      </c>
      <c r="O143" s="51">
        <v>1.803058914760792E-4</v>
      </c>
    </row>
    <row r="144" spans="1:15" ht="36" customHeight="1" x14ac:dyDescent="0.2">
      <c r="A144" s="47" t="s">
        <v>405</v>
      </c>
      <c r="B144" s="48" t="s">
        <v>406</v>
      </c>
      <c r="C144" s="47" t="s">
        <v>55</v>
      </c>
      <c r="D144" s="47" t="s">
        <v>407</v>
      </c>
      <c r="E144" s="48" t="s">
        <v>182</v>
      </c>
      <c r="F144" s="49">
        <v>1</v>
      </c>
      <c r="G144" s="50">
        <v>145.30000000000001</v>
      </c>
      <c r="H144" s="50">
        <v>145.30000000000001</v>
      </c>
      <c r="I144" s="50">
        <v>0</v>
      </c>
      <c r="J144" s="50">
        <f>'[1]Memória 01'!E131</f>
        <v>0</v>
      </c>
      <c r="K144" s="50">
        <f t="shared" si="20"/>
        <v>0</v>
      </c>
      <c r="L144" s="50">
        <f t="shared" si="21"/>
        <v>0</v>
      </c>
      <c r="M144" s="50">
        <f t="shared" si="22"/>
        <v>0</v>
      </c>
      <c r="N144" s="50">
        <f t="shared" si="23"/>
        <v>0</v>
      </c>
      <c r="O144" s="51">
        <v>1.7186070605795269E-4</v>
      </c>
    </row>
    <row r="145" spans="1:15" ht="24" customHeight="1" x14ac:dyDescent="0.2">
      <c r="A145" s="47" t="s">
        <v>408</v>
      </c>
      <c r="B145" s="48" t="s">
        <v>409</v>
      </c>
      <c r="C145" s="47" t="s">
        <v>55</v>
      </c>
      <c r="D145" s="47" t="s">
        <v>410</v>
      </c>
      <c r="E145" s="48" t="s">
        <v>182</v>
      </c>
      <c r="F145" s="49">
        <v>10</v>
      </c>
      <c r="G145" s="50">
        <v>176.3</v>
      </c>
      <c r="H145" s="50">
        <v>1763</v>
      </c>
      <c r="I145" s="50">
        <v>0</v>
      </c>
      <c r="J145" s="50">
        <f>'[1]Memória 01'!E132</f>
        <v>0</v>
      </c>
      <c r="K145" s="50">
        <f t="shared" si="20"/>
        <v>0</v>
      </c>
      <c r="L145" s="50">
        <f t="shared" si="21"/>
        <v>0</v>
      </c>
      <c r="M145" s="50">
        <f t="shared" si="22"/>
        <v>0</v>
      </c>
      <c r="N145" s="50">
        <f t="shared" si="23"/>
        <v>0</v>
      </c>
      <c r="O145" s="51">
        <v>2.0852747748119106E-3</v>
      </c>
    </row>
    <row r="146" spans="1:15" ht="36" customHeight="1" x14ac:dyDescent="0.2">
      <c r="A146" s="47" t="s">
        <v>411</v>
      </c>
      <c r="B146" s="48" t="s">
        <v>412</v>
      </c>
      <c r="C146" s="47" t="s">
        <v>55</v>
      </c>
      <c r="D146" s="47" t="s">
        <v>413</v>
      </c>
      <c r="E146" s="48" t="s">
        <v>182</v>
      </c>
      <c r="F146" s="49">
        <v>3</v>
      </c>
      <c r="G146" s="50">
        <v>96.89</v>
      </c>
      <c r="H146" s="50">
        <v>290.67</v>
      </c>
      <c r="I146" s="50">
        <v>0</v>
      </c>
      <c r="J146" s="50">
        <f>'[1]Memória 01'!E133</f>
        <v>0</v>
      </c>
      <c r="K146" s="50">
        <f t="shared" si="20"/>
        <v>0</v>
      </c>
      <c r="L146" s="50">
        <f t="shared" si="21"/>
        <v>0</v>
      </c>
      <c r="M146" s="50">
        <f t="shared" si="22"/>
        <v>0</v>
      </c>
      <c r="N146" s="50">
        <f t="shared" si="23"/>
        <v>0</v>
      </c>
      <c r="O146" s="51">
        <v>3.438042080513772E-4</v>
      </c>
    </row>
    <row r="147" spans="1:15" ht="36" customHeight="1" x14ac:dyDescent="0.2">
      <c r="A147" s="47" t="s">
        <v>414</v>
      </c>
      <c r="B147" s="48" t="s">
        <v>415</v>
      </c>
      <c r="C147" s="47" t="s">
        <v>55</v>
      </c>
      <c r="D147" s="47" t="s">
        <v>416</v>
      </c>
      <c r="E147" s="48" t="s">
        <v>182</v>
      </c>
      <c r="F147" s="49">
        <v>1</v>
      </c>
      <c r="G147" s="50">
        <v>2459.87</v>
      </c>
      <c r="H147" s="50">
        <v>2459.87</v>
      </c>
      <c r="I147" s="50">
        <v>0</v>
      </c>
      <c r="J147" s="50">
        <f>'[1]Memória 01'!E134</f>
        <v>0</v>
      </c>
      <c r="K147" s="50">
        <f t="shared" si="20"/>
        <v>0</v>
      </c>
      <c r="L147" s="50">
        <f t="shared" si="21"/>
        <v>0</v>
      </c>
      <c r="M147" s="50">
        <f t="shared" si="22"/>
        <v>0</v>
      </c>
      <c r="N147" s="50">
        <f t="shared" si="23"/>
        <v>0</v>
      </c>
      <c r="O147" s="51">
        <v>2.9095319684155269E-3</v>
      </c>
    </row>
    <row r="148" spans="1:15" ht="24" customHeight="1" x14ac:dyDescent="0.2">
      <c r="A148" s="42" t="s">
        <v>417</v>
      </c>
      <c r="B148" s="43"/>
      <c r="C148" s="42"/>
      <c r="D148" s="42" t="s">
        <v>418</v>
      </c>
      <c r="E148" s="42"/>
      <c r="F148" s="44"/>
      <c r="G148" s="42"/>
      <c r="H148" s="45">
        <v>21947.1</v>
      </c>
      <c r="I148" s="50"/>
      <c r="J148" s="50"/>
      <c r="K148" s="50"/>
      <c r="L148" s="53">
        <f>SUM(L149:L159)</f>
        <v>0</v>
      </c>
      <c r="M148" s="53">
        <f t="shared" ref="M148:N148" si="28">SUM(M149:M159)</f>
        <v>0</v>
      </c>
      <c r="N148" s="53">
        <f t="shared" si="28"/>
        <v>0</v>
      </c>
      <c r="O148" s="46">
        <v>2.5959009648482405E-2</v>
      </c>
    </row>
    <row r="149" spans="1:15" ht="60" customHeight="1" x14ac:dyDescent="0.2">
      <c r="A149" s="47" t="s">
        <v>419</v>
      </c>
      <c r="B149" s="48" t="s">
        <v>420</v>
      </c>
      <c r="C149" s="47" t="s">
        <v>55</v>
      </c>
      <c r="D149" s="47" t="s">
        <v>421</v>
      </c>
      <c r="E149" s="48" t="s">
        <v>60</v>
      </c>
      <c r="F149" s="49">
        <v>112.78</v>
      </c>
      <c r="G149" s="50">
        <v>39.6</v>
      </c>
      <c r="H149" s="50">
        <v>4466.08</v>
      </c>
      <c r="I149" s="50">
        <v>0</v>
      </c>
      <c r="J149" s="50">
        <f>'[1]Memória 01'!E136</f>
        <v>0</v>
      </c>
      <c r="K149" s="50">
        <f t="shared" ref="K149:K199" si="29">I149+J149</f>
        <v>0</v>
      </c>
      <c r="L149" s="50">
        <f t="shared" ref="L149:L199" si="30">ROUND(I149*G149,2)</f>
        <v>0</v>
      </c>
      <c r="M149" s="50">
        <f t="shared" ref="M149:M199" si="31">ROUND(J149*G149,2)</f>
        <v>0</v>
      </c>
      <c r="N149" s="50">
        <f t="shared" ref="N149:N199" si="32">ROUND(K149*G149,2)</f>
        <v>0</v>
      </c>
      <c r="O149" s="51">
        <v>5.2824753070289145E-3</v>
      </c>
    </row>
    <row r="150" spans="1:15" ht="60" customHeight="1" x14ac:dyDescent="0.2">
      <c r="A150" s="47" t="s">
        <v>422</v>
      </c>
      <c r="B150" s="48" t="s">
        <v>423</v>
      </c>
      <c r="C150" s="47" t="s">
        <v>55</v>
      </c>
      <c r="D150" s="47" t="s">
        <v>424</v>
      </c>
      <c r="E150" s="48" t="s">
        <v>60</v>
      </c>
      <c r="F150" s="49">
        <v>14.66</v>
      </c>
      <c r="G150" s="50">
        <v>31.35</v>
      </c>
      <c r="H150" s="50">
        <v>459.59</v>
      </c>
      <c r="I150" s="50">
        <v>0</v>
      </c>
      <c r="J150" s="50">
        <f>'[1]Memória 01'!E137</f>
        <v>0</v>
      </c>
      <c r="K150" s="50">
        <f t="shared" si="29"/>
        <v>0</v>
      </c>
      <c r="L150" s="50">
        <f t="shared" si="30"/>
        <v>0</v>
      </c>
      <c r="M150" s="50">
        <f t="shared" si="31"/>
        <v>0</v>
      </c>
      <c r="N150" s="50">
        <f t="shared" si="32"/>
        <v>0</v>
      </c>
      <c r="O150" s="51">
        <v>5.4360262833568114E-4</v>
      </c>
    </row>
    <row r="151" spans="1:15" ht="60" customHeight="1" x14ac:dyDescent="0.2">
      <c r="A151" s="47" t="s">
        <v>425</v>
      </c>
      <c r="B151" s="48" t="s">
        <v>426</v>
      </c>
      <c r="C151" s="47" t="s">
        <v>55</v>
      </c>
      <c r="D151" s="47" t="s">
        <v>427</v>
      </c>
      <c r="E151" s="48" t="s">
        <v>60</v>
      </c>
      <c r="F151" s="49">
        <v>26.63</v>
      </c>
      <c r="G151" s="50">
        <v>53.5</v>
      </c>
      <c r="H151" s="50">
        <v>1424.7</v>
      </c>
      <c r="I151" s="50">
        <v>0</v>
      </c>
      <c r="J151" s="50">
        <f>'[1]Memória 01'!E138</f>
        <v>0</v>
      </c>
      <c r="K151" s="50">
        <f t="shared" si="29"/>
        <v>0</v>
      </c>
      <c r="L151" s="50">
        <f t="shared" si="30"/>
        <v>0</v>
      </c>
      <c r="M151" s="50">
        <f t="shared" si="31"/>
        <v>0</v>
      </c>
      <c r="N151" s="50">
        <f t="shared" si="32"/>
        <v>0</v>
      </c>
      <c r="O151" s="51">
        <v>1.6851338466673446E-3</v>
      </c>
    </row>
    <row r="152" spans="1:15" ht="48" customHeight="1" x14ac:dyDescent="0.2">
      <c r="A152" s="47" t="s">
        <v>428</v>
      </c>
      <c r="B152" s="48" t="s">
        <v>429</v>
      </c>
      <c r="C152" s="47" t="s">
        <v>55</v>
      </c>
      <c r="D152" s="47" t="s">
        <v>430</v>
      </c>
      <c r="E152" s="48" t="s">
        <v>60</v>
      </c>
      <c r="F152" s="49">
        <v>73.53</v>
      </c>
      <c r="G152" s="50">
        <v>48.61</v>
      </c>
      <c r="H152" s="50">
        <v>3574.29</v>
      </c>
      <c r="I152" s="50">
        <v>0</v>
      </c>
      <c r="J152" s="50">
        <f>'[1]Memória 01'!E139</f>
        <v>0</v>
      </c>
      <c r="K152" s="50">
        <f t="shared" si="29"/>
        <v>0</v>
      </c>
      <c r="L152" s="50">
        <f t="shared" si="30"/>
        <v>0</v>
      </c>
      <c r="M152" s="50">
        <f t="shared" si="31"/>
        <v>0</v>
      </c>
      <c r="N152" s="50">
        <f t="shared" si="32"/>
        <v>0</v>
      </c>
      <c r="O152" s="51">
        <v>4.2276669171086006E-3</v>
      </c>
    </row>
    <row r="153" spans="1:15" ht="24" customHeight="1" x14ac:dyDescent="0.2">
      <c r="A153" s="47" t="s">
        <v>431</v>
      </c>
      <c r="B153" s="48" t="s">
        <v>432</v>
      </c>
      <c r="C153" s="47" t="s">
        <v>55</v>
      </c>
      <c r="D153" s="47" t="s">
        <v>433</v>
      </c>
      <c r="E153" s="48" t="s">
        <v>182</v>
      </c>
      <c r="F153" s="49">
        <v>2</v>
      </c>
      <c r="G153" s="50">
        <v>184.08</v>
      </c>
      <c r="H153" s="50">
        <v>368.16</v>
      </c>
      <c r="I153" s="50">
        <v>0</v>
      </c>
      <c r="J153" s="50">
        <f>'[1]Memória 01'!E140</f>
        <v>0</v>
      </c>
      <c r="K153" s="50">
        <f t="shared" si="29"/>
        <v>0</v>
      </c>
      <c r="L153" s="50">
        <f t="shared" si="30"/>
        <v>0</v>
      </c>
      <c r="M153" s="50">
        <f t="shared" si="31"/>
        <v>0</v>
      </c>
      <c r="N153" s="50">
        <f t="shared" si="32"/>
        <v>0</v>
      </c>
      <c r="O153" s="51">
        <v>4.3545930861869139E-4</v>
      </c>
    </row>
    <row r="154" spans="1:15" ht="24" customHeight="1" x14ac:dyDescent="0.2">
      <c r="A154" s="47" t="s">
        <v>434</v>
      </c>
      <c r="B154" s="48" t="s">
        <v>435</v>
      </c>
      <c r="C154" s="47" t="s">
        <v>55</v>
      </c>
      <c r="D154" s="47" t="s">
        <v>436</v>
      </c>
      <c r="E154" s="48" t="s">
        <v>182</v>
      </c>
      <c r="F154" s="49">
        <v>14</v>
      </c>
      <c r="G154" s="50">
        <v>77.11</v>
      </c>
      <c r="H154" s="50">
        <v>1079.54</v>
      </c>
      <c r="I154" s="50">
        <v>0</v>
      </c>
      <c r="J154" s="50">
        <f>'[1]Memória 01'!E141</f>
        <v>0</v>
      </c>
      <c r="K154" s="50">
        <f t="shared" si="29"/>
        <v>0</v>
      </c>
      <c r="L154" s="50">
        <f t="shared" si="30"/>
        <v>0</v>
      </c>
      <c r="M154" s="50">
        <f t="shared" si="31"/>
        <v>0</v>
      </c>
      <c r="N154" s="50">
        <f t="shared" si="32"/>
        <v>0</v>
      </c>
      <c r="O154" s="51">
        <v>1.2768789168465398E-3</v>
      </c>
    </row>
    <row r="155" spans="1:15" ht="24" customHeight="1" x14ac:dyDescent="0.2">
      <c r="A155" s="47" t="s">
        <v>437</v>
      </c>
      <c r="B155" s="48" t="s">
        <v>438</v>
      </c>
      <c r="C155" s="47" t="s">
        <v>55</v>
      </c>
      <c r="D155" s="47" t="s">
        <v>439</v>
      </c>
      <c r="E155" s="48" t="s">
        <v>182</v>
      </c>
      <c r="F155" s="49">
        <v>1</v>
      </c>
      <c r="G155" s="50">
        <v>20.22</v>
      </c>
      <c r="H155" s="50">
        <v>20.22</v>
      </c>
      <c r="I155" s="50">
        <v>0</v>
      </c>
      <c r="J155" s="50">
        <f>'[1]Memória 01'!E142</f>
        <v>0</v>
      </c>
      <c r="K155" s="50">
        <f t="shared" si="29"/>
        <v>0</v>
      </c>
      <c r="L155" s="50">
        <f t="shared" si="30"/>
        <v>0</v>
      </c>
      <c r="M155" s="50">
        <f t="shared" si="31"/>
        <v>0</v>
      </c>
      <c r="N155" s="50">
        <f t="shared" si="32"/>
        <v>0</v>
      </c>
      <c r="O155" s="51">
        <v>2.391619736057676E-5</v>
      </c>
    </row>
    <row r="156" spans="1:15" ht="24" customHeight="1" x14ac:dyDescent="0.2">
      <c r="A156" s="47" t="s">
        <v>440</v>
      </c>
      <c r="B156" s="48" t="s">
        <v>441</v>
      </c>
      <c r="C156" s="47" t="s">
        <v>55</v>
      </c>
      <c r="D156" s="47" t="s">
        <v>442</v>
      </c>
      <c r="E156" s="48" t="s">
        <v>182</v>
      </c>
      <c r="F156" s="49">
        <v>1</v>
      </c>
      <c r="G156" s="50">
        <v>16.87</v>
      </c>
      <c r="H156" s="50">
        <v>16.87</v>
      </c>
      <c r="I156" s="50">
        <v>0</v>
      </c>
      <c r="J156" s="50">
        <f>'[1]Memória 01'!E143</f>
        <v>0</v>
      </c>
      <c r="K156" s="50">
        <f t="shared" si="29"/>
        <v>0</v>
      </c>
      <c r="L156" s="50">
        <f t="shared" si="30"/>
        <v>0</v>
      </c>
      <c r="M156" s="50">
        <f t="shared" si="31"/>
        <v>0</v>
      </c>
      <c r="N156" s="50">
        <f t="shared" si="32"/>
        <v>0</v>
      </c>
      <c r="O156" s="51">
        <v>1.9953820448710679E-5</v>
      </c>
    </row>
    <row r="157" spans="1:15" ht="36" customHeight="1" x14ac:dyDescent="0.2">
      <c r="A157" s="47" t="s">
        <v>443</v>
      </c>
      <c r="B157" s="48" t="s">
        <v>444</v>
      </c>
      <c r="C157" s="47" t="s">
        <v>55</v>
      </c>
      <c r="D157" s="47" t="s">
        <v>445</v>
      </c>
      <c r="E157" s="48" t="s">
        <v>182</v>
      </c>
      <c r="F157" s="49">
        <v>1</v>
      </c>
      <c r="G157" s="50">
        <v>3293.01</v>
      </c>
      <c r="H157" s="50">
        <v>3293.01</v>
      </c>
      <c r="I157" s="50">
        <v>0</v>
      </c>
      <c r="J157" s="50">
        <f>'[1]Memória 01'!E144</f>
        <v>0</v>
      </c>
      <c r="K157" s="50">
        <f t="shared" si="29"/>
        <v>0</v>
      </c>
      <c r="L157" s="50">
        <f t="shared" si="30"/>
        <v>0</v>
      </c>
      <c r="M157" s="50">
        <f t="shared" si="31"/>
        <v>0</v>
      </c>
      <c r="N157" s="50">
        <f t="shared" si="32"/>
        <v>0</v>
      </c>
      <c r="O157" s="51">
        <v>3.8949691924012302E-3</v>
      </c>
    </row>
    <row r="158" spans="1:15" ht="36" customHeight="1" x14ac:dyDescent="0.2">
      <c r="A158" s="47" t="s">
        <v>446</v>
      </c>
      <c r="B158" s="48" t="s">
        <v>447</v>
      </c>
      <c r="C158" s="47" t="s">
        <v>55</v>
      </c>
      <c r="D158" s="47" t="s">
        <v>448</v>
      </c>
      <c r="E158" s="48" t="s">
        <v>182</v>
      </c>
      <c r="F158" s="49">
        <v>1</v>
      </c>
      <c r="G158" s="50">
        <v>936.67</v>
      </c>
      <c r="H158" s="50">
        <v>936.67</v>
      </c>
      <c r="I158" s="50">
        <v>0</v>
      </c>
      <c r="J158" s="50">
        <f>'[1]Memória 01'!E145</f>
        <v>0</v>
      </c>
      <c r="K158" s="50">
        <f t="shared" si="29"/>
        <v>0</v>
      </c>
      <c r="L158" s="50">
        <f t="shared" si="30"/>
        <v>0</v>
      </c>
      <c r="M158" s="50">
        <f t="shared" si="31"/>
        <v>0</v>
      </c>
      <c r="N158" s="50">
        <f t="shared" si="32"/>
        <v>0</v>
      </c>
      <c r="O158" s="51">
        <v>1.1078924125485377E-3</v>
      </c>
    </row>
    <row r="159" spans="1:15" ht="36" customHeight="1" x14ac:dyDescent="0.2">
      <c r="A159" s="47" t="s">
        <v>449</v>
      </c>
      <c r="B159" s="48" t="s">
        <v>450</v>
      </c>
      <c r="C159" s="47" t="s">
        <v>55</v>
      </c>
      <c r="D159" s="47" t="s">
        <v>451</v>
      </c>
      <c r="E159" s="48" t="s">
        <v>182</v>
      </c>
      <c r="F159" s="49">
        <v>1</v>
      </c>
      <c r="G159" s="50">
        <v>6307.97</v>
      </c>
      <c r="H159" s="50">
        <v>6307.97</v>
      </c>
      <c r="I159" s="50">
        <v>0</v>
      </c>
      <c r="J159" s="50">
        <f>'[1]Memória 01'!E146</f>
        <v>0</v>
      </c>
      <c r="K159" s="50">
        <f t="shared" si="29"/>
        <v>0</v>
      </c>
      <c r="L159" s="50">
        <f t="shared" si="30"/>
        <v>0</v>
      </c>
      <c r="M159" s="50">
        <f t="shared" si="31"/>
        <v>0</v>
      </c>
      <c r="N159" s="50">
        <f t="shared" si="32"/>
        <v>0</v>
      </c>
      <c r="O159" s="51">
        <v>7.4610611011175759E-3</v>
      </c>
    </row>
    <row r="160" spans="1:15" ht="24" customHeight="1" x14ac:dyDescent="0.2">
      <c r="A160" s="42" t="s">
        <v>452</v>
      </c>
      <c r="B160" s="43"/>
      <c r="C160" s="42"/>
      <c r="D160" s="42" t="s">
        <v>453</v>
      </c>
      <c r="E160" s="42"/>
      <c r="F160" s="44"/>
      <c r="G160" s="42"/>
      <c r="H160" s="45">
        <v>14666.38</v>
      </c>
      <c r="I160" s="50"/>
      <c r="J160" s="50"/>
      <c r="K160" s="50"/>
      <c r="L160" s="53">
        <f>SUM(L161:L167)</f>
        <v>0</v>
      </c>
      <c r="M160" s="53">
        <f t="shared" ref="M160:N160" si="33">SUM(M161:M167)</f>
        <v>0</v>
      </c>
      <c r="N160" s="53">
        <f t="shared" si="33"/>
        <v>0</v>
      </c>
      <c r="O160" s="46">
        <v>1.7347380744075953E-2</v>
      </c>
    </row>
    <row r="161" spans="1:15" ht="60" customHeight="1" x14ac:dyDescent="0.2">
      <c r="A161" s="47" t="s">
        <v>454</v>
      </c>
      <c r="B161" s="48" t="s">
        <v>426</v>
      </c>
      <c r="C161" s="47" t="s">
        <v>55</v>
      </c>
      <c r="D161" s="47" t="s">
        <v>427</v>
      </c>
      <c r="E161" s="48" t="s">
        <v>60</v>
      </c>
      <c r="F161" s="49">
        <v>29.14</v>
      </c>
      <c r="G161" s="50">
        <v>53.5</v>
      </c>
      <c r="H161" s="50">
        <v>1558.99</v>
      </c>
      <c r="I161" s="50">
        <v>0</v>
      </c>
      <c r="J161" s="50">
        <f>'[1]Memória 01'!E148</f>
        <v>0</v>
      </c>
      <c r="K161" s="50">
        <f t="shared" si="29"/>
        <v>0</v>
      </c>
      <c r="L161" s="50">
        <f t="shared" si="30"/>
        <v>0</v>
      </c>
      <c r="M161" s="50">
        <f t="shared" si="31"/>
        <v>0</v>
      </c>
      <c r="N161" s="50">
        <f t="shared" si="32"/>
        <v>0</v>
      </c>
      <c r="O161" s="51">
        <v>1.8439719348746569E-3</v>
      </c>
    </row>
    <row r="162" spans="1:15" ht="60" customHeight="1" x14ac:dyDescent="0.2">
      <c r="A162" s="47" t="s">
        <v>455</v>
      </c>
      <c r="B162" s="48" t="s">
        <v>456</v>
      </c>
      <c r="C162" s="47" t="s">
        <v>55</v>
      </c>
      <c r="D162" s="47" t="s">
        <v>457</v>
      </c>
      <c r="E162" s="48" t="s">
        <v>60</v>
      </c>
      <c r="F162" s="49">
        <v>37.74</v>
      </c>
      <c r="G162" s="50">
        <v>83.79</v>
      </c>
      <c r="H162" s="50">
        <v>3162.23</v>
      </c>
      <c r="I162" s="50">
        <v>0</v>
      </c>
      <c r="J162" s="50">
        <f>'[1]Memória 01'!E149</f>
        <v>0</v>
      </c>
      <c r="K162" s="50">
        <f t="shared" si="29"/>
        <v>0</v>
      </c>
      <c r="L162" s="50">
        <f t="shared" si="30"/>
        <v>0</v>
      </c>
      <c r="M162" s="50">
        <f t="shared" si="31"/>
        <v>0</v>
      </c>
      <c r="N162" s="50">
        <f t="shared" si="32"/>
        <v>0</v>
      </c>
      <c r="O162" s="51">
        <v>3.740282728958291E-3</v>
      </c>
    </row>
    <row r="163" spans="1:15" ht="60" customHeight="1" x14ac:dyDescent="0.2">
      <c r="A163" s="47" t="s">
        <v>458</v>
      </c>
      <c r="B163" s="48" t="s">
        <v>459</v>
      </c>
      <c r="C163" s="47" t="s">
        <v>55</v>
      </c>
      <c r="D163" s="47" t="s">
        <v>460</v>
      </c>
      <c r="E163" s="48" t="s">
        <v>60</v>
      </c>
      <c r="F163" s="49">
        <v>11.32</v>
      </c>
      <c r="G163" s="50">
        <v>43.66</v>
      </c>
      <c r="H163" s="50">
        <v>494.23</v>
      </c>
      <c r="I163" s="50">
        <v>0</v>
      </c>
      <c r="J163" s="50">
        <f>'[1]Memória 01'!E150</f>
        <v>0</v>
      </c>
      <c r="K163" s="50">
        <f t="shared" si="29"/>
        <v>0</v>
      </c>
      <c r="L163" s="50">
        <f t="shared" si="30"/>
        <v>0</v>
      </c>
      <c r="M163" s="50">
        <f t="shared" si="31"/>
        <v>0</v>
      </c>
      <c r="N163" s="50">
        <f t="shared" si="32"/>
        <v>0</v>
      </c>
      <c r="O163" s="51">
        <v>5.8457478840345464E-4</v>
      </c>
    </row>
    <row r="164" spans="1:15" ht="60" customHeight="1" x14ac:dyDescent="0.2">
      <c r="A164" s="47" t="s">
        <v>461</v>
      </c>
      <c r="B164" s="48" t="s">
        <v>462</v>
      </c>
      <c r="C164" s="47" t="s">
        <v>55</v>
      </c>
      <c r="D164" s="47" t="s">
        <v>463</v>
      </c>
      <c r="E164" s="48" t="s">
        <v>60</v>
      </c>
      <c r="F164" s="49">
        <v>88.09</v>
      </c>
      <c r="G164" s="50">
        <v>71.06</v>
      </c>
      <c r="H164" s="50">
        <v>6259.67</v>
      </c>
      <c r="I164" s="50">
        <v>0</v>
      </c>
      <c r="J164" s="50">
        <f>'[1]Memória 01'!E151</f>
        <v>0</v>
      </c>
      <c r="K164" s="50">
        <f t="shared" si="29"/>
        <v>0</v>
      </c>
      <c r="L164" s="50">
        <f t="shared" si="30"/>
        <v>0</v>
      </c>
      <c r="M164" s="50">
        <f t="shared" si="31"/>
        <v>0</v>
      </c>
      <c r="N164" s="50">
        <f t="shared" si="32"/>
        <v>0</v>
      </c>
      <c r="O164" s="51">
        <v>7.4039319056420144E-3</v>
      </c>
    </row>
    <row r="165" spans="1:15" ht="36" customHeight="1" x14ac:dyDescent="0.2">
      <c r="A165" s="47" t="s">
        <v>464</v>
      </c>
      <c r="B165" s="48" t="s">
        <v>465</v>
      </c>
      <c r="C165" s="47" t="s">
        <v>55</v>
      </c>
      <c r="D165" s="47" t="s">
        <v>466</v>
      </c>
      <c r="E165" s="48" t="s">
        <v>182</v>
      </c>
      <c r="F165" s="49">
        <v>1</v>
      </c>
      <c r="G165" s="50">
        <v>563.6</v>
      </c>
      <c r="H165" s="50">
        <v>563.6</v>
      </c>
      <c r="I165" s="50">
        <v>0</v>
      </c>
      <c r="J165" s="50">
        <f>'[1]Memória 01'!E152</f>
        <v>0</v>
      </c>
      <c r="K165" s="50">
        <f t="shared" si="29"/>
        <v>0</v>
      </c>
      <c r="L165" s="50">
        <f t="shared" si="30"/>
        <v>0</v>
      </c>
      <c r="M165" s="50">
        <f t="shared" si="31"/>
        <v>0</v>
      </c>
      <c r="N165" s="50">
        <f t="shared" si="32"/>
        <v>0</v>
      </c>
      <c r="O165" s="51">
        <v>6.6662556045603673E-4</v>
      </c>
    </row>
    <row r="166" spans="1:15" ht="36" customHeight="1" x14ac:dyDescent="0.2">
      <c r="A166" s="47" t="s">
        <v>467</v>
      </c>
      <c r="B166" s="48" t="s">
        <v>468</v>
      </c>
      <c r="C166" s="47" t="s">
        <v>55</v>
      </c>
      <c r="D166" s="47" t="s">
        <v>469</v>
      </c>
      <c r="E166" s="48" t="s">
        <v>182</v>
      </c>
      <c r="F166" s="49">
        <v>11</v>
      </c>
      <c r="G166" s="50">
        <v>33.67</v>
      </c>
      <c r="H166" s="50">
        <v>370.37</v>
      </c>
      <c r="I166" s="50">
        <v>0</v>
      </c>
      <c r="J166" s="50">
        <f>'[1]Memória 01'!E153</f>
        <v>0</v>
      </c>
      <c r="K166" s="50">
        <f t="shared" si="29"/>
        <v>0</v>
      </c>
      <c r="L166" s="50">
        <f t="shared" si="30"/>
        <v>0</v>
      </c>
      <c r="M166" s="50">
        <f t="shared" si="31"/>
        <v>0</v>
      </c>
      <c r="N166" s="50">
        <f t="shared" si="32"/>
        <v>0</v>
      </c>
      <c r="O166" s="51">
        <v>4.3807329458144483E-4</v>
      </c>
    </row>
    <row r="167" spans="1:15" ht="24" customHeight="1" x14ac:dyDescent="0.2">
      <c r="A167" s="47" t="s">
        <v>470</v>
      </c>
      <c r="B167" s="48" t="s">
        <v>471</v>
      </c>
      <c r="C167" s="47" t="s">
        <v>55</v>
      </c>
      <c r="D167" s="47" t="s">
        <v>472</v>
      </c>
      <c r="E167" s="48" t="s">
        <v>182</v>
      </c>
      <c r="F167" s="49">
        <v>7</v>
      </c>
      <c r="G167" s="50">
        <v>322.47000000000003</v>
      </c>
      <c r="H167" s="50">
        <v>2257.29</v>
      </c>
      <c r="I167" s="50">
        <v>0</v>
      </c>
      <c r="J167" s="50">
        <f>'[1]Memória 01'!E154</f>
        <v>0</v>
      </c>
      <c r="K167" s="50">
        <f t="shared" si="29"/>
        <v>0</v>
      </c>
      <c r="L167" s="50">
        <f t="shared" si="30"/>
        <v>0</v>
      </c>
      <c r="M167" s="50">
        <f t="shared" si="31"/>
        <v>0</v>
      </c>
      <c r="N167" s="50">
        <f t="shared" si="32"/>
        <v>0</v>
      </c>
      <c r="O167" s="51">
        <v>2.6699205311600553E-3</v>
      </c>
    </row>
    <row r="168" spans="1:15" ht="24" customHeight="1" x14ac:dyDescent="0.2">
      <c r="A168" s="42" t="s">
        <v>473</v>
      </c>
      <c r="B168" s="43"/>
      <c r="C168" s="42"/>
      <c r="D168" s="42" t="s">
        <v>474</v>
      </c>
      <c r="E168" s="42"/>
      <c r="F168" s="44"/>
      <c r="G168" s="42"/>
      <c r="H168" s="45">
        <v>16742.060000000001</v>
      </c>
      <c r="I168" s="50"/>
      <c r="J168" s="50"/>
      <c r="K168" s="50"/>
      <c r="L168" s="53">
        <f>L169+L176+L183</f>
        <v>0</v>
      </c>
      <c r="M168" s="53">
        <f t="shared" ref="M168:N168" si="34">M169+M176+M183</f>
        <v>0</v>
      </c>
      <c r="N168" s="53">
        <f t="shared" si="34"/>
        <v>0</v>
      </c>
      <c r="O168" s="46">
        <v>1.980249313464974E-2</v>
      </c>
    </row>
    <row r="169" spans="1:15" ht="24" customHeight="1" x14ac:dyDescent="0.2">
      <c r="A169" s="42" t="s">
        <v>475</v>
      </c>
      <c r="B169" s="43"/>
      <c r="C169" s="42"/>
      <c r="D169" s="42" t="s">
        <v>476</v>
      </c>
      <c r="E169" s="42"/>
      <c r="F169" s="44"/>
      <c r="G169" s="42"/>
      <c r="H169" s="45">
        <v>5831.12</v>
      </c>
      <c r="I169" s="50"/>
      <c r="J169" s="50"/>
      <c r="K169" s="50"/>
      <c r="L169" s="53">
        <f>SUM(L170:L175)</f>
        <v>0</v>
      </c>
      <c r="M169" s="53">
        <f t="shared" ref="M169:N169" si="35">SUM(M170:M175)</f>
        <v>0</v>
      </c>
      <c r="N169" s="53">
        <f t="shared" si="35"/>
        <v>0</v>
      </c>
      <c r="O169" s="46">
        <v>6.8970433606926982E-3</v>
      </c>
    </row>
    <row r="170" spans="1:15" ht="36" customHeight="1" x14ac:dyDescent="0.2">
      <c r="A170" s="47" t="s">
        <v>477</v>
      </c>
      <c r="B170" s="48" t="s">
        <v>478</v>
      </c>
      <c r="C170" s="47" t="s">
        <v>55</v>
      </c>
      <c r="D170" s="47" t="s">
        <v>479</v>
      </c>
      <c r="E170" s="48" t="s">
        <v>182</v>
      </c>
      <c r="F170" s="49">
        <v>2</v>
      </c>
      <c r="G170" s="50">
        <v>750.89</v>
      </c>
      <c r="H170" s="50">
        <v>1501.78</v>
      </c>
      <c r="I170" s="50">
        <v>0</v>
      </c>
      <c r="J170" s="50">
        <f>'[1]Memória 01'!E157</f>
        <v>0</v>
      </c>
      <c r="K170" s="50">
        <f t="shared" si="29"/>
        <v>0</v>
      </c>
      <c r="L170" s="50">
        <f t="shared" si="30"/>
        <v>0</v>
      </c>
      <c r="M170" s="50">
        <f t="shared" si="31"/>
        <v>0</v>
      </c>
      <c r="N170" s="50">
        <f t="shared" si="32"/>
        <v>0</v>
      </c>
      <c r="O170" s="51">
        <v>1.7763039996126096E-3</v>
      </c>
    </row>
    <row r="171" spans="1:15" ht="36" customHeight="1" x14ac:dyDescent="0.2">
      <c r="A171" s="47" t="s">
        <v>480</v>
      </c>
      <c r="B171" s="48" t="s">
        <v>481</v>
      </c>
      <c r="C171" s="47" t="s">
        <v>55</v>
      </c>
      <c r="D171" s="47" t="s">
        <v>482</v>
      </c>
      <c r="E171" s="48" t="s">
        <v>182</v>
      </c>
      <c r="F171" s="49">
        <v>2</v>
      </c>
      <c r="G171" s="50">
        <v>234.27</v>
      </c>
      <c r="H171" s="50">
        <v>468.54</v>
      </c>
      <c r="I171" s="50">
        <v>0</v>
      </c>
      <c r="J171" s="50">
        <f>'[1]Memória 01'!E158</f>
        <v>0</v>
      </c>
      <c r="K171" s="50">
        <f t="shared" si="29"/>
        <v>0</v>
      </c>
      <c r="L171" s="50">
        <f t="shared" si="30"/>
        <v>0</v>
      </c>
      <c r="M171" s="50">
        <f t="shared" si="31"/>
        <v>0</v>
      </c>
      <c r="N171" s="50">
        <f t="shared" si="32"/>
        <v>0</v>
      </c>
      <c r="O171" s="51">
        <v>5.5418868008529358E-4</v>
      </c>
    </row>
    <row r="172" spans="1:15" ht="60" customHeight="1" x14ac:dyDescent="0.2">
      <c r="A172" s="47" t="s">
        <v>483</v>
      </c>
      <c r="B172" s="48" t="s">
        <v>484</v>
      </c>
      <c r="C172" s="47" t="s">
        <v>55</v>
      </c>
      <c r="D172" s="47" t="s">
        <v>485</v>
      </c>
      <c r="E172" s="48" t="s">
        <v>182</v>
      </c>
      <c r="F172" s="49">
        <v>2</v>
      </c>
      <c r="G172" s="50">
        <v>786.39</v>
      </c>
      <c r="H172" s="50">
        <v>1572.78</v>
      </c>
      <c r="I172" s="50">
        <v>0</v>
      </c>
      <c r="J172" s="50">
        <f>'[1]Memória 01'!E159</f>
        <v>0</v>
      </c>
      <c r="K172" s="50">
        <f t="shared" si="29"/>
        <v>0</v>
      </c>
      <c r="L172" s="50">
        <f t="shared" si="30"/>
        <v>0</v>
      </c>
      <c r="M172" s="50">
        <f t="shared" si="31"/>
        <v>0</v>
      </c>
      <c r="N172" s="50">
        <f t="shared" si="32"/>
        <v>0</v>
      </c>
      <c r="O172" s="51">
        <v>1.8602827341626072E-3</v>
      </c>
    </row>
    <row r="173" spans="1:15" ht="36" customHeight="1" x14ac:dyDescent="0.2">
      <c r="A173" s="47" t="s">
        <v>486</v>
      </c>
      <c r="B173" s="48" t="s">
        <v>487</v>
      </c>
      <c r="C173" s="47" t="s">
        <v>55</v>
      </c>
      <c r="D173" s="47" t="s">
        <v>488</v>
      </c>
      <c r="E173" s="48" t="s">
        <v>182</v>
      </c>
      <c r="F173" s="49">
        <v>2</v>
      </c>
      <c r="G173" s="50">
        <v>74.459999999999994</v>
      </c>
      <c r="H173" s="50">
        <v>148.91999999999999</v>
      </c>
      <c r="I173" s="50">
        <v>0</v>
      </c>
      <c r="J173" s="50">
        <f>'[1]Memória 01'!E160</f>
        <v>0</v>
      </c>
      <c r="K173" s="50">
        <f t="shared" si="29"/>
        <v>0</v>
      </c>
      <c r="L173" s="50">
        <f t="shared" si="30"/>
        <v>0</v>
      </c>
      <c r="M173" s="50">
        <f t="shared" si="31"/>
        <v>0</v>
      </c>
      <c r="N173" s="50">
        <f t="shared" si="32"/>
        <v>0</v>
      </c>
      <c r="O173" s="51">
        <v>1.761424387209244E-4</v>
      </c>
    </row>
    <row r="174" spans="1:15" ht="24" customHeight="1" x14ac:dyDescent="0.2">
      <c r="A174" s="47" t="s">
        <v>489</v>
      </c>
      <c r="B174" s="48" t="s">
        <v>490</v>
      </c>
      <c r="C174" s="47" t="s">
        <v>55</v>
      </c>
      <c r="D174" s="47" t="s">
        <v>491</v>
      </c>
      <c r="E174" s="48" t="s">
        <v>182</v>
      </c>
      <c r="F174" s="49">
        <v>2</v>
      </c>
      <c r="G174" s="50">
        <v>29.9</v>
      </c>
      <c r="H174" s="50">
        <v>59.8</v>
      </c>
      <c r="I174" s="50">
        <v>0</v>
      </c>
      <c r="J174" s="50">
        <f>'[1]Memória 01'!E161</f>
        <v>0</v>
      </c>
      <c r="K174" s="50">
        <f t="shared" si="29"/>
        <v>0</v>
      </c>
      <c r="L174" s="50">
        <f t="shared" si="30"/>
        <v>0</v>
      </c>
      <c r="M174" s="50">
        <f t="shared" si="31"/>
        <v>0</v>
      </c>
      <c r="N174" s="50">
        <f t="shared" si="32"/>
        <v>0</v>
      </c>
      <c r="O174" s="51">
        <v>7.0731384874504958E-5</v>
      </c>
    </row>
    <row r="175" spans="1:15" ht="36" customHeight="1" x14ac:dyDescent="0.2">
      <c r="A175" s="47" t="s">
        <v>492</v>
      </c>
      <c r="B175" s="48" t="s">
        <v>493</v>
      </c>
      <c r="C175" s="47" t="s">
        <v>55</v>
      </c>
      <c r="D175" s="47" t="s">
        <v>494</v>
      </c>
      <c r="E175" s="48" t="s">
        <v>182</v>
      </c>
      <c r="F175" s="49">
        <v>6</v>
      </c>
      <c r="G175" s="50">
        <v>346.55</v>
      </c>
      <c r="H175" s="50">
        <v>2079.3000000000002</v>
      </c>
      <c r="I175" s="50">
        <v>0</v>
      </c>
      <c r="J175" s="50">
        <f>'[1]Memória 01'!E162</f>
        <v>0</v>
      </c>
      <c r="K175" s="50">
        <f t="shared" si="29"/>
        <v>0</v>
      </c>
      <c r="L175" s="50">
        <f t="shared" si="30"/>
        <v>0</v>
      </c>
      <c r="M175" s="50">
        <f t="shared" si="31"/>
        <v>0</v>
      </c>
      <c r="N175" s="50">
        <f t="shared" si="32"/>
        <v>0</v>
      </c>
      <c r="O175" s="51">
        <v>2.4593941232367586E-3</v>
      </c>
    </row>
    <row r="176" spans="1:15" ht="24" customHeight="1" x14ac:dyDescent="0.2">
      <c r="A176" s="42" t="s">
        <v>495</v>
      </c>
      <c r="B176" s="43"/>
      <c r="C176" s="42"/>
      <c r="D176" s="42" t="s">
        <v>496</v>
      </c>
      <c r="E176" s="42"/>
      <c r="F176" s="44"/>
      <c r="G176" s="42"/>
      <c r="H176" s="45">
        <v>2445.0300000000002</v>
      </c>
      <c r="I176" s="50"/>
      <c r="J176" s="50"/>
      <c r="K176" s="50"/>
      <c r="L176" s="53">
        <f>SUM(L177:L182)</f>
        <v>0</v>
      </c>
      <c r="M176" s="53">
        <f t="shared" ref="M176:N176" si="36">SUM(M177:M182)</f>
        <v>0</v>
      </c>
      <c r="N176" s="53">
        <f t="shared" si="36"/>
        <v>0</v>
      </c>
      <c r="O176" s="46">
        <v>2.8919792300954993E-3</v>
      </c>
    </row>
    <row r="177" spans="1:15" ht="24" customHeight="1" x14ac:dyDescent="0.2">
      <c r="A177" s="47" t="s">
        <v>497</v>
      </c>
      <c r="B177" s="48" t="s">
        <v>498</v>
      </c>
      <c r="C177" s="47" t="s">
        <v>55</v>
      </c>
      <c r="D177" s="47" t="s">
        <v>499</v>
      </c>
      <c r="E177" s="48" t="s">
        <v>182</v>
      </c>
      <c r="F177" s="49">
        <v>2</v>
      </c>
      <c r="G177" s="50">
        <v>542.37</v>
      </c>
      <c r="H177" s="50">
        <v>1084.74</v>
      </c>
      <c r="I177" s="50">
        <v>0</v>
      </c>
      <c r="J177" s="50">
        <f>'[1]Memória 01'!E164</f>
        <v>0</v>
      </c>
      <c r="K177" s="50">
        <f t="shared" si="29"/>
        <v>0</v>
      </c>
      <c r="L177" s="50">
        <f t="shared" si="30"/>
        <v>0</v>
      </c>
      <c r="M177" s="50">
        <f t="shared" si="31"/>
        <v>0</v>
      </c>
      <c r="N177" s="50">
        <f t="shared" si="32"/>
        <v>0</v>
      </c>
      <c r="O177" s="51">
        <v>1.2830294720530186E-3</v>
      </c>
    </row>
    <row r="178" spans="1:15" ht="36" customHeight="1" x14ac:dyDescent="0.2">
      <c r="A178" s="47" t="s">
        <v>500</v>
      </c>
      <c r="B178" s="48" t="s">
        <v>481</v>
      </c>
      <c r="C178" s="47" t="s">
        <v>55</v>
      </c>
      <c r="D178" s="47" t="s">
        <v>482</v>
      </c>
      <c r="E178" s="48" t="s">
        <v>182</v>
      </c>
      <c r="F178" s="49">
        <v>2</v>
      </c>
      <c r="G178" s="50">
        <v>234.27</v>
      </c>
      <c r="H178" s="50">
        <v>468.54</v>
      </c>
      <c r="I178" s="50">
        <v>0</v>
      </c>
      <c r="J178" s="50">
        <f>'[1]Memória 01'!E165</f>
        <v>0</v>
      </c>
      <c r="K178" s="50">
        <f t="shared" si="29"/>
        <v>0</v>
      </c>
      <c r="L178" s="50">
        <f t="shared" si="30"/>
        <v>0</v>
      </c>
      <c r="M178" s="50">
        <f t="shared" si="31"/>
        <v>0</v>
      </c>
      <c r="N178" s="50">
        <f t="shared" si="32"/>
        <v>0</v>
      </c>
      <c r="O178" s="51">
        <v>5.5418868008529358E-4</v>
      </c>
    </row>
    <row r="179" spans="1:15" ht="36" customHeight="1" x14ac:dyDescent="0.2">
      <c r="A179" s="47" t="s">
        <v>501</v>
      </c>
      <c r="B179" s="48" t="s">
        <v>502</v>
      </c>
      <c r="C179" s="47" t="s">
        <v>55</v>
      </c>
      <c r="D179" s="47" t="s">
        <v>503</v>
      </c>
      <c r="E179" s="48" t="s">
        <v>182</v>
      </c>
      <c r="F179" s="49">
        <v>3</v>
      </c>
      <c r="G179" s="50">
        <v>141.51</v>
      </c>
      <c r="H179" s="50">
        <v>424.53</v>
      </c>
      <c r="I179" s="50">
        <v>0</v>
      </c>
      <c r="J179" s="50">
        <f>'[1]Memória 01'!E166</f>
        <v>0</v>
      </c>
      <c r="K179" s="50">
        <f t="shared" si="29"/>
        <v>0</v>
      </c>
      <c r="L179" s="50">
        <f t="shared" si="30"/>
        <v>0</v>
      </c>
      <c r="M179" s="50">
        <f t="shared" si="31"/>
        <v>0</v>
      </c>
      <c r="N179" s="50">
        <f t="shared" si="32"/>
        <v>0</v>
      </c>
      <c r="O179" s="51">
        <v>5.0213369265507673E-4</v>
      </c>
    </row>
    <row r="180" spans="1:15" ht="36" customHeight="1" x14ac:dyDescent="0.2">
      <c r="A180" s="47" t="s">
        <v>504</v>
      </c>
      <c r="B180" s="48" t="s">
        <v>487</v>
      </c>
      <c r="C180" s="47" t="s">
        <v>55</v>
      </c>
      <c r="D180" s="47" t="s">
        <v>488</v>
      </c>
      <c r="E180" s="48" t="s">
        <v>182</v>
      </c>
      <c r="F180" s="49">
        <v>3</v>
      </c>
      <c r="G180" s="50">
        <v>74.459999999999994</v>
      </c>
      <c r="H180" s="50">
        <v>223.38</v>
      </c>
      <c r="I180" s="50">
        <v>0</v>
      </c>
      <c r="J180" s="50">
        <f>'[1]Memória 01'!E167</f>
        <v>0</v>
      </c>
      <c r="K180" s="50">
        <f t="shared" si="29"/>
        <v>0</v>
      </c>
      <c r="L180" s="50">
        <f t="shared" si="30"/>
        <v>0</v>
      </c>
      <c r="M180" s="50">
        <f t="shared" si="31"/>
        <v>0</v>
      </c>
      <c r="N180" s="50">
        <f t="shared" si="32"/>
        <v>0</v>
      </c>
      <c r="O180" s="51">
        <v>2.642136580813866E-4</v>
      </c>
    </row>
    <row r="181" spans="1:15" ht="24" customHeight="1" x14ac:dyDescent="0.2">
      <c r="A181" s="47" t="s">
        <v>505</v>
      </c>
      <c r="B181" s="48" t="s">
        <v>490</v>
      </c>
      <c r="C181" s="47" t="s">
        <v>55</v>
      </c>
      <c r="D181" s="47" t="s">
        <v>491</v>
      </c>
      <c r="E181" s="48" t="s">
        <v>182</v>
      </c>
      <c r="F181" s="49">
        <v>1</v>
      </c>
      <c r="G181" s="50">
        <v>29.9</v>
      </c>
      <c r="H181" s="50">
        <v>29.9</v>
      </c>
      <c r="I181" s="50">
        <v>0</v>
      </c>
      <c r="J181" s="50">
        <f>'[1]Memória 01'!E168</f>
        <v>0</v>
      </c>
      <c r="K181" s="50">
        <f t="shared" si="29"/>
        <v>0</v>
      </c>
      <c r="L181" s="50">
        <f t="shared" si="30"/>
        <v>0</v>
      </c>
      <c r="M181" s="50">
        <f t="shared" si="31"/>
        <v>0</v>
      </c>
      <c r="N181" s="50">
        <f t="shared" si="32"/>
        <v>0</v>
      </c>
      <c r="O181" s="51">
        <v>3.5365692437252479E-5</v>
      </c>
    </row>
    <row r="182" spans="1:15" ht="24" customHeight="1" x14ac:dyDescent="0.2">
      <c r="A182" s="47" t="s">
        <v>506</v>
      </c>
      <c r="B182" s="48" t="s">
        <v>507</v>
      </c>
      <c r="C182" s="47" t="s">
        <v>55</v>
      </c>
      <c r="D182" s="47" t="s">
        <v>508</v>
      </c>
      <c r="E182" s="48" t="s">
        <v>182</v>
      </c>
      <c r="F182" s="49">
        <v>2</v>
      </c>
      <c r="G182" s="50">
        <v>106.97</v>
      </c>
      <c r="H182" s="50">
        <v>213.94</v>
      </c>
      <c r="I182" s="50">
        <v>0</v>
      </c>
      <c r="J182" s="50">
        <f>'[1]Memória 01'!E169</f>
        <v>0</v>
      </c>
      <c r="K182" s="50">
        <f t="shared" si="29"/>
        <v>0</v>
      </c>
      <c r="L182" s="50">
        <f t="shared" si="30"/>
        <v>0</v>
      </c>
      <c r="M182" s="50">
        <f t="shared" si="31"/>
        <v>0</v>
      </c>
      <c r="N182" s="50">
        <f t="shared" si="32"/>
        <v>0</v>
      </c>
      <c r="O182" s="51">
        <v>2.5304803478347143E-4</v>
      </c>
    </row>
    <row r="183" spans="1:15" ht="24" customHeight="1" x14ac:dyDescent="0.2">
      <c r="A183" s="42" t="s">
        <v>509</v>
      </c>
      <c r="B183" s="43"/>
      <c r="C183" s="42"/>
      <c r="D183" s="42" t="s">
        <v>510</v>
      </c>
      <c r="E183" s="42"/>
      <c r="F183" s="44"/>
      <c r="G183" s="42"/>
      <c r="H183" s="45">
        <v>8465.91</v>
      </c>
      <c r="I183" s="50"/>
      <c r="J183" s="50"/>
      <c r="K183" s="50"/>
      <c r="L183" s="50">
        <f>SUM(L184:L193)</f>
        <v>0</v>
      </c>
      <c r="M183" s="50">
        <f t="shared" ref="M183:N183" si="37">SUM(M184:M193)</f>
        <v>0</v>
      </c>
      <c r="N183" s="50">
        <f t="shared" si="37"/>
        <v>0</v>
      </c>
      <c r="O183" s="46">
        <v>1.0013470543861543E-2</v>
      </c>
    </row>
    <row r="184" spans="1:15" ht="48" customHeight="1" x14ac:dyDescent="0.2">
      <c r="A184" s="47" t="s">
        <v>511</v>
      </c>
      <c r="B184" s="48" t="s">
        <v>512</v>
      </c>
      <c r="C184" s="47" t="s">
        <v>55</v>
      </c>
      <c r="D184" s="47" t="s">
        <v>513</v>
      </c>
      <c r="E184" s="48" t="s">
        <v>182</v>
      </c>
      <c r="F184" s="49">
        <v>3</v>
      </c>
      <c r="G184" s="50">
        <v>303.42</v>
      </c>
      <c r="H184" s="50">
        <v>910.26</v>
      </c>
      <c r="I184" s="50">
        <v>0</v>
      </c>
      <c r="J184" s="50">
        <f>'[1]Memória 01'!E171</f>
        <v>0</v>
      </c>
      <c r="K184" s="50">
        <f t="shared" si="29"/>
        <v>0</v>
      </c>
      <c r="L184" s="50">
        <f t="shared" si="30"/>
        <v>0</v>
      </c>
      <c r="M184" s="50">
        <f t="shared" si="31"/>
        <v>0</v>
      </c>
      <c r="N184" s="50">
        <f t="shared" si="32"/>
        <v>0</v>
      </c>
      <c r="O184" s="51">
        <v>1.076654688894095E-3</v>
      </c>
    </row>
    <row r="185" spans="1:15" ht="36" customHeight="1" x14ac:dyDescent="0.2">
      <c r="A185" s="47" t="s">
        <v>514</v>
      </c>
      <c r="B185" s="48" t="s">
        <v>481</v>
      </c>
      <c r="C185" s="47" t="s">
        <v>55</v>
      </c>
      <c r="D185" s="47" t="s">
        <v>482</v>
      </c>
      <c r="E185" s="48" t="s">
        <v>182</v>
      </c>
      <c r="F185" s="49">
        <v>3</v>
      </c>
      <c r="G185" s="50">
        <v>234.27</v>
      </c>
      <c r="H185" s="50">
        <v>702.81</v>
      </c>
      <c r="I185" s="50">
        <v>0</v>
      </c>
      <c r="J185" s="50">
        <f>'[1]Memória 01'!E172</f>
        <v>0</v>
      </c>
      <c r="K185" s="50">
        <f t="shared" si="29"/>
        <v>0</v>
      </c>
      <c r="L185" s="50">
        <f t="shared" si="30"/>
        <v>0</v>
      </c>
      <c r="M185" s="50">
        <f t="shared" si="31"/>
        <v>0</v>
      </c>
      <c r="N185" s="50">
        <f t="shared" si="32"/>
        <v>0</v>
      </c>
      <c r="O185" s="51">
        <v>8.3128302012794027E-4</v>
      </c>
    </row>
    <row r="186" spans="1:15" ht="60" customHeight="1" x14ac:dyDescent="0.2">
      <c r="A186" s="47" t="s">
        <v>515</v>
      </c>
      <c r="B186" s="48" t="s">
        <v>484</v>
      </c>
      <c r="C186" s="47" t="s">
        <v>55</v>
      </c>
      <c r="D186" s="47" t="s">
        <v>485</v>
      </c>
      <c r="E186" s="48" t="s">
        <v>182</v>
      </c>
      <c r="F186" s="49">
        <v>2</v>
      </c>
      <c r="G186" s="50">
        <v>786.39</v>
      </c>
      <c r="H186" s="50">
        <v>1572.78</v>
      </c>
      <c r="I186" s="50">
        <v>0</v>
      </c>
      <c r="J186" s="50">
        <f>'[1]Memória 01'!E173</f>
        <v>0</v>
      </c>
      <c r="K186" s="50">
        <f t="shared" si="29"/>
        <v>0</v>
      </c>
      <c r="L186" s="50">
        <f t="shared" si="30"/>
        <v>0</v>
      </c>
      <c r="M186" s="50">
        <f t="shared" si="31"/>
        <v>0</v>
      </c>
      <c r="N186" s="50">
        <f t="shared" si="32"/>
        <v>0</v>
      </c>
      <c r="O186" s="51">
        <v>1.8602827341626072E-3</v>
      </c>
    </row>
    <row r="187" spans="1:15" ht="36" customHeight="1" x14ac:dyDescent="0.2">
      <c r="A187" s="47" t="s">
        <v>516</v>
      </c>
      <c r="B187" s="48" t="s">
        <v>487</v>
      </c>
      <c r="C187" s="47" t="s">
        <v>55</v>
      </c>
      <c r="D187" s="47" t="s">
        <v>488</v>
      </c>
      <c r="E187" s="48" t="s">
        <v>182</v>
      </c>
      <c r="F187" s="49">
        <v>2</v>
      </c>
      <c r="G187" s="50">
        <v>74.459999999999994</v>
      </c>
      <c r="H187" s="50">
        <v>148.91999999999999</v>
      </c>
      <c r="I187" s="50">
        <v>0</v>
      </c>
      <c r="J187" s="50">
        <f>'[1]Memória 01'!E174</f>
        <v>0</v>
      </c>
      <c r="K187" s="50">
        <f t="shared" si="29"/>
        <v>0</v>
      </c>
      <c r="L187" s="50">
        <f t="shared" si="30"/>
        <v>0</v>
      </c>
      <c r="M187" s="50">
        <f t="shared" si="31"/>
        <v>0</v>
      </c>
      <c r="N187" s="50">
        <f t="shared" si="32"/>
        <v>0</v>
      </c>
      <c r="O187" s="51">
        <v>1.761424387209244E-4</v>
      </c>
    </row>
    <row r="188" spans="1:15" ht="36" customHeight="1" x14ac:dyDescent="0.2">
      <c r="A188" s="47" t="s">
        <v>517</v>
      </c>
      <c r="B188" s="48" t="s">
        <v>518</v>
      </c>
      <c r="C188" s="47" t="s">
        <v>55</v>
      </c>
      <c r="D188" s="47" t="s">
        <v>519</v>
      </c>
      <c r="E188" s="48" t="s">
        <v>182</v>
      </c>
      <c r="F188" s="49">
        <v>5</v>
      </c>
      <c r="G188" s="50">
        <v>127.57</v>
      </c>
      <c r="H188" s="50">
        <v>637.85</v>
      </c>
      <c r="I188" s="50">
        <v>0</v>
      </c>
      <c r="J188" s="50">
        <f>'[1]Memória 01'!E175</f>
        <v>0</v>
      </c>
      <c r="K188" s="50">
        <f t="shared" si="29"/>
        <v>0</v>
      </c>
      <c r="L188" s="50">
        <f t="shared" si="30"/>
        <v>0</v>
      </c>
      <c r="M188" s="50">
        <f t="shared" si="31"/>
        <v>0</v>
      </c>
      <c r="N188" s="50">
        <f t="shared" si="32"/>
        <v>0</v>
      </c>
      <c r="O188" s="51">
        <v>7.5444839201008337E-4</v>
      </c>
    </row>
    <row r="189" spans="1:15" ht="24" customHeight="1" x14ac:dyDescent="0.2">
      <c r="A189" s="47" t="s">
        <v>520</v>
      </c>
      <c r="B189" s="48" t="s">
        <v>490</v>
      </c>
      <c r="C189" s="47" t="s">
        <v>55</v>
      </c>
      <c r="D189" s="47" t="s">
        <v>491</v>
      </c>
      <c r="E189" s="48" t="s">
        <v>182</v>
      </c>
      <c r="F189" s="49">
        <v>2</v>
      </c>
      <c r="G189" s="50">
        <v>29.9</v>
      </c>
      <c r="H189" s="50">
        <v>59.8</v>
      </c>
      <c r="I189" s="50">
        <v>0</v>
      </c>
      <c r="J189" s="50">
        <f>'[1]Memória 01'!E176</f>
        <v>0</v>
      </c>
      <c r="K189" s="50">
        <f t="shared" si="29"/>
        <v>0</v>
      </c>
      <c r="L189" s="50">
        <f t="shared" si="30"/>
        <v>0</v>
      </c>
      <c r="M189" s="50">
        <f t="shared" si="31"/>
        <v>0</v>
      </c>
      <c r="N189" s="50">
        <f t="shared" si="32"/>
        <v>0</v>
      </c>
      <c r="O189" s="51">
        <v>7.0731384874504958E-5</v>
      </c>
    </row>
    <row r="190" spans="1:15" ht="24" customHeight="1" x14ac:dyDescent="0.2">
      <c r="A190" s="47" t="s">
        <v>521</v>
      </c>
      <c r="B190" s="48" t="s">
        <v>507</v>
      </c>
      <c r="C190" s="47" t="s">
        <v>55</v>
      </c>
      <c r="D190" s="47" t="s">
        <v>508</v>
      </c>
      <c r="E190" s="48" t="s">
        <v>182</v>
      </c>
      <c r="F190" s="49">
        <v>4</v>
      </c>
      <c r="G190" s="50">
        <v>106.97</v>
      </c>
      <c r="H190" s="50">
        <v>427.88</v>
      </c>
      <c r="I190" s="50">
        <v>0</v>
      </c>
      <c r="J190" s="50">
        <f>'[1]Memória 01'!E177</f>
        <v>0</v>
      </c>
      <c r="K190" s="50">
        <f t="shared" si="29"/>
        <v>0</v>
      </c>
      <c r="L190" s="50">
        <f t="shared" si="30"/>
        <v>0</v>
      </c>
      <c r="M190" s="50">
        <f t="shared" si="31"/>
        <v>0</v>
      </c>
      <c r="N190" s="50">
        <f t="shared" si="32"/>
        <v>0</v>
      </c>
      <c r="O190" s="51">
        <v>5.0609606956694285E-4</v>
      </c>
    </row>
    <row r="191" spans="1:15" ht="36" customHeight="1" x14ac:dyDescent="0.2">
      <c r="A191" s="47" t="s">
        <v>522</v>
      </c>
      <c r="B191" s="48" t="s">
        <v>478</v>
      </c>
      <c r="C191" s="47" t="s">
        <v>55</v>
      </c>
      <c r="D191" s="47" t="s">
        <v>479</v>
      </c>
      <c r="E191" s="48" t="s">
        <v>182</v>
      </c>
      <c r="F191" s="49">
        <v>2</v>
      </c>
      <c r="G191" s="50">
        <v>750.89</v>
      </c>
      <c r="H191" s="50">
        <v>1501.78</v>
      </c>
      <c r="I191" s="50">
        <v>0</v>
      </c>
      <c r="J191" s="50">
        <f>'[1]Memória 01'!E178</f>
        <v>0</v>
      </c>
      <c r="K191" s="50">
        <f t="shared" si="29"/>
        <v>0</v>
      </c>
      <c r="L191" s="50">
        <f t="shared" si="30"/>
        <v>0</v>
      </c>
      <c r="M191" s="50">
        <f t="shared" si="31"/>
        <v>0</v>
      </c>
      <c r="N191" s="50">
        <f t="shared" si="32"/>
        <v>0</v>
      </c>
      <c r="O191" s="51">
        <v>1.7763039996126096E-3</v>
      </c>
    </row>
    <row r="192" spans="1:15" ht="36" customHeight="1" x14ac:dyDescent="0.2">
      <c r="A192" s="47" t="s">
        <v>523</v>
      </c>
      <c r="B192" s="48" t="s">
        <v>502</v>
      </c>
      <c r="C192" s="47" t="s">
        <v>55</v>
      </c>
      <c r="D192" s="47" t="s">
        <v>503</v>
      </c>
      <c r="E192" s="48" t="s">
        <v>182</v>
      </c>
      <c r="F192" s="49">
        <v>3</v>
      </c>
      <c r="G192" s="50">
        <v>141.51</v>
      </c>
      <c r="H192" s="50">
        <v>424.53</v>
      </c>
      <c r="I192" s="50">
        <v>0</v>
      </c>
      <c r="J192" s="50">
        <f>'[1]Memória 01'!E179</f>
        <v>0</v>
      </c>
      <c r="K192" s="50">
        <f t="shared" si="29"/>
        <v>0</v>
      </c>
      <c r="L192" s="50">
        <f t="shared" si="30"/>
        <v>0</v>
      </c>
      <c r="M192" s="50">
        <f t="shared" si="31"/>
        <v>0</v>
      </c>
      <c r="N192" s="50">
        <f t="shared" si="32"/>
        <v>0</v>
      </c>
      <c r="O192" s="51">
        <v>5.0213369265507673E-4</v>
      </c>
    </row>
    <row r="193" spans="1:15" ht="25.5" x14ac:dyDescent="0.2">
      <c r="A193" s="47" t="s">
        <v>524</v>
      </c>
      <c r="B193" s="48" t="s">
        <v>493</v>
      </c>
      <c r="C193" s="47" t="s">
        <v>55</v>
      </c>
      <c r="D193" s="47" t="s">
        <v>494</v>
      </c>
      <c r="E193" s="48" t="s">
        <v>182</v>
      </c>
      <c r="F193" s="49">
        <v>6</v>
      </c>
      <c r="G193" s="50">
        <v>346.55</v>
      </c>
      <c r="H193" s="50">
        <v>2079.3000000000002</v>
      </c>
      <c r="I193" s="50">
        <v>0</v>
      </c>
      <c r="J193" s="50">
        <f>'[1]Memória 01'!E180</f>
        <v>0</v>
      </c>
      <c r="K193" s="50">
        <f t="shared" si="29"/>
        <v>0</v>
      </c>
      <c r="L193" s="50">
        <f t="shared" si="30"/>
        <v>0</v>
      </c>
      <c r="M193" s="50">
        <f t="shared" si="31"/>
        <v>0</v>
      </c>
      <c r="N193" s="50">
        <f t="shared" si="32"/>
        <v>0</v>
      </c>
      <c r="O193" s="51">
        <v>2.4593941232367586E-3</v>
      </c>
    </row>
    <row r="194" spans="1:15" ht="24" customHeight="1" x14ac:dyDescent="0.2">
      <c r="A194" s="42" t="s">
        <v>525</v>
      </c>
      <c r="B194" s="43"/>
      <c r="C194" s="42"/>
      <c r="D194" s="42" t="s">
        <v>526</v>
      </c>
      <c r="E194" s="42"/>
      <c r="F194" s="44"/>
      <c r="G194" s="42"/>
      <c r="H194" s="45">
        <v>12216.75</v>
      </c>
      <c r="I194" s="50"/>
      <c r="J194" s="50"/>
      <c r="K194" s="50"/>
      <c r="L194" s="53">
        <f>SUM(L195:L199)</f>
        <v>0</v>
      </c>
      <c r="M194" s="53">
        <f t="shared" ref="M194:N194" si="38">SUM(M195:M199)</f>
        <v>0</v>
      </c>
      <c r="N194" s="53">
        <f t="shared" si="38"/>
        <v>0</v>
      </c>
      <c r="O194" s="46">
        <v>1.4449960638220877E-2</v>
      </c>
    </row>
    <row r="195" spans="1:15" ht="24" customHeight="1" x14ac:dyDescent="0.2">
      <c r="A195" s="47" t="s">
        <v>527</v>
      </c>
      <c r="B195" s="48" t="s">
        <v>528</v>
      </c>
      <c r="C195" s="47" t="s">
        <v>50</v>
      </c>
      <c r="D195" s="47" t="s">
        <v>529</v>
      </c>
      <c r="E195" s="48" t="s">
        <v>52</v>
      </c>
      <c r="F195" s="49">
        <v>14.05</v>
      </c>
      <c r="G195" s="50">
        <v>394.18</v>
      </c>
      <c r="H195" s="50">
        <v>5538.22</v>
      </c>
      <c r="I195" s="50">
        <v>0</v>
      </c>
      <c r="J195" s="50">
        <f>'[1]Memória 01'!E182</f>
        <v>0</v>
      </c>
      <c r="K195" s="50">
        <f t="shared" si="29"/>
        <v>0</v>
      </c>
      <c r="L195" s="50">
        <f t="shared" si="30"/>
        <v>0</v>
      </c>
      <c r="M195" s="50">
        <f t="shared" si="31"/>
        <v>0</v>
      </c>
      <c r="N195" s="50">
        <f t="shared" si="32"/>
        <v>0</v>
      </c>
      <c r="O195" s="51">
        <v>6.5506015106970043E-3</v>
      </c>
    </row>
    <row r="196" spans="1:15" ht="48" customHeight="1" x14ac:dyDescent="0.2">
      <c r="A196" s="47" t="s">
        <v>530</v>
      </c>
      <c r="B196" s="48" t="s">
        <v>531</v>
      </c>
      <c r="C196" s="47" t="s">
        <v>55</v>
      </c>
      <c r="D196" s="47" t="s">
        <v>532</v>
      </c>
      <c r="E196" s="48" t="s">
        <v>182</v>
      </c>
      <c r="F196" s="49">
        <v>3</v>
      </c>
      <c r="G196" s="50">
        <v>881.09</v>
      </c>
      <c r="H196" s="50">
        <v>2643.27</v>
      </c>
      <c r="I196" s="50">
        <v>0</v>
      </c>
      <c r="J196" s="50">
        <f>'[1]Memória 01'!E183</f>
        <v>0</v>
      </c>
      <c r="K196" s="50">
        <f t="shared" si="29"/>
        <v>0</v>
      </c>
      <c r="L196" s="50">
        <f t="shared" si="30"/>
        <v>0</v>
      </c>
      <c r="M196" s="50">
        <f t="shared" si="31"/>
        <v>0</v>
      </c>
      <c r="N196" s="50">
        <f t="shared" si="32"/>
        <v>0</v>
      </c>
      <c r="O196" s="51">
        <v>3.1264573193517178E-3</v>
      </c>
    </row>
    <row r="197" spans="1:15" ht="48" customHeight="1" x14ac:dyDescent="0.2">
      <c r="A197" s="47" t="s">
        <v>533</v>
      </c>
      <c r="B197" s="48" t="s">
        <v>531</v>
      </c>
      <c r="C197" s="47" t="s">
        <v>55</v>
      </c>
      <c r="D197" s="47" t="s">
        <v>532</v>
      </c>
      <c r="E197" s="48" t="s">
        <v>182</v>
      </c>
      <c r="F197" s="49">
        <v>4</v>
      </c>
      <c r="G197" s="50">
        <v>881.09</v>
      </c>
      <c r="H197" s="50">
        <v>3524.36</v>
      </c>
      <c r="I197" s="50">
        <v>0</v>
      </c>
      <c r="J197" s="50">
        <f>'[1]Memória 01'!E184</f>
        <v>0</v>
      </c>
      <c r="K197" s="50">
        <f t="shared" si="29"/>
        <v>0</v>
      </c>
      <c r="L197" s="50">
        <f t="shared" si="30"/>
        <v>0</v>
      </c>
      <c r="M197" s="50">
        <f t="shared" si="31"/>
        <v>0</v>
      </c>
      <c r="N197" s="50">
        <f t="shared" si="32"/>
        <v>0</v>
      </c>
      <c r="O197" s="51">
        <v>4.1686097591356235E-3</v>
      </c>
    </row>
    <row r="198" spans="1:15" ht="24" customHeight="1" x14ac:dyDescent="0.2">
      <c r="A198" s="47" t="s">
        <v>534</v>
      </c>
      <c r="B198" s="48" t="s">
        <v>535</v>
      </c>
      <c r="C198" s="47" t="s">
        <v>55</v>
      </c>
      <c r="D198" s="47" t="s">
        <v>536</v>
      </c>
      <c r="E198" s="48" t="s">
        <v>182</v>
      </c>
      <c r="F198" s="49">
        <v>3</v>
      </c>
      <c r="G198" s="50">
        <v>54.14</v>
      </c>
      <c r="H198" s="50">
        <v>162.41999999999999</v>
      </c>
      <c r="I198" s="50">
        <v>0</v>
      </c>
      <c r="J198" s="50">
        <f>'[1]Memória 01'!E185</f>
        <v>0</v>
      </c>
      <c r="K198" s="50">
        <f t="shared" si="29"/>
        <v>0</v>
      </c>
      <c r="L198" s="50">
        <f t="shared" si="30"/>
        <v>0</v>
      </c>
      <c r="M198" s="50">
        <f t="shared" si="31"/>
        <v>0</v>
      </c>
      <c r="N198" s="50">
        <f t="shared" si="32"/>
        <v>0</v>
      </c>
      <c r="O198" s="51">
        <v>1.9211022627620562E-4</v>
      </c>
    </row>
    <row r="199" spans="1:15" ht="36" customHeight="1" x14ac:dyDescent="0.2">
      <c r="A199" s="47" t="s">
        <v>537</v>
      </c>
      <c r="B199" s="48" t="s">
        <v>538</v>
      </c>
      <c r="C199" s="47" t="s">
        <v>55</v>
      </c>
      <c r="D199" s="47" t="s">
        <v>539</v>
      </c>
      <c r="E199" s="48" t="s">
        <v>182</v>
      </c>
      <c r="F199" s="49">
        <v>4</v>
      </c>
      <c r="G199" s="50">
        <v>87.12</v>
      </c>
      <c r="H199" s="50">
        <v>348.48</v>
      </c>
      <c r="I199" s="50">
        <v>0</v>
      </c>
      <c r="J199" s="50">
        <f>'[1]Memória 01'!E186</f>
        <v>0</v>
      </c>
      <c r="K199" s="50">
        <f t="shared" si="29"/>
        <v>0</v>
      </c>
      <c r="L199" s="50">
        <f t="shared" si="30"/>
        <v>0</v>
      </c>
      <c r="M199" s="50">
        <f t="shared" si="31"/>
        <v>0</v>
      </c>
      <c r="N199" s="50">
        <f t="shared" si="32"/>
        <v>0</v>
      </c>
      <c r="O199" s="51">
        <v>4.1218182276032587E-4</v>
      </c>
    </row>
    <row r="200" spans="1:15" x14ac:dyDescent="0.2">
      <c r="A200" s="54" t="s">
        <v>540</v>
      </c>
      <c r="B200" s="54"/>
      <c r="C200" s="54"/>
      <c r="D200" s="54"/>
      <c r="E200" s="54"/>
      <c r="F200" s="54"/>
      <c r="G200" s="54"/>
      <c r="H200" s="55">
        <f>H194+H168+H160+H148+H111+H104+H100+H89+H79+H76+H71+H63+H56+H38+H26+H23+H18</f>
        <v>845452.13000000012</v>
      </c>
      <c r="I200" s="56"/>
      <c r="J200" s="56"/>
      <c r="K200" s="56"/>
      <c r="L200" s="55">
        <f>L194+L168+L160+L148+L111+L104+L100+L89+L79+L76+L71+L63+L56+L38+L26+L23+L18</f>
        <v>0</v>
      </c>
      <c r="M200" s="55">
        <f t="shared" ref="M200:N200" si="39">M194+M168+M160+M148+M111+M104+M100+M89+M79+M76+M71+M63+M56+M38+M26+M23+M18</f>
        <v>114585.33</v>
      </c>
      <c r="N200" s="55">
        <f t="shared" si="39"/>
        <v>114585.33</v>
      </c>
      <c r="O200" s="56"/>
    </row>
    <row r="201" spans="1:15" ht="60" customHeight="1" x14ac:dyDescent="0.2">
      <c r="A201" s="57"/>
      <c r="B201" s="57"/>
      <c r="C201" s="57"/>
      <c r="D201" s="57"/>
      <c r="E201" s="57"/>
      <c r="F201" s="57"/>
      <c r="G201" s="57"/>
      <c r="H201" s="57"/>
      <c r="I201" s="57"/>
      <c r="J201" s="57"/>
      <c r="K201" s="57"/>
      <c r="L201" s="57"/>
      <c r="M201" s="57"/>
      <c r="N201" s="57"/>
      <c r="O201" s="57"/>
    </row>
    <row r="202" spans="1:15" ht="70.150000000000006" customHeight="1" x14ac:dyDescent="0.2">
      <c r="A202" s="58"/>
      <c r="B202" s="58"/>
      <c r="C202" s="58"/>
      <c r="D202" s="58"/>
      <c r="E202" s="58"/>
      <c r="F202" s="58"/>
      <c r="G202" s="58"/>
      <c r="H202" s="58"/>
      <c r="I202" s="58"/>
      <c r="J202" s="58"/>
      <c r="K202" s="58"/>
      <c r="L202" s="58"/>
      <c r="M202" s="58"/>
      <c r="N202" s="58"/>
      <c r="O202" s="58"/>
    </row>
  </sheetData>
  <mergeCells count="45">
    <mergeCell ref="A200:G200"/>
    <mergeCell ref="A202:O202"/>
    <mergeCell ref="A15:O15"/>
    <mergeCell ref="A16:A17"/>
    <mergeCell ref="B16:B17"/>
    <mergeCell ref="C16:C17"/>
    <mergeCell ref="D16:D17"/>
    <mergeCell ref="E16:E17"/>
    <mergeCell ref="F16:H16"/>
    <mergeCell ref="I16:K16"/>
    <mergeCell ref="L16:N16"/>
    <mergeCell ref="A14:B14"/>
    <mergeCell ref="C14:D14"/>
    <mergeCell ref="E14:H14"/>
    <mergeCell ref="I14:J14"/>
    <mergeCell ref="K14:M14"/>
    <mergeCell ref="N14:O14"/>
    <mergeCell ref="A10:D10"/>
    <mergeCell ref="E10:L10"/>
    <mergeCell ref="M10:O10"/>
    <mergeCell ref="A11:O11"/>
    <mergeCell ref="A12:O12"/>
    <mergeCell ref="E13:H13"/>
    <mergeCell ref="K13:M13"/>
    <mergeCell ref="N13:O13"/>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tabSelected="1" view="pageBreakPreview" topLeftCell="A171" zoomScale="80" zoomScaleNormal="80" zoomScaleSheetLayoutView="80" workbookViewId="0">
      <selection activeCell="D27" sqref="D27"/>
    </sheetView>
  </sheetViews>
  <sheetFormatPr defaultColWidth="10" defaultRowHeight="14.25" x14ac:dyDescent="0.2"/>
  <cols>
    <col min="1" max="1" width="6.5703125" style="3" customWidth="1"/>
    <col min="2" max="2" width="68.5703125" style="3" bestFit="1" customWidth="1"/>
    <col min="3" max="3" width="5.140625" style="3" bestFit="1" customWidth="1"/>
    <col min="4" max="4" width="89.7109375" style="3" customWidth="1"/>
    <col min="5" max="16384" width="10" style="3"/>
  </cols>
  <sheetData>
    <row r="1" spans="1:12" x14ac:dyDescent="0.2">
      <c r="A1" s="60" t="s">
        <v>541</v>
      </c>
      <c r="B1" s="60"/>
      <c r="C1" s="60"/>
      <c r="D1" s="60"/>
    </row>
    <row r="2" spans="1:12" x14ac:dyDescent="0.2">
      <c r="A2" s="60"/>
      <c r="B2" s="60"/>
      <c r="C2" s="60"/>
      <c r="D2" s="60"/>
    </row>
    <row r="3" spans="1:12" ht="14.25" customHeight="1" x14ac:dyDescent="0.2">
      <c r="A3" s="39" t="s">
        <v>30</v>
      </c>
      <c r="B3" s="39" t="s">
        <v>33</v>
      </c>
      <c r="C3" s="39" t="s">
        <v>34</v>
      </c>
      <c r="D3" s="39" t="s">
        <v>542</v>
      </c>
      <c r="E3" s="61"/>
      <c r="F3" s="61"/>
      <c r="G3" s="61"/>
      <c r="H3" s="61"/>
      <c r="I3" s="61"/>
      <c r="J3" s="61"/>
      <c r="K3" s="61"/>
      <c r="L3" s="61"/>
    </row>
    <row r="4" spans="1:12" x14ac:dyDescent="0.2">
      <c r="A4" s="39"/>
      <c r="B4" s="39"/>
      <c r="C4" s="39"/>
      <c r="D4" s="39"/>
      <c r="E4" s="61"/>
      <c r="F4" s="61"/>
      <c r="G4" s="61"/>
      <c r="H4" s="61"/>
      <c r="I4" s="61"/>
      <c r="J4" s="61"/>
      <c r="K4" s="61"/>
      <c r="L4" s="61"/>
    </row>
    <row r="5" spans="1:12" ht="24" customHeight="1" x14ac:dyDescent="0.2">
      <c r="A5" s="42" t="s">
        <v>46</v>
      </c>
      <c r="B5" s="42" t="s">
        <v>47</v>
      </c>
      <c r="C5" s="42"/>
      <c r="D5" s="62"/>
    </row>
    <row r="6" spans="1:12" ht="24" customHeight="1" x14ac:dyDescent="0.2">
      <c r="A6" s="47" t="s">
        <v>48</v>
      </c>
      <c r="B6" s="47" t="s">
        <v>51</v>
      </c>
      <c r="C6" s="48" t="s">
        <v>52</v>
      </c>
      <c r="D6" s="62" t="s">
        <v>543</v>
      </c>
      <c r="E6" s="3">
        <v>2.4900000000000002</v>
      </c>
    </row>
    <row r="7" spans="1:12" ht="36" customHeight="1" x14ac:dyDescent="0.2">
      <c r="A7" s="47" t="s">
        <v>53</v>
      </c>
      <c r="B7" s="47" t="s">
        <v>56</v>
      </c>
      <c r="C7" s="48" t="s">
        <v>52</v>
      </c>
      <c r="D7" s="62" t="s">
        <v>544</v>
      </c>
      <c r="E7" s="3">
        <v>12</v>
      </c>
    </row>
    <row r="8" spans="1:12" ht="38.25" x14ac:dyDescent="0.2">
      <c r="A8" s="47" t="s">
        <v>57</v>
      </c>
      <c r="B8" s="47" t="s">
        <v>59</v>
      </c>
      <c r="C8" s="48" t="s">
        <v>60</v>
      </c>
      <c r="D8" s="62" t="s">
        <v>545</v>
      </c>
      <c r="E8" s="3">
        <f>11.9+17.76+1.1+14.17+3.7+3.7+11.9+17.76+14.17+5</f>
        <v>101.16000000000003</v>
      </c>
    </row>
    <row r="9" spans="1:12" ht="25.5" x14ac:dyDescent="0.2">
      <c r="A9" s="47" t="s">
        <v>61</v>
      </c>
      <c r="B9" s="47" t="s">
        <v>63</v>
      </c>
      <c r="C9" s="48" t="s">
        <v>64</v>
      </c>
      <c r="D9" s="62" t="s">
        <v>546</v>
      </c>
      <c r="E9" s="3">
        <f>ROUND(419.98*0.53,2)</f>
        <v>222.59</v>
      </c>
      <c r="F9" s="3">
        <f>11.9*17.76+13*14.17+3.7*6.6</f>
        <v>419.97400000000005</v>
      </c>
      <c r="G9" s="3">
        <f>419.98*0.53</f>
        <v>222.58940000000001</v>
      </c>
    </row>
    <row r="10" spans="1:12" ht="24" customHeight="1" x14ac:dyDescent="0.2">
      <c r="A10" s="42" t="s">
        <v>65</v>
      </c>
      <c r="B10" s="42" t="s">
        <v>66</v>
      </c>
      <c r="C10" s="42"/>
      <c r="D10" s="62"/>
    </row>
    <row r="11" spans="1:12" ht="24" customHeight="1" x14ac:dyDescent="0.2">
      <c r="A11" s="47" t="s">
        <v>67</v>
      </c>
      <c r="B11" s="47" t="s">
        <v>69</v>
      </c>
      <c r="C11" s="48" t="s">
        <v>64</v>
      </c>
      <c r="D11" s="62" t="s">
        <v>547</v>
      </c>
      <c r="E11" s="3">
        <v>28.88</v>
      </c>
    </row>
    <row r="12" spans="1:12" ht="24" customHeight="1" x14ac:dyDescent="0.2">
      <c r="A12" s="47" t="s">
        <v>70</v>
      </c>
      <c r="B12" s="47" t="s">
        <v>72</v>
      </c>
      <c r="C12" s="48" t="s">
        <v>64</v>
      </c>
      <c r="D12" s="62" t="s">
        <v>548</v>
      </c>
      <c r="E12" s="3">
        <v>52.16</v>
      </c>
      <c r="F12" s="3">
        <f>52.16/60</f>
        <v>0.86933333333333329</v>
      </c>
    </row>
    <row r="13" spans="1:12" ht="24" customHeight="1" x14ac:dyDescent="0.2">
      <c r="A13" s="42" t="s">
        <v>73</v>
      </c>
      <c r="B13" s="42" t="s">
        <v>74</v>
      </c>
      <c r="C13" s="42"/>
      <c r="D13" s="62"/>
    </row>
    <row r="14" spans="1:12" ht="24" customHeight="1" x14ac:dyDescent="0.2">
      <c r="A14" s="42" t="s">
        <v>75</v>
      </c>
      <c r="B14" s="42" t="s">
        <v>76</v>
      </c>
      <c r="C14" s="42"/>
      <c r="D14" s="62"/>
    </row>
    <row r="15" spans="1:12" ht="24" customHeight="1" x14ac:dyDescent="0.2">
      <c r="A15" s="47" t="s">
        <v>77</v>
      </c>
      <c r="B15" s="47" t="s">
        <v>79</v>
      </c>
      <c r="C15" s="48" t="s">
        <v>64</v>
      </c>
      <c r="D15" s="62" t="s">
        <v>549</v>
      </c>
      <c r="E15" s="3">
        <v>5.16</v>
      </c>
    </row>
    <row r="16" spans="1:12" ht="36" customHeight="1" x14ac:dyDescent="0.2">
      <c r="A16" s="47" t="s">
        <v>80</v>
      </c>
      <c r="B16" s="47" t="s">
        <v>82</v>
      </c>
      <c r="C16" s="48" t="s">
        <v>52</v>
      </c>
      <c r="D16" s="62" t="s">
        <v>550</v>
      </c>
      <c r="E16" s="3">
        <v>96.48</v>
      </c>
    </row>
    <row r="17" spans="1:5" ht="24" customHeight="1" x14ac:dyDescent="0.2">
      <c r="A17" s="47" t="s">
        <v>83</v>
      </c>
      <c r="B17" s="47" t="s">
        <v>85</v>
      </c>
      <c r="C17" s="48" t="s">
        <v>86</v>
      </c>
      <c r="D17" s="62" t="s">
        <v>551</v>
      </c>
      <c r="E17" s="3">
        <f>241+389.6</f>
        <v>630.6</v>
      </c>
    </row>
    <row r="18" spans="1:5" ht="24" customHeight="1" x14ac:dyDescent="0.2">
      <c r="A18" s="47" t="s">
        <v>87</v>
      </c>
      <c r="B18" s="47" t="s">
        <v>89</v>
      </c>
      <c r="C18" s="48" t="s">
        <v>86</v>
      </c>
      <c r="D18" s="62" t="s">
        <v>550</v>
      </c>
      <c r="E18" s="3">
        <v>235.2</v>
      </c>
    </row>
    <row r="19" spans="1:5" ht="36" customHeight="1" x14ac:dyDescent="0.2">
      <c r="A19" s="47" t="s">
        <v>90</v>
      </c>
      <c r="B19" s="47" t="s">
        <v>92</v>
      </c>
      <c r="C19" s="48" t="s">
        <v>52</v>
      </c>
      <c r="D19" s="62" t="s">
        <v>552</v>
      </c>
      <c r="E19" s="3">
        <v>220.31</v>
      </c>
    </row>
    <row r="20" spans="1:5" ht="24" customHeight="1" x14ac:dyDescent="0.2">
      <c r="A20" s="47" t="s">
        <v>93</v>
      </c>
      <c r="B20" s="47" t="s">
        <v>95</v>
      </c>
      <c r="C20" s="48" t="s">
        <v>86</v>
      </c>
      <c r="D20" s="62" t="s">
        <v>550</v>
      </c>
      <c r="E20" s="3">
        <v>18.100000000000001</v>
      </c>
    </row>
    <row r="21" spans="1:5" ht="24" customHeight="1" x14ac:dyDescent="0.2">
      <c r="A21" s="47" t="s">
        <v>96</v>
      </c>
      <c r="B21" s="47" t="s">
        <v>98</v>
      </c>
      <c r="C21" s="48" t="s">
        <v>86</v>
      </c>
      <c r="D21" s="62" t="s">
        <v>550</v>
      </c>
      <c r="E21" s="3">
        <v>7.6</v>
      </c>
    </row>
    <row r="22" spans="1:5" ht="24" customHeight="1" x14ac:dyDescent="0.2">
      <c r="A22" s="47" t="s">
        <v>99</v>
      </c>
      <c r="B22" s="47" t="s">
        <v>101</v>
      </c>
      <c r="C22" s="48" t="s">
        <v>86</v>
      </c>
      <c r="D22" s="62" t="s">
        <v>551</v>
      </c>
      <c r="E22" s="3">
        <f>65.1+212</f>
        <v>277.10000000000002</v>
      </c>
    </row>
    <row r="23" spans="1:5" ht="24" customHeight="1" x14ac:dyDescent="0.2">
      <c r="A23" s="47" t="s">
        <v>102</v>
      </c>
      <c r="B23" s="47" t="s">
        <v>104</v>
      </c>
      <c r="C23" s="48" t="s">
        <v>64</v>
      </c>
      <c r="D23" s="62" t="s">
        <v>551</v>
      </c>
      <c r="E23" s="3">
        <f>10.06+13.22</f>
        <v>23.28</v>
      </c>
    </row>
    <row r="24" spans="1:5" ht="36" customHeight="1" x14ac:dyDescent="0.2">
      <c r="A24" s="47" t="s">
        <v>105</v>
      </c>
      <c r="B24" s="47" t="s">
        <v>107</v>
      </c>
      <c r="C24" s="48" t="s">
        <v>64</v>
      </c>
      <c r="D24" s="62" t="s">
        <v>551</v>
      </c>
      <c r="E24" s="3">
        <f>E23</f>
        <v>23.28</v>
      </c>
    </row>
    <row r="25" spans="1:5" ht="24" customHeight="1" x14ac:dyDescent="0.2">
      <c r="A25" s="42" t="s">
        <v>108</v>
      </c>
      <c r="B25" s="42" t="s">
        <v>109</v>
      </c>
      <c r="C25" s="42"/>
      <c r="D25" s="62"/>
    </row>
    <row r="26" spans="1:5" ht="24" customHeight="1" x14ac:dyDescent="0.2">
      <c r="A26" s="42" t="s">
        <v>110</v>
      </c>
      <c r="B26" s="42" t="s">
        <v>111</v>
      </c>
      <c r="C26" s="42"/>
      <c r="D26" s="62"/>
    </row>
    <row r="27" spans="1:5" ht="36" customHeight="1" x14ac:dyDescent="0.2">
      <c r="A27" s="47" t="s">
        <v>112</v>
      </c>
      <c r="B27" s="47" t="s">
        <v>114</v>
      </c>
      <c r="C27" s="48" t="s">
        <v>52</v>
      </c>
      <c r="D27" s="62"/>
    </row>
    <row r="28" spans="1:5" ht="48" customHeight="1" x14ac:dyDescent="0.2">
      <c r="A28" s="47" t="s">
        <v>115</v>
      </c>
      <c r="B28" s="47" t="s">
        <v>117</v>
      </c>
      <c r="C28" s="48" t="s">
        <v>52</v>
      </c>
      <c r="D28" s="62"/>
    </row>
    <row r="29" spans="1:5" ht="36" customHeight="1" x14ac:dyDescent="0.2">
      <c r="A29" s="47" t="s">
        <v>118</v>
      </c>
      <c r="B29" s="47" t="s">
        <v>120</v>
      </c>
      <c r="C29" s="48" t="s">
        <v>52</v>
      </c>
      <c r="D29" s="62"/>
    </row>
    <row r="30" spans="1:5" ht="48" customHeight="1" x14ac:dyDescent="0.2">
      <c r="A30" s="47" t="s">
        <v>121</v>
      </c>
      <c r="B30" s="47" t="s">
        <v>123</v>
      </c>
      <c r="C30" s="48" t="s">
        <v>86</v>
      </c>
      <c r="D30" s="62"/>
    </row>
    <row r="31" spans="1:5" ht="48" customHeight="1" x14ac:dyDescent="0.2">
      <c r="A31" s="47" t="s">
        <v>124</v>
      </c>
      <c r="B31" s="47" t="s">
        <v>126</v>
      </c>
      <c r="C31" s="48" t="s">
        <v>86</v>
      </c>
      <c r="D31" s="62"/>
    </row>
    <row r="32" spans="1:5" ht="36" customHeight="1" x14ac:dyDescent="0.2">
      <c r="A32" s="47" t="s">
        <v>127</v>
      </c>
      <c r="B32" s="47" t="s">
        <v>107</v>
      </c>
      <c r="C32" s="48" t="s">
        <v>64</v>
      </c>
      <c r="D32" s="62"/>
    </row>
    <row r="33" spans="1:4" ht="48" customHeight="1" x14ac:dyDescent="0.2">
      <c r="A33" s="47" t="s">
        <v>128</v>
      </c>
      <c r="B33" s="47" t="s">
        <v>130</v>
      </c>
      <c r="C33" s="48" t="s">
        <v>86</v>
      </c>
      <c r="D33" s="62"/>
    </row>
    <row r="34" spans="1:4" ht="48" customHeight="1" x14ac:dyDescent="0.2">
      <c r="A34" s="47" t="s">
        <v>131</v>
      </c>
      <c r="B34" s="47" t="s">
        <v>133</v>
      </c>
      <c r="C34" s="48" t="s">
        <v>86</v>
      </c>
      <c r="D34" s="62"/>
    </row>
    <row r="35" spans="1:4" ht="48" customHeight="1" x14ac:dyDescent="0.2">
      <c r="A35" s="47" t="s">
        <v>134</v>
      </c>
      <c r="B35" s="47" t="s">
        <v>136</v>
      </c>
      <c r="C35" s="48" t="s">
        <v>86</v>
      </c>
      <c r="D35" s="62"/>
    </row>
    <row r="36" spans="1:4" ht="48" customHeight="1" x14ac:dyDescent="0.2">
      <c r="A36" s="47" t="s">
        <v>137</v>
      </c>
      <c r="B36" s="47" t="s">
        <v>139</v>
      </c>
      <c r="C36" s="48" t="s">
        <v>86</v>
      </c>
      <c r="D36" s="62"/>
    </row>
    <row r="37" spans="1:4" ht="48" customHeight="1" x14ac:dyDescent="0.2">
      <c r="A37" s="47" t="s">
        <v>140</v>
      </c>
      <c r="B37" s="47" t="s">
        <v>142</v>
      </c>
      <c r="C37" s="48" t="s">
        <v>86</v>
      </c>
      <c r="D37" s="62"/>
    </row>
    <row r="38" spans="1:4" ht="48" customHeight="1" x14ac:dyDescent="0.2">
      <c r="A38" s="47" t="s">
        <v>143</v>
      </c>
      <c r="B38" s="47" t="s">
        <v>145</v>
      </c>
      <c r="C38" s="48" t="s">
        <v>86</v>
      </c>
      <c r="D38" s="62"/>
    </row>
    <row r="39" spans="1:4" ht="24" customHeight="1" x14ac:dyDescent="0.2">
      <c r="A39" s="47" t="s">
        <v>146</v>
      </c>
      <c r="B39" s="47" t="s">
        <v>104</v>
      </c>
      <c r="C39" s="48" t="s">
        <v>64</v>
      </c>
      <c r="D39" s="62"/>
    </row>
    <row r="40" spans="1:4" ht="24" customHeight="1" x14ac:dyDescent="0.2">
      <c r="A40" s="47" t="s">
        <v>147</v>
      </c>
      <c r="B40" s="47" t="s">
        <v>149</v>
      </c>
      <c r="C40" s="48" t="s">
        <v>60</v>
      </c>
      <c r="D40" s="62"/>
    </row>
    <row r="41" spans="1:4" ht="24" customHeight="1" x14ac:dyDescent="0.2">
      <c r="A41" s="47" t="s">
        <v>150</v>
      </c>
      <c r="B41" s="47" t="s">
        <v>152</v>
      </c>
      <c r="C41" s="48" t="s">
        <v>60</v>
      </c>
      <c r="D41" s="62"/>
    </row>
    <row r="42" spans="1:4" ht="48" customHeight="1" x14ac:dyDescent="0.2">
      <c r="A42" s="47" t="s">
        <v>153</v>
      </c>
      <c r="B42" s="47" t="s">
        <v>155</v>
      </c>
      <c r="C42" s="48" t="s">
        <v>52</v>
      </c>
      <c r="D42" s="62"/>
    </row>
    <row r="43" spans="1:4" ht="24" customHeight="1" x14ac:dyDescent="0.2">
      <c r="A43" s="42" t="s">
        <v>156</v>
      </c>
      <c r="B43" s="42" t="s">
        <v>157</v>
      </c>
      <c r="C43" s="42"/>
      <c r="D43" s="62"/>
    </row>
    <row r="44" spans="1:4" ht="24" customHeight="1" x14ac:dyDescent="0.2">
      <c r="A44" s="42" t="s">
        <v>158</v>
      </c>
      <c r="B44" s="42" t="s">
        <v>159</v>
      </c>
      <c r="C44" s="42"/>
      <c r="D44" s="62"/>
    </row>
    <row r="45" spans="1:4" ht="36" customHeight="1" x14ac:dyDescent="0.2">
      <c r="A45" s="47" t="s">
        <v>160</v>
      </c>
      <c r="B45" s="47" t="s">
        <v>162</v>
      </c>
      <c r="C45" s="48" t="s">
        <v>52</v>
      </c>
      <c r="D45" s="62"/>
    </row>
    <row r="46" spans="1:4" ht="24" customHeight="1" x14ac:dyDescent="0.2">
      <c r="A46" s="42" t="s">
        <v>163</v>
      </c>
      <c r="B46" s="42" t="s">
        <v>164</v>
      </c>
      <c r="C46" s="42"/>
      <c r="D46" s="62"/>
    </row>
    <row r="47" spans="1:4" ht="60" customHeight="1" x14ac:dyDescent="0.2">
      <c r="A47" s="47" t="s">
        <v>165</v>
      </c>
      <c r="B47" s="47" t="s">
        <v>167</v>
      </c>
      <c r="C47" s="48" t="s">
        <v>52</v>
      </c>
      <c r="D47" s="62"/>
    </row>
    <row r="48" spans="1:4" ht="36" customHeight="1" x14ac:dyDescent="0.2">
      <c r="A48" s="47" t="s">
        <v>168</v>
      </c>
      <c r="B48" s="47" t="s">
        <v>170</v>
      </c>
      <c r="C48" s="48" t="s">
        <v>52</v>
      </c>
      <c r="D48" s="62"/>
    </row>
    <row r="49" spans="1:4" ht="72" customHeight="1" x14ac:dyDescent="0.2">
      <c r="A49" s="47" t="s">
        <v>171</v>
      </c>
      <c r="B49" s="47" t="s">
        <v>174</v>
      </c>
      <c r="C49" s="48" t="s">
        <v>60</v>
      </c>
      <c r="D49" s="62"/>
    </row>
    <row r="50" spans="1:4" ht="24" customHeight="1" x14ac:dyDescent="0.2">
      <c r="A50" s="42" t="s">
        <v>175</v>
      </c>
      <c r="B50" s="42" t="s">
        <v>176</v>
      </c>
      <c r="C50" s="42"/>
      <c r="D50" s="62"/>
    </row>
    <row r="51" spans="1:4" ht="24" customHeight="1" x14ac:dyDescent="0.2">
      <c r="A51" s="42" t="s">
        <v>177</v>
      </c>
      <c r="B51" s="42" t="s">
        <v>178</v>
      </c>
      <c r="C51" s="42"/>
      <c r="D51" s="62"/>
    </row>
    <row r="52" spans="1:4" ht="60" customHeight="1" x14ac:dyDescent="0.2">
      <c r="A52" s="47" t="s">
        <v>179</v>
      </c>
      <c r="B52" s="47" t="s">
        <v>181</v>
      </c>
      <c r="C52" s="48" t="s">
        <v>182</v>
      </c>
      <c r="D52" s="62"/>
    </row>
    <row r="53" spans="1:4" ht="24" customHeight="1" x14ac:dyDescent="0.2">
      <c r="A53" s="42" t="s">
        <v>183</v>
      </c>
      <c r="B53" s="42" t="s">
        <v>184</v>
      </c>
      <c r="C53" s="42"/>
      <c r="D53" s="62"/>
    </row>
    <row r="54" spans="1:4" ht="36" customHeight="1" x14ac:dyDescent="0.2">
      <c r="A54" s="47" t="s">
        <v>185</v>
      </c>
      <c r="B54" s="47" t="s">
        <v>187</v>
      </c>
      <c r="C54" s="48" t="s">
        <v>52</v>
      </c>
      <c r="D54" s="62"/>
    </row>
    <row r="55" spans="1:4" ht="24" customHeight="1" x14ac:dyDescent="0.2">
      <c r="A55" s="42" t="s">
        <v>188</v>
      </c>
      <c r="B55" s="42" t="s">
        <v>189</v>
      </c>
      <c r="C55" s="42"/>
      <c r="D55" s="62"/>
    </row>
    <row r="56" spans="1:4" ht="48" customHeight="1" x14ac:dyDescent="0.2">
      <c r="A56" s="47" t="s">
        <v>190</v>
      </c>
      <c r="B56" s="47" t="s">
        <v>192</v>
      </c>
      <c r="C56" s="48" t="s">
        <v>52</v>
      </c>
      <c r="D56" s="62"/>
    </row>
    <row r="57" spans="1:4" ht="48" customHeight="1" x14ac:dyDescent="0.2">
      <c r="A57" s="47" t="s">
        <v>193</v>
      </c>
      <c r="B57" s="47" t="s">
        <v>195</v>
      </c>
      <c r="C57" s="48" t="s">
        <v>52</v>
      </c>
      <c r="D57" s="62"/>
    </row>
    <row r="58" spans="1:4" ht="24" customHeight="1" x14ac:dyDescent="0.2">
      <c r="A58" s="42" t="s">
        <v>196</v>
      </c>
      <c r="B58" s="42" t="s">
        <v>197</v>
      </c>
      <c r="C58" s="42"/>
      <c r="D58" s="62"/>
    </row>
    <row r="59" spans="1:4" ht="36" customHeight="1" x14ac:dyDescent="0.2">
      <c r="A59" s="47" t="s">
        <v>198</v>
      </c>
      <c r="B59" s="47" t="s">
        <v>200</v>
      </c>
      <c r="C59" s="48" t="s">
        <v>52</v>
      </c>
      <c r="D59" s="62"/>
    </row>
    <row r="60" spans="1:4" ht="48" customHeight="1" x14ac:dyDescent="0.2">
      <c r="A60" s="47" t="s">
        <v>201</v>
      </c>
      <c r="B60" s="47" t="s">
        <v>203</v>
      </c>
      <c r="C60" s="48" t="s">
        <v>60</v>
      </c>
      <c r="D60" s="62"/>
    </row>
    <row r="61" spans="1:4" ht="36" customHeight="1" x14ac:dyDescent="0.2">
      <c r="A61" s="47" t="s">
        <v>204</v>
      </c>
      <c r="B61" s="47" t="s">
        <v>206</v>
      </c>
      <c r="C61" s="48" t="s">
        <v>60</v>
      </c>
      <c r="D61" s="62"/>
    </row>
    <row r="62" spans="1:4" ht="48" customHeight="1" x14ac:dyDescent="0.2">
      <c r="A62" s="47" t="s">
        <v>207</v>
      </c>
      <c r="B62" s="47" t="s">
        <v>209</v>
      </c>
      <c r="C62" s="48" t="s">
        <v>52</v>
      </c>
      <c r="D62" s="62"/>
    </row>
    <row r="63" spans="1:4" ht="24" customHeight="1" x14ac:dyDescent="0.2">
      <c r="A63" s="42" t="s">
        <v>210</v>
      </c>
      <c r="B63" s="42" t="s">
        <v>211</v>
      </c>
      <c r="C63" s="42"/>
      <c r="D63" s="62"/>
    </row>
    <row r="64" spans="1:4" ht="36" customHeight="1" x14ac:dyDescent="0.2">
      <c r="A64" s="47" t="s">
        <v>212</v>
      </c>
      <c r="B64" s="47" t="s">
        <v>214</v>
      </c>
      <c r="C64" s="48" t="s">
        <v>52</v>
      </c>
      <c r="D64" s="62"/>
    </row>
    <row r="65" spans="1:7" ht="42" customHeight="1" x14ac:dyDescent="0.2">
      <c r="A65" s="47" t="s">
        <v>215</v>
      </c>
      <c r="B65" s="47" t="s">
        <v>217</v>
      </c>
      <c r="C65" s="48" t="s">
        <v>52</v>
      </c>
      <c r="D65" s="63" t="s">
        <v>553</v>
      </c>
      <c r="E65" s="3">
        <v>213.98</v>
      </c>
      <c r="F65" s="3">
        <f>35.38*2+1.17+35.38-2.78+19.52*2+19.52-2.56-3.37+8.55+11.9*5+2.21+2.18+4.54+1.61+13.06*3+4.67+3.46+2.25</f>
        <v>285.31</v>
      </c>
      <c r="G65" s="3">
        <f>F65*(0.15+0.3+0.3)</f>
        <v>213.98250000000002</v>
      </c>
    </row>
    <row r="66" spans="1:7" ht="24" customHeight="1" x14ac:dyDescent="0.2">
      <c r="A66" s="42" t="s">
        <v>218</v>
      </c>
      <c r="B66" s="42" t="s">
        <v>219</v>
      </c>
      <c r="C66" s="42"/>
      <c r="D66" s="62"/>
    </row>
    <row r="67" spans="1:7" ht="48" customHeight="1" x14ac:dyDescent="0.2">
      <c r="A67" s="47" t="s">
        <v>220</v>
      </c>
      <c r="B67" s="47" t="s">
        <v>222</v>
      </c>
      <c r="C67" s="48" t="s">
        <v>52</v>
      </c>
      <c r="D67" s="62"/>
    </row>
    <row r="68" spans="1:7" ht="48" customHeight="1" x14ac:dyDescent="0.2">
      <c r="A68" s="47" t="s">
        <v>223</v>
      </c>
      <c r="B68" s="47" t="s">
        <v>225</v>
      </c>
      <c r="C68" s="48" t="s">
        <v>52</v>
      </c>
      <c r="D68" s="62"/>
    </row>
    <row r="69" spans="1:7" ht="48" customHeight="1" x14ac:dyDescent="0.2">
      <c r="A69" s="47" t="s">
        <v>226</v>
      </c>
      <c r="B69" s="47" t="s">
        <v>228</v>
      </c>
      <c r="C69" s="48" t="s">
        <v>52</v>
      </c>
      <c r="D69" s="62"/>
    </row>
    <row r="70" spans="1:7" ht="60" customHeight="1" x14ac:dyDescent="0.2">
      <c r="A70" s="47" t="s">
        <v>229</v>
      </c>
      <c r="B70" s="47" t="s">
        <v>231</v>
      </c>
      <c r="C70" s="48" t="s">
        <v>52</v>
      </c>
      <c r="D70" s="62"/>
    </row>
    <row r="71" spans="1:7" ht="60" customHeight="1" x14ac:dyDescent="0.2">
      <c r="A71" s="47" t="s">
        <v>232</v>
      </c>
      <c r="B71" s="47" t="s">
        <v>234</v>
      </c>
      <c r="C71" s="48" t="s">
        <v>52</v>
      </c>
      <c r="D71" s="62"/>
    </row>
    <row r="72" spans="1:7" ht="48" customHeight="1" x14ac:dyDescent="0.2">
      <c r="A72" s="47" t="s">
        <v>235</v>
      </c>
      <c r="B72" s="47" t="s">
        <v>237</v>
      </c>
      <c r="C72" s="48" t="s">
        <v>52</v>
      </c>
      <c r="D72" s="62"/>
    </row>
    <row r="73" spans="1:7" ht="60" customHeight="1" x14ac:dyDescent="0.2">
      <c r="A73" s="47" t="s">
        <v>238</v>
      </c>
      <c r="B73" s="47" t="s">
        <v>240</v>
      </c>
      <c r="C73" s="48" t="s">
        <v>52</v>
      </c>
      <c r="D73" s="62"/>
    </row>
    <row r="74" spans="1:7" ht="60" customHeight="1" x14ac:dyDescent="0.2">
      <c r="A74" s="47" t="s">
        <v>238</v>
      </c>
      <c r="B74" s="47" t="s">
        <v>240</v>
      </c>
      <c r="C74" s="48" t="s">
        <v>52</v>
      </c>
      <c r="D74" s="62"/>
    </row>
    <row r="75" spans="1:7" ht="48" customHeight="1" x14ac:dyDescent="0.2">
      <c r="A75" s="47" t="s">
        <v>241</v>
      </c>
      <c r="B75" s="47" t="s">
        <v>243</v>
      </c>
      <c r="C75" s="48" t="s">
        <v>52</v>
      </c>
      <c r="D75" s="62"/>
    </row>
    <row r="76" spans="1:7" ht="24" customHeight="1" x14ac:dyDescent="0.2">
      <c r="A76" s="42" t="s">
        <v>244</v>
      </c>
      <c r="B76" s="42" t="s">
        <v>245</v>
      </c>
      <c r="C76" s="42"/>
      <c r="D76" s="62"/>
    </row>
    <row r="77" spans="1:7" ht="36" customHeight="1" x14ac:dyDescent="0.2">
      <c r="A77" s="47" t="s">
        <v>246</v>
      </c>
      <c r="B77" s="47" t="s">
        <v>248</v>
      </c>
      <c r="C77" s="48" t="s">
        <v>52</v>
      </c>
      <c r="D77" s="62"/>
    </row>
    <row r="78" spans="1:7" ht="36" customHeight="1" x14ac:dyDescent="0.2">
      <c r="A78" s="47" t="s">
        <v>249</v>
      </c>
      <c r="B78" s="47" t="s">
        <v>251</v>
      </c>
      <c r="C78" s="48" t="s">
        <v>52</v>
      </c>
      <c r="D78" s="62"/>
    </row>
    <row r="79" spans="1:7" ht="24" customHeight="1" x14ac:dyDescent="0.2">
      <c r="A79" s="47" t="s">
        <v>252</v>
      </c>
      <c r="B79" s="47" t="s">
        <v>254</v>
      </c>
      <c r="C79" s="48" t="s">
        <v>52</v>
      </c>
      <c r="D79" s="62"/>
    </row>
    <row r="80" spans="1:7" ht="24" customHeight="1" x14ac:dyDescent="0.2">
      <c r="A80" s="47" t="s">
        <v>255</v>
      </c>
      <c r="B80" s="47" t="s">
        <v>257</v>
      </c>
      <c r="C80" s="48" t="s">
        <v>60</v>
      </c>
      <c r="D80" s="62"/>
    </row>
    <row r="81" spans="1:4" ht="36" customHeight="1" x14ac:dyDescent="0.2">
      <c r="A81" s="47" t="s">
        <v>258</v>
      </c>
      <c r="B81" s="47" t="s">
        <v>260</v>
      </c>
      <c r="C81" s="48" t="s">
        <v>52</v>
      </c>
      <c r="D81" s="62"/>
    </row>
    <row r="82" spans="1:4" ht="36" customHeight="1" x14ac:dyDescent="0.2">
      <c r="A82" s="47" t="s">
        <v>261</v>
      </c>
      <c r="B82" s="47" t="s">
        <v>263</v>
      </c>
      <c r="C82" s="48" t="s">
        <v>64</v>
      </c>
      <c r="D82" s="62"/>
    </row>
    <row r="83" spans="1:4" ht="36" customHeight="1" x14ac:dyDescent="0.2">
      <c r="A83" s="47" t="s">
        <v>264</v>
      </c>
      <c r="B83" s="47" t="s">
        <v>266</v>
      </c>
      <c r="C83" s="48" t="s">
        <v>52</v>
      </c>
      <c r="D83" s="62"/>
    </row>
    <row r="84" spans="1:4" ht="24" customHeight="1" x14ac:dyDescent="0.2">
      <c r="A84" s="47" t="s">
        <v>267</v>
      </c>
      <c r="B84" s="47" t="s">
        <v>269</v>
      </c>
      <c r="C84" s="48" t="s">
        <v>52</v>
      </c>
      <c r="D84" s="62"/>
    </row>
    <row r="85" spans="1:4" ht="24" customHeight="1" x14ac:dyDescent="0.2">
      <c r="A85" s="47" t="s">
        <v>270</v>
      </c>
      <c r="B85" s="47" t="s">
        <v>272</v>
      </c>
      <c r="C85" s="48" t="s">
        <v>60</v>
      </c>
      <c r="D85" s="62"/>
    </row>
    <row r="86" spans="1:4" ht="24" customHeight="1" x14ac:dyDescent="0.2">
      <c r="A86" s="47" t="s">
        <v>273</v>
      </c>
      <c r="B86" s="47" t="s">
        <v>275</v>
      </c>
      <c r="C86" s="48" t="s">
        <v>52</v>
      </c>
      <c r="D86" s="62"/>
    </row>
    <row r="87" spans="1:4" ht="24" customHeight="1" x14ac:dyDescent="0.2">
      <c r="A87" s="42" t="s">
        <v>276</v>
      </c>
      <c r="B87" s="42" t="s">
        <v>277</v>
      </c>
      <c r="C87" s="42"/>
      <c r="D87" s="62"/>
    </row>
    <row r="88" spans="1:4" ht="24" customHeight="1" x14ac:dyDescent="0.2">
      <c r="A88" s="47" t="s">
        <v>278</v>
      </c>
      <c r="B88" s="47" t="s">
        <v>280</v>
      </c>
      <c r="C88" s="48" t="s">
        <v>60</v>
      </c>
      <c r="D88" s="62"/>
    </row>
    <row r="89" spans="1:4" ht="24" customHeight="1" x14ac:dyDescent="0.2">
      <c r="A89" s="47" t="s">
        <v>281</v>
      </c>
      <c r="B89" s="47" t="s">
        <v>283</v>
      </c>
      <c r="C89" s="48" t="s">
        <v>60</v>
      </c>
      <c r="D89" s="62"/>
    </row>
    <row r="90" spans="1:4" ht="36" customHeight="1" x14ac:dyDescent="0.2">
      <c r="A90" s="47" t="s">
        <v>284</v>
      </c>
      <c r="B90" s="47" t="s">
        <v>286</v>
      </c>
      <c r="C90" s="48" t="s">
        <v>60</v>
      </c>
      <c r="D90" s="62"/>
    </row>
    <row r="91" spans="1:4" ht="24" customHeight="1" x14ac:dyDescent="0.2">
      <c r="A91" s="42" t="s">
        <v>287</v>
      </c>
      <c r="B91" s="42" t="s">
        <v>288</v>
      </c>
      <c r="C91" s="42"/>
      <c r="D91" s="62"/>
    </row>
    <row r="92" spans="1:4" ht="24" customHeight="1" x14ac:dyDescent="0.2">
      <c r="A92" s="47" t="s">
        <v>289</v>
      </c>
      <c r="B92" s="47" t="s">
        <v>291</v>
      </c>
      <c r="C92" s="48" t="s">
        <v>52</v>
      </c>
      <c r="D92" s="62"/>
    </row>
    <row r="93" spans="1:4" ht="24" customHeight="1" x14ac:dyDescent="0.2">
      <c r="A93" s="47" t="s">
        <v>292</v>
      </c>
      <c r="B93" s="47" t="s">
        <v>294</v>
      </c>
      <c r="C93" s="48" t="s">
        <v>52</v>
      </c>
      <c r="D93" s="62"/>
    </row>
    <row r="94" spans="1:4" ht="24" customHeight="1" x14ac:dyDescent="0.2">
      <c r="A94" s="47" t="s">
        <v>295</v>
      </c>
      <c r="B94" s="47" t="s">
        <v>297</v>
      </c>
      <c r="C94" s="48" t="s">
        <v>52</v>
      </c>
      <c r="D94" s="62"/>
    </row>
    <row r="95" spans="1:4" ht="24" customHeight="1" x14ac:dyDescent="0.2">
      <c r="A95" s="47" t="s">
        <v>298</v>
      </c>
      <c r="B95" s="47" t="s">
        <v>300</v>
      </c>
      <c r="C95" s="48" t="s">
        <v>52</v>
      </c>
      <c r="D95" s="62"/>
    </row>
    <row r="96" spans="1:4" ht="24" customHeight="1" x14ac:dyDescent="0.2">
      <c r="A96" s="47" t="s">
        <v>301</v>
      </c>
      <c r="B96" s="47" t="s">
        <v>303</v>
      </c>
      <c r="C96" s="48" t="s">
        <v>52</v>
      </c>
      <c r="D96" s="62"/>
    </row>
    <row r="97" spans="1:4" ht="48" customHeight="1" x14ac:dyDescent="0.2">
      <c r="A97" s="47" t="s">
        <v>304</v>
      </c>
      <c r="B97" s="47" t="s">
        <v>306</v>
      </c>
      <c r="C97" s="48" t="s">
        <v>52</v>
      </c>
      <c r="D97" s="62"/>
    </row>
    <row r="98" spans="1:4" ht="24" customHeight="1" x14ac:dyDescent="0.2">
      <c r="A98" s="42" t="s">
        <v>307</v>
      </c>
      <c r="B98" s="42" t="s">
        <v>308</v>
      </c>
      <c r="C98" s="42"/>
      <c r="D98" s="62"/>
    </row>
    <row r="99" spans="1:4" ht="24" customHeight="1" x14ac:dyDescent="0.2">
      <c r="A99" s="47" t="s">
        <v>309</v>
      </c>
      <c r="B99" s="47" t="s">
        <v>311</v>
      </c>
      <c r="C99" s="48" t="s">
        <v>182</v>
      </c>
      <c r="D99" s="62"/>
    </row>
    <row r="100" spans="1:4" ht="24" customHeight="1" x14ac:dyDescent="0.2">
      <c r="A100" s="47" t="s">
        <v>312</v>
      </c>
      <c r="B100" s="47" t="s">
        <v>314</v>
      </c>
      <c r="C100" s="48" t="s">
        <v>182</v>
      </c>
      <c r="D100" s="62"/>
    </row>
    <row r="101" spans="1:4" ht="24" customHeight="1" x14ac:dyDescent="0.2">
      <c r="A101" s="47" t="s">
        <v>315</v>
      </c>
      <c r="B101" s="47" t="s">
        <v>317</v>
      </c>
      <c r="C101" s="48" t="s">
        <v>182</v>
      </c>
      <c r="D101" s="62"/>
    </row>
    <row r="102" spans="1:4" ht="36" customHeight="1" x14ac:dyDescent="0.2">
      <c r="A102" s="47" t="s">
        <v>318</v>
      </c>
      <c r="B102" s="47" t="s">
        <v>320</v>
      </c>
      <c r="C102" s="48" t="s">
        <v>182</v>
      </c>
      <c r="D102" s="62"/>
    </row>
    <row r="103" spans="1:4" ht="36" customHeight="1" x14ac:dyDescent="0.2">
      <c r="A103" s="47" t="s">
        <v>321</v>
      </c>
      <c r="B103" s="47" t="s">
        <v>323</v>
      </c>
      <c r="C103" s="48" t="s">
        <v>182</v>
      </c>
      <c r="D103" s="62"/>
    </row>
    <row r="104" spans="1:4" ht="36" customHeight="1" x14ac:dyDescent="0.2">
      <c r="A104" s="47" t="s">
        <v>324</v>
      </c>
      <c r="B104" s="47" t="s">
        <v>326</v>
      </c>
      <c r="C104" s="48" t="s">
        <v>182</v>
      </c>
      <c r="D104" s="62"/>
    </row>
    <row r="105" spans="1:4" ht="36" customHeight="1" x14ac:dyDescent="0.2">
      <c r="A105" s="47" t="s">
        <v>327</v>
      </c>
      <c r="B105" s="47" t="s">
        <v>329</v>
      </c>
      <c r="C105" s="48" t="s">
        <v>182</v>
      </c>
      <c r="D105" s="62"/>
    </row>
    <row r="106" spans="1:4" ht="36" customHeight="1" x14ac:dyDescent="0.2">
      <c r="A106" s="47" t="s">
        <v>330</v>
      </c>
      <c r="B106" s="47" t="s">
        <v>332</v>
      </c>
      <c r="C106" s="48" t="s">
        <v>182</v>
      </c>
      <c r="D106" s="62"/>
    </row>
    <row r="107" spans="1:4" ht="36" customHeight="1" x14ac:dyDescent="0.2">
      <c r="A107" s="47" t="s">
        <v>333</v>
      </c>
      <c r="B107" s="47" t="s">
        <v>335</v>
      </c>
      <c r="C107" s="48" t="s">
        <v>182</v>
      </c>
      <c r="D107" s="62"/>
    </row>
    <row r="108" spans="1:4" ht="48" customHeight="1" x14ac:dyDescent="0.2">
      <c r="A108" s="47" t="s">
        <v>336</v>
      </c>
      <c r="B108" s="47" t="s">
        <v>338</v>
      </c>
      <c r="C108" s="48" t="s">
        <v>182</v>
      </c>
      <c r="D108" s="62"/>
    </row>
    <row r="109" spans="1:4" ht="36" customHeight="1" x14ac:dyDescent="0.2">
      <c r="A109" s="47" t="s">
        <v>339</v>
      </c>
      <c r="B109" s="47" t="s">
        <v>341</v>
      </c>
      <c r="C109" s="48" t="s">
        <v>60</v>
      </c>
      <c r="D109" s="62"/>
    </row>
    <row r="110" spans="1:4" ht="36" customHeight="1" x14ac:dyDescent="0.2">
      <c r="A110" s="47" t="s">
        <v>342</v>
      </c>
      <c r="B110" s="47" t="s">
        <v>344</v>
      </c>
      <c r="C110" s="48" t="s">
        <v>60</v>
      </c>
      <c r="D110" s="62"/>
    </row>
    <row r="111" spans="1:4" ht="36" customHeight="1" x14ac:dyDescent="0.2">
      <c r="A111" s="47" t="s">
        <v>345</v>
      </c>
      <c r="B111" s="47" t="s">
        <v>347</v>
      </c>
      <c r="C111" s="48" t="s">
        <v>60</v>
      </c>
      <c r="D111" s="62"/>
    </row>
    <row r="112" spans="1:4" ht="36" customHeight="1" x14ac:dyDescent="0.2">
      <c r="A112" s="47" t="s">
        <v>348</v>
      </c>
      <c r="B112" s="47" t="s">
        <v>350</v>
      </c>
      <c r="C112" s="48" t="s">
        <v>60</v>
      </c>
      <c r="D112" s="62"/>
    </row>
    <row r="113" spans="1:4" ht="36" customHeight="1" x14ac:dyDescent="0.2">
      <c r="A113" s="47" t="s">
        <v>351</v>
      </c>
      <c r="B113" s="47" t="s">
        <v>353</v>
      </c>
      <c r="C113" s="48" t="s">
        <v>60</v>
      </c>
      <c r="D113" s="62"/>
    </row>
    <row r="114" spans="1:4" ht="36" customHeight="1" x14ac:dyDescent="0.2">
      <c r="A114" s="47" t="s">
        <v>354</v>
      </c>
      <c r="B114" s="47" t="s">
        <v>356</v>
      </c>
      <c r="C114" s="48" t="s">
        <v>60</v>
      </c>
      <c r="D114" s="62"/>
    </row>
    <row r="115" spans="1:4" ht="36" customHeight="1" x14ac:dyDescent="0.2">
      <c r="A115" s="47" t="s">
        <v>357</v>
      </c>
      <c r="B115" s="47" t="s">
        <v>359</v>
      </c>
      <c r="C115" s="48" t="s">
        <v>60</v>
      </c>
      <c r="D115" s="62"/>
    </row>
    <row r="116" spans="1:4" ht="36" customHeight="1" x14ac:dyDescent="0.2">
      <c r="A116" s="47" t="s">
        <v>360</v>
      </c>
      <c r="B116" s="47" t="s">
        <v>362</v>
      </c>
      <c r="C116" s="48" t="s">
        <v>60</v>
      </c>
      <c r="D116" s="62"/>
    </row>
    <row r="117" spans="1:4" ht="36" customHeight="1" x14ac:dyDescent="0.2">
      <c r="A117" s="47" t="s">
        <v>363</v>
      </c>
      <c r="B117" s="47" t="s">
        <v>365</v>
      </c>
      <c r="C117" s="48" t="s">
        <v>60</v>
      </c>
      <c r="D117" s="62"/>
    </row>
    <row r="118" spans="1:4" ht="36" customHeight="1" x14ac:dyDescent="0.2">
      <c r="A118" s="47" t="s">
        <v>366</v>
      </c>
      <c r="B118" s="47" t="s">
        <v>368</v>
      </c>
      <c r="C118" s="48" t="s">
        <v>60</v>
      </c>
      <c r="D118" s="62"/>
    </row>
    <row r="119" spans="1:4" ht="36" customHeight="1" x14ac:dyDescent="0.2">
      <c r="A119" s="47" t="s">
        <v>369</v>
      </c>
      <c r="B119" s="47" t="s">
        <v>371</v>
      </c>
      <c r="C119" s="48" t="s">
        <v>60</v>
      </c>
      <c r="D119" s="62"/>
    </row>
    <row r="120" spans="1:4" ht="36" customHeight="1" x14ac:dyDescent="0.2">
      <c r="A120" s="47" t="s">
        <v>372</v>
      </c>
      <c r="B120" s="47" t="s">
        <v>374</v>
      </c>
      <c r="C120" s="48" t="s">
        <v>60</v>
      </c>
      <c r="D120" s="62"/>
    </row>
    <row r="121" spans="1:4" ht="36" customHeight="1" x14ac:dyDescent="0.2">
      <c r="A121" s="47" t="s">
        <v>375</v>
      </c>
      <c r="B121" s="47" t="s">
        <v>377</v>
      </c>
      <c r="C121" s="48" t="s">
        <v>60</v>
      </c>
      <c r="D121" s="62"/>
    </row>
    <row r="122" spans="1:4" ht="36" customHeight="1" x14ac:dyDescent="0.2">
      <c r="A122" s="47" t="s">
        <v>378</v>
      </c>
      <c r="B122" s="47" t="s">
        <v>380</v>
      </c>
      <c r="C122" s="48" t="s">
        <v>60</v>
      </c>
      <c r="D122" s="62"/>
    </row>
    <row r="123" spans="1:4" ht="36" customHeight="1" x14ac:dyDescent="0.2">
      <c r="A123" s="47" t="s">
        <v>381</v>
      </c>
      <c r="B123" s="47" t="s">
        <v>383</v>
      </c>
      <c r="C123" s="48" t="s">
        <v>60</v>
      </c>
      <c r="D123" s="62"/>
    </row>
    <row r="124" spans="1:4" ht="36" customHeight="1" x14ac:dyDescent="0.2">
      <c r="A124" s="47" t="s">
        <v>384</v>
      </c>
      <c r="B124" s="47" t="s">
        <v>386</v>
      </c>
      <c r="C124" s="48" t="s">
        <v>182</v>
      </c>
      <c r="D124" s="62"/>
    </row>
    <row r="125" spans="1:4" ht="36" customHeight="1" x14ac:dyDescent="0.2">
      <c r="A125" s="47" t="s">
        <v>387</v>
      </c>
      <c r="B125" s="47" t="s">
        <v>389</v>
      </c>
      <c r="C125" s="48" t="s">
        <v>182</v>
      </c>
      <c r="D125" s="62"/>
    </row>
    <row r="126" spans="1:4" ht="24" customHeight="1" x14ac:dyDescent="0.2">
      <c r="A126" s="47" t="s">
        <v>390</v>
      </c>
      <c r="B126" s="47" t="s">
        <v>392</v>
      </c>
      <c r="C126" s="48" t="s">
        <v>182</v>
      </c>
      <c r="D126" s="62"/>
    </row>
    <row r="127" spans="1:4" ht="24" customHeight="1" x14ac:dyDescent="0.2">
      <c r="A127" s="47" t="s">
        <v>393</v>
      </c>
      <c r="B127" s="47" t="s">
        <v>395</v>
      </c>
      <c r="C127" s="48" t="s">
        <v>182</v>
      </c>
      <c r="D127" s="62"/>
    </row>
    <row r="128" spans="1:4" ht="24" customHeight="1" x14ac:dyDescent="0.2">
      <c r="A128" s="47" t="s">
        <v>396</v>
      </c>
      <c r="B128" s="47" t="s">
        <v>398</v>
      </c>
      <c r="C128" s="48" t="s">
        <v>182</v>
      </c>
      <c r="D128" s="62"/>
    </row>
    <row r="129" spans="1:4" ht="24" customHeight="1" x14ac:dyDescent="0.2">
      <c r="A129" s="47" t="s">
        <v>399</v>
      </c>
      <c r="B129" s="47" t="s">
        <v>401</v>
      </c>
      <c r="C129" s="48" t="s">
        <v>182</v>
      </c>
      <c r="D129" s="62"/>
    </row>
    <row r="130" spans="1:4" ht="24" customHeight="1" x14ac:dyDescent="0.2">
      <c r="A130" s="47" t="s">
        <v>402</v>
      </c>
      <c r="B130" s="47" t="s">
        <v>404</v>
      </c>
      <c r="C130" s="48" t="s">
        <v>182</v>
      </c>
      <c r="D130" s="62"/>
    </row>
    <row r="131" spans="1:4" ht="36" customHeight="1" x14ac:dyDescent="0.2">
      <c r="A131" s="47" t="s">
        <v>405</v>
      </c>
      <c r="B131" s="47" t="s">
        <v>407</v>
      </c>
      <c r="C131" s="48" t="s">
        <v>182</v>
      </c>
      <c r="D131" s="62"/>
    </row>
    <row r="132" spans="1:4" ht="24" customHeight="1" x14ac:dyDescent="0.2">
      <c r="A132" s="47" t="s">
        <v>408</v>
      </c>
      <c r="B132" s="47" t="s">
        <v>410</v>
      </c>
      <c r="C132" s="48" t="s">
        <v>182</v>
      </c>
      <c r="D132" s="62"/>
    </row>
    <row r="133" spans="1:4" ht="36" customHeight="1" x14ac:dyDescent="0.2">
      <c r="A133" s="47" t="s">
        <v>411</v>
      </c>
      <c r="B133" s="47" t="s">
        <v>413</v>
      </c>
      <c r="C133" s="48" t="s">
        <v>182</v>
      </c>
      <c r="D133" s="62"/>
    </row>
    <row r="134" spans="1:4" ht="36" customHeight="1" x14ac:dyDescent="0.2">
      <c r="A134" s="47" t="s">
        <v>414</v>
      </c>
      <c r="B134" s="47" t="s">
        <v>416</v>
      </c>
      <c r="C134" s="48" t="s">
        <v>182</v>
      </c>
      <c r="D134" s="62"/>
    </row>
    <row r="135" spans="1:4" ht="24" customHeight="1" x14ac:dyDescent="0.2">
      <c r="A135" s="42" t="s">
        <v>417</v>
      </c>
      <c r="B135" s="42" t="s">
        <v>418</v>
      </c>
      <c r="C135" s="42"/>
      <c r="D135" s="62"/>
    </row>
    <row r="136" spans="1:4" ht="60" customHeight="1" x14ac:dyDescent="0.2">
      <c r="A136" s="47" t="s">
        <v>419</v>
      </c>
      <c r="B136" s="47" t="s">
        <v>421</v>
      </c>
      <c r="C136" s="48" t="s">
        <v>60</v>
      </c>
      <c r="D136" s="62"/>
    </row>
    <row r="137" spans="1:4" ht="60" customHeight="1" x14ac:dyDescent="0.2">
      <c r="A137" s="47" t="s">
        <v>422</v>
      </c>
      <c r="B137" s="47" t="s">
        <v>424</v>
      </c>
      <c r="C137" s="48" t="s">
        <v>60</v>
      </c>
      <c r="D137" s="62"/>
    </row>
    <row r="138" spans="1:4" ht="60" customHeight="1" x14ac:dyDescent="0.2">
      <c r="A138" s="47" t="s">
        <v>425</v>
      </c>
      <c r="B138" s="47" t="s">
        <v>427</v>
      </c>
      <c r="C138" s="48" t="s">
        <v>60</v>
      </c>
      <c r="D138" s="62"/>
    </row>
    <row r="139" spans="1:4" ht="48" customHeight="1" x14ac:dyDescent="0.2">
      <c r="A139" s="47" t="s">
        <v>428</v>
      </c>
      <c r="B139" s="47" t="s">
        <v>430</v>
      </c>
      <c r="C139" s="48" t="s">
        <v>60</v>
      </c>
      <c r="D139" s="62"/>
    </row>
    <row r="140" spans="1:4" ht="24" customHeight="1" x14ac:dyDescent="0.2">
      <c r="A140" s="47" t="s">
        <v>431</v>
      </c>
      <c r="B140" s="47" t="s">
        <v>433</v>
      </c>
      <c r="C140" s="48" t="s">
        <v>182</v>
      </c>
      <c r="D140" s="62"/>
    </row>
    <row r="141" spans="1:4" ht="24" customHeight="1" x14ac:dyDescent="0.2">
      <c r="A141" s="47" t="s">
        <v>434</v>
      </c>
      <c r="B141" s="47" t="s">
        <v>436</v>
      </c>
      <c r="C141" s="48" t="s">
        <v>182</v>
      </c>
      <c r="D141" s="62"/>
    </row>
    <row r="142" spans="1:4" ht="24" customHeight="1" x14ac:dyDescent="0.2">
      <c r="A142" s="47" t="s">
        <v>437</v>
      </c>
      <c r="B142" s="47" t="s">
        <v>439</v>
      </c>
      <c r="C142" s="48" t="s">
        <v>182</v>
      </c>
      <c r="D142" s="62"/>
    </row>
    <row r="143" spans="1:4" ht="24" customHeight="1" x14ac:dyDescent="0.2">
      <c r="A143" s="47" t="s">
        <v>440</v>
      </c>
      <c r="B143" s="47" t="s">
        <v>442</v>
      </c>
      <c r="C143" s="48" t="s">
        <v>182</v>
      </c>
      <c r="D143" s="62"/>
    </row>
    <row r="144" spans="1:4" ht="36" customHeight="1" x14ac:dyDescent="0.2">
      <c r="A144" s="47" t="s">
        <v>443</v>
      </c>
      <c r="B144" s="47" t="s">
        <v>445</v>
      </c>
      <c r="C144" s="48" t="s">
        <v>182</v>
      </c>
      <c r="D144" s="62"/>
    </row>
    <row r="145" spans="1:4" ht="36" customHeight="1" x14ac:dyDescent="0.2">
      <c r="A145" s="47" t="s">
        <v>446</v>
      </c>
      <c r="B145" s="47" t="s">
        <v>448</v>
      </c>
      <c r="C145" s="48" t="s">
        <v>182</v>
      </c>
      <c r="D145" s="62"/>
    </row>
    <row r="146" spans="1:4" ht="36" customHeight="1" x14ac:dyDescent="0.2">
      <c r="A146" s="47" t="s">
        <v>449</v>
      </c>
      <c r="B146" s="47" t="s">
        <v>451</v>
      </c>
      <c r="C146" s="48" t="s">
        <v>182</v>
      </c>
      <c r="D146" s="62"/>
    </row>
    <row r="147" spans="1:4" ht="24" customHeight="1" x14ac:dyDescent="0.2">
      <c r="A147" s="42" t="s">
        <v>452</v>
      </c>
      <c r="B147" s="42" t="s">
        <v>453</v>
      </c>
      <c r="C147" s="42"/>
      <c r="D147" s="62"/>
    </row>
    <row r="148" spans="1:4" ht="60" customHeight="1" x14ac:dyDescent="0.2">
      <c r="A148" s="47" t="s">
        <v>454</v>
      </c>
      <c r="B148" s="47" t="s">
        <v>427</v>
      </c>
      <c r="C148" s="48" t="s">
        <v>60</v>
      </c>
      <c r="D148" s="62"/>
    </row>
    <row r="149" spans="1:4" ht="60" customHeight="1" x14ac:dyDescent="0.2">
      <c r="A149" s="47" t="s">
        <v>455</v>
      </c>
      <c r="B149" s="47" t="s">
        <v>457</v>
      </c>
      <c r="C149" s="48" t="s">
        <v>60</v>
      </c>
      <c r="D149" s="62"/>
    </row>
    <row r="150" spans="1:4" ht="60" customHeight="1" x14ac:dyDescent="0.2">
      <c r="A150" s="47" t="s">
        <v>458</v>
      </c>
      <c r="B150" s="47" t="s">
        <v>460</v>
      </c>
      <c r="C150" s="48" t="s">
        <v>60</v>
      </c>
      <c r="D150" s="62"/>
    </row>
    <row r="151" spans="1:4" ht="60" customHeight="1" x14ac:dyDescent="0.2">
      <c r="A151" s="47" t="s">
        <v>461</v>
      </c>
      <c r="B151" s="47" t="s">
        <v>463</v>
      </c>
      <c r="C151" s="48" t="s">
        <v>60</v>
      </c>
      <c r="D151" s="62"/>
    </row>
    <row r="152" spans="1:4" ht="36" customHeight="1" x14ac:dyDescent="0.2">
      <c r="A152" s="47" t="s">
        <v>464</v>
      </c>
      <c r="B152" s="47" t="s">
        <v>466</v>
      </c>
      <c r="C152" s="48" t="s">
        <v>182</v>
      </c>
      <c r="D152" s="62"/>
    </row>
    <row r="153" spans="1:4" ht="36" customHeight="1" x14ac:dyDescent="0.2">
      <c r="A153" s="47" t="s">
        <v>467</v>
      </c>
      <c r="B153" s="47" t="s">
        <v>469</v>
      </c>
      <c r="C153" s="48" t="s">
        <v>182</v>
      </c>
      <c r="D153" s="62"/>
    </row>
    <row r="154" spans="1:4" ht="24" customHeight="1" x14ac:dyDescent="0.2">
      <c r="A154" s="47" t="s">
        <v>470</v>
      </c>
      <c r="B154" s="47" t="s">
        <v>472</v>
      </c>
      <c r="C154" s="48" t="s">
        <v>182</v>
      </c>
      <c r="D154" s="62"/>
    </row>
    <row r="155" spans="1:4" ht="24" customHeight="1" x14ac:dyDescent="0.2">
      <c r="A155" s="42" t="s">
        <v>473</v>
      </c>
      <c r="B155" s="42" t="s">
        <v>474</v>
      </c>
      <c r="C155" s="42"/>
      <c r="D155" s="62"/>
    </row>
    <row r="156" spans="1:4" ht="24" customHeight="1" x14ac:dyDescent="0.2">
      <c r="A156" s="42" t="s">
        <v>475</v>
      </c>
      <c r="B156" s="42" t="s">
        <v>476</v>
      </c>
      <c r="C156" s="42"/>
      <c r="D156" s="62"/>
    </row>
    <row r="157" spans="1:4" ht="36" customHeight="1" x14ac:dyDescent="0.2">
      <c r="A157" s="47" t="s">
        <v>477</v>
      </c>
      <c r="B157" s="47" t="s">
        <v>479</v>
      </c>
      <c r="C157" s="48" t="s">
        <v>182</v>
      </c>
      <c r="D157" s="62"/>
    </row>
    <row r="158" spans="1:4" ht="36" customHeight="1" x14ac:dyDescent="0.2">
      <c r="A158" s="47" t="s">
        <v>480</v>
      </c>
      <c r="B158" s="47" t="s">
        <v>482</v>
      </c>
      <c r="C158" s="48" t="s">
        <v>182</v>
      </c>
      <c r="D158" s="62"/>
    </row>
    <row r="159" spans="1:4" ht="60" customHeight="1" x14ac:dyDescent="0.2">
      <c r="A159" s="47" t="s">
        <v>483</v>
      </c>
      <c r="B159" s="47" t="s">
        <v>485</v>
      </c>
      <c r="C159" s="48" t="s">
        <v>182</v>
      </c>
      <c r="D159" s="62"/>
    </row>
    <row r="160" spans="1:4" ht="36" customHeight="1" x14ac:dyDescent="0.2">
      <c r="A160" s="47" t="s">
        <v>486</v>
      </c>
      <c r="B160" s="47" t="s">
        <v>488</v>
      </c>
      <c r="C160" s="48" t="s">
        <v>182</v>
      </c>
      <c r="D160" s="62"/>
    </row>
    <row r="161" spans="1:4" ht="24" customHeight="1" x14ac:dyDescent="0.2">
      <c r="A161" s="47" t="s">
        <v>489</v>
      </c>
      <c r="B161" s="47" t="s">
        <v>491</v>
      </c>
      <c r="C161" s="48" t="s">
        <v>182</v>
      </c>
      <c r="D161" s="62"/>
    </row>
    <row r="162" spans="1:4" ht="36" customHeight="1" x14ac:dyDescent="0.2">
      <c r="A162" s="47" t="s">
        <v>492</v>
      </c>
      <c r="B162" s="47" t="s">
        <v>494</v>
      </c>
      <c r="C162" s="48" t="s">
        <v>182</v>
      </c>
      <c r="D162" s="62"/>
    </row>
    <row r="163" spans="1:4" ht="24" customHeight="1" x14ac:dyDescent="0.2">
      <c r="A163" s="42" t="s">
        <v>495</v>
      </c>
      <c r="B163" s="42" t="s">
        <v>496</v>
      </c>
      <c r="C163" s="42"/>
      <c r="D163" s="62"/>
    </row>
    <row r="164" spans="1:4" ht="24" customHeight="1" x14ac:dyDescent="0.2">
      <c r="A164" s="47" t="s">
        <v>497</v>
      </c>
      <c r="B164" s="47" t="s">
        <v>499</v>
      </c>
      <c r="C164" s="48" t="s">
        <v>182</v>
      </c>
      <c r="D164" s="62"/>
    </row>
    <row r="165" spans="1:4" ht="36" customHeight="1" x14ac:dyDescent="0.2">
      <c r="A165" s="47" t="s">
        <v>500</v>
      </c>
      <c r="B165" s="47" t="s">
        <v>482</v>
      </c>
      <c r="C165" s="48" t="s">
        <v>182</v>
      </c>
      <c r="D165" s="62"/>
    </row>
    <row r="166" spans="1:4" ht="36" customHeight="1" x14ac:dyDescent="0.2">
      <c r="A166" s="47" t="s">
        <v>501</v>
      </c>
      <c r="B166" s="47" t="s">
        <v>503</v>
      </c>
      <c r="C166" s="48" t="s">
        <v>182</v>
      </c>
      <c r="D166" s="62"/>
    </row>
    <row r="167" spans="1:4" ht="36" customHeight="1" x14ac:dyDescent="0.2">
      <c r="A167" s="47" t="s">
        <v>504</v>
      </c>
      <c r="B167" s="47" t="s">
        <v>488</v>
      </c>
      <c r="C167" s="48" t="s">
        <v>182</v>
      </c>
      <c r="D167" s="62"/>
    </row>
    <row r="168" spans="1:4" ht="24" customHeight="1" x14ac:dyDescent="0.2">
      <c r="A168" s="47" t="s">
        <v>505</v>
      </c>
      <c r="B168" s="47" t="s">
        <v>491</v>
      </c>
      <c r="C168" s="48" t="s">
        <v>182</v>
      </c>
      <c r="D168" s="62"/>
    </row>
    <row r="169" spans="1:4" ht="24" customHeight="1" x14ac:dyDescent="0.2">
      <c r="A169" s="47" t="s">
        <v>506</v>
      </c>
      <c r="B169" s="47" t="s">
        <v>508</v>
      </c>
      <c r="C169" s="48" t="s">
        <v>182</v>
      </c>
      <c r="D169" s="62"/>
    </row>
    <row r="170" spans="1:4" ht="24" customHeight="1" x14ac:dyDescent="0.2">
      <c r="A170" s="42" t="s">
        <v>509</v>
      </c>
      <c r="B170" s="42" t="s">
        <v>510</v>
      </c>
      <c r="C170" s="42"/>
      <c r="D170" s="62"/>
    </row>
    <row r="171" spans="1:4" ht="48" customHeight="1" x14ac:dyDescent="0.2">
      <c r="A171" s="47" t="s">
        <v>511</v>
      </c>
      <c r="B171" s="47" t="s">
        <v>513</v>
      </c>
      <c r="C171" s="48" t="s">
        <v>182</v>
      </c>
      <c r="D171" s="62"/>
    </row>
    <row r="172" spans="1:4" ht="36" customHeight="1" x14ac:dyDescent="0.2">
      <c r="A172" s="47" t="s">
        <v>514</v>
      </c>
      <c r="B172" s="47" t="s">
        <v>482</v>
      </c>
      <c r="C172" s="48" t="s">
        <v>182</v>
      </c>
      <c r="D172" s="62"/>
    </row>
    <row r="173" spans="1:4" ht="60" customHeight="1" x14ac:dyDescent="0.2">
      <c r="A173" s="47" t="s">
        <v>515</v>
      </c>
      <c r="B173" s="47" t="s">
        <v>485</v>
      </c>
      <c r="C173" s="48" t="s">
        <v>182</v>
      </c>
      <c r="D173" s="62"/>
    </row>
    <row r="174" spans="1:4" ht="36" customHeight="1" x14ac:dyDescent="0.2">
      <c r="A174" s="47" t="s">
        <v>516</v>
      </c>
      <c r="B174" s="47" t="s">
        <v>488</v>
      </c>
      <c r="C174" s="48" t="s">
        <v>182</v>
      </c>
      <c r="D174" s="62"/>
    </row>
    <row r="175" spans="1:4" ht="36" customHeight="1" x14ac:dyDescent="0.2">
      <c r="A175" s="47" t="s">
        <v>517</v>
      </c>
      <c r="B175" s="47" t="s">
        <v>519</v>
      </c>
      <c r="C175" s="48" t="s">
        <v>182</v>
      </c>
      <c r="D175" s="62"/>
    </row>
    <row r="176" spans="1:4" ht="24" customHeight="1" x14ac:dyDescent="0.2">
      <c r="A176" s="47" t="s">
        <v>520</v>
      </c>
      <c r="B176" s="47" t="s">
        <v>491</v>
      </c>
      <c r="C176" s="48" t="s">
        <v>182</v>
      </c>
      <c r="D176" s="62"/>
    </row>
    <row r="177" spans="1:4" ht="24" customHeight="1" x14ac:dyDescent="0.2">
      <c r="A177" s="47" t="s">
        <v>521</v>
      </c>
      <c r="B177" s="47" t="s">
        <v>508</v>
      </c>
      <c r="C177" s="48" t="s">
        <v>182</v>
      </c>
      <c r="D177" s="62"/>
    </row>
    <row r="178" spans="1:4" ht="36" customHeight="1" x14ac:dyDescent="0.2">
      <c r="A178" s="47" t="s">
        <v>522</v>
      </c>
      <c r="B178" s="47" t="s">
        <v>479</v>
      </c>
      <c r="C178" s="48" t="s">
        <v>182</v>
      </c>
      <c r="D178" s="62"/>
    </row>
    <row r="179" spans="1:4" ht="36" customHeight="1" x14ac:dyDescent="0.2">
      <c r="A179" s="47" t="s">
        <v>523</v>
      </c>
      <c r="B179" s="47" t="s">
        <v>503</v>
      </c>
      <c r="C179" s="48" t="s">
        <v>182</v>
      </c>
      <c r="D179" s="62"/>
    </row>
    <row r="180" spans="1:4" ht="36" customHeight="1" x14ac:dyDescent="0.2">
      <c r="A180" s="47" t="s">
        <v>524</v>
      </c>
      <c r="B180" s="47" t="s">
        <v>494</v>
      </c>
      <c r="C180" s="48" t="s">
        <v>182</v>
      </c>
      <c r="D180" s="62"/>
    </row>
    <row r="181" spans="1:4" ht="24" customHeight="1" x14ac:dyDescent="0.2">
      <c r="A181" s="42" t="s">
        <v>525</v>
      </c>
      <c r="B181" s="42" t="s">
        <v>526</v>
      </c>
      <c r="C181" s="42"/>
      <c r="D181" s="62"/>
    </row>
    <row r="182" spans="1:4" ht="24" customHeight="1" x14ac:dyDescent="0.2">
      <c r="A182" s="47" t="s">
        <v>527</v>
      </c>
      <c r="B182" s="47" t="s">
        <v>529</v>
      </c>
      <c r="C182" s="48" t="s">
        <v>52</v>
      </c>
      <c r="D182" s="62"/>
    </row>
    <row r="183" spans="1:4" ht="48" customHeight="1" x14ac:dyDescent="0.2">
      <c r="A183" s="47" t="s">
        <v>530</v>
      </c>
      <c r="B183" s="47" t="s">
        <v>532</v>
      </c>
      <c r="C183" s="48" t="s">
        <v>182</v>
      </c>
      <c r="D183" s="62"/>
    </row>
    <row r="184" spans="1:4" ht="48" customHeight="1" x14ac:dyDescent="0.2">
      <c r="A184" s="47" t="s">
        <v>533</v>
      </c>
      <c r="B184" s="47" t="s">
        <v>532</v>
      </c>
      <c r="C184" s="48" t="s">
        <v>182</v>
      </c>
      <c r="D184" s="62"/>
    </row>
    <row r="185" spans="1:4" ht="24" customHeight="1" x14ac:dyDescent="0.2">
      <c r="A185" s="47" t="s">
        <v>534</v>
      </c>
      <c r="B185" s="47" t="s">
        <v>536</v>
      </c>
      <c r="C185" s="48" t="s">
        <v>182</v>
      </c>
      <c r="D185" s="62"/>
    </row>
    <row r="186" spans="1:4" ht="36" customHeight="1" x14ac:dyDescent="0.2">
      <c r="A186" s="47" t="s">
        <v>537</v>
      </c>
      <c r="B186" s="47" t="s">
        <v>539</v>
      </c>
      <c r="C186" s="48" t="s">
        <v>182</v>
      </c>
      <c r="D186" s="62"/>
    </row>
    <row r="187" spans="1:4" x14ac:dyDescent="0.2">
      <c r="A187" s="64"/>
      <c r="B187" s="64"/>
      <c r="C187" s="64"/>
    </row>
    <row r="188" spans="1:4" ht="60" customHeight="1" x14ac:dyDescent="0.2">
      <c r="A188" s="57"/>
      <c r="B188" s="57"/>
      <c r="C188" s="57"/>
    </row>
    <row r="189" spans="1:4" ht="70.150000000000006" customHeight="1" x14ac:dyDescent="0.2">
      <c r="A189" s="58"/>
      <c r="B189" s="58"/>
      <c r="C189" s="58"/>
    </row>
  </sheetData>
  <mergeCells count="6">
    <mergeCell ref="A1:D2"/>
    <mergeCell ref="A3:A4"/>
    <mergeCell ref="B3:B4"/>
    <mergeCell ref="C3:C4"/>
    <mergeCell ref="D3:D4"/>
    <mergeCell ref="A189:C189"/>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BM 01</vt:lpstr>
      <vt:lpstr>Memória 01</vt:lpstr>
      <vt:lpstr>Planilha1</vt:lpstr>
      <vt:lpstr>'BM 01'!Area_de_impressao</vt:lpstr>
      <vt:lpstr>'Memória 01'!Area_de_impressao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2025-02-20T14:47:53Z</dcterms:modified>
</cp:coreProperties>
</file>