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245"/>
  </bookViews>
  <sheets>
    <sheet name="PLANILHA ORC 11%" sheetId="6" r:id="rId1"/>
    <sheet name="CRONOGRAMA" sheetId="2" r:id="rId2"/>
    <sheet name="Plan3" sheetId="3" r:id="rId3"/>
  </sheets>
  <definedNames>
    <definedName name="_xlnm.Print_Area" localSheetId="0">'PLANILHA ORC 11%'!$A$1:$G$28</definedName>
  </definedNames>
  <calcPr calcId="144525"/>
</workbook>
</file>

<file path=xl/calcChain.xml><?xml version="1.0" encoding="utf-8"?>
<calcChain xmlns="http://schemas.openxmlformats.org/spreadsheetml/2006/main">
  <c r="G21" i="6" l="1"/>
  <c r="G22" i="6"/>
  <c r="G23" i="6"/>
  <c r="G24" i="6"/>
  <c r="G25" i="6"/>
  <c r="G26" i="6"/>
  <c r="G27" i="6"/>
  <c r="G11" i="6"/>
  <c r="G12" i="6"/>
  <c r="G13" i="6"/>
  <c r="G14" i="6"/>
  <c r="G15" i="6"/>
  <c r="G16" i="6"/>
  <c r="G17" i="6"/>
  <c r="G18" i="6"/>
  <c r="M17" i="2" l="1"/>
  <c r="O17" i="2" s="1"/>
  <c r="I17" i="2"/>
  <c r="K17" i="2" s="1"/>
  <c r="G17" i="2"/>
  <c r="G20" i="6" l="1"/>
  <c r="G10" i="6"/>
  <c r="G19" i="6" l="1"/>
  <c r="C11" i="2" s="1"/>
  <c r="D11" i="2" s="1"/>
  <c r="J11" i="2" s="1"/>
  <c r="G9" i="6"/>
  <c r="C10" i="2" s="1"/>
  <c r="C16" i="2" l="1"/>
  <c r="N11" i="2"/>
  <c r="L11" i="2"/>
  <c r="P11" i="2"/>
  <c r="P16" i="2" s="1"/>
  <c r="D10" i="2"/>
  <c r="J10" i="2" s="1"/>
  <c r="J16" i="2" s="1"/>
  <c r="G28" i="6"/>
  <c r="D16" i="2" l="1"/>
  <c r="F10" i="2"/>
  <c r="F16" i="2" s="1"/>
  <c r="F17" i="2" s="1"/>
  <c r="H10" i="2"/>
  <c r="H16" i="2" s="1"/>
  <c r="L10" i="2"/>
  <c r="L16" i="2" s="1"/>
  <c r="N10" i="2"/>
  <c r="N16" i="2" s="1"/>
  <c r="H17" i="2" l="1"/>
  <c r="J17" i="2" s="1"/>
  <c r="L17" i="2" s="1"/>
  <c r="N17" i="2" s="1"/>
  <c r="P17" i="2" s="1"/>
</calcChain>
</file>

<file path=xl/sharedStrings.xml><?xml version="1.0" encoding="utf-8"?>
<sst xmlns="http://schemas.openxmlformats.org/spreadsheetml/2006/main" count="107" uniqueCount="65">
  <si>
    <t>ITEM</t>
  </si>
  <si>
    <t>CODIGO</t>
  </si>
  <si>
    <t>DESCRIÇÃO DOS SERVIÇOS</t>
  </si>
  <si>
    <t>UND</t>
  </si>
  <si>
    <t>QUANT</t>
  </si>
  <si>
    <t>VALOR UNIT C/BDI</t>
  </si>
  <si>
    <t>VALOR TOTA</t>
  </si>
  <si>
    <t>CANAL PRINCIPAL OS - CANAL P1 / CANAL PRINCIPAL IM - CANAL P2</t>
  </si>
  <si>
    <t>1.0</t>
  </si>
  <si>
    <t>Placa da obra em chapa de aço galvanizado</t>
  </si>
  <si>
    <t>Limpeza manual de terreno com vegetação rasteira, incluindo roçagem e queima controlada</t>
  </si>
  <si>
    <t>Destocamento de árvores de diâmentro de 0,15 a 0,30m</t>
  </si>
  <si>
    <t>Chapisco aplicado em alvenarias e estruturas de concreto internas, com colher de pedreiro, argamassa traço 1:3 com preparo manual af.-06/2014</t>
  </si>
  <si>
    <t>Reboco ou Emboço interno, de parede, com argamassa traço 1:6 (cimento/areia) com rebotec, espessura 1,00cm</t>
  </si>
  <si>
    <t>Concreto fck = 15mpa, traço 1:3,4:3:5 (em massa seca de cimento/areia média/brita1) preparo mecânico com betoneira 600l af.05/2021</t>
  </si>
  <si>
    <t>Tratamento de junta de dilatação com manta asfáltica aderida com maçarico af 06/2018</t>
  </si>
  <si>
    <t>Reaterro manual de valas ou áreas, com espalhamento e compactação, utilizando compactador à percussão sapinho, sem controle de grau de compactação</t>
  </si>
  <si>
    <t>Transporte com caminhão basculante de 6m³, em via urbana em leito natural (unidade: m³xkm)af. 07/2020</t>
  </si>
  <si>
    <t>CANAIS SECUNDÁRIOS</t>
  </si>
  <si>
    <t>00051/ORSE</t>
  </si>
  <si>
    <t>9897/ORSE</t>
  </si>
  <si>
    <t>02492/ORSE</t>
  </si>
  <si>
    <t>87878/SINAPI</t>
  </si>
  <si>
    <t>87553/SINAPI</t>
  </si>
  <si>
    <t>94969/SINAPI</t>
  </si>
  <si>
    <t>98576/SINAPI</t>
  </si>
  <si>
    <t>00068/ORSE</t>
  </si>
  <si>
    <t>97916/SINAPI</t>
  </si>
  <si>
    <t>M²</t>
  </si>
  <si>
    <t>M³</t>
  </si>
  <si>
    <t>M</t>
  </si>
  <si>
    <t>M³XKM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</si>
  <si>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</si>
  <si>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</si>
  <si>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</si>
  <si>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</si>
  <si>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</si>
  <si>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</si>
  <si>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</si>
  <si>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</si>
  <si>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</si>
  <si>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2.0</t>
  </si>
  <si>
    <t>2.1</t>
  </si>
  <si>
    <t>2.2</t>
  </si>
  <si>
    <t>2.3</t>
  </si>
  <si>
    <t>2.4</t>
  </si>
  <si>
    <t>2.5</t>
  </si>
  <si>
    <t>2.6</t>
  </si>
  <si>
    <t>2.7</t>
  </si>
  <si>
    <t>2.8</t>
  </si>
  <si>
    <t>VALOR TOTAL</t>
  </si>
  <si>
    <t>Obra: ORÇAMENTO PARA RECUPERAÇÃO DA INFRAESTRUTURA DE IRRIGAÇÃO DE USO COMUM DO PERÍMETRO IRRIGADO DE SÃO GONÇALO, LOCALIZADO NO MUNICÍPIO DE SOUSA-PB</t>
  </si>
  <si>
    <t>DESCRIÇÃO DO SERVIÇOS</t>
  </si>
  <si>
    <t>V.PARCIAL</t>
  </si>
  <si>
    <t>V. TOTAL C/BDI</t>
  </si>
  <si>
    <t>30 DIAS</t>
  </si>
  <si>
    <t>%</t>
  </si>
  <si>
    <t>VALOR R$</t>
  </si>
  <si>
    <t>60 DIAS</t>
  </si>
  <si>
    <t>90 DIAS</t>
  </si>
  <si>
    <t>120 DIAS</t>
  </si>
  <si>
    <t>150 DIAS</t>
  </si>
  <si>
    <t>180 DIAS</t>
  </si>
  <si>
    <t>CANAL PRINCIPAL IS - CANAL P1 / CANAL PRINCIPAL IM - CANAL P2</t>
  </si>
  <si>
    <t>PLANILHA VENCEDORA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</si>
</sst>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2" borderId="1" xfId="1" applyFont="1" applyFill="1" applyBorder="1" applyAlignment="1">
      <alignment horizontal="center"/>
    </xf>
    <xf numFmtId="44" fontId="0" fillId="0" borderId="1" xfId="2" applyFont="1" applyBorder="1"/>
    <xf numFmtId="44" fontId="0" fillId="2" borderId="1" xfId="2" applyFont="1" applyFill="1" applyBorder="1"/>
    <xf numFmtId="44" fontId="2" fillId="2" borderId="1" xfId="2" applyFont="1" applyFill="1" applyBorder="1" applyAlignment="1">
      <alignment horizontal="center"/>
    </xf>
    <xf numFmtId="44" fontId="2" fillId="2" borderId="1" xfId="2" applyFont="1" applyFill="1" applyBorder="1"/>
    <xf numFmtId="9" fontId="2" fillId="0" borderId="0" xfId="0" applyNumberFormat="1" applyFont="1" applyAlignment="1">
      <alignment horizontal="center"/>
    </xf>
    <xf numFmtId="44" fontId="2" fillId="2" borderId="1" xfId="0" applyNumberFormat="1" applyFont="1" applyFill="1" applyBorder="1"/>
    <xf numFmtId="0" fontId="2" fillId="0" borderId="1" xfId="0" applyFont="1" applyBorder="1" applyAlignment="1">
      <alignment horizontal="center" vertical="center"/>
    </xf>
    <xf numFmtId="44" fontId="0" fillId="0" borderId="1" xfId="0" applyNumberFormat="1" applyBorder="1"/>
    <xf numFmtId="9" fontId="0" fillId="0" borderId="1" xfId="3" applyFont="1" applyBorder="1"/>
    <xf numFmtId="10" fontId="0" fillId="0" borderId="1" xfId="3" applyNumberFormat="1" applyFont="1" applyBorder="1"/>
    <xf numFmtId="44" fontId="0" fillId="0" borderId="1" xfId="2" applyNumberFormat="1" applyFont="1" applyBorder="1"/>
    <xf numFmtId="44" fontId="2" fillId="0" borderId="0" xfId="2" applyFont="1"/>
    <xf numFmtId="44" fontId="2" fillId="0" borderId="0" xfId="0" applyNumberFormat="1" applyFont="1"/>
    <xf numFmtId="43" fontId="0" fillId="0" borderId="0" xfId="0" applyNumberFormat="1"/>
    <xf numFmtId="0" fontId="2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0" xfId="0" applyFont="1"/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3767231</xdr:colOff>
      <xdr:row>0</xdr:row>
      <xdr:rowOff>22040</xdr:rowOff>
    </xdr:from>
    <xdr:to>
      <xdr:col>2</xdr:col>
      <xdr:colOff>4638484</xdr:colOff>
      <xdr:row>5</xdr:row>
      <xdr:rowOff>2990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5202" y="22040"/>
          <a:ext cx="871253" cy="933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305923</xdr:colOff>
      <xdr:row>0</xdr:row>
      <xdr:rowOff>178733</xdr:rowOff>
    </xdr:from>
    <xdr:to>
      <xdr:col>15</xdr:col>
      <xdr:colOff>689027</xdr:colOff>
      <xdr:row>6</xdr:row>
      <xdr:rowOff>95250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55398" y="178733"/>
          <a:ext cx="992704" cy="1059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2"/>
  <sheetViews>
    <sheetView tabSelected="1" view="pageBreakPreview" topLeftCell="A13" zoomScale="85" zoomScaleNormal="85" zoomScaleSheetLayoutView="85" workbookViewId="0">
      <selection activeCell="H29" sqref="H29"/>
    </sheetView>
  </sheetViews>
  <sheetFormatPr defaultRowHeight="15" x14ac:dyDescent="0.25"/>
  <cols>
    <col min="2" max="2" width="12.85546875" bestFit="1" customWidth="1"/>
    <col min="3" max="3" width="84.28515625" bestFit="1" customWidth="1"/>
    <col min="5" max="5" width="13.28515625" bestFit="1" customWidth="1"/>
    <col min="6" max="6" width="26.140625" bestFit="1" customWidth="1"/>
    <col min="7" max="7" width="23.28515625" bestFit="1" customWidth="1"/>
    <col min="8" max="8" width="16" bestFit="1" customWidth="1"/>
  </cols>
  <sheetData>
    <row r="3" spans="1:13" x14ac:dyDescent="0.25">
      <c r="C3" s="1"/>
    </row>
    <row r="4" spans="1:13" x14ac:dyDescent="0.25">
      <c r="C4" s="1"/>
    </row>
    <row r="5" spans="1:13" x14ac:dyDescent="0.25">
      <c r="C5" s="1"/>
    </row>
    <row r="6" spans="1:13" x14ac:dyDescent="0.25">
      <c r="A6" s="27" t="s">
        <v>64</v>
      </c>
      <c r="C6" s="1"/>
    </row>
    <row r="8" spans="1:13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</row>
    <row r="9" spans="1:13" x14ac:dyDescent="0.25">
      <c r="A9" s="2" t="s">
        <v>8</v>
      </c>
      <c r="B9" s="2"/>
      <c r="C9" s="2" t="s">
        <v>7</v>
      </c>
      <c r="D9" s="2"/>
      <c r="E9" s="2"/>
      <c r="F9" s="2"/>
      <c r="G9" s="13">
        <f>SUM(G10:G18)</f>
        <v>1034879.1473000001</v>
      </c>
      <c r="I9" s="15"/>
      <c r="J9" s="15"/>
      <c r="K9" s="15"/>
      <c r="L9" s="15"/>
      <c r="M9" s="15"/>
    </row>
    <row r="10" spans="1:13" x14ac:dyDescent="0.25">
      <c r="A10" s="7" t="s">
        <v>32</v>
      </c>
      <c r="B10" s="3" t="s">
        <v>19</v>
      </c>
      <c r="C10" s="3" t="s">
        <v>9</v>
      </c>
      <c r="D10" s="7" t="s">
        <v>28</v>
      </c>
      <c r="E10" s="9">
        <v>6</v>
      </c>
      <c r="F10" s="21">
        <v>388.33</v>
      </c>
      <c r="G10" s="21">
        <f>E10*F10</f>
        <v>2329.98</v>
      </c>
      <c r="H10" s="24"/>
    </row>
    <row r="11" spans="1:13" x14ac:dyDescent="0.25">
      <c r="A11" s="7" t="s">
        <v>33</v>
      </c>
      <c r="B11" s="3" t="s">
        <v>20</v>
      </c>
      <c r="C11" s="3" t="s">
        <v>10</v>
      </c>
      <c r="D11" s="7" t="s">
        <v>28</v>
      </c>
      <c r="E11" s="9">
        <v>61866</v>
      </c>
      <c r="F11" s="11">
        <v>2.2000000000000002</v>
      </c>
      <c r="G11" s="21">
        <f t="shared" ref="G11:G18" si="0">E11*F11</f>
        <v>136105.20000000001</v>
      </c>
      <c r="H11" s="24"/>
    </row>
    <row r="12" spans="1:13" x14ac:dyDescent="0.25">
      <c r="A12" s="7" t="s">
        <v>34</v>
      </c>
      <c r="B12" s="3" t="s">
        <v>21</v>
      </c>
      <c r="C12" s="3" t="s">
        <v>11</v>
      </c>
      <c r="D12" s="7" t="s">
        <v>3</v>
      </c>
      <c r="E12" s="9">
        <v>195</v>
      </c>
      <c r="F12" s="11">
        <v>38.630000000000003</v>
      </c>
      <c r="G12" s="21">
        <f t="shared" si="0"/>
        <v>7532.85</v>
      </c>
      <c r="H12" s="24"/>
    </row>
    <row r="13" spans="1:13" ht="30" x14ac:dyDescent="0.25">
      <c r="A13" s="7" t="s">
        <v>35</v>
      </c>
      <c r="B13" s="3" t="s">
        <v>22</v>
      </c>
      <c r="C13" s="4" t="s">
        <v>12</v>
      </c>
      <c r="D13" s="7" t="s">
        <v>28</v>
      </c>
      <c r="E13" s="9">
        <v>33993.25</v>
      </c>
      <c r="F13" s="11">
        <v>3.9</v>
      </c>
      <c r="G13" s="21">
        <f t="shared" si="0"/>
        <v>132573.67499999999</v>
      </c>
      <c r="H13" s="24"/>
    </row>
    <row r="14" spans="1:13" ht="30" x14ac:dyDescent="0.25">
      <c r="A14" s="7" t="s">
        <v>36</v>
      </c>
      <c r="B14" s="3" t="s">
        <v>23</v>
      </c>
      <c r="C14" s="4" t="s">
        <v>13</v>
      </c>
      <c r="D14" s="7" t="s">
        <v>28</v>
      </c>
      <c r="E14" s="9">
        <v>32685.81</v>
      </c>
      <c r="F14" s="11">
        <v>16.14</v>
      </c>
      <c r="G14" s="21">
        <f t="shared" si="0"/>
        <v>527548.97340000002</v>
      </c>
      <c r="H14" s="24"/>
    </row>
    <row r="15" spans="1:13" ht="30" x14ac:dyDescent="0.25">
      <c r="A15" s="7" t="s">
        <v>37</v>
      </c>
      <c r="B15" s="3" t="s">
        <v>24</v>
      </c>
      <c r="C15" s="4" t="s">
        <v>14</v>
      </c>
      <c r="D15" s="7" t="s">
        <v>29</v>
      </c>
      <c r="E15" s="9">
        <v>482.07</v>
      </c>
      <c r="F15" s="11">
        <v>408.07</v>
      </c>
      <c r="G15" s="21">
        <f t="shared" si="0"/>
        <v>196718.30489999999</v>
      </c>
      <c r="H15" s="24"/>
    </row>
    <row r="16" spans="1:13" x14ac:dyDescent="0.25">
      <c r="A16" s="7" t="s">
        <v>38</v>
      </c>
      <c r="B16" s="3" t="s">
        <v>25</v>
      </c>
      <c r="C16" s="4" t="s">
        <v>15</v>
      </c>
      <c r="D16" s="7" t="s">
        <v>30</v>
      </c>
      <c r="E16" s="9">
        <v>576.52</v>
      </c>
      <c r="F16" s="11">
        <v>24.86</v>
      </c>
      <c r="G16" s="21">
        <f t="shared" si="0"/>
        <v>14332.287199999999</v>
      </c>
      <c r="H16" s="24"/>
    </row>
    <row r="17" spans="1:8" ht="30" x14ac:dyDescent="0.25">
      <c r="A17" s="7" t="s">
        <v>39</v>
      </c>
      <c r="B17" s="3" t="s">
        <v>26</v>
      </c>
      <c r="C17" s="4" t="s">
        <v>16</v>
      </c>
      <c r="D17" s="7" t="s">
        <v>29</v>
      </c>
      <c r="E17" s="9">
        <v>783.36</v>
      </c>
      <c r="F17" s="11">
        <v>14.13</v>
      </c>
      <c r="G17" s="21">
        <f t="shared" si="0"/>
        <v>11068.8768</v>
      </c>
      <c r="H17" s="24"/>
    </row>
    <row r="18" spans="1:8" ht="30" x14ac:dyDescent="0.25">
      <c r="A18" s="7" t="s">
        <v>40</v>
      </c>
      <c r="B18" s="3" t="s">
        <v>27</v>
      </c>
      <c r="C18" s="4" t="s">
        <v>17</v>
      </c>
      <c r="D18" s="7" t="s">
        <v>31</v>
      </c>
      <c r="E18" s="9">
        <v>2700</v>
      </c>
      <c r="F18" s="11">
        <v>2.4700000000000002</v>
      </c>
      <c r="G18" s="21">
        <f t="shared" si="0"/>
        <v>6669.0000000000009</v>
      </c>
      <c r="H18" s="24"/>
    </row>
    <row r="19" spans="1:8" x14ac:dyDescent="0.25">
      <c r="A19" s="2" t="s">
        <v>41</v>
      </c>
      <c r="B19" s="5"/>
      <c r="C19" s="6" t="s">
        <v>18</v>
      </c>
      <c r="D19" s="8"/>
      <c r="E19" s="10"/>
      <c r="F19" s="12">
        <v>0</v>
      </c>
      <c r="G19" s="14">
        <f>SUM(G20:G27)</f>
        <v>748700.27260000003</v>
      </c>
      <c r="H19" s="24"/>
    </row>
    <row r="20" spans="1:8" x14ac:dyDescent="0.25">
      <c r="A20" s="7" t="s">
        <v>42</v>
      </c>
      <c r="B20" s="3" t="s">
        <v>20</v>
      </c>
      <c r="C20" s="3" t="s">
        <v>10</v>
      </c>
      <c r="D20" s="7" t="s">
        <v>28</v>
      </c>
      <c r="E20" s="9">
        <v>45805.5</v>
      </c>
      <c r="F20" s="11">
        <v>2.2000000000000002</v>
      </c>
      <c r="G20" s="11">
        <f>E20*F20</f>
        <v>100772.1</v>
      </c>
      <c r="H20" s="24"/>
    </row>
    <row r="21" spans="1:8" x14ac:dyDescent="0.25">
      <c r="A21" s="7" t="s">
        <v>43</v>
      </c>
      <c r="B21" s="3" t="s">
        <v>21</v>
      </c>
      <c r="C21" s="3" t="s">
        <v>11</v>
      </c>
      <c r="D21" s="7" t="s">
        <v>3</v>
      </c>
      <c r="E21" s="9">
        <v>91</v>
      </c>
      <c r="F21" s="11">
        <v>38.619999999999997</v>
      </c>
      <c r="G21" s="11">
        <f t="shared" ref="G21:G27" si="1">E21*F21</f>
        <v>3514.4199999999996</v>
      </c>
      <c r="H21" s="24"/>
    </row>
    <row r="22" spans="1:8" ht="30" x14ac:dyDescent="0.25">
      <c r="A22" s="7" t="s">
        <v>44</v>
      </c>
      <c r="B22" s="3" t="s">
        <v>22</v>
      </c>
      <c r="C22" s="4" t="s">
        <v>12</v>
      </c>
      <c r="D22" s="7" t="s">
        <v>28</v>
      </c>
      <c r="E22" s="9">
        <v>17671.2</v>
      </c>
      <c r="F22" s="11">
        <v>3.9</v>
      </c>
      <c r="G22" s="11">
        <f t="shared" si="1"/>
        <v>68917.680000000008</v>
      </c>
      <c r="H22" s="24"/>
    </row>
    <row r="23" spans="1:8" ht="30" x14ac:dyDescent="0.25">
      <c r="A23" s="7" t="s">
        <v>45</v>
      </c>
      <c r="B23" s="3" t="s">
        <v>23</v>
      </c>
      <c r="C23" s="4" t="s">
        <v>13</v>
      </c>
      <c r="D23" s="7" t="s">
        <v>28</v>
      </c>
      <c r="E23" s="9">
        <v>17671.2</v>
      </c>
      <c r="F23" s="11">
        <v>16.14</v>
      </c>
      <c r="G23" s="11">
        <f t="shared" si="1"/>
        <v>285213.16800000001</v>
      </c>
      <c r="H23" s="24"/>
    </row>
    <row r="24" spans="1:8" ht="30" x14ac:dyDescent="0.25">
      <c r="A24" s="7" t="s">
        <v>46</v>
      </c>
      <c r="B24" s="3" t="s">
        <v>24</v>
      </c>
      <c r="C24" s="4" t="s">
        <v>14</v>
      </c>
      <c r="D24" s="7" t="s">
        <v>29</v>
      </c>
      <c r="E24" s="9">
        <v>482.4</v>
      </c>
      <c r="F24" s="11">
        <v>408.07</v>
      </c>
      <c r="G24" s="11">
        <f t="shared" si="1"/>
        <v>196852.96799999999</v>
      </c>
      <c r="H24" s="24"/>
    </row>
    <row r="25" spans="1:8" x14ac:dyDescent="0.25">
      <c r="A25" s="7" t="s">
        <v>47</v>
      </c>
      <c r="B25" s="3" t="s">
        <v>25</v>
      </c>
      <c r="C25" s="4" t="s">
        <v>15</v>
      </c>
      <c r="D25" s="7" t="s">
        <v>30</v>
      </c>
      <c r="E25" s="9">
        <v>2952.3</v>
      </c>
      <c r="F25" s="11">
        <v>24.71</v>
      </c>
      <c r="G25" s="11">
        <f t="shared" si="1"/>
        <v>72951.333000000013</v>
      </c>
      <c r="H25" s="24"/>
    </row>
    <row r="26" spans="1:8" ht="30" x14ac:dyDescent="0.25">
      <c r="A26" s="7" t="s">
        <v>48</v>
      </c>
      <c r="B26" s="3" t="s">
        <v>26</v>
      </c>
      <c r="C26" s="4" t="s">
        <v>16</v>
      </c>
      <c r="D26" s="7" t="s">
        <v>29</v>
      </c>
      <c r="E26" s="9">
        <v>627.12</v>
      </c>
      <c r="F26" s="11">
        <v>14.13</v>
      </c>
      <c r="G26" s="11">
        <f t="shared" si="1"/>
        <v>8861.2056000000011</v>
      </c>
      <c r="H26" s="24"/>
    </row>
    <row r="27" spans="1:8" ht="30" x14ac:dyDescent="0.25">
      <c r="A27" s="7" t="s">
        <v>49</v>
      </c>
      <c r="B27" s="3" t="s">
        <v>27</v>
      </c>
      <c r="C27" s="4" t="s">
        <v>17</v>
      </c>
      <c r="D27" s="7" t="s">
        <v>31</v>
      </c>
      <c r="E27" s="9">
        <v>4703.3999999999996</v>
      </c>
      <c r="F27" s="11">
        <v>2.4700000000000002</v>
      </c>
      <c r="G27" s="11">
        <f t="shared" si="1"/>
        <v>11617.397999999999</v>
      </c>
      <c r="H27" s="24"/>
    </row>
    <row r="28" spans="1:8" x14ac:dyDescent="0.25">
      <c r="A28" s="25" t="s">
        <v>50</v>
      </c>
      <c r="B28" s="25"/>
      <c r="C28" s="25"/>
      <c r="D28" s="25"/>
      <c r="E28" s="25"/>
      <c r="F28" s="25"/>
      <c r="G28" s="16">
        <f>G19+G9</f>
        <v>1783579.4199000001</v>
      </c>
      <c r="H28" s="22"/>
    </row>
    <row r="29" spans="1:8" x14ac:dyDescent="0.25">
      <c r="H29" s="23"/>
    </row>
    <row r="32" spans="1:8" x14ac:dyDescent="0.25">
      <c r="C32" s="23"/>
    </row>
  </sheetData>
  <mergeCells count="1">
    <mergeCell ref="A28:F28"/>
  </mergeCells>
  <pageMargins left="0.51181102362204722" right="0.51181102362204722" top="0.78740157480314965" bottom="0.78740157480314965" header="0.31496062992125984" footer="0.31496062992125984"/>
  <pageSetup paperSize="9" scale="76" orientation="landscape" horizontalDpi="0" verticalDpi="0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7"/>
  <sheetViews>
    <sheetView view="pageBreakPreview" zoomScale="85" zoomScaleNormal="85" zoomScaleSheetLayoutView="85" workbookViewId="0">
      <selection activeCell="C12" sqref="C12"/>
    </sheetView>
  </sheetViews>
  <sheetFormatPr defaultRowHeight="15" x14ac:dyDescent="0.25"/>
  <cols>
    <col min="2" max="2" width="60.85546875" bestFit="1" customWidth="1"/>
    <col min="3" max="4" width="15.85546875" bestFit="1" customWidth="1"/>
    <col min="6" max="6" width="14.42578125" bestFit="1" customWidth="1"/>
    <col min="8" max="8" width="14.42578125" bestFit="1" customWidth="1"/>
    <col min="10" max="10" width="14.42578125" bestFit="1" customWidth="1"/>
    <col min="12" max="12" width="16" bestFit="1" customWidth="1"/>
    <col min="14" max="14" width="16" bestFit="1" customWidth="1"/>
    <col min="16" max="16" width="16" bestFit="1" customWidth="1"/>
  </cols>
  <sheetData>
    <row r="3" spans="1:16" x14ac:dyDescent="0.25">
      <c r="C3" s="1"/>
    </row>
    <row r="4" spans="1:16" x14ac:dyDescent="0.25">
      <c r="C4" s="1"/>
    </row>
    <row r="5" spans="1:16" x14ac:dyDescent="0.25">
      <c r="C5" s="1"/>
    </row>
    <row r="6" spans="1:16" x14ac:dyDescent="0.25">
      <c r="A6" t="s">
        <v>51</v>
      </c>
      <c r="C6" s="1"/>
    </row>
    <row r="8" spans="1:16" x14ac:dyDescent="0.25">
      <c r="A8" s="26" t="s">
        <v>0</v>
      </c>
      <c r="B8" s="26" t="s">
        <v>52</v>
      </c>
      <c r="C8" s="26" t="s">
        <v>53</v>
      </c>
      <c r="D8" s="26" t="s">
        <v>54</v>
      </c>
      <c r="E8" s="26" t="s">
        <v>55</v>
      </c>
      <c r="F8" s="26"/>
      <c r="G8" s="26" t="s">
        <v>58</v>
      </c>
      <c r="H8" s="26"/>
      <c r="I8" s="26" t="s">
        <v>59</v>
      </c>
      <c r="J8" s="26"/>
      <c r="K8" s="26" t="s">
        <v>60</v>
      </c>
      <c r="L8" s="26"/>
      <c r="M8" s="26" t="s">
        <v>61</v>
      </c>
      <c r="N8" s="26"/>
      <c r="O8" s="26" t="s">
        <v>62</v>
      </c>
      <c r="P8" s="26"/>
    </row>
    <row r="9" spans="1:16" x14ac:dyDescent="0.25">
      <c r="A9" s="26"/>
      <c r="B9" s="26"/>
      <c r="C9" s="26"/>
      <c r="D9" s="26"/>
      <c r="E9" s="17" t="s">
        <v>56</v>
      </c>
      <c r="F9" s="17" t="s">
        <v>57</v>
      </c>
      <c r="G9" s="17" t="s">
        <v>56</v>
      </c>
      <c r="H9" s="17" t="s">
        <v>57</v>
      </c>
      <c r="I9" s="17" t="s">
        <v>56</v>
      </c>
      <c r="J9" s="17" t="s">
        <v>57</v>
      </c>
      <c r="K9" s="17" t="s">
        <v>56</v>
      </c>
      <c r="L9" s="17" t="s">
        <v>57</v>
      </c>
      <c r="M9" s="17" t="s">
        <v>56</v>
      </c>
      <c r="N9" s="17" t="s">
        <v>57</v>
      </c>
      <c r="O9" s="17" t="s">
        <v>56</v>
      </c>
      <c r="P9" s="17" t="s">
        <v>57</v>
      </c>
    </row>
    <row r="10" spans="1:16" x14ac:dyDescent="0.25">
      <c r="A10" s="3">
        <v>1</v>
      </c>
      <c r="B10" s="3" t="s">
        <v>63</v>
      </c>
      <c r="C10" s="11">
        <f>'PLANILHA ORC 11%'!G9</f>
        <v>1034879.1473000001</v>
      </c>
      <c r="D10" s="18">
        <f>C10</f>
        <v>1034879.1473000001</v>
      </c>
      <c r="E10" s="19">
        <v>0.2</v>
      </c>
      <c r="F10" s="18">
        <f>D10*E10</f>
        <v>206975.82946000004</v>
      </c>
      <c r="G10" s="19">
        <v>0.2</v>
      </c>
      <c r="H10" s="18">
        <f>D10*G10</f>
        <v>206975.82946000004</v>
      </c>
      <c r="I10" s="19">
        <v>0.2</v>
      </c>
      <c r="J10" s="18">
        <f>D10*I10</f>
        <v>206975.82946000004</v>
      </c>
      <c r="K10" s="19">
        <v>0.2</v>
      </c>
      <c r="L10" s="18">
        <f>D10*K10</f>
        <v>206975.82946000004</v>
      </c>
      <c r="M10" s="19">
        <v>0.2</v>
      </c>
      <c r="N10" s="18">
        <f>D10*M10</f>
        <v>206975.82946000004</v>
      </c>
      <c r="O10" s="3"/>
      <c r="P10" s="3"/>
    </row>
    <row r="11" spans="1:16" x14ac:dyDescent="0.25">
      <c r="A11" s="3">
        <v>2</v>
      </c>
      <c r="B11" s="3" t="s">
        <v>18</v>
      </c>
      <c r="C11" s="11">
        <f>'PLANILHA ORC 11%'!G19</f>
        <v>748700.27260000003</v>
      </c>
      <c r="D11" s="18">
        <f>C11</f>
        <v>748700.27260000003</v>
      </c>
      <c r="E11" s="3"/>
      <c r="F11" s="3"/>
      <c r="G11" s="3"/>
      <c r="H11" s="3"/>
      <c r="I11" s="19">
        <v>0.25</v>
      </c>
      <c r="J11" s="18">
        <f>D11*I11</f>
        <v>187175.06815000001</v>
      </c>
      <c r="K11" s="19">
        <v>0.25</v>
      </c>
      <c r="L11" s="18">
        <f>D11*K11</f>
        <v>187175.06815000001</v>
      </c>
      <c r="M11" s="19">
        <v>0.25</v>
      </c>
      <c r="N11" s="11">
        <f>D11*M11</f>
        <v>187175.06815000001</v>
      </c>
      <c r="O11" s="19">
        <v>0.25</v>
      </c>
      <c r="P11" s="18">
        <f>D11*O11</f>
        <v>187175.06815000001</v>
      </c>
    </row>
    <row r="12" spans="1:1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"/>
      <c r="B16" s="3" t="s">
        <v>50</v>
      </c>
      <c r="C16" s="18">
        <f>SUM(C10:C15)</f>
        <v>1783579.4199000001</v>
      </c>
      <c r="D16" s="18">
        <f>SUM(D10:D15)</f>
        <v>1783579.4199000001</v>
      </c>
      <c r="E16" s="20">
        <v>0.11600000000000001</v>
      </c>
      <c r="F16" s="18">
        <f>SUM(F10:F15)</f>
        <v>206975.82946000004</v>
      </c>
      <c r="G16" s="20">
        <v>0.11600000000000001</v>
      </c>
      <c r="H16" s="18">
        <f>SUM(H10:H15)</f>
        <v>206975.82946000004</v>
      </c>
      <c r="I16" s="20">
        <v>0.221</v>
      </c>
      <c r="J16" s="18">
        <f>SUM(J10:J15)</f>
        <v>394150.89761000004</v>
      </c>
      <c r="K16" s="20">
        <v>0.221</v>
      </c>
      <c r="L16" s="18">
        <f>SUM(L10:L15)</f>
        <v>394150.89761000004</v>
      </c>
      <c r="M16" s="20">
        <v>0.221</v>
      </c>
      <c r="N16" s="18">
        <f>SUM(N10:N15)</f>
        <v>394150.89761000004</v>
      </c>
      <c r="O16" s="20">
        <v>0.105</v>
      </c>
      <c r="P16" s="11">
        <f>SUM(P10:P15)</f>
        <v>187175.06815000001</v>
      </c>
    </row>
    <row r="17" spans="1:16" x14ac:dyDescent="0.25">
      <c r="A17" s="3"/>
      <c r="B17" s="3"/>
      <c r="C17" s="3"/>
      <c r="D17" s="3"/>
      <c r="E17" s="20">
        <v>0.11600000000000001</v>
      </c>
      <c r="F17" s="18">
        <f>F16</f>
        <v>206975.82946000004</v>
      </c>
      <c r="G17" s="20">
        <f t="shared" ref="G17:P17" si="0">E17+G16</f>
        <v>0.23200000000000001</v>
      </c>
      <c r="H17" s="18">
        <f t="shared" si="0"/>
        <v>413951.65892000007</v>
      </c>
      <c r="I17" s="20">
        <f t="shared" si="0"/>
        <v>0.45300000000000001</v>
      </c>
      <c r="J17" s="18">
        <f t="shared" si="0"/>
        <v>808102.55653000018</v>
      </c>
      <c r="K17" s="20">
        <f t="shared" si="0"/>
        <v>0.67400000000000004</v>
      </c>
      <c r="L17" s="18">
        <f t="shared" si="0"/>
        <v>1202253.4541400003</v>
      </c>
      <c r="M17" s="20">
        <f t="shared" si="0"/>
        <v>0.89500000000000002</v>
      </c>
      <c r="N17" s="18">
        <f t="shared" si="0"/>
        <v>1596404.3517500004</v>
      </c>
      <c r="O17" s="20">
        <f t="shared" si="0"/>
        <v>1</v>
      </c>
      <c r="P17" s="11">
        <f t="shared" si="0"/>
        <v>1783579.4199000003</v>
      </c>
    </row>
  </sheetData>
  <mergeCells count="10">
    <mergeCell ref="I8:J8"/>
    <mergeCell ref="K8:L8"/>
    <mergeCell ref="M8:N8"/>
    <mergeCell ref="O8:P8"/>
    <mergeCell ref="A8:A9"/>
    <mergeCell ref="B8:B9"/>
    <mergeCell ref="C8:C9"/>
    <mergeCell ref="D8:D9"/>
    <mergeCell ref="E8:F8"/>
    <mergeCell ref="G8:H8"/>
  </mergeCells>
  <pageMargins left="0.51181102362204722" right="0.51181102362204722" top="0.78740157480314965" bottom="0.78740157480314965" header="0.31496062992125984" footer="0.31496062992125984"/>
  <pageSetup paperSize="9" scale="5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PLANILHA ORC 11%</vt:lpstr>
      <vt:lpstr>CRONOGRAMA</vt:lpstr>
      <vt:lpstr>Plan3</vt:lpstr>
      <vt:lpstr>'PLANILHA ORC 11%'!Area_de_impressao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Notebook</cp:lastModifiedBy>
  <cp:lastPrinted>2023-02-05T13:18:26Z</cp:lastPrinted>
  <dcterms:created xsi:type="dcterms:W3CDTF">2022-08-22T14:43:40Z</dcterms:created>
  <dcterms:modified xsi:type="dcterms:W3CDTF">2023-02-05T13:19:15Z</dcterms:modified>
</cp:coreProperties>
</file>