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58FFDC8-50B9-40AC-82CC-41E9F63A74C2}" xr6:coauthVersionLast="47" xr6:coauthVersionMax="47" xr10:uidLastSave="{00000000-0000-0000-0000-000000000000}"/>
  <bookViews>
    <workbookView xWindow="-120" yWindow="-120" windowWidth="20730" windowHeight="11160" xr2:uid="{36B9ECE5-E2D8-429A-B8F8-99D945E731C0}"/>
  </bookViews>
  <sheets>
    <sheet name="Bm 01" sheetId="2" r:id="rId1"/>
    <sheet name="Memória de calculo bm 01" sheetId="3" r:id="rId2"/>
    <sheet name="Planilha1" sheetId="1" r:id="rId3"/>
  </sheets>
  <externalReferences>
    <externalReference r:id="rId4"/>
    <externalReference r:id="rId5"/>
  </externalReferences>
  <definedNames>
    <definedName name="_xlnm.Print_Area" localSheetId="0">'Bm 01'!$A$1:$M$112</definedName>
    <definedName name="_xlnm.Print_Area" localSheetId="1">'Memória de calculo bm 01'!$A$1:$M$112</definedName>
    <definedName name="JR_PAGE_ANCHOR_0_1" localSheetId="0">[2]orcamento!#REF!</definedName>
    <definedName name="JR_PAGE_ANCHOR_0_1" localSheetId="1">[2]orcamento!#REF!</definedName>
    <definedName name="JR_PAGE_ANCHOR_0_1">[2]orcamento!#REF!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5" i="3" l="1"/>
  <c r="L545" i="3"/>
  <c r="K545" i="3"/>
  <c r="J545" i="3"/>
  <c r="J559" i="3" s="1"/>
  <c r="L560" i="3" s="1"/>
  <c r="I545" i="3"/>
  <c r="I553" i="3" s="1"/>
  <c r="G68" i="3"/>
  <c r="G66" i="3"/>
  <c r="G64" i="3"/>
  <c r="G63" i="3"/>
  <c r="G61" i="3"/>
  <c r="G49" i="3"/>
  <c r="G48" i="3"/>
  <c r="G47" i="3"/>
  <c r="G46" i="3"/>
  <c r="G45" i="3"/>
  <c r="G44" i="3"/>
  <c r="G43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J13" i="3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89" i="2" s="1"/>
  <c r="J90" i="2"/>
  <c r="L88" i="2"/>
  <c r="M88" i="2" s="1"/>
  <c r="K88" i="2"/>
  <c r="J88" i="2"/>
  <c r="I88" i="2"/>
  <c r="M87" i="2"/>
  <c r="L87" i="2"/>
  <c r="K87" i="2"/>
  <c r="J87" i="2"/>
  <c r="I87" i="2"/>
  <c r="L86" i="2"/>
  <c r="M86" i="2" s="1"/>
  <c r="K86" i="2"/>
  <c r="J86" i="2"/>
  <c r="I86" i="2"/>
  <c r="L85" i="2"/>
  <c r="K85" i="2"/>
  <c r="J85" i="2"/>
  <c r="M85" i="2" s="1"/>
  <c r="I85" i="2"/>
  <c r="L84" i="2"/>
  <c r="M84" i="2" s="1"/>
  <c r="K84" i="2"/>
  <c r="J84" i="2"/>
  <c r="I84" i="2"/>
  <c r="M83" i="2"/>
  <c r="L83" i="2"/>
  <c r="K83" i="2"/>
  <c r="J83" i="2"/>
  <c r="I83" i="2"/>
  <c r="L82" i="2"/>
  <c r="M82" i="2" s="1"/>
  <c r="K82" i="2"/>
  <c r="J82" i="2"/>
  <c r="J81" i="2" s="1"/>
  <c r="I82" i="2"/>
  <c r="I81" i="2" s="1"/>
  <c r="M80" i="2"/>
  <c r="L80" i="2"/>
  <c r="K80" i="2"/>
  <c r="J80" i="2"/>
  <c r="I80" i="2"/>
  <c r="I76" i="2" s="1"/>
  <c r="L79" i="2"/>
  <c r="M79" i="2" s="1"/>
  <c r="K79" i="2"/>
  <c r="J79" i="2"/>
  <c r="I79" i="2"/>
  <c r="L78" i="2"/>
  <c r="M78" i="2" s="1"/>
  <c r="K78" i="2"/>
  <c r="J78" i="2"/>
  <c r="I78" i="2"/>
  <c r="L77" i="2"/>
  <c r="M77" i="2" s="1"/>
  <c r="K77" i="2"/>
  <c r="J77" i="2"/>
  <c r="I77" i="2"/>
  <c r="J76" i="2"/>
  <c r="L75" i="2"/>
  <c r="M75" i="2" s="1"/>
  <c r="K75" i="2"/>
  <c r="J75" i="2"/>
  <c r="I75" i="2"/>
  <c r="L74" i="2"/>
  <c r="M74" i="2" s="1"/>
  <c r="K74" i="2"/>
  <c r="J74" i="2"/>
  <c r="I74" i="2"/>
  <c r="M73" i="2"/>
  <c r="L73" i="2"/>
  <c r="K73" i="2"/>
  <c r="J73" i="2"/>
  <c r="I73" i="2"/>
  <c r="L72" i="2"/>
  <c r="M72" i="2" s="1"/>
  <c r="K72" i="2"/>
  <c r="J72" i="2"/>
  <c r="J69" i="2" s="1"/>
  <c r="I72" i="2"/>
  <c r="L71" i="2"/>
  <c r="K71" i="2"/>
  <c r="J71" i="2"/>
  <c r="M71" i="2" s="1"/>
  <c r="I71" i="2"/>
  <c r="J70" i="2"/>
  <c r="I70" i="2"/>
  <c r="I69" i="2" s="1"/>
  <c r="L68" i="2"/>
  <c r="M68" i="2" s="1"/>
  <c r="K68" i="2"/>
  <c r="J68" i="2"/>
  <c r="I68" i="2"/>
  <c r="M67" i="2"/>
  <c r="L67" i="2"/>
  <c r="K67" i="2"/>
  <c r="J67" i="2"/>
  <c r="I67" i="2"/>
  <c r="L66" i="2"/>
  <c r="M66" i="2" s="1"/>
  <c r="K66" i="2"/>
  <c r="J66" i="2"/>
  <c r="I66" i="2"/>
  <c r="L65" i="2"/>
  <c r="M65" i="2" s="1"/>
  <c r="K65" i="2"/>
  <c r="J65" i="2"/>
  <c r="I65" i="2"/>
  <c r="L64" i="2"/>
  <c r="M64" i="2" s="1"/>
  <c r="K64" i="2"/>
  <c r="J64" i="2"/>
  <c r="I64" i="2"/>
  <c r="M63" i="2"/>
  <c r="L63" i="2"/>
  <c r="K63" i="2"/>
  <c r="J63" i="2"/>
  <c r="I63" i="2"/>
  <c r="L62" i="2"/>
  <c r="M62" i="2" s="1"/>
  <c r="K62" i="2"/>
  <c r="J62" i="2"/>
  <c r="I62" i="2"/>
  <c r="L61" i="2"/>
  <c r="K61" i="2"/>
  <c r="J61" i="2"/>
  <c r="M61" i="2" s="1"/>
  <c r="I61" i="2"/>
  <c r="L60" i="2"/>
  <c r="M60" i="2" s="1"/>
  <c r="K60" i="2"/>
  <c r="J60" i="2"/>
  <c r="I60" i="2"/>
  <c r="M59" i="2"/>
  <c r="L59" i="2"/>
  <c r="K59" i="2"/>
  <c r="J59" i="2"/>
  <c r="I59" i="2"/>
  <c r="L58" i="2"/>
  <c r="M58" i="2" s="1"/>
  <c r="K58" i="2"/>
  <c r="J58" i="2"/>
  <c r="I58" i="2"/>
  <c r="L57" i="2"/>
  <c r="K57" i="2"/>
  <c r="J57" i="2"/>
  <c r="M57" i="2" s="1"/>
  <c r="I57" i="2"/>
  <c r="L56" i="2"/>
  <c r="M56" i="2" s="1"/>
  <c r="K56" i="2"/>
  <c r="J56" i="2"/>
  <c r="I56" i="2"/>
  <c r="M55" i="2"/>
  <c r="L55" i="2"/>
  <c r="K55" i="2"/>
  <c r="J55" i="2"/>
  <c r="I55" i="2"/>
  <c r="L54" i="2"/>
  <c r="M54" i="2" s="1"/>
  <c r="K54" i="2"/>
  <c r="J54" i="2"/>
  <c r="I54" i="2"/>
  <c r="L53" i="2"/>
  <c r="K53" i="2"/>
  <c r="J53" i="2"/>
  <c r="M53" i="2" s="1"/>
  <c r="I53" i="2"/>
  <c r="L52" i="2"/>
  <c r="M52" i="2" s="1"/>
  <c r="K52" i="2"/>
  <c r="J52" i="2"/>
  <c r="I52" i="2"/>
  <c r="M51" i="2"/>
  <c r="L51" i="2"/>
  <c r="K51" i="2"/>
  <c r="J51" i="2"/>
  <c r="I51" i="2"/>
  <c r="L50" i="2"/>
  <c r="M50" i="2" s="1"/>
  <c r="K50" i="2"/>
  <c r="J50" i="2"/>
  <c r="I50" i="2"/>
  <c r="L49" i="2"/>
  <c r="K49" i="2"/>
  <c r="J49" i="2"/>
  <c r="M49" i="2" s="1"/>
  <c r="I49" i="2"/>
  <c r="L48" i="2"/>
  <c r="M48" i="2" s="1"/>
  <c r="K48" i="2"/>
  <c r="J48" i="2"/>
  <c r="I48" i="2"/>
  <c r="M47" i="2"/>
  <c r="L47" i="2"/>
  <c r="K47" i="2"/>
  <c r="J47" i="2"/>
  <c r="I47" i="2"/>
  <c r="L46" i="2"/>
  <c r="M46" i="2" s="1"/>
  <c r="K46" i="2"/>
  <c r="J46" i="2"/>
  <c r="I46" i="2"/>
  <c r="L45" i="2"/>
  <c r="K45" i="2"/>
  <c r="J45" i="2"/>
  <c r="M45" i="2" s="1"/>
  <c r="I45" i="2"/>
  <c r="L44" i="2"/>
  <c r="M44" i="2" s="1"/>
  <c r="K44" i="2"/>
  <c r="J44" i="2"/>
  <c r="I44" i="2"/>
  <c r="M43" i="2"/>
  <c r="L43" i="2"/>
  <c r="K43" i="2"/>
  <c r="J43" i="2"/>
  <c r="I43" i="2"/>
  <c r="L42" i="2"/>
  <c r="M42" i="2" s="1"/>
  <c r="K42" i="2"/>
  <c r="J42" i="2"/>
  <c r="I42" i="2"/>
  <c r="L41" i="2"/>
  <c r="K41" i="2"/>
  <c r="J41" i="2"/>
  <c r="M41" i="2" s="1"/>
  <c r="I41" i="2"/>
  <c r="L40" i="2"/>
  <c r="M40" i="2" s="1"/>
  <c r="K40" i="2"/>
  <c r="J40" i="2"/>
  <c r="I40" i="2"/>
  <c r="M39" i="2"/>
  <c r="L39" i="2"/>
  <c r="K39" i="2"/>
  <c r="J39" i="2"/>
  <c r="I39" i="2"/>
  <c r="L38" i="2"/>
  <c r="M38" i="2" s="1"/>
  <c r="K38" i="2"/>
  <c r="J38" i="2"/>
  <c r="I38" i="2"/>
  <c r="L37" i="2"/>
  <c r="K37" i="2"/>
  <c r="J37" i="2"/>
  <c r="M37" i="2" s="1"/>
  <c r="I37" i="2"/>
  <c r="L36" i="2"/>
  <c r="M36" i="2" s="1"/>
  <c r="K36" i="2"/>
  <c r="J36" i="2"/>
  <c r="I36" i="2"/>
  <c r="M35" i="2"/>
  <c r="L35" i="2"/>
  <c r="K35" i="2"/>
  <c r="J35" i="2"/>
  <c r="I35" i="2"/>
  <c r="L34" i="2"/>
  <c r="M34" i="2" s="1"/>
  <c r="K34" i="2"/>
  <c r="J34" i="2"/>
  <c r="I34" i="2"/>
  <c r="L33" i="2"/>
  <c r="K33" i="2"/>
  <c r="J33" i="2"/>
  <c r="M33" i="2" s="1"/>
  <c r="I33" i="2"/>
  <c r="L32" i="2"/>
  <c r="M32" i="2" s="1"/>
  <c r="K32" i="2"/>
  <c r="J32" i="2"/>
  <c r="I32" i="2"/>
  <c r="M31" i="2"/>
  <c r="L31" i="2"/>
  <c r="K31" i="2"/>
  <c r="J31" i="2"/>
  <c r="I31" i="2"/>
  <c r="L30" i="2"/>
  <c r="M30" i="2" s="1"/>
  <c r="K30" i="2"/>
  <c r="J30" i="2"/>
  <c r="I30" i="2"/>
  <c r="L29" i="2"/>
  <c r="K29" i="2"/>
  <c r="J29" i="2"/>
  <c r="M29" i="2" s="1"/>
  <c r="I29" i="2"/>
  <c r="L28" i="2"/>
  <c r="M28" i="2" s="1"/>
  <c r="K28" i="2"/>
  <c r="J28" i="2"/>
  <c r="I28" i="2"/>
  <c r="M27" i="2"/>
  <c r="L27" i="2"/>
  <c r="K27" i="2"/>
  <c r="J27" i="2"/>
  <c r="I27" i="2"/>
  <c r="L26" i="2"/>
  <c r="M26" i="2" s="1"/>
  <c r="K26" i="2"/>
  <c r="J26" i="2"/>
  <c r="I26" i="2"/>
  <c r="L25" i="2"/>
  <c r="K25" i="2"/>
  <c r="J25" i="2"/>
  <c r="M25" i="2" s="1"/>
  <c r="I25" i="2"/>
  <c r="L24" i="2"/>
  <c r="M24" i="2" s="1"/>
  <c r="K24" i="2"/>
  <c r="J24" i="2"/>
  <c r="I24" i="2"/>
  <c r="M23" i="2"/>
  <c r="L23" i="2"/>
  <c r="K23" i="2"/>
  <c r="J23" i="2"/>
  <c r="I23" i="2"/>
  <c r="L22" i="2"/>
  <c r="M22" i="2" s="1"/>
  <c r="K22" i="2"/>
  <c r="J22" i="2"/>
  <c r="I22" i="2"/>
  <c r="L21" i="2"/>
  <c r="K21" i="2"/>
  <c r="K18" i="2" s="1"/>
  <c r="J21" i="2"/>
  <c r="M21" i="2" s="1"/>
  <c r="I21" i="2"/>
  <c r="L20" i="2"/>
  <c r="L18" i="2" s="1"/>
  <c r="K20" i="2"/>
  <c r="J20" i="2"/>
  <c r="J18" i="2" s="1"/>
  <c r="I20" i="2"/>
  <c r="I18" i="2"/>
  <c r="I545" i="2" s="1"/>
  <c r="I553" i="2" s="1"/>
  <c r="J545" i="2" l="1"/>
  <c r="J559" i="2" s="1"/>
  <c r="L560" i="2" s="1"/>
  <c r="E13" i="2"/>
  <c r="G13" i="2" s="1"/>
  <c r="I13" i="2" s="1"/>
  <c r="J13" i="2"/>
  <c r="K545" i="2"/>
  <c r="L545" i="2"/>
  <c r="M545" i="2" s="1"/>
  <c r="M18" i="2"/>
  <c r="M20" i="2"/>
</calcChain>
</file>

<file path=xl/sharedStrings.xml><?xml version="1.0" encoding="utf-8"?>
<sst xmlns="http://schemas.openxmlformats.org/spreadsheetml/2006/main" count="659" uniqueCount="255">
  <si>
    <t>BM 01</t>
  </si>
  <si>
    <t>ESTADO DA PARAÍBA</t>
  </si>
  <si>
    <t>PREFEITURA  MUNICIPAL  DE SOUSA - PB</t>
  </si>
  <si>
    <t>Objetivo</t>
  </si>
  <si>
    <t>Agente Promotor</t>
  </si>
  <si>
    <t>Data de Emissão</t>
  </si>
  <si>
    <t>Nº BM</t>
  </si>
  <si>
    <t>ILUMINAÇÃO ESTÁDIO ÂNTONIO MARIZ - MARIZÃO</t>
  </si>
  <si>
    <t>Localização</t>
  </si>
  <si>
    <t>Contratada</t>
  </si>
  <si>
    <t>Início da Obra</t>
  </si>
  <si>
    <t>Termino da Obra</t>
  </si>
  <si>
    <t>BKL</t>
  </si>
  <si>
    <t>Nº de Contrato e Data de assinatura</t>
  </si>
  <si>
    <t>Valor do Contrato / PMS</t>
  </si>
  <si>
    <t>Valor Contrato - 1º Readequação</t>
  </si>
  <si>
    <t>Valor do Aditivo</t>
  </si>
  <si>
    <t>Percentual (%) Aditivo</t>
  </si>
  <si>
    <t>Valor da medição - R$</t>
  </si>
  <si>
    <t>Período de medição</t>
  </si>
  <si>
    <t>14/07/2023 a 01/09/2023</t>
  </si>
  <si>
    <t>Itens</t>
  </si>
  <si>
    <t>Discriminação dos serviços do orçamento</t>
  </si>
  <si>
    <t>Unid.</t>
  </si>
  <si>
    <t>Quantidade</t>
  </si>
  <si>
    <t>Financeiro</t>
  </si>
  <si>
    <t>Desvio (%)</t>
  </si>
  <si>
    <t>Custo Unitário</t>
  </si>
  <si>
    <t>Prevista</t>
  </si>
  <si>
    <t>1º Readequação</t>
  </si>
  <si>
    <t>Medida no período</t>
  </si>
  <si>
    <t>Acumulada incluindo o período</t>
  </si>
  <si>
    <t>INSTALAÇÕES ELÉTRICAS</t>
  </si>
  <si>
    <t>1.1</t>
  </si>
  <si>
    <t>ENTRADA DE ENERGIA</t>
  </si>
  <si>
    <t>1.1.1</t>
  </si>
  <si>
    <t>TRANSFORMADOR DE DISTRIBUIÇÃO, 112,5 KVA, TRIFÁSICO, 60 HZ, CLASSE 15 KV, IMERSO EM ÓLEO MINERAL, INSTALAÇÃO EM POSTE (NÃO INCLUSO SUPORTE) - FORNECIMENTO E INSTALAÇÃO. AF_12/2020</t>
  </si>
  <si>
    <t>UND</t>
  </si>
  <si>
    <t>1.1.2</t>
  </si>
  <si>
    <t>POSTE DE CONCRETO ARMADO DE SEÇÃO DUPLO T, EXTENSÇÃO DE 11,00 M, RESISTÊNCIA DE 600 DAN, TIPO B (UN)</t>
  </si>
  <si>
    <t>1.1.3</t>
  </si>
  <si>
    <t>ALÇA PREFORMADA DE DISTRIBUIÇÃO, EM AÇO GALVANIZADO, AWG 2(KG)- FORNECIMENTO E INSTALAÇÃO</t>
  </si>
  <si>
    <t>1.1.4</t>
  </si>
  <si>
    <t>CABO DE ALUMÍNIO NU COM ALMA DE AÇO, BITOLA 2 AWG (KG)</t>
  </si>
  <si>
    <t>1.1.5</t>
  </si>
  <si>
    <t>ARRUELA QUADRADA EM AÇO GALVANIZADO, DIMENSAO = 38 MM, ESPESSURA = 3 MM, DIAMETRO DO FURO = 18 MM (UN)</t>
  </si>
  <si>
    <t>1.1.6</t>
  </si>
  <si>
    <t>PORCA QUADRADA ROSCA, FORNECIMENTO</t>
  </si>
  <si>
    <t>1.1.7</t>
  </si>
  <si>
    <t>ISOLADOR, TIPO DISCO, PARA TENSAO 15KV - FORNECIMENTO E INSTALAÇÃO. AF_07/2020</t>
  </si>
  <si>
    <t>1.1.8</t>
  </si>
  <si>
    <t>MANILHA SAPATILHA PREFORMADA, FORNECIMENTO</t>
  </si>
  <si>
    <t>1.1.9</t>
  </si>
  <si>
    <t>FORNECIMENTO DE PORCA OLHAL</t>
  </si>
  <si>
    <t>1.1.10</t>
  </si>
  <si>
    <t>GANCHO SUSPENSÃO COM OLHAL, FORNECIMENTO</t>
  </si>
  <si>
    <t>1.1.11</t>
  </si>
  <si>
    <t>FORNECIMENTO DE PARAFUSO CABEÇA QUADRADA 16 X 450MM</t>
  </si>
  <si>
    <t>1.1.12</t>
  </si>
  <si>
    <t>FORNECIMENTO DE PARAFUSO CABEÇA QUADRADA 16 X 350MM</t>
  </si>
  <si>
    <t>1.1.13</t>
  </si>
  <si>
    <t>FORNECIMENTO E INSTALAÇÃO DE PARA RAIOS TIPO POLIMÉRICO 15KV-12KA</t>
  </si>
  <si>
    <t>1.1.14</t>
  </si>
  <si>
    <t>CRUZETA EM CONCRETO ARMADO, TIPO "T", 1900MM - FORNECIMENTO</t>
  </si>
  <si>
    <t>1.1.15</t>
  </si>
  <si>
    <t>CAIXA DE INSPEÇÃO PARA ATERRAMENTO, CIRCULAR, EM POLIETILENO, DIÂMETRO INTERNO= 0,3 M. AF_12/2020 (UN)</t>
  </si>
  <si>
    <t>1.1.16</t>
  </si>
  <si>
    <t>TERMINAL A COMPRESSÃO EM COBRE ESTANHADO PARA CABO 35MM², 1 FURO E 1 COMPRESSÃO, PARA PARAFUSO DE FIXAÇÃO M8 (UN)</t>
  </si>
  <si>
    <t>1.1.17</t>
  </si>
  <si>
    <t>FORNECIMENTO DE CONCTOR AMPACTINHO TIPO Í CINZA - 880.557-1</t>
  </si>
  <si>
    <t>1.1.18</t>
  </si>
  <si>
    <t>CABO DE COBRE FLEXIVEL ISOLADO, 70MM², ANTI-CHAMA 0,6/1,0 KV, PARA REDE ENTERRADA DE DISTRIBUIÇÃO DE ENERGIA ELÉTRICA - FORNECIMENTO E INSTALAÇÃO. AF_12/2021</t>
  </si>
  <si>
    <t>M</t>
  </si>
  <si>
    <t>1.1.19</t>
  </si>
  <si>
    <t>CABO DE COBRE FLEXIVEL ISOLADO, 35MM², ANTI-CHAMA 0,6/1,0 KV, PARA REDE ENTERRADA DE DISTRIBUIÇÃO DE ENERGIA ELÉTRICA - FORNECIMENTO E INSTALAÇÃO. AF_12/2021</t>
  </si>
  <si>
    <t>1.1.20</t>
  </si>
  <si>
    <t xml:space="preserve">CAIXA DE MEDIÇÃO DIRETA ATÉ 200A CONFECCIONADA EM CHAPA GALVANIZADA E PINTADA ELETROSTATICAMENTE D= 100X60X15CM </t>
  </si>
  <si>
    <t>1.1.21</t>
  </si>
  <si>
    <t>DISJUNTOR TERMOMAGNETICO TRIPOLAR EM CAIXA MOLDADA 175 COM CAIXA MOLDADA 10 KA</t>
  </si>
  <si>
    <t>1.1.22</t>
  </si>
  <si>
    <t>TERMINAL A COMPRESSÃO PARA CABO DE 70 MM² -FORNECIMENTO E INSTALAÇÃO</t>
  </si>
  <si>
    <t>1.1.23</t>
  </si>
  <si>
    <t>TERMINAL DE COMPRESSÃO BANDEIRA PARA CABO 70MM²</t>
  </si>
  <si>
    <t>1.1.24</t>
  </si>
  <si>
    <t>BUCHA COM ARRUELA EM LIGA ESPECIAL ZAMAK, P/ELETRODUTO 85MM, D=3"</t>
  </si>
  <si>
    <t>1.1.25</t>
  </si>
  <si>
    <t>BUCHA DE ALUMINIO P/ELETRODUTO D=4"</t>
  </si>
  <si>
    <t>1.1.26</t>
  </si>
  <si>
    <t>CABEÇOTE DE ALUMINIO DE 4" - FORNECIMENTO</t>
  </si>
  <si>
    <t>1.1.27</t>
  </si>
  <si>
    <t>CURVA 135 GRAUS, PARA ELETRODUTO, EM AÇO GALVANIZADO ELETROLITICO, DIAMETRO DE 80 MM (3")</t>
  </si>
  <si>
    <t>1.1.28</t>
  </si>
  <si>
    <t>ELETRODUTO GALVANIZADO 80MM</t>
  </si>
  <si>
    <t>1.1.29</t>
  </si>
  <si>
    <t>FITA EM AÇO INOX,FUSIMEC OU SIMILAR - FORNECIMENTO</t>
  </si>
  <si>
    <t>1.1.30</t>
  </si>
  <si>
    <t>FITA ISOLANTE ALTA FUSÃO 19MMX10X - FORNECIMENTO</t>
  </si>
  <si>
    <t>1.1.31</t>
  </si>
  <si>
    <t>ELETRODUTO DE PVC RÍGIDO ROSCÁVEL, DIÂMETRO= 75MM (2 1/2)</t>
  </si>
  <si>
    <t>1.1.32</t>
  </si>
  <si>
    <t>CURVA 90 GRAUS PARA ELETRODUTO, PVC, ROSCÁVEL, DN 75MM (2 1/2"),PARA REDE ENTERRADA DE DISTRIBUIÇÃO DE ENERGIA ELÉTRICA</t>
  </si>
  <si>
    <t>1.1.33</t>
  </si>
  <si>
    <t>LUVA PARA ELETRODUTO, PVC, ROSCÁVEL, DN 75MM (2 1/2"), PARA REDE ENTERRADA DE DISTRIBUIÇÃO DE ENERGIA ELÉTRICA- FORNECIMENTO E INSTALAÇÃO</t>
  </si>
  <si>
    <t>1.1.34</t>
  </si>
  <si>
    <t>PORCA SEXTAVADA 3/8", BICROMATIZADA</t>
  </si>
  <si>
    <t>1.1.35</t>
  </si>
  <si>
    <t>PARAFUSO ZINCADO, SEXTAVADO, COM ROSCA INTEIRA, DIAMETRO 3/8", COMPRIMENTO 2" (UN)</t>
  </si>
  <si>
    <t>1.1.36</t>
  </si>
  <si>
    <t>1.1.37</t>
  </si>
  <si>
    <t>ARRUELA DE LISA 3/8"</t>
  </si>
  <si>
    <t>1.1.38</t>
  </si>
  <si>
    <t>ARRUELA DE PRESSÃO 3/8" - REV 02</t>
  </si>
  <si>
    <t>1.1.39</t>
  </si>
  <si>
    <t>1.1.40</t>
  </si>
  <si>
    <t>ABRACADEIRA DE NYLON PARA AMARRACAO DE CABOS, COMPRIMENTO DE *230* X *7,6* MM</t>
  </si>
  <si>
    <t>1.1.41</t>
  </si>
  <si>
    <t>TERMINAL METÁLICO A PRESSAO PARA 1 CABO DE 50 A 70MM², COM 2 FUROS PARA FIXAÇÃO (UN)</t>
  </si>
  <si>
    <t>1.1.42</t>
  </si>
  <si>
    <t>FORNCIMENTO E INSTALAÇÃO DE HASTE DE ATERRAMENTO 5/8"X3,00M COM CONECTOR</t>
  </si>
  <si>
    <t>1.1.43</t>
  </si>
  <si>
    <t>CONECTOR DE TERRA DUPLO - FORNECIMENTO</t>
  </si>
  <si>
    <t>1.1.44</t>
  </si>
  <si>
    <t>CABO DE COBRE UM 50MM² MEIO-DURO (M)</t>
  </si>
  <si>
    <t>1.1.45</t>
  </si>
  <si>
    <t>GRAMPO METALICO TIPO OLHAL PARA HASTE DE ATERRAMENTO DE 3/4", CONDUTOR DE "10" A 50MM² (UN)</t>
  </si>
  <si>
    <t>1.1.46</t>
  </si>
  <si>
    <t>1.1.47</t>
  </si>
  <si>
    <t>CONECTOR DE PRESSAO PARA CABO NU DE 35MM² - FORNECIMENTO E INSTALAÇÃO</t>
  </si>
  <si>
    <t>1.1.48</t>
  </si>
  <si>
    <t>ELETRODUTO DE PVC RÍGIDO ROSCÁVEL, DIÂMETRO= 25MM (3/4")</t>
  </si>
  <si>
    <t>1.1.49</t>
  </si>
  <si>
    <t>MASSA 3M PARA CALAFETAÇÃO (FORNECIMENTO)</t>
  </si>
  <si>
    <t>KG</t>
  </si>
  <si>
    <t>2.2</t>
  </si>
  <si>
    <t>ELETRODUTOS</t>
  </si>
  <si>
    <t>2.2.1</t>
  </si>
  <si>
    <t>ELETRODUTO DE PVC RIGIDO ROSCÁVEL, DIÂMETRO= 75MM (2 1/2")</t>
  </si>
  <si>
    <t>2.2.2</t>
  </si>
  <si>
    <t>CABEÇOTE DE ALUMINIO DE 2 1/2"</t>
  </si>
  <si>
    <t>2.2.3</t>
  </si>
  <si>
    <t>LUVA DE PVC RÍGIDO ROSCÁVEL DIÂMETRO= 2 1/2"</t>
  </si>
  <si>
    <t>2.2.4</t>
  </si>
  <si>
    <t>2.2.5</t>
  </si>
  <si>
    <t>CONECTOR SPLIT BOLT PARA CABO DE COBRE NU #35MM² - FORNECIMENTO E INSTALAÇÃO</t>
  </si>
  <si>
    <t>2.2.6</t>
  </si>
  <si>
    <t>CAIXA DE PASSAGEM ALVENARIA DE TIJOLOS MACIÇOS EPS. = 0,12M, DIM. INT. = 0.50 x 0.50 x 0.50M</t>
  </si>
  <si>
    <t>2.3</t>
  </si>
  <si>
    <t>CONDUTORES</t>
  </si>
  <si>
    <t>2.3.1</t>
  </si>
  <si>
    <t>AZUL: CABO DE COBRE FLEXIVEL ISOLADO, 6MM², ANTI-CHAMA 0,6/1,0KV, PARA CIRCUITOS TERMINAIS - FORNECIMENTO E INSTALAÇÃO. AF_12/2015</t>
  </si>
  <si>
    <t>2.3.2</t>
  </si>
  <si>
    <t>VERMELHO: CABO DE COBRE FLEXIVEL ISOLADO, 6MM², ANTI-CHAMA 0,6/1,0KV, PARA CIRCUITOS TERMINAIS - FORNECIMENTO E INSTALAÇÃO. AF_12/2016</t>
  </si>
  <si>
    <t>2.3.3</t>
  </si>
  <si>
    <t>VERDE: CABO DE COBRE FLEXIVEL ISOLADO, 6MM², ANTI-CHAMA 0,6/1,0KV, PARA CIRCUITOS TERMINAIS - FORNECIMENTO E INSTALAÇÃO. AF_12/2017</t>
  </si>
  <si>
    <t>2.3.4</t>
  </si>
  <si>
    <t>PRETO: CABO DE COBRE FLEXIVEL ISOLADO, 6MM², ANTI-CHAMA 0,6/1,0KV, PARA CIRCUITOS TERMINAIS - FORNECIMENTO E INSTALAÇÃO. AF_12/2018</t>
  </si>
  <si>
    <t>2.4</t>
  </si>
  <si>
    <t>ILUMINAÇÃO E OUTROS</t>
  </si>
  <si>
    <t>2.4.1</t>
  </si>
  <si>
    <t>QUADRO DE COMANDO EM CHAPA DE FERRO, 80X60X20CM PARA BOMBAS, CONSTANDO DE DISJUNTORES, COMUTADORES E OUTROS (VER RELAÇÃO EM IMAGENS) DA ESTAÇÃO ELEVATÓRIA</t>
  </si>
  <si>
    <t>2.4.2</t>
  </si>
  <si>
    <t>2.4.3</t>
  </si>
  <si>
    <t>DISJUNTOR MONOPOLAR TIPO DIN, CORRENTE NOMINAL DE 32A - FORNECIMENTO E INSTALAÇÃO. AF_10/2020</t>
  </si>
  <si>
    <t>2.4.4</t>
  </si>
  <si>
    <t>DISJUNTOR TRIPOLAR TIPO NEMA, CORRENTE NOMINAL DE 60 ATE 100A - FORNECIMENTO E INSTALAÇÃO. AF 10/2020</t>
  </si>
  <si>
    <t>2.4.5</t>
  </si>
  <si>
    <t>DISJUNTOR TERMOMÁGNETICO TRIPOLAR 150A/600V, TIPO FXD/ICC-35 KA (UN)</t>
  </si>
  <si>
    <t>2.4.6</t>
  </si>
  <si>
    <t>DISJUNTOR TERMOMAGNETICO TRIPOLAR, CORRENTE NOMINAL DE 125A - FORNECIMENTO E INSTALAÇÃO. AF_10/2020 (UN)</t>
  </si>
  <si>
    <t>2.4.7</t>
  </si>
  <si>
    <t>REFLETOR INDUSTRIAL ROBUST SX LED 1000W</t>
  </si>
  <si>
    <t>COMPLEMENTARES</t>
  </si>
  <si>
    <t>3.1</t>
  </si>
  <si>
    <t>FORNECIMENTO E INSTALAÇÃO DE HASTE DE ATERRAMENTO 5/8"x3,00m COM CONECTOR</t>
  </si>
  <si>
    <t>un</t>
  </si>
  <si>
    <t>3.2</t>
  </si>
  <si>
    <t>3.3</t>
  </si>
  <si>
    <t>POSTE DE CONCRETO DT 22/1500 - SEM FUNDAÇÃO/CONCRETO</t>
  </si>
  <si>
    <t>Un</t>
  </si>
  <si>
    <t>3.4</t>
  </si>
  <si>
    <t>CAIXA ENTERRADA ELÉTRICA RETANGULAR, EM ALVENARIA COM BLOCOS DE CONCRETO, FUNDO COM BRITA, DIMENSÕES INTERNAS: 0,4X0,4X0,4 M. AF_12/2020</t>
  </si>
  <si>
    <t>UN</t>
  </si>
  <si>
    <t>3.5</t>
  </si>
  <si>
    <t>CURVA 90 GRAUS PARA ELETRODUTO, PVC, ROSCÁVEL, DN 75 MM (2 1/2"), PARA REDE ENTERRADA DE DISTRIBUIÇÃO DE ENERGIA ELÉTRICA - FORNECIMENTO E INSTALAÇÃO. AF_12/2021</t>
  </si>
  <si>
    <t>3.6</t>
  </si>
  <si>
    <t>CORDOALHA DE COBRE NU 16 MM², NÃO ENTERRADA, COM ISOLADOR - FORNECIMENTO E INSTALAÇÃO. AF_12/2017</t>
  </si>
  <si>
    <t>m</t>
  </si>
  <si>
    <t>3.7</t>
  </si>
  <si>
    <t>CONECTOR PARAFUSO FENDIDO SPLIT-BOLT - PARA CABO DE 16MM2 - FORNECIMENTO E INSTALACAO</t>
  </si>
  <si>
    <t>3.8</t>
  </si>
  <si>
    <t>ESCAVAÇÃO MANUAL DE VALA COM PROFUNDIDADE MENOR OU IGUAL A 1,30 M. AF_02/2021</t>
  </si>
  <si>
    <t>m³</t>
  </si>
  <si>
    <t>3.9</t>
  </si>
  <si>
    <t>ATERRO MANUAL DE VALAS COM AREIA PARA ATERRO E COMPACTAÇÃO MECANIZADA. AF_05/2016</t>
  </si>
  <si>
    <t>3.10</t>
  </si>
  <si>
    <t>ESCAVAÇÃO MANUAL PARA BLOCO DE COROAMENTO OU SAPATA (SEM ESCAVAÇÃO PARA COLOCAÇÃO DE FÔRMAS). AF_06/2017</t>
  </si>
  <si>
    <t>3.11</t>
  </si>
  <si>
    <t>REATERRO MANUAL APILOADO COM SOQUETE. AF_10/2017</t>
  </si>
  <si>
    <t>3.12</t>
  </si>
  <si>
    <t>TRANSPORTE DE CARGA DE QUALQUER NATUREZA,EXCLUSIVE AS DESPES AS DE CARGA E DESCARGA,TANTO DE ESPERA DA CARRETA COMO DO SE RVENTE OU EQUIPAMENTO AUXILIAR,A VELOCIDADE MEDIA DE 50KM/H, EM CARRETA,COM CAPACIDADE UTIL DE 30T</t>
  </si>
  <si>
    <t>T X KM</t>
  </si>
  <si>
    <t>3.13</t>
  </si>
  <si>
    <t>GUINDASTE HIDRÁULICO AUTOPROPELIDO, COM LANÇA TELESCÓPICA 28,80 M, CAPACIDADE MÁXIMA 30 T, POTÊNCIA 97 KW, TRAÇÃO 4 X 4 - DEPRECIAÇÃO. AF_11/2014</t>
  </si>
  <si>
    <t>h</t>
  </si>
  <si>
    <t>3.14</t>
  </si>
  <si>
    <t>GUINDASTE HIDRÁULICO AUTOPROPELIDO, COM LANÇA TELESCÓPICA 28,80 M, CAPACIDADE MÁXIMA 30 T, POTÊNCIA 97 KW, TRAÇÃO 4 X 4 - CHI DIURNO. AF_11/2014</t>
  </si>
  <si>
    <t>CHI</t>
  </si>
  <si>
    <t>3.15</t>
  </si>
  <si>
    <t>REMOÇÃO DE ESTRUTURA METÁLICA CHUMBADA EM CONCRETO</t>
  </si>
  <si>
    <t>m²</t>
  </si>
  <si>
    <t>3.16</t>
  </si>
  <si>
    <t xml:space="preserve">REMOÇÃO E REASSENTAMENTO DE PARALELEPÍPEDO SOBRE COLCHÃO DE AREIA </t>
  </si>
  <si>
    <t>3.17</t>
  </si>
  <si>
    <t>Cabo de cobre nú 35 mm2 - fornecimento e assentamento - REFERENTE AO QPBT 01, 02, 03 E 04 (3,16m/kg)</t>
  </si>
  <si>
    <t>kg</t>
  </si>
  <si>
    <t>3.18</t>
  </si>
  <si>
    <t>Cabo de cobre PP Cordplast 3 x 2,5 mm2, 450/750v - fornecimento e instalação - PARA CIRCUITOS FINAIS</t>
  </si>
  <si>
    <t>3.19</t>
  </si>
  <si>
    <t>CABO DE COBRE FLEXÍVEL ISOLADO, 10 MM², ANTI-CHAMA 0,6/1,0 KV, PARA CIRCUITOS TERMINAIS - FORNECIMENTO E INSTALAÇÃO. AF_12/2015</t>
  </si>
  <si>
    <t>3.20</t>
  </si>
  <si>
    <t>CABO DE COBRE FLEXÍVEL ISOLADO, 16 MM², ANTI-CHAMA 0,6/1,0 KV, PARA CIRCUITOS TERMINAIS - FORNECIMENTO E INSTALAÇÃO. AF_12/2015</t>
  </si>
  <si>
    <t>3.21</t>
  </si>
  <si>
    <t>CABO DE COBRE FLEXÍVEL ISOLADO, 25 MM², ANTI-CHAMA 0,6/1,0 KV, PARA REDE ENTERRADA DE DISTRIBUIÇÃO DE ENERGIA ELÉTRICA - FORNECIMENTO E INSTALAÇÃO. AF_12/2021</t>
  </si>
  <si>
    <t>TOTAL</t>
  </si>
  <si>
    <t>MEMORIADE CALCULO MEDIÇÃO BM 01</t>
  </si>
  <si>
    <t>01</t>
  </si>
  <si>
    <t>MEMÓRIA DE CALCULO</t>
  </si>
  <si>
    <t>1 TRANSFORMADOR 112,5KVA INSTALADO</t>
  </si>
  <si>
    <t>01 POSTE CONCRETO DA SUBESTAÇÃO INSTALADO</t>
  </si>
  <si>
    <t>03 condutores por fase, logo será necessário 3 alças preformadas.</t>
  </si>
  <si>
    <t>Distância da subestação para rede energisa = 27,23 metros /  Cabo = 3 fase x  = 81,7metros                                                                                    Cabo Alumínio Ca NU 1X 2 AWG Iris Astm Classe 2 (0,0918 Kg/m)                                                                                           Conversão ( metros para kg) = 81,69 x 0,0918 = 7,5 kg</t>
  </si>
  <si>
    <t>20 unidades , utilizadas para instalação das cruzetas , transformador, isoladores suspensção.</t>
  </si>
  <si>
    <t>03 unidades , uma para cada fase</t>
  </si>
  <si>
    <t xml:space="preserve">04 unidades  conforme instalação da cruzeta e isoladores de suspensção </t>
  </si>
  <si>
    <t>02 para fixação da cruzeta no poste</t>
  </si>
  <si>
    <t>02 unidades</t>
  </si>
  <si>
    <t>03 unidades conforme projeto aprovado na energisa</t>
  </si>
  <si>
    <t xml:space="preserve">01 unidade , utilizado no neutro </t>
  </si>
  <si>
    <t>03 unidades, uma para cada fase</t>
  </si>
  <si>
    <t>09 metros por fase , Total 09 x 3 = 27 metros</t>
  </si>
  <si>
    <t>09 metros para o neutro da subestação</t>
  </si>
  <si>
    <t>01 caixa instalada</t>
  </si>
  <si>
    <t>01 disjuntor geral da caixa de medição</t>
  </si>
  <si>
    <t>03 terminais , um para cada fase</t>
  </si>
  <si>
    <t xml:space="preserve">- </t>
  </si>
  <si>
    <t>02 unidades, referente a entrada e saída na caixa de medição dos condutores</t>
  </si>
  <si>
    <t>01 cabeçote na entrada do eletroduto dos circuitos de baixa tensão</t>
  </si>
  <si>
    <t>01 unidade conforme projeto aprovado na energisa</t>
  </si>
  <si>
    <t>Comprimento do eletroduto 3 metros, altura do poste 9 metros. Quantidade = 02 x 3 metros = 6 metros</t>
  </si>
  <si>
    <t>Utilizada na amarração do eletroduto no poste. Tamanho da fita para cada amarração 5 metros. Utilizado 3 amarrações . Total = 03 x 5 metros = 15 metros</t>
  </si>
  <si>
    <t>01 unidade</t>
  </si>
  <si>
    <t>-</t>
  </si>
  <si>
    <t>03 aterramentos conforme projeto aprovado na energisa</t>
  </si>
  <si>
    <t>Altura do poste 9 metros , malha de aterramento 5 metros. Total = 14 metros</t>
  </si>
  <si>
    <t>300 gramas por aterramento. Total = 0,3kg x 3 = 0,9kg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</si>
</sst>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4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1"/>
      <color rgb="FF000000"/>
      <name val="Courier New"/>
      <family val="3"/>
    </font>
    <font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name val="Courier New"/>
      <family val="3"/>
    </font>
    <font>
      <b/>
      <sz val="11"/>
      <color rgb="FF000000"/>
      <name val="Arial"/>
      <family val="2"/>
    </font>
    <font>
      <b/>
      <sz val="11"/>
      <color rgb="FF000000"/>
      <name val="Courier New"/>
      <family val="3"/>
    </font>
    <font>
      <b/>
      <sz val="11"/>
      <name val="Courier New"/>
      <family val="3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2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26">
    <xf numFmtId="0" fontId="0" fillId="0" borderId="0" xfId="0"/>
    <xf numFmtId="0" fontId="3" fillId="0" borderId="1" xfId="1" applyFont="1" applyBorder="1" applyAlignment="1">
      <alignment vertical="distributed"/>
    </xf>
    <xf numFmtId="0" fontId="3" fillId="0" borderId="2" xfId="1" applyFont="1" applyBorder="1" applyAlignment="1">
      <alignment vertical="distributed"/>
    </xf>
    <xf numFmtId="0" fontId="4" fillId="0" borderId="2" xfId="1" applyFont="1" applyBorder="1" applyAlignment="1">
      <alignment horizontal="center" vertical="distributed"/>
    </xf>
    <xf numFmtId="0" fontId="4" fillId="0" borderId="3" xfId="1" applyFont="1" applyBorder="1" applyAlignment="1">
      <alignment horizontal="center" vertical="distributed"/>
    </xf>
    <xf numFmtId="0" fontId="5" fillId="0" borderId="0" xfId="1" applyFont="1" applyAlignment="1">
      <alignment horizontal="justify" vertical="distributed"/>
    </xf>
    <xf numFmtId="0" fontId="3" fillId="0" borderId="0" xfId="1" applyFont="1" applyAlignment="1">
      <alignment horizontal="justify" vertical="distributed"/>
    </xf>
    <xf numFmtId="0" fontId="3" fillId="0" borderId="4" xfId="1" applyFont="1" applyBorder="1" applyAlignment="1">
      <alignment vertical="distributed"/>
    </xf>
    <xf numFmtId="0" fontId="3" fillId="0" borderId="0" xfId="1" applyFont="1" applyAlignment="1">
      <alignment vertical="distributed"/>
    </xf>
    <xf numFmtId="0" fontId="4" fillId="0" borderId="0" xfId="1" applyFont="1" applyAlignment="1">
      <alignment horizontal="center" vertical="distributed"/>
    </xf>
    <xf numFmtId="0" fontId="4" fillId="0" borderId="5" xfId="1" applyFont="1" applyBorder="1" applyAlignment="1">
      <alignment horizontal="center" vertical="distributed"/>
    </xf>
    <xf numFmtId="0" fontId="3" fillId="0" borderId="0" xfId="1" applyFont="1" applyAlignment="1">
      <alignment horizontal="center" vertical="distributed"/>
    </xf>
    <xf numFmtId="0" fontId="3" fillId="0" borderId="6" xfId="1" applyFont="1" applyBorder="1" applyAlignment="1">
      <alignment vertical="distributed"/>
    </xf>
    <xf numFmtId="0" fontId="4" fillId="0" borderId="7" xfId="1" applyFont="1" applyBorder="1" applyAlignment="1">
      <alignment horizontal="center" vertical="distributed"/>
    </xf>
    <xf numFmtId="0" fontId="4" fillId="0" borderId="8" xfId="1" applyFont="1" applyBorder="1" applyAlignment="1">
      <alignment horizontal="center" vertical="distributed"/>
    </xf>
    <xf numFmtId="0" fontId="3" fillId="2" borderId="9" xfId="1" applyFont="1" applyFill="1" applyBorder="1" applyAlignment="1">
      <alignment horizontal="left" vertical="distributed"/>
    </xf>
    <xf numFmtId="0" fontId="3" fillId="2" borderId="10" xfId="1" applyFont="1" applyFill="1" applyBorder="1" applyAlignment="1">
      <alignment horizontal="left" vertical="distributed"/>
    </xf>
    <xf numFmtId="0" fontId="3" fillId="2" borderId="11" xfId="1" applyFont="1" applyFill="1" applyBorder="1" applyAlignment="1">
      <alignment horizontal="left" vertical="distributed"/>
    </xf>
    <xf numFmtId="0" fontId="3" fillId="2" borderId="10" xfId="1" applyFont="1" applyFill="1" applyBorder="1" applyAlignment="1">
      <alignment horizontal="left" vertical="distributed"/>
    </xf>
    <xf numFmtId="4" fontId="3" fillId="2" borderId="9" xfId="1" applyNumberFormat="1" applyFont="1" applyFill="1" applyBorder="1" applyAlignment="1">
      <alignment horizontal="left" vertical="distributed"/>
    </xf>
    <xf numFmtId="4" fontId="3" fillId="2" borderId="10" xfId="1" applyNumberFormat="1" applyFont="1" applyFill="1" applyBorder="1" applyAlignment="1">
      <alignment horizontal="left" vertical="distributed"/>
    </xf>
    <xf numFmtId="4" fontId="3" fillId="2" borderId="11" xfId="1" applyNumberFormat="1" applyFont="1" applyFill="1" applyBorder="1" applyAlignment="1">
      <alignment horizontal="left" vertical="distributed"/>
    </xf>
    <xf numFmtId="10" fontId="3" fillId="2" borderId="12" xfId="1" applyNumberFormat="1" applyFont="1" applyFill="1" applyBorder="1" applyAlignment="1">
      <alignment horizontal="left" vertical="distributed"/>
    </xf>
    <xf numFmtId="0" fontId="3" fillId="0" borderId="1" xfId="1" applyFont="1" applyBorder="1" applyAlignment="1">
      <alignment horizontal="left" vertical="distributed"/>
    </xf>
    <xf numFmtId="0" fontId="3" fillId="0" borderId="2" xfId="1" applyFont="1" applyBorder="1" applyAlignment="1">
      <alignment horizontal="left" vertical="distributed"/>
    </xf>
    <xf numFmtId="0" fontId="3" fillId="0" borderId="3" xfId="1" applyFont="1" applyBorder="1" applyAlignment="1">
      <alignment horizontal="left" vertical="distributed"/>
    </xf>
    <xf numFmtId="0" fontId="3" fillId="0" borderId="2" xfId="1" applyFont="1" applyBorder="1" applyAlignment="1">
      <alignment horizontal="left" vertical="distributed"/>
    </xf>
    <xf numFmtId="14" fontId="3" fillId="3" borderId="13" xfId="1" applyNumberFormat="1" applyFont="1" applyFill="1" applyBorder="1" applyAlignment="1">
      <alignment horizontal="left" vertical="distributed"/>
    </xf>
    <xf numFmtId="49" fontId="3" fillId="3" borderId="14" xfId="1" applyNumberFormat="1" applyFont="1" applyFill="1" applyBorder="1" applyAlignment="1">
      <alignment horizontal="center" vertical="distributed"/>
    </xf>
    <xf numFmtId="0" fontId="3" fillId="0" borderId="6" xfId="1" applyFont="1" applyBorder="1" applyAlignment="1">
      <alignment horizontal="left" vertical="distributed"/>
    </xf>
    <xf numFmtId="0" fontId="3" fillId="0" borderId="7" xfId="1" applyFont="1" applyBorder="1" applyAlignment="1">
      <alignment horizontal="left" vertical="distributed"/>
    </xf>
    <xf numFmtId="0" fontId="3" fillId="0" borderId="8" xfId="1" applyFont="1" applyBorder="1" applyAlignment="1">
      <alignment horizontal="left" vertical="distributed"/>
    </xf>
    <xf numFmtId="0" fontId="3" fillId="0" borderId="7" xfId="1" applyFont="1" applyBorder="1" applyAlignment="1">
      <alignment horizontal="left" vertical="distributed"/>
    </xf>
    <xf numFmtId="49" fontId="3" fillId="3" borderId="12" xfId="1" applyNumberFormat="1" applyFont="1" applyFill="1" applyBorder="1" applyAlignment="1">
      <alignment horizontal="center" vertical="distributed"/>
    </xf>
    <xf numFmtId="0" fontId="3" fillId="2" borderId="11" xfId="1" applyFont="1" applyFill="1" applyBorder="1" applyAlignment="1">
      <alignment horizontal="left" vertical="distributed"/>
    </xf>
    <xf numFmtId="0" fontId="3" fillId="2" borderId="13" xfId="1" applyFont="1" applyFill="1" applyBorder="1" applyAlignment="1">
      <alignment horizontal="left" vertical="distributed"/>
    </xf>
    <xf numFmtId="4" fontId="3" fillId="2" borderId="13" xfId="1" applyNumberFormat="1" applyFont="1" applyFill="1" applyBorder="1" applyAlignment="1">
      <alignment horizontal="left" vertical="distributed"/>
    </xf>
    <xf numFmtId="10" fontId="3" fillId="2" borderId="13" xfId="1" applyNumberFormat="1" applyFont="1" applyFill="1" applyBorder="1" applyAlignment="1">
      <alignment horizontal="left" vertical="distributed"/>
    </xf>
    <xf numFmtId="0" fontId="3" fillId="3" borderId="1" xfId="1" applyFont="1" applyFill="1" applyBorder="1" applyAlignment="1">
      <alignment horizontal="left" vertical="distributed"/>
    </xf>
    <xf numFmtId="0" fontId="3" fillId="3" borderId="2" xfId="1" applyFont="1" applyFill="1" applyBorder="1" applyAlignment="1">
      <alignment horizontal="left" vertical="distributed"/>
    </xf>
    <xf numFmtId="0" fontId="3" fillId="3" borderId="3" xfId="1" applyFont="1" applyFill="1" applyBorder="1" applyAlignment="1">
      <alignment horizontal="left" vertical="distributed"/>
    </xf>
    <xf numFmtId="0" fontId="3" fillId="3" borderId="3" xfId="1" applyFont="1" applyFill="1" applyBorder="1" applyAlignment="1">
      <alignment horizontal="left" vertical="distributed"/>
    </xf>
    <xf numFmtId="0" fontId="3" fillId="3" borderId="13" xfId="1" applyFont="1" applyFill="1" applyBorder="1" applyAlignment="1">
      <alignment horizontal="left" vertical="distributed"/>
    </xf>
    <xf numFmtId="0" fontId="3" fillId="3" borderId="6" xfId="1" applyFont="1" applyFill="1" applyBorder="1" applyAlignment="1">
      <alignment horizontal="left" vertical="distributed"/>
    </xf>
    <xf numFmtId="0" fontId="3" fillId="3" borderId="7" xfId="1" applyFont="1" applyFill="1" applyBorder="1" applyAlignment="1">
      <alignment horizontal="left" vertical="distributed"/>
    </xf>
    <xf numFmtId="0" fontId="3" fillId="3" borderId="8" xfId="1" applyFont="1" applyFill="1" applyBorder="1" applyAlignment="1">
      <alignment horizontal="left" vertical="distributed"/>
    </xf>
    <xf numFmtId="0" fontId="3" fillId="3" borderId="8" xfId="1" applyFont="1" applyFill="1" applyBorder="1" applyAlignment="1">
      <alignment horizontal="left" vertical="distributed"/>
    </xf>
    <xf numFmtId="4" fontId="6" fillId="2" borderId="13" xfId="1" applyNumberFormat="1" applyFont="1" applyFill="1" applyBorder="1" applyAlignment="1">
      <alignment vertical="distributed"/>
    </xf>
    <xf numFmtId="4" fontId="3" fillId="2" borderId="13" xfId="1" applyNumberFormat="1" applyFont="1" applyFill="1" applyBorder="1" applyAlignment="1">
      <alignment horizontal="left" vertical="distributed"/>
    </xf>
    <xf numFmtId="164" fontId="3" fillId="0" borderId="1" xfId="1" applyNumberFormat="1" applyFont="1" applyBorder="1" applyAlignment="1">
      <alignment horizontal="left" vertical="distributed"/>
    </xf>
    <xf numFmtId="164" fontId="3" fillId="0" borderId="3" xfId="1" applyNumberFormat="1" applyFont="1" applyBorder="1" applyAlignment="1">
      <alignment horizontal="left" vertical="distributed"/>
    </xf>
    <xf numFmtId="164" fontId="6" fillId="0" borderId="1" xfId="1" applyNumberFormat="1" applyFont="1" applyBorder="1" applyAlignment="1">
      <alignment horizontal="left" vertical="distributed"/>
    </xf>
    <xf numFmtId="164" fontId="6" fillId="0" borderId="3" xfId="1" applyNumberFormat="1" applyFont="1" applyBorder="1" applyAlignment="1">
      <alignment horizontal="left" vertical="distributed"/>
    </xf>
    <xf numFmtId="10" fontId="6" fillId="0" borderId="14" xfId="1" applyNumberFormat="1" applyFont="1" applyBorder="1" applyAlignment="1">
      <alignment horizontal="left" vertical="distributed"/>
    </xf>
    <xf numFmtId="164" fontId="3" fillId="0" borderId="6" xfId="1" applyNumberFormat="1" applyFont="1" applyBorder="1" applyAlignment="1">
      <alignment horizontal="left" vertical="distributed"/>
    </xf>
    <xf numFmtId="164" fontId="3" fillId="0" borderId="8" xfId="1" applyNumberFormat="1" applyFont="1" applyBorder="1" applyAlignment="1">
      <alignment horizontal="left" vertical="distributed"/>
    </xf>
    <xf numFmtId="164" fontId="6" fillId="0" borderId="6" xfId="1" applyNumberFormat="1" applyFont="1" applyBorder="1" applyAlignment="1">
      <alignment horizontal="left" vertical="distributed"/>
    </xf>
    <xf numFmtId="164" fontId="6" fillId="0" borderId="8" xfId="1" applyNumberFormat="1" applyFont="1" applyBorder="1" applyAlignment="1">
      <alignment horizontal="left" vertical="distributed"/>
    </xf>
    <xf numFmtId="10" fontId="6" fillId="0" borderId="12" xfId="1" applyNumberFormat="1" applyFont="1" applyBorder="1" applyAlignment="1">
      <alignment horizontal="left" vertical="distributed"/>
    </xf>
    <xf numFmtId="0" fontId="3" fillId="0" borderId="0" xfId="1" applyFont="1" applyAlignment="1">
      <alignment horizontal="center" vertical="distributed"/>
    </xf>
    <xf numFmtId="0" fontId="3" fillId="0" borderId="13" xfId="1" applyFont="1" applyBorder="1" applyAlignment="1">
      <alignment horizontal="center" vertical="distributed"/>
    </xf>
    <xf numFmtId="0" fontId="6" fillId="2" borderId="13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" fontId="6" fillId="2" borderId="13" xfId="1" applyNumberFormat="1" applyFont="1" applyFill="1" applyBorder="1" applyAlignment="1">
      <alignment horizontal="center" vertical="center"/>
    </xf>
    <xf numFmtId="10" fontId="6" fillId="2" borderId="13" xfId="1" applyNumberFormat="1" applyFont="1" applyFill="1" applyBorder="1" applyAlignment="1">
      <alignment horizontal="center" vertical="center"/>
    </xf>
    <xf numFmtId="0" fontId="5" fillId="0" borderId="0" xfId="1" applyFont="1"/>
    <xf numFmtId="0" fontId="3" fillId="0" borderId="0" xfId="1" applyFont="1"/>
    <xf numFmtId="4" fontId="6" fillId="2" borderId="13" xfId="1" applyNumberFormat="1" applyFont="1" applyFill="1" applyBorder="1" applyAlignment="1">
      <alignment horizontal="center" vertical="center" wrapText="1"/>
    </xf>
    <xf numFmtId="164" fontId="3" fillId="0" borderId="0" xfId="1" applyNumberFormat="1" applyFont="1"/>
    <xf numFmtId="165" fontId="3" fillId="0" borderId="0" xfId="1" applyNumberFormat="1" applyFont="1" applyAlignment="1">
      <alignment horizontal="center"/>
    </xf>
    <xf numFmtId="2" fontId="6" fillId="0" borderId="0" xfId="1" applyNumberFormat="1" applyFont="1"/>
    <xf numFmtId="0" fontId="7" fillId="4" borderId="13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vertical="distributed" wrapText="1"/>
    </xf>
    <xf numFmtId="0" fontId="7" fillId="4" borderId="10" xfId="1" applyFont="1" applyFill="1" applyBorder="1" applyAlignment="1">
      <alignment vertical="distributed" wrapText="1"/>
    </xf>
    <xf numFmtId="165" fontId="6" fillId="4" borderId="13" xfId="1" applyNumberFormat="1" applyFont="1" applyFill="1" applyBorder="1" applyAlignment="1">
      <alignment horizontal="right" vertical="center" indent="1"/>
    </xf>
    <xf numFmtId="10" fontId="7" fillId="4" borderId="11" xfId="1" applyNumberFormat="1" applyFont="1" applyFill="1" applyBorder="1" applyAlignment="1">
      <alignment vertical="distributed" wrapText="1"/>
    </xf>
    <xf numFmtId="0" fontId="3" fillId="3" borderId="0" xfId="1" applyFont="1" applyFill="1" applyAlignment="1">
      <alignment vertical="center"/>
    </xf>
    <xf numFmtId="0" fontId="7" fillId="3" borderId="13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vertical="distributed" wrapText="1"/>
    </xf>
    <xf numFmtId="0" fontId="7" fillId="3" borderId="10" xfId="1" applyFont="1" applyFill="1" applyBorder="1" applyAlignment="1">
      <alignment vertical="distributed" wrapText="1"/>
    </xf>
    <xf numFmtId="0" fontId="7" fillId="3" borderId="11" xfId="1" applyFont="1" applyFill="1" applyBorder="1" applyAlignment="1">
      <alignment vertical="distributed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left" vertical="center" wrapText="1"/>
    </xf>
    <xf numFmtId="44" fontId="9" fillId="3" borderId="13" xfId="1" applyNumberFormat="1" applyFont="1" applyFill="1" applyBorder="1" applyAlignment="1">
      <alignment horizontal="center" vertical="center" wrapText="1"/>
    </xf>
    <xf numFmtId="2" fontId="8" fillId="3" borderId="13" xfId="1" applyNumberFormat="1" applyFont="1" applyFill="1" applyBorder="1" applyAlignment="1">
      <alignment horizontal="center" vertical="center" wrapText="1"/>
    </xf>
    <xf numFmtId="4" fontId="9" fillId="3" borderId="13" xfId="1" applyNumberFormat="1" applyFont="1" applyFill="1" applyBorder="1" applyAlignment="1">
      <alignment horizontal="center" vertical="center" wrapText="1"/>
    </xf>
    <xf numFmtId="4" fontId="10" fillId="3" borderId="13" xfId="1" applyNumberFormat="1" applyFont="1" applyFill="1" applyBorder="1" applyAlignment="1">
      <alignment horizontal="center" vertical="center" wrapText="1"/>
    </xf>
    <xf numFmtId="43" fontId="9" fillId="3" borderId="13" xfId="1" applyNumberFormat="1" applyFont="1" applyFill="1" applyBorder="1" applyAlignment="1">
      <alignment horizontal="right" vertical="center" wrapText="1" indent="1"/>
    </xf>
    <xf numFmtId="44" fontId="3" fillId="3" borderId="13" xfId="1" applyNumberFormat="1" applyFont="1" applyFill="1" applyBorder="1" applyAlignment="1">
      <alignment horizontal="right" vertical="center" indent="1"/>
    </xf>
    <xf numFmtId="10" fontId="3" fillId="3" borderId="13" xfId="1" applyNumberFormat="1" applyFont="1" applyFill="1" applyBorder="1" applyAlignment="1">
      <alignment horizontal="right" vertical="center" indent="1"/>
    </xf>
    <xf numFmtId="4" fontId="3" fillId="3" borderId="0" xfId="1" applyNumberFormat="1" applyFont="1" applyFill="1" applyAlignment="1">
      <alignment vertical="center"/>
    </xf>
    <xf numFmtId="44" fontId="9" fillId="3" borderId="15" xfId="2" applyNumberFormat="1" applyFont="1" applyFill="1" applyBorder="1" applyAlignment="1">
      <alignment horizontal="center" vertical="center" wrapText="1"/>
    </xf>
    <xf numFmtId="4" fontId="9" fillId="3" borderId="13" xfId="2" applyNumberFormat="1" applyFont="1" applyFill="1" applyBorder="1" applyAlignment="1">
      <alignment horizontal="center" vertical="center" wrapText="1"/>
    </xf>
    <xf numFmtId="4" fontId="9" fillId="3" borderId="13" xfId="1" applyNumberFormat="1" applyFont="1" applyFill="1" applyBorder="1" applyAlignment="1">
      <alignment horizontal="right" vertical="center" wrapText="1" indent="1"/>
    </xf>
    <xf numFmtId="44" fontId="9" fillId="3" borderId="13" xfId="2" applyNumberFormat="1" applyFont="1" applyFill="1" applyBorder="1" applyAlignment="1">
      <alignment horizontal="center" vertical="center" wrapText="1"/>
    </xf>
    <xf numFmtId="0" fontId="11" fillId="3" borderId="13" xfId="1" applyFont="1" applyFill="1" applyBorder="1"/>
    <xf numFmtId="0" fontId="11" fillId="3" borderId="13" xfId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/>
    </xf>
    <xf numFmtId="4" fontId="9" fillId="3" borderId="16" xfId="2" applyNumberFormat="1" applyFont="1" applyFill="1" applyBorder="1" applyAlignment="1">
      <alignment horizontal="center" vertical="center" wrapText="1"/>
    </xf>
    <xf numFmtId="4" fontId="12" fillId="3" borderId="16" xfId="1" applyNumberFormat="1" applyFont="1" applyFill="1" applyBorder="1" applyAlignment="1">
      <alignment horizontal="center" vertical="center" shrinkToFit="1"/>
    </xf>
    <xf numFmtId="0" fontId="11" fillId="3" borderId="13" xfId="1" applyFont="1" applyFill="1" applyBorder="1" applyAlignment="1">
      <alignment horizontal="left" vertical="center" wrapText="1"/>
    </xf>
    <xf numFmtId="2" fontId="11" fillId="3" borderId="13" xfId="1" applyNumberFormat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wrapText="1"/>
    </xf>
    <xf numFmtId="0" fontId="3" fillId="5" borderId="0" xfId="1" applyFont="1" applyFill="1" applyAlignment="1">
      <alignment vertical="center"/>
    </xf>
    <xf numFmtId="0" fontId="11" fillId="3" borderId="0" xfId="1" applyFont="1" applyFill="1"/>
    <xf numFmtId="0" fontId="3" fillId="6" borderId="0" xfId="1" applyFont="1" applyFill="1" applyAlignment="1">
      <alignment vertical="center"/>
    </xf>
    <xf numFmtId="4" fontId="10" fillId="3" borderId="10" xfId="1" applyNumberFormat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wrapText="1"/>
    </xf>
    <xf numFmtId="0" fontId="11" fillId="3" borderId="14" xfId="1" applyFont="1" applyFill="1" applyBorder="1" applyAlignment="1">
      <alignment horizontal="center" vertical="center"/>
    </xf>
    <xf numFmtId="44" fontId="9" fillId="3" borderId="17" xfId="2" applyNumberFormat="1" applyFont="1" applyFill="1" applyBorder="1" applyAlignment="1">
      <alignment horizontal="center" vertical="center" wrapText="1"/>
    </xf>
    <xf numFmtId="2" fontId="11" fillId="3" borderId="14" xfId="1" applyNumberFormat="1" applyFont="1" applyFill="1" applyBorder="1" applyAlignment="1">
      <alignment horizontal="center" vertical="center"/>
    </xf>
    <xf numFmtId="4" fontId="9" fillId="3" borderId="0" xfId="2" applyNumberFormat="1" applyFont="1" applyFill="1" applyAlignment="1">
      <alignment horizontal="center" vertical="center" wrapText="1"/>
    </xf>
    <xf numFmtId="4" fontId="10" fillId="3" borderId="14" xfId="1" applyNumberFormat="1" applyFont="1" applyFill="1" applyBorder="1" applyAlignment="1">
      <alignment horizontal="center" vertical="center" wrapText="1"/>
    </xf>
    <xf numFmtId="43" fontId="9" fillId="3" borderId="14" xfId="1" applyNumberFormat="1" applyFont="1" applyFill="1" applyBorder="1" applyAlignment="1">
      <alignment horizontal="right" vertical="center" wrapText="1" indent="1"/>
    </xf>
    <xf numFmtId="44" fontId="3" fillId="3" borderId="14" xfId="1" applyNumberFormat="1" applyFont="1" applyFill="1" applyBorder="1" applyAlignment="1">
      <alignment horizontal="right" vertical="center" indent="1"/>
    </xf>
    <xf numFmtId="10" fontId="3" fillId="3" borderId="14" xfId="1" applyNumberFormat="1" applyFont="1" applyFill="1" applyBorder="1" applyAlignment="1">
      <alignment horizontal="right" vertical="center" indent="1"/>
    </xf>
    <xf numFmtId="0" fontId="13" fillId="4" borderId="13" xfId="1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wrapText="1"/>
    </xf>
    <xf numFmtId="0" fontId="14" fillId="4" borderId="10" xfId="1" applyFont="1" applyFill="1" applyBorder="1" applyAlignment="1">
      <alignment wrapText="1"/>
    </xf>
    <xf numFmtId="44" fontId="14" fillId="4" borderId="10" xfId="1" applyNumberFormat="1" applyFont="1" applyFill="1" applyBorder="1" applyAlignment="1">
      <alignment wrapText="1"/>
    </xf>
    <xf numFmtId="44" fontId="14" fillId="4" borderId="13" xfId="1" applyNumberFormat="1" applyFont="1" applyFill="1" applyBorder="1" applyAlignment="1">
      <alignment wrapText="1"/>
    </xf>
    <xf numFmtId="44" fontId="3" fillId="4" borderId="13" xfId="1" applyNumberFormat="1" applyFont="1" applyFill="1" applyBorder="1" applyAlignment="1">
      <alignment horizontal="right" vertical="center" indent="1"/>
    </xf>
    <xf numFmtId="10" fontId="3" fillId="4" borderId="13" xfId="1" applyNumberFormat="1" applyFont="1" applyFill="1" applyBorder="1" applyAlignment="1">
      <alignment horizontal="right" vertical="center" indent="1"/>
    </xf>
    <xf numFmtId="4" fontId="10" fillId="3" borderId="13" xfId="1" applyNumberFormat="1" applyFont="1" applyFill="1" applyBorder="1" applyAlignment="1">
      <alignment horizontal="right" vertical="center" wrapText="1" indent="1"/>
    </xf>
    <xf numFmtId="4" fontId="9" fillId="3" borderId="15" xfId="2" applyNumberFormat="1" applyFont="1" applyFill="1" applyBorder="1" applyAlignment="1">
      <alignment horizontal="center" vertical="center" wrapText="1"/>
    </xf>
    <xf numFmtId="4" fontId="10" fillId="3" borderId="12" xfId="1" applyNumberFormat="1" applyFont="1" applyFill="1" applyBorder="1" applyAlignment="1">
      <alignment horizontal="right" vertical="center" wrapText="1" indent="1"/>
    </xf>
    <xf numFmtId="43" fontId="9" fillId="3" borderId="12" xfId="1" applyNumberFormat="1" applyFont="1" applyFill="1" applyBorder="1" applyAlignment="1">
      <alignment horizontal="right" vertical="center" wrapText="1" indent="1"/>
    </xf>
    <xf numFmtId="44" fontId="3" fillId="3" borderId="12" xfId="1" applyNumberFormat="1" applyFont="1" applyFill="1" applyBorder="1" applyAlignment="1">
      <alignment horizontal="right" vertical="center" indent="1"/>
    </xf>
    <xf numFmtId="10" fontId="3" fillId="3" borderId="12" xfId="1" applyNumberFormat="1" applyFont="1" applyFill="1" applyBorder="1" applyAlignment="1">
      <alignment horizontal="right" vertical="center" indent="1"/>
    </xf>
    <xf numFmtId="0" fontId="11" fillId="3" borderId="13" xfId="1" applyFont="1" applyFill="1" applyBorder="1" applyAlignment="1">
      <alignment horizontal="left" vertical="center"/>
    </xf>
    <xf numFmtId="0" fontId="14" fillId="4" borderId="9" xfId="1" applyFont="1" applyFill="1" applyBorder="1"/>
    <xf numFmtId="0" fontId="14" fillId="4" borderId="10" xfId="1" applyFont="1" applyFill="1" applyBorder="1"/>
    <xf numFmtId="44" fontId="14" fillId="4" borderId="10" xfId="1" applyNumberFormat="1" applyFont="1" applyFill="1" applyBorder="1"/>
    <xf numFmtId="44" fontId="14" fillId="4" borderId="13" xfId="1" applyNumberFormat="1" applyFont="1" applyFill="1" applyBorder="1"/>
    <xf numFmtId="0" fontId="11" fillId="0" borderId="13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center" vertical="center"/>
    </xf>
    <xf numFmtId="44" fontId="9" fillId="0" borderId="13" xfId="2" applyNumberFormat="1" applyFont="1" applyBorder="1" applyAlignment="1">
      <alignment horizontal="center" vertical="center" wrapText="1"/>
    </xf>
    <xf numFmtId="4" fontId="11" fillId="0" borderId="13" xfId="1" applyNumberFormat="1" applyFont="1" applyBorder="1" applyAlignment="1">
      <alignment horizontal="center" vertical="center"/>
    </xf>
    <xf numFmtId="4" fontId="9" fillId="0" borderId="13" xfId="2" applyNumberFormat="1" applyFont="1" applyBorder="1" applyAlignment="1">
      <alignment horizontal="center" vertical="center" wrapText="1"/>
    </xf>
    <xf numFmtId="165" fontId="3" fillId="3" borderId="13" xfId="1" applyNumberFormat="1" applyFont="1" applyFill="1" applyBorder="1" applyAlignment="1">
      <alignment horizontal="right" vertical="center" indent="1"/>
    </xf>
    <xf numFmtId="0" fontId="14" fillId="4" borderId="13" xfId="1" applyFont="1" applyFill="1" applyBorder="1" applyAlignment="1">
      <alignment horizontal="center"/>
    </xf>
    <xf numFmtId="165" fontId="14" fillId="4" borderId="13" xfId="1" applyNumberFormat="1" applyFont="1" applyFill="1" applyBorder="1"/>
    <xf numFmtId="165" fontId="3" fillId="4" borderId="13" xfId="1" applyNumberFormat="1" applyFont="1" applyFill="1" applyBorder="1" applyAlignment="1">
      <alignment horizontal="right" vertical="center" indent="1"/>
    </xf>
    <xf numFmtId="2" fontId="11" fillId="0" borderId="13" xfId="1" applyNumberFormat="1" applyFont="1" applyBorder="1" applyAlignment="1">
      <alignment horizontal="center" vertical="center"/>
    </xf>
    <xf numFmtId="0" fontId="11" fillId="0" borderId="0" xfId="1" applyFont="1" applyAlignment="1">
      <alignment wrapText="1"/>
    </xf>
    <xf numFmtId="0" fontId="11" fillId="0" borderId="13" xfId="1" applyFont="1" applyBorder="1" applyAlignment="1">
      <alignment horizontal="left" vertical="center"/>
    </xf>
    <xf numFmtId="0" fontId="6" fillId="4" borderId="13" xfId="2" applyFont="1" applyFill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left" vertical="center" wrapText="1"/>
    </xf>
    <xf numFmtId="4" fontId="9" fillId="4" borderId="13" xfId="2" applyNumberFormat="1" applyFont="1" applyFill="1" applyBorder="1" applyAlignment="1">
      <alignment horizontal="center" vertical="center" wrapText="1"/>
    </xf>
    <xf numFmtId="44" fontId="9" fillId="4" borderId="13" xfId="2" applyNumberFormat="1" applyFont="1" applyFill="1" applyBorder="1" applyAlignment="1">
      <alignment horizontal="center" vertical="center" wrapText="1"/>
    </xf>
    <xf numFmtId="4" fontId="10" fillId="4" borderId="13" xfId="1" applyNumberFormat="1" applyFont="1" applyFill="1" applyBorder="1" applyAlignment="1">
      <alignment horizontal="right" vertical="center" wrapText="1" indent="1"/>
    </xf>
    <xf numFmtId="43" fontId="9" fillId="4" borderId="13" xfId="1" applyNumberFormat="1" applyFont="1" applyFill="1" applyBorder="1" applyAlignment="1">
      <alignment horizontal="right" vertical="center" wrapText="1" indent="1"/>
    </xf>
    <xf numFmtId="44" fontId="6" fillId="4" borderId="13" xfId="1" applyNumberFormat="1" applyFont="1" applyFill="1" applyBorder="1" applyAlignment="1">
      <alignment horizontal="right" vertical="center" indent="1"/>
    </xf>
    <xf numFmtId="0" fontId="3" fillId="3" borderId="13" xfId="2" applyFont="1" applyFill="1" applyBorder="1" applyAlignment="1">
      <alignment horizontal="center" vertical="center" wrapText="1"/>
    </xf>
    <xf numFmtId="0" fontId="15" fillId="7" borderId="13" xfId="1" applyFont="1" applyFill="1" applyBorder="1" applyAlignment="1">
      <alignment horizontal="left" vertical="center" wrapText="1"/>
    </xf>
    <xf numFmtId="0" fontId="15" fillId="7" borderId="13" xfId="1" applyFont="1" applyFill="1" applyBorder="1" applyAlignment="1">
      <alignment horizontal="center" vertical="center" wrapText="1"/>
    </xf>
    <xf numFmtId="0" fontId="16" fillId="3" borderId="13" xfId="1" applyFont="1" applyFill="1" applyBorder="1" applyAlignment="1">
      <alignment horizontal="left" vertical="center" wrapText="1"/>
    </xf>
    <xf numFmtId="0" fontId="16" fillId="3" borderId="13" xfId="1" applyFont="1" applyFill="1" applyBorder="1" applyAlignment="1">
      <alignment horizontal="center" vertical="center" wrapText="1"/>
    </xf>
    <xf numFmtId="4" fontId="7" fillId="3" borderId="13" xfId="1" applyNumberFormat="1" applyFont="1" applyFill="1" applyBorder="1" applyAlignment="1">
      <alignment vertical="distributed" wrapText="1"/>
    </xf>
    <xf numFmtId="0" fontId="15" fillId="3" borderId="13" xfId="1" applyFont="1" applyFill="1" applyBorder="1" applyAlignment="1">
      <alignment horizontal="left" vertical="center" wrapText="1"/>
    </xf>
    <xf numFmtId="0" fontId="15" fillId="3" borderId="13" xfId="1" applyFont="1" applyFill="1" applyBorder="1" applyAlignment="1">
      <alignment horizontal="center" vertical="center" wrapText="1"/>
    </xf>
    <xf numFmtId="4" fontId="17" fillId="3" borderId="13" xfId="1" applyNumberFormat="1" applyFont="1" applyFill="1" applyBorder="1" applyAlignment="1">
      <alignment horizontal="center" vertical="distributed" wrapText="1"/>
    </xf>
    <xf numFmtId="44" fontId="6" fillId="3" borderId="13" xfId="1" applyNumberFormat="1" applyFont="1" applyFill="1" applyBorder="1" applyAlignment="1">
      <alignment horizontal="right" vertical="center" indent="1"/>
    </xf>
    <xf numFmtId="10" fontId="7" fillId="3" borderId="13" xfId="1" applyNumberFormat="1" applyFont="1" applyFill="1" applyBorder="1" applyAlignment="1">
      <alignment vertical="distributed" wrapText="1"/>
    </xf>
    <xf numFmtId="44" fontId="9" fillId="3" borderId="10" xfId="1" applyNumberFormat="1" applyFont="1" applyFill="1" applyBorder="1" applyAlignment="1">
      <alignment horizontal="center" vertical="distributed" wrapText="1"/>
    </xf>
    <xf numFmtId="44" fontId="9" fillId="3" borderId="13" xfId="1" applyNumberFormat="1" applyFont="1" applyFill="1" applyBorder="1" applyAlignment="1">
      <alignment vertical="distributed" wrapText="1"/>
    </xf>
    <xf numFmtId="4" fontId="17" fillId="3" borderId="13" xfId="1" applyNumberFormat="1" applyFont="1" applyFill="1" applyBorder="1" applyAlignment="1">
      <alignment vertical="distributed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18" fillId="8" borderId="9" xfId="1" applyFont="1" applyFill="1" applyBorder="1" applyAlignment="1">
      <alignment horizontal="center" vertical="center" wrapText="1"/>
    </xf>
    <xf numFmtId="0" fontId="18" fillId="8" borderId="10" xfId="1" applyFont="1" applyFill="1" applyBorder="1" applyAlignment="1">
      <alignment horizontal="center" vertical="center" wrapText="1"/>
    </xf>
    <xf numFmtId="44" fontId="18" fillId="8" borderId="13" xfId="1" applyNumberFormat="1" applyFont="1" applyFill="1" applyBorder="1" applyAlignment="1">
      <alignment vertical="center" wrapText="1"/>
    </xf>
    <xf numFmtId="10" fontId="18" fillId="8" borderId="13" xfId="1" applyNumberFormat="1" applyFont="1" applyFill="1" applyBorder="1" applyAlignment="1">
      <alignment horizontal="right" indent="1"/>
    </xf>
    <xf numFmtId="0" fontId="3" fillId="3" borderId="4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justify" vertical="distributed"/>
    </xf>
    <xf numFmtId="0" fontId="3" fillId="3" borderId="0" xfId="1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right" vertical="center" indent="1"/>
    </xf>
    <xf numFmtId="0" fontId="3" fillId="3" borderId="5" xfId="1" applyFont="1" applyFill="1" applyBorder="1" applyAlignment="1">
      <alignment vertical="center"/>
    </xf>
    <xf numFmtId="0" fontId="6" fillId="3" borderId="0" xfId="1" applyFont="1" applyFill="1" applyAlignment="1">
      <alignment horizontal="justify" vertical="distributed"/>
    </xf>
    <xf numFmtId="0" fontId="3" fillId="3" borderId="6" xfId="1" applyFont="1" applyFill="1" applyBorder="1" applyAlignment="1">
      <alignment horizontal="center" vertical="center"/>
    </xf>
    <xf numFmtId="43" fontId="3" fillId="3" borderId="7" xfId="3" applyFont="1" applyFill="1" applyBorder="1" applyAlignment="1">
      <alignment horizontal="justify" vertical="distributed"/>
    </xf>
    <xf numFmtId="0" fontId="3" fillId="3" borderId="7" xfId="1" applyFont="1" applyFill="1" applyBorder="1" applyAlignment="1">
      <alignment horizontal="center" vertical="center"/>
    </xf>
    <xf numFmtId="4" fontId="3" fillId="3" borderId="7" xfId="1" applyNumberFormat="1" applyFont="1" applyFill="1" applyBorder="1" applyAlignment="1">
      <alignment horizontal="center" vertical="center"/>
    </xf>
    <xf numFmtId="4" fontId="3" fillId="3" borderId="7" xfId="1" applyNumberFormat="1" applyFont="1" applyFill="1" applyBorder="1" applyAlignment="1">
      <alignment horizontal="right" vertical="center" indent="1"/>
    </xf>
    <xf numFmtId="0" fontId="3" fillId="3" borderId="7" xfId="1" applyFont="1" applyFill="1" applyBorder="1" applyAlignment="1">
      <alignment vertical="center"/>
    </xf>
    <xf numFmtId="0" fontId="3" fillId="3" borderId="8" xfId="1" applyFont="1" applyFill="1" applyBorder="1" applyAlignment="1">
      <alignment vertical="center"/>
    </xf>
    <xf numFmtId="4" fontId="19" fillId="3" borderId="0" xfId="1" applyNumberFormat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10" fontId="19" fillId="3" borderId="0" xfId="1" applyNumberFormat="1" applyFont="1" applyFill="1" applyAlignment="1">
      <alignment vertical="center"/>
    </xf>
    <xf numFmtId="164" fontId="3" fillId="0" borderId="1" xfId="1" applyNumberFormat="1" applyFont="1" applyBorder="1" applyAlignment="1">
      <alignment horizontal="center" vertical="distributed"/>
    </xf>
    <xf numFmtId="164" fontId="3" fillId="0" borderId="3" xfId="1" applyNumberFormat="1" applyFont="1" applyBorder="1" applyAlignment="1">
      <alignment horizontal="center" vertical="distributed"/>
    </xf>
    <xf numFmtId="164" fontId="6" fillId="0" borderId="1" xfId="1" applyNumberFormat="1" applyFont="1" applyBorder="1" applyAlignment="1">
      <alignment horizontal="center" vertical="distributed"/>
    </xf>
    <xf numFmtId="164" fontId="6" fillId="0" borderId="3" xfId="1" applyNumberFormat="1" applyFont="1" applyBorder="1" applyAlignment="1">
      <alignment horizontal="center" vertical="distributed"/>
    </xf>
    <xf numFmtId="164" fontId="3" fillId="0" borderId="6" xfId="1" applyNumberFormat="1" applyFont="1" applyBorder="1" applyAlignment="1">
      <alignment horizontal="center" vertical="distributed"/>
    </xf>
    <xf numFmtId="164" fontId="3" fillId="0" borderId="8" xfId="1" applyNumberFormat="1" applyFont="1" applyBorder="1" applyAlignment="1">
      <alignment horizontal="center" vertical="distributed"/>
    </xf>
    <xf numFmtId="164" fontId="6" fillId="0" borderId="6" xfId="1" applyNumberFormat="1" applyFont="1" applyBorder="1" applyAlignment="1">
      <alignment horizontal="center" vertical="distributed"/>
    </xf>
    <xf numFmtId="164" fontId="6" fillId="0" borderId="8" xfId="1" applyNumberFormat="1" applyFont="1" applyBorder="1" applyAlignment="1">
      <alignment horizontal="center" vertical="distributed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center" vertical="center"/>
    </xf>
    <xf numFmtId="4" fontId="6" fillId="2" borderId="3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 wrapText="1"/>
    </xf>
    <xf numFmtId="4" fontId="6" fillId="2" borderId="11" xfId="1" applyNumberFormat="1" applyFont="1" applyFill="1" applyBorder="1" applyAlignment="1">
      <alignment horizontal="center" vertical="center" wrapText="1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7" xfId="1" applyNumberFormat="1" applyFont="1" applyFill="1" applyBorder="1" applyAlignment="1">
      <alignment horizontal="center" vertical="center"/>
    </xf>
    <xf numFmtId="4" fontId="6" fillId="2" borderId="8" xfId="1" applyNumberFormat="1" applyFont="1" applyFill="1" applyBorder="1" applyAlignment="1">
      <alignment horizontal="center" vertical="center"/>
    </xf>
    <xf numFmtId="165" fontId="6" fillId="4" borderId="9" xfId="1" applyNumberFormat="1" applyFont="1" applyFill="1" applyBorder="1" applyAlignment="1">
      <alignment horizontal="center" vertical="center"/>
    </xf>
    <xf numFmtId="165" fontId="6" fillId="4" borderId="10" xfId="1" applyNumberFormat="1" applyFont="1" applyFill="1" applyBorder="1" applyAlignment="1">
      <alignment horizontal="center" vertical="center"/>
    </xf>
    <xf numFmtId="165" fontId="6" fillId="4" borderId="11" xfId="1" applyNumberFormat="1" applyFont="1" applyFill="1" applyBorder="1" applyAlignment="1">
      <alignment horizontal="center" vertical="center"/>
    </xf>
    <xf numFmtId="4" fontId="10" fillId="3" borderId="9" xfId="1" applyNumberFormat="1" applyFont="1" applyFill="1" applyBorder="1" applyAlignment="1">
      <alignment horizontal="center" vertical="center" wrapText="1"/>
    </xf>
    <xf numFmtId="4" fontId="10" fillId="3" borderId="11" xfId="1" applyNumberFormat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0" fontId="20" fillId="3" borderId="10" xfId="1" applyFont="1" applyFill="1" applyBorder="1" applyAlignment="1">
      <alignment horizontal="center" vertical="center" wrapText="1"/>
    </xf>
    <xf numFmtId="0" fontId="20" fillId="3" borderId="11" xfId="1" applyFont="1" applyFill="1" applyBorder="1" applyAlignment="1">
      <alignment horizontal="center" vertical="center" wrapText="1"/>
    </xf>
    <xf numFmtId="49" fontId="3" fillId="3" borderId="9" xfId="1" applyNumberFormat="1" applyFont="1" applyFill="1" applyBorder="1" applyAlignment="1">
      <alignment horizontal="center" vertical="center" wrapText="1"/>
    </xf>
    <xf numFmtId="49" fontId="3" fillId="3" borderId="10" xfId="1" applyNumberFormat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6B686A7D-2598-4E9A-957D-BB29BBCD6C67}"/>
    <cellStyle name="Normal 2 3" xfId="2" xr:uid="{62E699F3-AC43-402F-B24A-DB36F94B852A}"/>
    <cellStyle name="Vírgula 2" xfId="3" xr:uid="{1F4B4ACA-6BB1-490D-92A5-7ED405092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703534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90D84BF1-C6CE-41AE-A25B-473423E8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3534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F91CE529-9941-4CA7-A62B-AAB997A7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7344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wnloads\Planilhas%20bm's%20ilumina&#231;&#227;o%20marizao%20(%20completa%20)%20(1).xlsx" TargetMode="External"/><Relationship Id="rId1" Type="http://schemas.openxmlformats.org/officeDocument/2006/relationships/externalLinkPath" Target="/Downloads/Planilhas%20bm's%20ilumina&#231;&#227;o%20marizao%20(%20completa%20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equação"/>
      <sheetName val="Bm 01"/>
      <sheetName val="Memória de calculo bm 01"/>
      <sheetName val="Bm 02"/>
      <sheetName val="Memória de calculo bm 02"/>
      <sheetName val="Bm 03"/>
      <sheetName val="Memória de calculo bm 03"/>
    </sheetNames>
    <sheetDataSet>
      <sheetData sheetId="0"/>
      <sheetData sheetId="1">
        <row r="20">
          <cell r="G20">
            <v>1</v>
          </cell>
        </row>
        <row r="21">
          <cell r="G21">
            <v>1</v>
          </cell>
        </row>
        <row r="22">
          <cell r="G22">
            <v>3</v>
          </cell>
        </row>
        <row r="23">
          <cell r="G23">
            <v>7.5</v>
          </cell>
        </row>
        <row r="24">
          <cell r="G24">
            <v>20</v>
          </cell>
        </row>
        <row r="25">
          <cell r="G25">
            <v>20</v>
          </cell>
        </row>
        <row r="26">
          <cell r="G26">
            <v>3</v>
          </cell>
        </row>
        <row r="27">
          <cell r="G27">
            <v>3</v>
          </cell>
        </row>
        <row r="28">
          <cell r="G28">
            <v>3</v>
          </cell>
        </row>
        <row r="29">
          <cell r="G29">
            <v>3</v>
          </cell>
        </row>
        <row r="30">
          <cell r="G30">
            <v>4</v>
          </cell>
        </row>
        <row r="31">
          <cell r="G31">
            <v>2</v>
          </cell>
        </row>
        <row r="32">
          <cell r="G32">
            <v>3</v>
          </cell>
        </row>
        <row r="33">
          <cell r="G33">
            <v>2</v>
          </cell>
        </row>
        <row r="34">
          <cell r="G34">
            <v>3</v>
          </cell>
        </row>
        <row r="35">
          <cell r="G35">
            <v>1</v>
          </cell>
        </row>
        <row r="36">
          <cell r="G36">
            <v>3</v>
          </cell>
        </row>
        <row r="37">
          <cell r="G37">
            <v>27</v>
          </cell>
        </row>
        <row r="38">
          <cell r="G38">
            <v>9</v>
          </cell>
        </row>
        <row r="39">
          <cell r="G39">
            <v>1</v>
          </cell>
        </row>
        <row r="40">
          <cell r="G40">
            <v>1</v>
          </cell>
        </row>
        <row r="41">
          <cell r="G41">
            <v>3</v>
          </cell>
        </row>
        <row r="43">
          <cell r="G43">
            <v>2</v>
          </cell>
        </row>
        <row r="44">
          <cell r="G44">
            <v>2</v>
          </cell>
        </row>
        <row r="45">
          <cell r="G45">
            <v>1</v>
          </cell>
        </row>
        <row r="46">
          <cell r="G46">
            <v>1</v>
          </cell>
        </row>
        <row r="47">
          <cell r="G47">
            <v>2</v>
          </cell>
        </row>
        <row r="48">
          <cell r="G48">
            <v>15</v>
          </cell>
        </row>
        <row r="49">
          <cell r="G49">
            <v>1</v>
          </cell>
        </row>
        <row r="61">
          <cell r="G61">
            <v>3</v>
          </cell>
        </row>
        <row r="63">
          <cell r="G63">
            <v>14</v>
          </cell>
        </row>
        <row r="64">
          <cell r="G64">
            <v>3</v>
          </cell>
        </row>
        <row r="66">
          <cell r="G66">
            <v>3</v>
          </cell>
        </row>
        <row r="68">
          <cell r="G68">
            <v>0.9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10CE-1F4A-4BA5-9E41-8697B43FB9A9}">
  <sheetPr>
    <pageSetUpPr fitToPage="1"/>
  </sheetPr>
  <dimension ref="A1:R562"/>
  <sheetViews>
    <sheetView tabSelected="1" view="pageBreakPreview" topLeftCell="A6" zoomScale="90" zoomScaleNormal="85" zoomScaleSheetLayoutView="90" workbookViewId="0">
      <selection activeCell="I20" sqref="I20"/>
    </sheetView>
  </sheetViews>
  <sheetFormatPr defaultColWidth="10.28515625" defaultRowHeight="12.75" x14ac:dyDescent="0.25"/>
  <cols>
    <col min="1" max="1" width="11.85546875" style="181" customWidth="1"/>
    <col min="2" max="2" width="68.7109375" style="180" customWidth="1"/>
    <col min="3" max="3" width="8.85546875" style="181" customWidth="1"/>
    <col min="4" max="4" width="14.42578125" style="182" customWidth="1"/>
    <col min="5" max="5" width="12.28515625" style="182" customWidth="1"/>
    <col min="6" max="6" width="13.28515625" style="182" customWidth="1"/>
    <col min="7" max="7" width="13.42578125" style="183" customWidth="1"/>
    <col min="8" max="8" width="12.28515625" style="183" customWidth="1"/>
    <col min="9" max="9" width="21.5703125" style="77" customWidth="1"/>
    <col min="10" max="10" width="23.140625" style="77" customWidth="1"/>
    <col min="11" max="12" width="17.85546875" style="77" customWidth="1"/>
    <col min="13" max="13" width="13.140625" style="77" customWidth="1"/>
    <col min="14" max="14" width="10.28515625" style="77"/>
    <col min="15" max="15" width="12" style="77" bestFit="1" customWidth="1"/>
    <col min="16" max="16384" width="10.28515625" style="77"/>
  </cols>
  <sheetData>
    <row r="1" spans="1:18" s="6" customFormat="1" ht="12.75" customHeight="1" x14ac:dyDescent="0.2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</row>
    <row r="2" spans="1:18" s="6" customFormat="1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5"/>
      <c r="O2" s="5"/>
      <c r="P2" s="5"/>
      <c r="Q2" s="5"/>
      <c r="R2" s="5"/>
    </row>
    <row r="3" spans="1:18" s="6" customFormat="1" ht="12.75" customHeight="1" x14ac:dyDescent="0.25">
      <c r="A3" s="7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5"/>
      <c r="O3" s="5"/>
      <c r="P3" s="5"/>
      <c r="Q3" s="5"/>
      <c r="R3" s="5"/>
    </row>
    <row r="4" spans="1:18" s="6" customFormat="1" ht="12.75" customHeight="1" x14ac:dyDescent="0.25">
      <c r="A4" s="7"/>
      <c r="B4" s="11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5"/>
      <c r="O4" s="5"/>
      <c r="P4" s="5"/>
      <c r="Q4" s="5"/>
      <c r="R4" s="5"/>
    </row>
    <row r="5" spans="1:18" s="6" customFormat="1" ht="12.75" customHeight="1" x14ac:dyDescent="0.25">
      <c r="A5" s="12"/>
      <c r="B5" s="11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5"/>
      <c r="O5" s="5"/>
      <c r="P5" s="5"/>
      <c r="Q5" s="5"/>
      <c r="R5" s="5"/>
    </row>
    <row r="6" spans="1:18" s="6" customFormat="1" x14ac:dyDescent="0.25">
      <c r="A6" s="15" t="s">
        <v>3</v>
      </c>
      <c r="B6" s="16"/>
      <c r="C6" s="16"/>
      <c r="D6" s="16"/>
      <c r="E6" s="17"/>
      <c r="F6" s="18"/>
      <c r="G6" s="19" t="s">
        <v>4</v>
      </c>
      <c r="H6" s="20"/>
      <c r="I6" s="20"/>
      <c r="J6" s="20"/>
      <c r="K6" s="21"/>
      <c r="L6" s="22" t="s">
        <v>5</v>
      </c>
      <c r="M6" s="22" t="s">
        <v>6</v>
      </c>
      <c r="N6" s="5"/>
      <c r="O6" s="5"/>
      <c r="P6" s="5"/>
      <c r="Q6" s="5"/>
      <c r="R6" s="5"/>
    </row>
    <row r="7" spans="1:18" s="6" customFormat="1" ht="12.75" customHeight="1" x14ac:dyDescent="0.25">
      <c r="A7" s="23" t="s">
        <v>7</v>
      </c>
      <c r="B7" s="24"/>
      <c r="C7" s="24"/>
      <c r="D7" s="24"/>
      <c r="E7" s="25"/>
      <c r="F7" s="26"/>
      <c r="G7" s="23" t="s">
        <v>2</v>
      </c>
      <c r="H7" s="24"/>
      <c r="I7" s="24"/>
      <c r="J7" s="24"/>
      <c r="K7" s="25"/>
      <c r="L7" s="27">
        <v>45078</v>
      </c>
      <c r="M7" s="28"/>
      <c r="N7" s="5"/>
      <c r="O7" s="5"/>
      <c r="P7" s="5"/>
      <c r="Q7" s="5"/>
      <c r="R7" s="5"/>
    </row>
    <row r="8" spans="1:18" s="6" customFormat="1" x14ac:dyDescent="0.25">
      <c r="A8" s="29"/>
      <c r="B8" s="30"/>
      <c r="C8" s="30"/>
      <c r="D8" s="30"/>
      <c r="E8" s="31"/>
      <c r="F8" s="32"/>
      <c r="G8" s="29"/>
      <c r="H8" s="30"/>
      <c r="I8" s="30"/>
      <c r="J8" s="30"/>
      <c r="K8" s="31"/>
      <c r="L8" s="27"/>
      <c r="M8" s="33"/>
      <c r="N8" s="5"/>
      <c r="O8" s="5"/>
      <c r="P8" s="5"/>
      <c r="Q8" s="5"/>
      <c r="R8" s="5"/>
    </row>
    <row r="9" spans="1:18" s="6" customFormat="1" ht="33" customHeight="1" x14ac:dyDescent="0.25">
      <c r="A9" s="15" t="s">
        <v>8</v>
      </c>
      <c r="B9" s="16"/>
      <c r="C9" s="16"/>
      <c r="D9" s="16"/>
      <c r="E9" s="17"/>
      <c r="F9" s="34"/>
      <c r="G9" s="35" t="s">
        <v>9</v>
      </c>
      <c r="H9" s="35"/>
      <c r="I9" s="35"/>
      <c r="J9" s="35"/>
      <c r="K9" s="35"/>
      <c r="L9" s="36" t="s">
        <v>10</v>
      </c>
      <c r="M9" s="37" t="s">
        <v>11</v>
      </c>
      <c r="N9" s="5"/>
      <c r="O9" s="5"/>
      <c r="P9" s="5"/>
      <c r="Q9" s="5"/>
      <c r="R9" s="5"/>
    </row>
    <row r="10" spans="1:18" s="6" customFormat="1" ht="12.75" customHeight="1" x14ac:dyDescent="0.25">
      <c r="A10" s="38"/>
      <c r="B10" s="39"/>
      <c r="C10" s="39"/>
      <c r="D10" s="39"/>
      <c r="E10" s="40"/>
      <c r="F10" s="41"/>
      <c r="G10" s="42" t="s">
        <v>12</v>
      </c>
      <c r="H10" s="42"/>
      <c r="I10" s="42"/>
      <c r="J10" s="42"/>
      <c r="K10" s="42"/>
      <c r="L10" s="27">
        <v>44957</v>
      </c>
      <c r="M10" s="27">
        <v>45322</v>
      </c>
      <c r="N10" s="5"/>
      <c r="O10" s="5"/>
      <c r="P10" s="5"/>
      <c r="Q10" s="5"/>
      <c r="R10" s="5"/>
    </row>
    <row r="11" spans="1:18" s="6" customFormat="1" x14ac:dyDescent="0.25">
      <c r="A11" s="43"/>
      <c r="B11" s="44"/>
      <c r="C11" s="44"/>
      <c r="D11" s="44"/>
      <c r="E11" s="45"/>
      <c r="F11" s="46"/>
      <c r="G11" s="42"/>
      <c r="H11" s="42"/>
      <c r="I11" s="42"/>
      <c r="J11" s="42"/>
      <c r="K11" s="42"/>
      <c r="L11" s="27"/>
      <c r="M11" s="27"/>
      <c r="N11" s="5"/>
      <c r="O11" s="5"/>
      <c r="P11" s="5"/>
      <c r="Q11" s="5"/>
      <c r="R11" s="5"/>
    </row>
    <row r="12" spans="1:18" s="6" customFormat="1" ht="13.15" customHeight="1" x14ac:dyDescent="0.25">
      <c r="A12" s="35" t="s">
        <v>13</v>
      </c>
      <c r="B12" s="35"/>
      <c r="C12" s="15" t="s">
        <v>14</v>
      </c>
      <c r="D12" s="17"/>
      <c r="E12" s="35" t="s">
        <v>15</v>
      </c>
      <c r="F12" s="35"/>
      <c r="G12" s="35" t="s">
        <v>16</v>
      </c>
      <c r="H12" s="35"/>
      <c r="I12" s="47" t="s">
        <v>17</v>
      </c>
      <c r="J12" s="47" t="s">
        <v>18</v>
      </c>
      <c r="K12" s="47"/>
      <c r="L12" s="48" t="s">
        <v>19</v>
      </c>
      <c r="M12" s="48"/>
      <c r="N12" s="5"/>
      <c r="O12" s="5"/>
      <c r="P12" s="5"/>
      <c r="Q12" s="5"/>
      <c r="R12" s="5"/>
    </row>
    <row r="13" spans="1:18" s="6" customFormat="1" ht="15" customHeight="1" x14ac:dyDescent="0.25">
      <c r="A13" s="38"/>
      <c r="B13" s="40"/>
      <c r="C13" s="49">
        <v>672163.56</v>
      </c>
      <c r="D13" s="50"/>
      <c r="E13" s="49">
        <f>J18+J69+J76+J81+J89</f>
        <v>838815.18</v>
      </c>
      <c r="F13" s="50"/>
      <c r="G13" s="51">
        <f>E13-C13</f>
        <v>166651.62</v>
      </c>
      <c r="H13" s="52"/>
      <c r="I13" s="53">
        <f>G13/C13</f>
        <v>0.24793313698826516</v>
      </c>
      <c r="J13" s="51">
        <f>K18</f>
        <v>33330.000000000007</v>
      </c>
      <c r="K13" s="52"/>
      <c r="L13" s="42" t="s">
        <v>20</v>
      </c>
      <c r="M13" s="42"/>
      <c r="N13" s="5"/>
      <c r="O13" s="5"/>
      <c r="P13" s="5"/>
      <c r="Q13" s="5"/>
      <c r="R13" s="5"/>
    </row>
    <row r="14" spans="1:18" s="6" customFormat="1" x14ac:dyDescent="0.25">
      <c r="A14" s="43"/>
      <c r="B14" s="45"/>
      <c r="C14" s="54"/>
      <c r="D14" s="55"/>
      <c r="E14" s="54"/>
      <c r="F14" s="55"/>
      <c r="G14" s="56"/>
      <c r="H14" s="57"/>
      <c r="I14" s="58"/>
      <c r="J14" s="56"/>
      <c r="K14" s="57"/>
      <c r="L14" s="42"/>
      <c r="M14" s="42"/>
      <c r="N14" s="5"/>
      <c r="O14" s="59"/>
      <c r="P14" s="5"/>
      <c r="Q14" s="5"/>
      <c r="R14" s="5"/>
    </row>
    <row r="15" spans="1:18" s="6" customForma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"/>
      <c r="O15" s="59"/>
      <c r="P15" s="5"/>
      <c r="Q15" s="5"/>
      <c r="R15" s="5"/>
    </row>
    <row r="16" spans="1:18" s="67" customFormat="1" ht="12.75" customHeight="1" x14ac:dyDescent="0.2">
      <c r="A16" s="61" t="s">
        <v>21</v>
      </c>
      <c r="B16" s="62" t="s">
        <v>22</v>
      </c>
      <c r="C16" s="62" t="s">
        <v>23</v>
      </c>
      <c r="D16" s="63"/>
      <c r="E16" s="61" t="s">
        <v>24</v>
      </c>
      <c r="F16" s="61"/>
      <c r="G16" s="61"/>
      <c r="H16" s="61"/>
      <c r="I16" s="64" t="s">
        <v>25</v>
      </c>
      <c r="J16" s="64"/>
      <c r="K16" s="64"/>
      <c r="L16" s="64"/>
      <c r="M16" s="65" t="s">
        <v>26</v>
      </c>
      <c r="N16" s="66"/>
      <c r="O16" s="59"/>
      <c r="P16" s="66"/>
      <c r="Q16" s="66"/>
      <c r="R16" s="66"/>
    </row>
    <row r="17" spans="1:18" s="67" customFormat="1" ht="38.25" x14ac:dyDescent="0.2">
      <c r="A17" s="61"/>
      <c r="B17" s="62"/>
      <c r="C17" s="62"/>
      <c r="D17" s="63" t="s">
        <v>27</v>
      </c>
      <c r="E17" s="63" t="s">
        <v>28</v>
      </c>
      <c r="F17" s="63" t="s">
        <v>29</v>
      </c>
      <c r="G17" s="63" t="s">
        <v>30</v>
      </c>
      <c r="H17" s="68" t="s">
        <v>31</v>
      </c>
      <c r="I17" s="68" t="s">
        <v>28</v>
      </c>
      <c r="J17" s="63" t="s">
        <v>29</v>
      </c>
      <c r="K17" s="68" t="s">
        <v>30</v>
      </c>
      <c r="L17" s="68" t="s">
        <v>31</v>
      </c>
      <c r="M17" s="65"/>
      <c r="N17" s="66"/>
      <c r="O17" s="69"/>
      <c r="P17" s="70"/>
      <c r="Q17" s="70"/>
      <c r="R17" s="71"/>
    </row>
    <row r="18" spans="1:18" x14ac:dyDescent="0.25">
      <c r="A18" s="72">
        <v>1</v>
      </c>
      <c r="B18" s="73" t="s">
        <v>32</v>
      </c>
      <c r="C18" s="74"/>
      <c r="D18" s="74"/>
      <c r="E18" s="74"/>
      <c r="F18" s="74"/>
      <c r="G18" s="74"/>
      <c r="H18" s="74"/>
      <c r="I18" s="75">
        <f>SUM(I20:I68)</f>
        <v>51317</v>
      </c>
      <c r="J18" s="75">
        <f>SUM(J20:J68)</f>
        <v>99262.239999999976</v>
      </c>
      <c r="K18" s="75">
        <f>SUM(K20:K110)</f>
        <v>33330.000000000007</v>
      </c>
      <c r="L18" s="75">
        <f>SUM(L20:L48)</f>
        <v>0</v>
      </c>
      <c r="M18" s="76">
        <f>L18/J18</f>
        <v>0</v>
      </c>
    </row>
    <row r="19" spans="1:18" ht="13.9" customHeight="1" x14ac:dyDescent="0.25">
      <c r="A19" s="78" t="s">
        <v>33</v>
      </c>
      <c r="B19" s="79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</row>
    <row r="20" spans="1:18" ht="60" x14ac:dyDescent="0.25">
      <c r="A20" s="82" t="s">
        <v>35</v>
      </c>
      <c r="B20" s="83" t="s">
        <v>36</v>
      </c>
      <c r="C20" s="82" t="s">
        <v>37</v>
      </c>
      <c r="D20" s="84">
        <v>20935.199251999999</v>
      </c>
      <c r="E20" s="85">
        <v>1</v>
      </c>
      <c r="F20" s="86">
        <v>1</v>
      </c>
      <c r="G20" s="87">
        <v>1</v>
      </c>
      <c r="H20" s="88"/>
      <c r="I20" s="89">
        <f>ROUND(E20*D20,2)</f>
        <v>20935.2</v>
      </c>
      <c r="J20" s="89">
        <f>ROUND(F20*D20,2)</f>
        <v>20935.2</v>
      </c>
      <c r="K20" s="89">
        <f>ROUND(G20*D20,2)</f>
        <v>20935.2</v>
      </c>
      <c r="L20" s="89">
        <f>ROUND(H20*D20,2)</f>
        <v>0</v>
      </c>
      <c r="M20" s="90">
        <f>L20/J20</f>
        <v>0</v>
      </c>
      <c r="Q20" s="91"/>
    </row>
    <row r="21" spans="1:18" ht="66" customHeight="1" x14ac:dyDescent="0.25">
      <c r="A21" s="82" t="s">
        <v>38</v>
      </c>
      <c r="B21" s="83" t="s">
        <v>39</v>
      </c>
      <c r="C21" s="82" t="s">
        <v>37</v>
      </c>
      <c r="D21" s="84">
        <v>2003.4554760000001</v>
      </c>
      <c r="E21" s="85">
        <v>1</v>
      </c>
      <c r="F21" s="86">
        <v>1</v>
      </c>
      <c r="G21" s="87">
        <v>1</v>
      </c>
      <c r="H21" s="88"/>
      <c r="I21" s="89">
        <f>ROUND(E21*D21,2)</f>
        <v>2003.46</v>
      </c>
      <c r="J21" s="89">
        <f t="shared" ref="J21:J84" si="0">ROUND(F21*D21,2)</f>
        <v>2003.46</v>
      </c>
      <c r="K21" s="89">
        <f>ROUND(G21*D21,2)</f>
        <v>2003.46</v>
      </c>
      <c r="L21" s="89">
        <f>ROUND(H21*D21,2)</f>
        <v>0</v>
      </c>
      <c r="M21" s="90">
        <f t="shared" ref="M21:M84" si="1">L21/J21</f>
        <v>0</v>
      </c>
      <c r="Q21" s="91"/>
      <c r="R21" s="91"/>
    </row>
    <row r="22" spans="1:18" ht="50.45" customHeight="1" x14ac:dyDescent="0.25">
      <c r="A22" s="82" t="s">
        <v>40</v>
      </c>
      <c r="B22" s="83" t="s">
        <v>41</v>
      </c>
      <c r="C22" s="82" t="s">
        <v>37</v>
      </c>
      <c r="D22" s="84">
        <v>13.994068</v>
      </c>
      <c r="E22" s="85">
        <v>3</v>
      </c>
      <c r="F22" s="86">
        <v>3</v>
      </c>
      <c r="G22" s="87">
        <v>3</v>
      </c>
      <c r="H22" s="88"/>
      <c r="I22" s="89">
        <f>ROUND(E22*D22,2)</f>
        <v>41.98</v>
      </c>
      <c r="J22" s="89">
        <f t="shared" si="0"/>
        <v>41.98</v>
      </c>
      <c r="K22" s="89">
        <f>ROUND(G22*D22,2)</f>
        <v>41.98</v>
      </c>
      <c r="L22" s="89">
        <f>ROUND(H22*D22,2)</f>
        <v>0</v>
      </c>
      <c r="M22" s="90">
        <f t="shared" si="1"/>
        <v>0</v>
      </c>
      <c r="Q22" s="91"/>
      <c r="R22" s="91"/>
    </row>
    <row r="23" spans="1:18" ht="45" customHeight="1" x14ac:dyDescent="0.25">
      <c r="A23" s="82" t="s">
        <v>42</v>
      </c>
      <c r="B23" s="83" t="s">
        <v>43</v>
      </c>
      <c r="C23" s="82" t="s">
        <v>37</v>
      </c>
      <c r="D23" s="84">
        <v>32.583385999999997</v>
      </c>
      <c r="E23" s="85">
        <v>100</v>
      </c>
      <c r="F23" s="86">
        <v>100</v>
      </c>
      <c r="G23" s="87">
        <v>7.5</v>
      </c>
      <c r="H23" s="88"/>
      <c r="I23" s="89">
        <f>ROUND(E23*D23,2)</f>
        <v>3258.34</v>
      </c>
      <c r="J23" s="89">
        <f t="shared" si="0"/>
        <v>3258.34</v>
      </c>
      <c r="K23" s="89">
        <f>ROUND(G23*D23,2)</f>
        <v>244.38</v>
      </c>
      <c r="L23" s="89">
        <f>ROUND(H23*D23,2)</f>
        <v>0</v>
      </c>
      <c r="M23" s="90">
        <f t="shared" si="1"/>
        <v>0</v>
      </c>
      <c r="Q23" s="91"/>
      <c r="R23" s="91"/>
    </row>
    <row r="24" spans="1:18" ht="49.9" customHeight="1" x14ac:dyDescent="0.25">
      <c r="A24" s="82" t="s">
        <v>44</v>
      </c>
      <c r="B24" s="83" t="s">
        <v>45</v>
      </c>
      <c r="C24" s="82" t="s">
        <v>37</v>
      </c>
      <c r="D24" s="84">
        <v>0.99257399999999996</v>
      </c>
      <c r="E24" s="85">
        <v>24</v>
      </c>
      <c r="F24" s="86">
        <v>24</v>
      </c>
      <c r="G24" s="87">
        <v>20</v>
      </c>
      <c r="H24" s="88"/>
      <c r="I24" s="89">
        <f t="shared" ref="I24:I41" si="2">ROUND(E24*D24,2)</f>
        <v>23.82</v>
      </c>
      <c r="J24" s="89">
        <f t="shared" si="0"/>
        <v>23.82</v>
      </c>
      <c r="K24" s="89">
        <f t="shared" ref="K24:K41" si="3">ROUND(G24*D24,2)</f>
        <v>19.850000000000001</v>
      </c>
      <c r="L24" s="89">
        <f t="shared" ref="L24:L41" si="4">ROUND(H24*D24,2)</f>
        <v>0</v>
      </c>
      <c r="M24" s="90">
        <f t="shared" si="1"/>
        <v>0</v>
      </c>
      <c r="Q24" s="91"/>
      <c r="R24" s="91"/>
    </row>
    <row r="25" spans="1:18" ht="16.5" x14ac:dyDescent="0.25">
      <c r="A25" s="82" t="s">
        <v>46</v>
      </c>
      <c r="B25" s="83" t="s">
        <v>47</v>
      </c>
      <c r="C25" s="82" t="s">
        <v>37</v>
      </c>
      <c r="D25" s="84">
        <v>3.5781679999999998</v>
      </c>
      <c r="E25" s="85">
        <v>24</v>
      </c>
      <c r="F25" s="86">
        <v>24</v>
      </c>
      <c r="G25" s="87">
        <v>20</v>
      </c>
      <c r="H25" s="88"/>
      <c r="I25" s="89">
        <f t="shared" si="2"/>
        <v>85.88</v>
      </c>
      <c r="J25" s="89">
        <f t="shared" si="0"/>
        <v>85.88</v>
      </c>
      <c r="K25" s="89">
        <f t="shared" si="3"/>
        <v>71.56</v>
      </c>
      <c r="L25" s="89">
        <f t="shared" si="4"/>
        <v>0</v>
      </c>
      <c r="M25" s="90">
        <f t="shared" si="1"/>
        <v>0</v>
      </c>
      <c r="Q25" s="91"/>
      <c r="R25" s="91"/>
    </row>
    <row r="26" spans="1:18" ht="30" x14ac:dyDescent="0.25">
      <c r="A26" s="82" t="s">
        <v>48</v>
      </c>
      <c r="B26" s="83" t="s">
        <v>49</v>
      </c>
      <c r="C26" s="82" t="s">
        <v>37</v>
      </c>
      <c r="D26" s="84">
        <v>55.743445999999999</v>
      </c>
      <c r="E26" s="85">
        <v>3</v>
      </c>
      <c r="F26" s="86">
        <v>3</v>
      </c>
      <c r="G26" s="87">
        <v>3</v>
      </c>
      <c r="H26" s="88"/>
      <c r="I26" s="89">
        <f t="shared" si="2"/>
        <v>167.23</v>
      </c>
      <c r="J26" s="89">
        <f t="shared" si="0"/>
        <v>167.23</v>
      </c>
      <c r="K26" s="89">
        <f t="shared" si="3"/>
        <v>167.23</v>
      </c>
      <c r="L26" s="89">
        <f t="shared" si="4"/>
        <v>0</v>
      </c>
      <c r="M26" s="90">
        <f t="shared" si="1"/>
        <v>0</v>
      </c>
      <c r="Q26" s="91"/>
      <c r="R26" s="91"/>
    </row>
    <row r="27" spans="1:18" ht="39" customHeight="1" x14ac:dyDescent="0.25">
      <c r="A27" s="82" t="s">
        <v>50</v>
      </c>
      <c r="B27" s="83" t="s">
        <v>51</v>
      </c>
      <c r="C27" s="82" t="s">
        <v>37</v>
      </c>
      <c r="D27" s="84">
        <v>28.368010000000002</v>
      </c>
      <c r="E27" s="85">
        <v>3</v>
      </c>
      <c r="F27" s="86">
        <v>3</v>
      </c>
      <c r="G27" s="87">
        <v>3</v>
      </c>
      <c r="H27" s="88"/>
      <c r="I27" s="89">
        <f t="shared" si="2"/>
        <v>85.1</v>
      </c>
      <c r="J27" s="89">
        <f t="shared" si="0"/>
        <v>85.1</v>
      </c>
      <c r="K27" s="89">
        <f t="shared" si="3"/>
        <v>85.1</v>
      </c>
      <c r="L27" s="89">
        <f t="shared" si="4"/>
        <v>0</v>
      </c>
      <c r="M27" s="90">
        <f t="shared" si="1"/>
        <v>0</v>
      </c>
      <c r="Q27" s="91"/>
      <c r="R27" s="91"/>
    </row>
    <row r="28" spans="1:18" ht="16.5" x14ac:dyDescent="0.25">
      <c r="A28" s="82" t="s">
        <v>52</v>
      </c>
      <c r="B28" s="83" t="s">
        <v>53</v>
      </c>
      <c r="C28" s="82" t="s">
        <v>37</v>
      </c>
      <c r="D28" s="84">
        <v>14.619021999999999</v>
      </c>
      <c r="E28" s="85">
        <v>3</v>
      </c>
      <c r="F28" s="86">
        <v>3</v>
      </c>
      <c r="G28" s="87">
        <v>3</v>
      </c>
      <c r="H28" s="88"/>
      <c r="I28" s="89">
        <f t="shared" si="2"/>
        <v>43.86</v>
      </c>
      <c r="J28" s="89">
        <f t="shared" si="0"/>
        <v>43.86</v>
      </c>
      <c r="K28" s="89">
        <f t="shared" si="3"/>
        <v>43.86</v>
      </c>
      <c r="L28" s="89">
        <f t="shared" si="4"/>
        <v>0</v>
      </c>
      <c r="M28" s="90">
        <f t="shared" si="1"/>
        <v>0</v>
      </c>
      <c r="Q28" s="91"/>
      <c r="R28" s="91"/>
    </row>
    <row r="29" spans="1:18" ht="16.5" x14ac:dyDescent="0.25">
      <c r="A29" s="82" t="s">
        <v>54</v>
      </c>
      <c r="B29" s="83" t="s">
        <v>55</v>
      </c>
      <c r="C29" s="82" t="s">
        <v>37</v>
      </c>
      <c r="D29" s="84">
        <v>21.321960000000001</v>
      </c>
      <c r="E29" s="85">
        <v>3</v>
      </c>
      <c r="F29" s="86">
        <v>3</v>
      </c>
      <c r="G29" s="87">
        <v>3</v>
      </c>
      <c r="H29" s="88"/>
      <c r="I29" s="89">
        <f t="shared" si="2"/>
        <v>63.97</v>
      </c>
      <c r="J29" s="89">
        <f t="shared" si="0"/>
        <v>63.97</v>
      </c>
      <c r="K29" s="89">
        <f t="shared" si="3"/>
        <v>63.97</v>
      </c>
      <c r="L29" s="89">
        <f t="shared" si="4"/>
        <v>0</v>
      </c>
      <c r="M29" s="90">
        <f t="shared" si="1"/>
        <v>0</v>
      </c>
      <c r="Q29" s="91"/>
      <c r="R29" s="91"/>
    </row>
    <row r="30" spans="1:18" ht="30" x14ac:dyDescent="0.25">
      <c r="A30" s="82" t="s">
        <v>56</v>
      </c>
      <c r="B30" s="83" t="s">
        <v>57</v>
      </c>
      <c r="C30" s="82" t="s">
        <v>37</v>
      </c>
      <c r="D30" s="84">
        <v>34.923900000000003</v>
      </c>
      <c r="E30" s="85">
        <v>4</v>
      </c>
      <c r="F30" s="86">
        <v>4</v>
      </c>
      <c r="G30" s="87">
        <v>4</v>
      </c>
      <c r="H30" s="88"/>
      <c r="I30" s="89">
        <f t="shared" si="2"/>
        <v>139.69999999999999</v>
      </c>
      <c r="J30" s="89">
        <f t="shared" si="0"/>
        <v>139.69999999999999</v>
      </c>
      <c r="K30" s="89">
        <f t="shared" si="3"/>
        <v>139.69999999999999</v>
      </c>
      <c r="L30" s="89">
        <f t="shared" si="4"/>
        <v>0</v>
      </c>
      <c r="M30" s="90">
        <f t="shared" si="1"/>
        <v>0</v>
      </c>
      <c r="Q30" s="91"/>
      <c r="R30" s="91"/>
    </row>
    <row r="31" spans="1:18" ht="30" x14ac:dyDescent="0.25">
      <c r="A31" s="82" t="s">
        <v>58</v>
      </c>
      <c r="B31" s="83" t="s">
        <v>59</v>
      </c>
      <c r="C31" s="82" t="s">
        <v>37</v>
      </c>
      <c r="D31" s="84">
        <v>26.713719999999999</v>
      </c>
      <c r="E31" s="85">
        <v>2</v>
      </c>
      <c r="F31" s="86">
        <v>2</v>
      </c>
      <c r="G31" s="87">
        <v>2</v>
      </c>
      <c r="H31" s="88"/>
      <c r="I31" s="89">
        <f t="shared" si="2"/>
        <v>53.43</v>
      </c>
      <c r="J31" s="89">
        <f t="shared" si="0"/>
        <v>53.43</v>
      </c>
      <c r="K31" s="89">
        <f t="shared" si="3"/>
        <v>53.43</v>
      </c>
      <c r="L31" s="89">
        <f t="shared" si="4"/>
        <v>0</v>
      </c>
      <c r="M31" s="90">
        <f t="shared" si="1"/>
        <v>0</v>
      </c>
      <c r="Q31" s="91"/>
      <c r="R31" s="91"/>
    </row>
    <row r="32" spans="1:18" ht="30" x14ac:dyDescent="0.25">
      <c r="A32" s="82" t="s">
        <v>60</v>
      </c>
      <c r="B32" s="83" t="s">
        <v>61</v>
      </c>
      <c r="C32" s="82" t="s">
        <v>37</v>
      </c>
      <c r="D32" s="84">
        <v>184.97413</v>
      </c>
      <c r="E32" s="85">
        <v>3</v>
      </c>
      <c r="F32" s="86">
        <v>3</v>
      </c>
      <c r="G32" s="87">
        <v>3</v>
      </c>
      <c r="H32" s="88"/>
      <c r="I32" s="89">
        <f t="shared" si="2"/>
        <v>554.91999999999996</v>
      </c>
      <c r="J32" s="89">
        <f t="shared" si="0"/>
        <v>554.91999999999996</v>
      </c>
      <c r="K32" s="89">
        <f t="shared" si="3"/>
        <v>554.91999999999996</v>
      </c>
      <c r="L32" s="89">
        <f t="shared" si="4"/>
        <v>0</v>
      </c>
      <c r="M32" s="90">
        <f t="shared" si="1"/>
        <v>0</v>
      </c>
      <c r="Q32" s="91"/>
      <c r="R32" s="91"/>
    </row>
    <row r="33" spans="1:18" ht="30" x14ac:dyDescent="0.25">
      <c r="A33" s="82" t="s">
        <v>62</v>
      </c>
      <c r="B33" s="83" t="s">
        <v>63</v>
      </c>
      <c r="C33" s="82" t="s">
        <v>37</v>
      </c>
      <c r="D33" s="84">
        <v>208.31800000000001</v>
      </c>
      <c r="E33" s="85">
        <v>2</v>
      </c>
      <c r="F33" s="86">
        <v>2</v>
      </c>
      <c r="G33" s="87">
        <v>2</v>
      </c>
      <c r="H33" s="88"/>
      <c r="I33" s="89">
        <f t="shared" si="2"/>
        <v>416.64</v>
      </c>
      <c r="J33" s="89">
        <f t="shared" si="0"/>
        <v>416.64</v>
      </c>
      <c r="K33" s="89">
        <f t="shared" si="3"/>
        <v>416.64</v>
      </c>
      <c r="L33" s="89">
        <f t="shared" si="4"/>
        <v>0</v>
      </c>
      <c r="M33" s="90">
        <f t="shared" si="1"/>
        <v>0</v>
      </c>
      <c r="Q33" s="91"/>
      <c r="R33" s="91"/>
    </row>
    <row r="34" spans="1:18" ht="45" x14ac:dyDescent="0.25">
      <c r="A34" s="82" t="s">
        <v>64</v>
      </c>
      <c r="B34" s="83" t="s">
        <v>65</v>
      </c>
      <c r="C34" s="82" t="s">
        <v>37</v>
      </c>
      <c r="D34" s="84">
        <v>55.216524</v>
      </c>
      <c r="E34" s="85">
        <v>3</v>
      </c>
      <c r="F34" s="86">
        <v>3</v>
      </c>
      <c r="G34" s="87">
        <v>3</v>
      </c>
      <c r="H34" s="88"/>
      <c r="I34" s="89">
        <f t="shared" si="2"/>
        <v>165.65</v>
      </c>
      <c r="J34" s="89">
        <f t="shared" si="0"/>
        <v>165.65</v>
      </c>
      <c r="K34" s="89">
        <f t="shared" si="3"/>
        <v>165.65</v>
      </c>
      <c r="L34" s="89">
        <f t="shared" si="4"/>
        <v>0</v>
      </c>
      <c r="M34" s="90">
        <f t="shared" si="1"/>
        <v>0</v>
      </c>
      <c r="P34" s="91"/>
      <c r="Q34" s="91"/>
      <c r="R34" s="91"/>
    </row>
    <row r="35" spans="1:18" ht="45" x14ac:dyDescent="0.25">
      <c r="A35" s="82" t="s">
        <v>66</v>
      </c>
      <c r="B35" s="83" t="s">
        <v>67</v>
      </c>
      <c r="C35" s="82" t="s">
        <v>37</v>
      </c>
      <c r="D35" s="84">
        <v>2.4875620000000001</v>
      </c>
      <c r="E35" s="85">
        <v>10</v>
      </c>
      <c r="F35" s="86">
        <v>10</v>
      </c>
      <c r="G35" s="87">
        <v>1</v>
      </c>
      <c r="H35" s="88"/>
      <c r="I35" s="89">
        <f t="shared" si="2"/>
        <v>24.88</v>
      </c>
      <c r="J35" s="89">
        <f t="shared" si="0"/>
        <v>24.88</v>
      </c>
      <c r="K35" s="89">
        <f t="shared" si="3"/>
        <v>2.4900000000000002</v>
      </c>
      <c r="L35" s="89">
        <f t="shared" si="4"/>
        <v>0</v>
      </c>
      <c r="M35" s="90">
        <f t="shared" si="1"/>
        <v>0</v>
      </c>
      <c r="Q35" s="91"/>
      <c r="R35" s="91"/>
    </row>
    <row r="36" spans="1:18" ht="43.15" customHeight="1" x14ac:dyDescent="0.25">
      <c r="A36" s="82" t="s">
        <v>68</v>
      </c>
      <c r="B36" s="83" t="s">
        <v>69</v>
      </c>
      <c r="C36" s="82" t="s">
        <v>37</v>
      </c>
      <c r="D36" s="84">
        <v>7.9038300000000001</v>
      </c>
      <c r="E36" s="85">
        <v>3</v>
      </c>
      <c r="F36" s="86">
        <v>3</v>
      </c>
      <c r="G36" s="87">
        <v>3</v>
      </c>
      <c r="H36" s="88"/>
      <c r="I36" s="89">
        <f t="shared" si="2"/>
        <v>23.71</v>
      </c>
      <c r="J36" s="89">
        <f t="shared" si="0"/>
        <v>23.71</v>
      </c>
      <c r="K36" s="89">
        <f t="shared" si="3"/>
        <v>23.71</v>
      </c>
      <c r="L36" s="89">
        <f t="shared" si="4"/>
        <v>0</v>
      </c>
      <c r="M36" s="90">
        <f t="shared" si="1"/>
        <v>0</v>
      </c>
      <c r="Q36" s="91"/>
      <c r="R36" s="91"/>
    </row>
    <row r="37" spans="1:18" ht="60" x14ac:dyDescent="0.25">
      <c r="A37" s="82" t="s">
        <v>70</v>
      </c>
      <c r="B37" s="83" t="s">
        <v>71</v>
      </c>
      <c r="C37" s="82" t="s">
        <v>72</v>
      </c>
      <c r="D37" s="84">
        <v>87.848926000000006</v>
      </c>
      <c r="E37" s="85">
        <v>150</v>
      </c>
      <c r="F37" s="86">
        <v>150</v>
      </c>
      <c r="G37" s="87">
        <v>27</v>
      </c>
      <c r="H37" s="88"/>
      <c r="I37" s="89">
        <f t="shared" si="2"/>
        <v>13177.34</v>
      </c>
      <c r="J37" s="89">
        <f t="shared" si="0"/>
        <v>13177.34</v>
      </c>
      <c r="K37" s="89">
        <f t="shared" si="3"/>
        <v>2371.92</v>
      </c>
      <c r="L37" s="89">
        <f t="shared" si="4"/>
        <v>0</v>
      </c>
      <c r="M37" s="90">
        <f t="shared" si="1"/>
        <v>0</v>
      </c>
      <c r="Q37" s="91"/>
      <c r="R37" s="91"/>
    </row>
    <row r="38" spans="1:18" ht="60" x14ac:dyDescent="0.25">
      <c r="A38" s="82" t="s">
        <v>73</v>
      </c>
      <c r="B38" s="83" t="s">
        <v>74</v>
      </c>
      <c r="C38" s="82" t="s">
        <v>72</v>
      </c>
      <c r="D38" s="84">
        <v>45.339799999999997</v>
      </c>
      <c r="E38" s="85">
        <v>50</v>
      </c>
      <c r="F38" s="86">
        <v>1105</v>
      </c>
      <c r="G38" s="87">
        <v>9</v>
      </c>
      <c r="H38" s="88"/>
      <c r="I38" s="89">
        <f t="shared" si="2"/>
        <v>2266.9899999999998</v>
      </c>
      <c r="J38" s="89">
        <f t="shared" si="0"/>
        <v>50100.480000000003</v>
      </c>
      <c r="K38" s="89">
        <f t="shared" si="3"/>
        <v>408.06</v>
      </c>
      <c r="L38" s="89">
        <f t="shared" si="4"/>
        <v>0</v>
      </c>
      <c r="M38" s="90">
        <f t="shared" si="1"/>
        <v>0</v>
      </c>
      <c r="Q38" s="91"/>
      <c r="R38" s="91"/>
    </row>
    <row r="39" spans="1:18" ht="45" x14ac:dyDescent="0.25">
      <c r="A39" s="82" t="s">
        <v>75</v>
      </c>
      <c r="B39" s="83" t="s">
        <v>76</v>
      </c>
      <c r="C39" s="82" t="s">
        <v>37</v>
      </c>
      <c r="D39" s="84">
        <v>2448.8761220000001</v>
      </c>
      <c r="E39" s="85">
        <v>1</v>
      </c>
      <c r="F39" s="86">
        <v>1</v>
      </c>
      <c r="G39" s="87">
        <v>1</v>
      </c>
      <c r="H39" s="88"/>
      <c r="I39" s="89">
        <f t="shared" si="2"/>
        <v>2448.88</v>
      </c>
      <c r="J39" s="89">
        <f t="shared" si="0"/>
        <v>2448.88</v>
      </c>
      <c r="K39" s="89">
        <f t="shared" si="3"/>
        <v>2448.88</v>
      </c>
      <c r="L39" s="89">
        <f t="shared" si="4"/>
        <v>0</v>
      </c>
      <c r="M39" s="90">
        <f t="shared" si="1"/>
        <v>0</v>
      </c>
      <c r="Q39" s="91"/>
      <c r="R39" s="91"/>
    </row>
    <row r="40" spans="1:18" ht="30" x14ac:dyDescent="0.25">
      <c r="A40" s="82" t="s">
        <v>77</v>
      </c>
      <c r="B40" s="83" t="s">
        <v>78</v>
      </c>
      <c r="C40" s="82" t="s">
        <v>37</v>
      </c>
      <c r="D40" s="84">
        <v>882.300254</v>
      </c>
      <c r="E40" s="85">
        <v>1</v>
      </c>
      <c r="F40" s="86">
        <v>1</v>
      </c>
      <c r="G40" s="87">
        <v>1</v>
      </c>
      <c r="H40" s="88"/>
      <c r="I40" s="89">
        <f t="shared" si="2"/>
        <v>882.3</v>
      </c>
      <c r="J40" s="89">
        <f t="shared" si="0"/>
        <v>882.3</v>
      </c>
      <c r="K40" s="89">
        <f t="shared" si="3"/>
        <v>882.3</v>
      </c>
      <c r="L40" s="89">
        <f t="shared" si="4"/>
        <v>0</v>
      </c>
      <c r="M40" s="90">
        <f t="shared" si="1"/>
        <v>0</v>
      </c>
      <c r="Q40" s="91"/>
      <c r="R40" s="91"/>
    </row>
    <row r="41" spans="1:18" ht="30" x14ac:dyDescent="0.25">
      <c r="A41" s="82" t="s">
        <v>79</v>
      </c>
      <c r="B41" s="83" t="s">
        <v>80</v>
      </c>
      <c r="C41" s="82" t="s">
        <v>37</v>
      </c>
      <c r="D41" s="84">
        <v>7.193098</v>
      </c>
      <c r="E41" s="85">
        <v>12</v>
      </c>
      <c r="F41" s="86">
        <v>12</v>
      </c>
      <c r="G41" s="87">
        <v>3</v>
      </c>
      <c r="H41" s="88"/>
      <c r="I41" s="89">
        <f t="shared" si="2"/>
        <v>86.32</v>
      </c>
      <c r="J41" s="89">
        <f t="shared" si="0"/>
        <v>86.32</v>
      </c>
      <c r="K41" s="89">
        <f t="shared" si="3"/>
        <v>21.58</v>
      </c>
      <c r="L41" s="89">
        <f t="shared" si="4"/>
        <v>0</v>
      </c>
      <c r="M41" s="90">
        <f t="shared" si="1"/>
        <v>0</v>
      </c>
      <c r="Q41" s="91"/>
      <c r="R41" s="91"/>
    </row>
    <row r="42" spans="1:18" ht="16.5" x14ac:dyDescent="0.25">
      <c r="A42" s="82" t="s">
        <v>81</v>
      </c>
      <c r="B42" s="83" t="s">
        <v>82</v>
      </c>
      <c r="C42" s="82" t="s">
        <v>37</v>
      </c>
      <c r="D42" s="92">
        <v>7.193098</v>
      </c>
      <c r="E42" s="85">
        <v>6</v>
      </c>
      <c r="F42" s="93">
        <v>6</v>
      </c>
      <c r="G42" s="87"/>
      <c r="H42" s="94"/>
      <c r="I42" s="89">
        <f>ROUND(E42*D42,2)</f>
        <v>43.16</v>
      </c>
      <c r="J42" s="89">
        <f t="shared" si="0"/>
        <v>43.16</v>
      </c>
      <c r="K42" s="89">
        <f>ROUND(G42*D42,2)</f>
        <v>0</v>
      </c>
      <c r="L42" s="89">
        <f>ROUND(H42*D42,2)</f>
        <v>0</v>
      </c>
      <c r="M42" s="90">
        <f t="shared" si="1"/>
        <v>0</v>
      </c>
      <c r="Q42" s="91"/>
      <c r="R42" s="91"/>
    </row>
    <row r="43" spans="1:18" ht="39.6" customHeight="1" x14ac:dyDescent="0.25">
      <c r="A43" s="82" t="s">
        <v>83</v>
      </c>
      <c r="B43" s="83" t="s">
        <v>84</v>
      </c>
      <c r="C43" s="82" t="s">
        <v>37</v>
      </c>
      <c r="D43" s="95">
        <v>10.795774</v>
      </c>
      <c r="E43" s="85">
        <v>2</v>
      </c>
      <c r="F43" s="93">
        <v>2</v>
      </c>
      <c r="G43" s="87">
        <v>2</v>
      </c>
      <c r="H43" s="88"/>
      <c r="I43" s="89">
        <f t="shared" ref="I43:I48" si="5">ROUND(E43*D43,2)</f>
        <v>21.59</v>
      </c>
      <c r="J43" s="89">
        <f t="shared" si="0"/>
        <v>21.59</v>
      </c>
      <c r="K43" s="89">
        <f t="shared" ref="K43:K48" si="6">ROUND(G43*D43,2)</f>
        <v>21.59</v>
      </c>
      <c r="L43" s="89">
        <f t="shared" ref="L43:L48" si="7">ROUND(H43*D43,2)</f>
        <v>0</v>
      </c>
      <c r="M43" s="90">
        <f t="shared" si="1"/>
        <v>0</v>
      </c>
      <c r="Q43" s="91"/>
      <c r="R43" s="91"/>
    </row>
    <row r="44" spans="1:18" ht="16.5" x14ac:dyDescent="0.25">
      <c r="A44" s="82" t="s">
        <v>85</v>
      </c>
      <c r="B44" s="83" t="s">
        <v>86</v>
      </c>
      <c r="C44" s="82" t="s">
        <v>37</v>
      </c>
      <c r="D44" s="95">
        <v>16.420359999999999</v>
      </c>
      <c r="E44" s="85">
        <v>2</v>
      </c>
      <c r="F44" s="93">
        <v>2</v>
      </c>
      <c r="G44" s="87">
        <v>2</v>
      </c>
      <c r="H44" s="88"/>
      <c r="I44" s="89">
        <f t="shared" si="5"/>
        <v>32.840000000000003</v>
      </c>
      <c r="J44" s="89">
        <f t="shared" si="0"/>
        <v>32.840000000000003</v>
      </c>
      <c r="K44" s="89">
        <f t="shared" si="6"/>
        <v>32.840000000000003</v>
      </c>
      <c r="L44" s="89">
        <f t="shared" si="7"/>
        <v>0</v>
      </c>
      <c r="M44" s="90">
        <f t="shared" si="1"/>
        <v>0</v>
      </c>
      <c r="Q44" s="91"/>
      <c r="R44" s="91"/>
    </row>
    <row r="45" spans="1:18" ht="16.5" x14ac:dyDescent="0.25">
      <c r="A45" s="82" t="s">
        <v>87</v>
      </c>
      <c r="B45" s="83" t="s">
        <v>88</v>
      </c>
      <c r="C45" s="82" t="s">
        <v>37</v>
      </c>
      <c r="D45" s="95">
        <v>48.893459999999997</v>
      </c>
      <c r="E45" s="85">
        <v>1</v>
      </c>
      <c r="F45" s="86">
        <v>1</v>
      </c>
      <c r="G45" s="87">
        <v>1</v>
      </c>
      <c r="H45" s="88"/>
      <c r="I45" s="89">
        <f t="shared" si="5"/>
        <v>48.89</v>
      </c>
      <c r="J45" s="89">
        <f t="shared" si="0"/>
        <v>48.89</v>
      </c>
      <c r="K45" s="89">
        <f t="shared" si="6"/>
        <v>48.89</v>
      </c>
      <c r="L45" s="89">
        <f t="shared" si="7"/>
        <v>0</v>
      </c>
      <c r="M45" s="90">
        <f t="shared" si="1"/>
        <v>0</v>
      </c>
      <c r="Q45" s="91"/>
      <c r="R45" s="91"/>
    </row>
    <row r="46" spans="1:18" ht="30" x14ac:dyDescent="0.25">
      <c r="A46" s="82" t="s">
        <v>89</v>
      </c>
      <c r="B46" s="83" t="s">
        <v>90</v>
      </c>
      <c r="C46" s="82" t="s">
        <v>37</v>
      </c>
      <c r="D46" s="95">
        <v>152.402998</v>
      </c>
      <c r="E46" s="85">
        <v>1</v>
      </c>
      <c r="F46" s="86">
        <v>1</v>
      </c>
      <c r="G46" s="87">
        <v>1</v>
      </c>
      <c r="H46" s="88"/>
      <c r="I46" s="89">
        <f t="shared" si="5"/>
        <v>152.4</v>
      </c>
      <c r="J46" s="89">
        <f t="shared" si="0"/>
        <v>152.4</v>
      </c>
      <c r="K46" s="89">
        <f t="shared" si="6"/>
        <v>152.4</v>
      </c>
      <c r="L46" s="89">
        <f t="shared" si="7"/>
        <v>0</v>
      </c>
      <c r="M46" s="90">
        <f t="shared" si="1"/>
        <v>0</v>
      </c>
      <c r="Q46" s="91"/>
      <c r="R46" s="91"/>
    </row>
    <row r="47" spans="1:18" ht="16.5" x14ac:dyDescent="0.25">
      <c r="A47" s="82" t="s">
        <v>91</v>
      </c>
      <c r="B47" s="83" t="s">
        <v>92</v>
      </c>
      <c r="C47" s="82" t="s">
        <v>37</v>
      </c>
      <c r="D47" s="95">
        <v>234.210702</v>
      </c>
      <c r="E47" s="85">
        <v>2</v>
      </c>
      <c r="F47" s="86">
        <v>2</v>
      </c>
      <c r="G47" s="87">
        <v>2</v>
      </c>
      <c r="H47" s="88"/>
      <c r="I47" s="89">
        <f t="shared" si="5"/>
        <v>468.42</v>
      </c>
      <c r="J47" s="89">
        <f t="shared" si="0"/>
        <v>468.42</v>
      </c>
      <c r="K47" s="89">
        <f t="shared" si="6"/>
        <v>468.42</v>
      </c>
      <c r="L47" s="89">
        <f t="shared" si="7"/>
        <v>0</v>
      </c>
      <c r="M47" s="90">
        <f t="shared" si="1"/>
        <v>0</v>
      </c>
      <c r="Q47" s="91"/>
      <c r="R47" s="91"/>
    </row>
    <row r="48" spans="1:18" ht="16.5" x14ac:dyDescent="0.25">
      <c r="A48" s="82" t="s">
        <v>93</v>
      </c>
      <c r="B48" s="83" t="s">
        <v>94</v>
      </c>
      <c r="C48" s="82" t="s">
        <v>72</v>
      </c>
      <c r="D48" s="95">
        <v>6.3720800000000004</v>
      </c>
      <c r="E48" s="85">
        <v>25</v>
      </c>
      <c r="F48" s="86">
        <v>25</v>
      </c>
      <c r="G48" s="87">
        <v>15</v>
      </c>
      <c r="H48" s="88"/>
      <c r="I48" s="89">
        <f t="shared" si="5"/>
        <v>159.30000000000001</v>
      </c>
      <c r="J48" s="89">
        <f t="shared" si="0"/>
        <v>159.30000000000001</v>
      </c>
      <c r="K48" s="89">
        <f t="shared" si="6"/>
        <v>95.58</v>
      </c>
      <c r="L48" s="89">
        <f t="shared" si="7"/>
        <v>0</v>
      </c>
      <c r="M48" s="90">
        <f t="shared" si="1"/>
        <v>0</v>
      </c>
      <c r="Q48" s="91"/>
      <c r="R48" s="91"/>
    </row>
    <row r="49" spans="1:18" ht="15" x14ac:dyDescent="0.25">
      <c r="A49" s="82" t="s">
        <v>95</v>
      </c>
      <c r="B49" s="96" t="s">
        <v>96</v>
      </c>
      <c r="C49" s="97" t="s">
        <v>37</v>
      </c>
      <c r="D49" s="92">
        <v>15.44004</v>
      </c>
      <c r="E49" s="98">
        <v>10</v>
      </c>
      <c r="F49" s="99">
        <v>10</v>
      </c>
      <c r="G49" s="100">
        <v>1</v>
      </c>
      <c r="H49" s="88"/>
      <c r="I49" s="89">
        <f>ROUND(E49*D49,2)</f>
        <v>154.4</v>
      </c>
      <c r="J49" s="89">
        <f t="shared" si="0"/>
        <v>154.4</v>
      </c>
      <c r="K49" s="89">
        <f>ROUND(G49*D49,2)</f>
        <v>15.44</v>
      </c>
      <c r="L49" s="89">
        <f>ROUND(H49*D49,2)</f>
        <v>0</v>
      </c>
      <c r="M49" s="90">
        <f t="shared" si="1"/>
        <v>0</v>
      </c>
      <c r="Q49" s="91"/>
      <c r="R49" s="91"/>
    </row>
    <row r="50" spans="1:18" ht="30" x14ac:dyDescent="0.25">
      <c r="A50" s="82" t="s">
        <v>97</v>
      </c>
      <c r="B50" s="101" t="s">
        <v>98</v>
      </c>
      <c r="C50" s="97" t="s">
        <v>37</v>
      </c>
      <c r="D50" s="92">
        <v>52.373595999999999</v>
      </c>
      <c r="E50" s="102">
        <v>2</v>
      </c>
      <c r="F50" s="99">
        <v>2</v>
      </c>
      <c r="G50" s="87"/>
      <c r="H50" s="88"/>
      <c r="I50" s="89">
        <f t="shared" ref="I50:I67" si="8">ROUND(E50*D50,2)</f>
        <v>104.75</v>
      </c>
      <c r="J50" s="89">
        <f t="shared" si="0"/>
        <v>104.75</v>
      </c>
      <c r="K50" s="89">
        <f t="shared" ref="K50:K67" si="9">ROUND(G50*D50,2)</f>
        <v>0</v>
      </c>
      <c r="L50" s="89">
        <f t="shared" ref="L50:L67" si="10">ROUND(H50*D50,2)</f>
        <v>0</v>
      </c>
      <c r="M50" s="90">
        <f t="shared" si="1"/>
        <v>0</v>
      </c>
      <c r="Q50" s="91"/>
      <c r="R50" s="91"/>
    </row>
    <row r="51" spans="1:18" ht="45" x14ac:dyDescent="0.25">
      <c r="A51" s="82" t="s">
        <v>99</v>
      </c>
      <c r="B51" s="101" t="s">
        <v>100</v>
      </c>
      <c r="C51" s="97" t="s">
        <v>37</v>
      </c>
      <c r="D51" s="92">
        <v>39.225054</v>
      </c>
      <c r="E51" s="102">
        <v>1</v>
      </c>
      <c r="F51" s="99">
        <v>1</v>
      </c>
      <c r="G51" s="87"/>
      <c r="H51" s="88"/>
      <c r="I51" s="89">
        <f t="shared" si="8"/>
        <v>39.229999999999997</v>
      </c>
      <c r="J51" s="89">
        <f t="shared" si="0"/>
        <v>39.229999999999997</v>
      </c>
      <c r="K51" s="89">
        <f t="shared" si="9"/>
        <v>0</v>
      </c>
      <c r="L51" s="89">
        <f t="shared" si="10"/>
        <v>0</v>
      </c>
      <c r="M51" s="90">
        <f t="shared" si="1"/>
        <v>0</v>
      </c>
      <c r="Q51" s="91"/>
      <c r="R51" s="91"/>
    </row>
    <row r="52" spans="1:18" ht="45" customHeight="1" x14ac:dyDescent="0.25">
      <c r="A52" s="82" t="s">
        <v>101</v>
      </c>
      <c r="B52" s="103" t="s">
        <v>102</v>
      </c>
      <c r="C52" s="97" t="s">
        <v>37</v>
      </c>
      <c r="D52" s="92">
        <v>22.351296000000001</v>
      </c>
      <c r="E52" s="102">
        <v>2</v>
      </c>
      <c r="F52" s="99">
        <v>2</v>
      </c>
      <c r="G52" s="87"/>
      <c r="H52" s="88"/>
      <c r="I52" s="89">
        <f t="shared" si="8"/>
        <v>44.7</v>
      </c>
      <c r="J52" s="89">
        <f t="shared" si="0"/>
        <v>44.7</v>
      </c>
      <c r="K52" s="89">
        <f t="shared" si="9"/>
        <v>0</v>
      </c>
      <c r="L52" s="89">
        <f t="shared" si="10"/>
        <v>0</v>
      </c>
      <c r="M52" s="90">
        <f t="shared" si="1"/>
        <v>0</v>
      </c>
      <c r="Q52" s="91"/>
      <c r="R52" s="91"/>
    </row>
    <row r="53" spans="1:18" ht="30.6" customHeight="1" x14ac:dyDescent="0.25">
      <c r="A53" s="82" t="s">
        <v>103</v>
      </c>
      <c r="B53" s="103" t="s">
        <v>104</v>
      </c>
      <c r="C53" s="97" t="s">
        <v>37</v>
      </c>
      <c r="D53" s="92">
        <v>4.5217260000000001</v>
      </c>
      <c r="E53" s="102">
        <v>8</v>
      </c>
      <c r="F53" s="99">
        <v>8</v>
      </c>
      <c r="G53" s="87"/>
      <c r="H53" s="88"/>
      <c r="I53" s="89">
        <f t="shared" si="8"/>
        <v>36.17</v>
      </c>
      <c r="J53" s="89">
        <f t="shared" si="0"/>
        <v>36.17</v>
      </c>
      <c r="K53" s="89">
        <f t="shared" si="9"/>
        <v>0</v>
      </c>
      <c r="L53" s="89">
        <f t="shared" si="10"/>
        <v>0</v>
      </c>
      <c r="M53" s="90">
        <f t="shared" si="1"/>
        <v>0</v>
      </c>
      <c r="Q53" s="91"/>
      <c r="R53" s="91"/>
    </row>
    <row r="54" spans="1:18" ht="30" x14ac:dyDescent="0.25">
      <c r="A54" s="82" t="s">
        <v>105</v>
      </c>
      <c r="B54" s="103" t="s">
        <v>106</v>
      </c>
      <c r="C54" s="97" t="s">
        <v>37</v>
      </c>
      <c r="D54" s="92">
        <v>1.519496</v>
      </c>
      <c r="E54" s="102">
        <v>8</v>
      </c>
      <c r="F54" s="99">
        <v>8</v>
      </c>
      <c r="G54" s="87"/>
      <c r="H54" s="88"/>
      <c r="I54" s="89">
        <f t="shared" si="8"/>
        <v>12.16</v>
      </c>
      <c r="J54" s="89">
        <f t="shared" si="0"/>
        <v>12.16</v>
      </c>
      <c r="K54" s="89">
        <f t="shared" si="9"/>
        <v>0</v>
      </c>
      <c r="L54" s="89">
        <f t="shared" si="10"/>
        <v>0</v>
      </c>
      <c r="M54" s="90">
        <f t="shared" si="1"/>
        <v>0</v>
      </c>
      <c r="N54" s="104"/>
      <c r="Q54" s="91"/>
      <c r="R54" s="91"/>
    </row>
    <row r="55" spans="1:18" ht="16.5" x14ac:dyDescent="0.25">
      <c r="A55" s="82" t="s">
        <v>107</v>
      </c>
      <c r="B55" s="103" t="s">
        <v>104</v>
      </c>
      <c r="C55" s="97" t="s">
        <v>37</v>
      </c>
      <c r="D55" s="92">
        <v>4.5217260000000001</v>
      </c>
      <c r="E55" s="102">
        <v>8</v>
      </c>
      <c r="F55" s="99">
        <v>8</v>
      </c>
      <c r="G55" s="87"/>
      <c r="H55" s="88"/>
      <c r="I55" s="89">
        <f t="shared" si="8"/>
        <v>36.17</v>
      </c>
      <c r="J55" s="89">
        <f t="shared" si="0"/>
        <v>36.17</v>
      </c>
      <c r="K55" s="89">
        <f t="shared" si="9"/>
        <v>0</v>
      </c>
      <c r="L55" s="89">
        <f t="shared" si="10"/>
        <v>0</v>
      </c>
      <c r="M55" s="90">
        <f t="shared" si="1"/>
        <v>0</v>
      </c>
      <c r="Q55" s="91"/>
      <c r="R55" s="91"/>
    </row>
    <row r="56" spans="1:18" ht="16.5" x14ac:dyDescent="0.25">
      <c r="A56" s="82" t="s">
        <v>108</v>
      </c>
      <c r="B56" s="105" t="s">
        <v>109</v>
      </c>
      <c r="C56" s="97" t="s">
        <v>37</v>
      </c>
      <c r="D56" s="92">
        <v>0.56368399999999996</v>
      </c>
      <c r="E56" s="102">
        <v>8</v>
      </c>
      <c r="F56" s="99">
        <v>8</v>
      </c>
      <c r="G56" s="87"/>
      <c r="H56" s="88"/>
      <c r="I56" s="89">
        <f t="shared" si="8"/>
        <v>4.51</v>
      </c>
      <c r="J56" s="89">
        <f t="shared" si="0"/>
        <v>4.51</v>
      </c>
      <c r="K56" s="89">
        <f t="shared" si="9"/>
        <v>0</v>
      </c>
      <c r="L56" s="89">
        <f t="shared" si="10"/>
        <v>0</v>
      </c>
      <c r="M56" s="90">
        <f t="shared" si="1"/>
        <v>0</v>
      </c>
      <c r="N56" s="104"/>
      <c r="Q56" s="91"/>
      <c r="R56" s="91"/>
    </row>
    <row r="57" spans="1:18" ht="16.5" x14ac:dyDescent="0.25">
      <c r="A57" s="82" t="s">
        <v>110</v>
      </c>
      <c r="B57" s="103" t="s">
        <v>111</v>
      </c>
      <c r="C57" s="97" t="s">
        <v>37</v>
      </c>
      <c r="D57" s="92">
        <v>0.72298600000000002</v>
      </c>
      <c r="E57" s="102">
        <v>8</v>
      </c>
      <c r="F57" s="99">
        <v>8</v>
      </c>
      <c r="G57" s="87"/>
      <c r="H57" s="88"/>
      <c r="I57" s="89">
        <f t="shared" si="8"/>
        <v>5.78</v>
      </c>
      <c r="J57" s="89">
        <f t="shared" si="0"/>
        <v>5.78</v>
      </c>
      <c r="K57" s="89">
        <f t="shared" si="9"/>
        <v>0</v>
      </c>
      <c r="L57" s="89">
        <f t="shared" si="10"/>
        <v>0</v>
      </c>
      <c r="M57" s="90">
        <f t="shared" si="1"/>
        <v>0</v>
      </c>
      <c r="N57" s="106"/>
      <c r="Q57" s="91"/>
      <c r="R57" s="91"/>
    </row>
    <row r="58" spans="1:18" ht="45" x14ac:dyDescent="0.25">
      <c r="A58" s="82" t="s">
        <v>112</v>
      </c>
      <c r="B58" s="103" t="s">
        <v>102</v>
      </c>
      <c r="C58" s="97" t="s">
        <v>37</v>
      </c>
      <c r="D58" s="92">
        <v>22.351296000000001</v>
      </c>
      <c r="E58" s="102">
        <v>4</v>
      </c>
      <c r="F58" s="99">
        <v>9</v>
      </c>
      <c r="G58" s="87"/>
      <c r="H58" s="88"/>
      <c r="I58" s="89">
        <f t="shared" si="8"/>
        <v>89.41</v>
      </c>
      <c r="J58" s="89">
        <f t="shared" si="0"/>
        <v>201.16</v>
      </c>
      <c r="K58" s="89">
        <f t="shared" si="9"/>
        <v>0</v>
      </c>
      <c r="L58" s="89">
        <f t="shared" si="10"/>
        <v>0</v>
      </c>
      <c r="M58" s="90">
        <f t="shared" si="1"/>
        <v>0</v>
      </c>
      <c r="N58" s="106"/>
      <c r="Q58" s="91"/>
      <c r="R58" s="91"/>
    </row>
    <row r="59" spans="1:18" ht="30" x14ac:dyDescent="0.25">
      <c r="A59" s="82" t="s">
        <v>113</v>
      </c>
      <c r="B59" s="103" t="s">
        <v>114</v>
      </c>
      <c r="C59" s="97" t="s">
        <v>37</v>
      </c>
      <c r="D59" s="92">
        <v>0.88228799999999996</v>
      </c>
      <c r="E59" s="102">
        <v>6</v>
      </c>
      <c r="F59" s="99">
        <v>6</v>
      </c>
      <c r="G59" s="87"/>
      <c r="H59" s="88"/>
      <c r="I59" s="89">
        <f t="shared" si="8"/>
        <v>5.29</v>
      </c>
      <c r="J59" s="89">
        <f t="shared" si="0"/>
        <v>5.29</v>
      </c>
      <c r="K59" s="89">
        <f t="shared" si="9"/>
        <v>0</v>
      </c>
      <c r="L59" s="89">
        <f t="shared" si="10"/>
        <v>0</v>
      </c>
      <c r="M59" s="90">
        <f t="shared" si="1"/>
        <v>0</v>
      </c>
      <c r="N59" s="104"/>
      <c r="Q59" s="91"/>
      <c r="R59" s="91"/>
    </row>
    <row r="60" spans="1:18" ht="30" x14ac:dyDescent="0.25">
      <c r="A60" s="82" t="s">
        <v>115</v>
      </c>
      <c r="B60" s="103" t="s">
        <v>116</v>
      </c>
      <c r="C60" s="97" t="s">
        <v>37</v>
      </c>
      <c r="D60" s="92">
        <v>52.851502000000004</v>
      </c>
      <c r="E60" s="102">
        <v>1</v>
      </c>
      <c r="F60" s="99">
        <v>1</v>
      </c>
      <c r="G60" s="87"/>
      <c r="H60" s="88"/>
      <c r="I60" s="89">
        <f t="shared" si="8"/>
        <v>52.85</v>
      </c>
      <c r="J60" s="89">
        <f t="shared" si="0"/>
        <v>52.85</v>
      </c>
      <c r="K60" s="89">
        <f t="shared" si="9"/>
        <v>0</v>
      </c>
      <c r="L60" s="89">
        <f t="shared" si="10"/>
        <v>0</v>
      </c>
      <c r="M60" s="90">
        <f t="shared" si="1"/>
        <v>0</v>
      </c>
      <c r="Q60" s="91"/>
      <c r="R60" s="91"/>
    </row>
    <row r="61" spans="1:18" ht="30" x14ac:dyDescent="0.25">
      <c r="A61" s="82" t="s">
        <v>117</v>
      </c>
      <c r="B61" s="103" t="s">
        <v>118</v>
      </c>
      <c r="C61" s="97" t="s">
        <v>37</v>
      </c>
      <c r="D61" s="92">
        <v>108.251836</v>
      </c>
      <c r="E61" s="102">
        <v>4</v>
      </c>
      <c r="F61" s="99">
        <v>4</v>
      </c>
      <c r="G61" s="107">
        <v>3</v>
      </c>
      <c r="H61" s="88"/>
      <c r="I61" s="89">
        <f t="shared" si="8"/>
        <v>433.01</v>
      </c>
      <c r="J61" s="89">
        <f t="shared" si="0"/>
        <v>433.01</v>
      </c>
      <c r="K61" s="89">
        <f t="shared" si="9"/>
        <v>324.76</v>
      </c>
      <c r="L61" s="89">
        <f t="shared" si="10"/>
        <v>0</v>
      </c>
      <c r="M61" s="90">
        <f t="shared" si="1"/>
        <v>0</v>
      </c>
      <c r="N61" s="106"/>
      <c r="Q61" s="91"/>
      <c r="R61" s="91"/>
    </row>
    <row r="62" spans="1:18" ht="16.5" x14ac:dyDescent="0.25">
      <c r="A62" s="82" t="s">
        <v>119</v>
      </c>
      <c r="B62" s="103" t="s">
        <v>120</v>
      </c>
      <c r="C62" s="97" t="s">
        <v>37</v>
      </c>
      <c r="D62" s="92">
        <v>20.64799</v>
      </c>
      <c r="E62" s="102">
        <v>3</v>
      </c>
      <c r="F62" s="99">
        <v>3</v>
      </c>
      <c r="G62" s="107"/>
      <c r="H62" s="88"/>
      <c r="I62" s="89">
        <f t="shared" si="8"/>
        <v>61.94</v>
      </c>
      <c r="J62" s="89">
        <f t="shared" si="0"/>
        <v>61.94</v>
      </c>
      <c r="K62" s="89">
        <f t="shared" si="9"/>
        <v>0</v>
      </c>
      <c r="L62" s="89">
        <f t="shared" si="10"/>
        <v>0</v>
      </c>
      <c r="M62" s="90">
        <f t="shared" si="1"/>
        <v>0</v>
      </c>
      <c r="N62" s="104"/>
      <c r="Q62" s="91"/>
      <c r="R62" s="91"/>
    </row>
    <row r="63" spans="1:18" ht="16.5" x14ac:dyDescent="0.25">
      <c r="A63" s="82" t="s">
        <v>121</v>
      </c>
      <c r="B63" s="103" t="s">
        <v>122</v>
      </c>
      <c r="C63" s="97" t="s">
        <v>72</v>
      </c>
      <c r="D63" s="92">
        <v>63.720799999999997</v>
      </c>
      <c r="E63" s="102">
        <v>30</v>
      </c>
      <c r="F63" s="99">
        <v>30</v>
      </c>
      <c r="G63" s="87">
        <v>14</v>
      </c>
      <c r="H63" s="88"/>
      <c r="I63" s="89">
        <f t="shared" si="8"/>
        <v>1911.62</v>
      </c>
      <c r="J63" s="89">
        <f t="shared" si="0"/>
        <v>1911.62</v>
      </c>
      <c r="K63" s="89">
        <f t="shared" si="9"/>
        <v>892.09</v>
      </c>
      <c r="L63" s="89">
        <f t="shared" si="10"/>
        <v>0</v>
      </c>
      <c r="M63" s="90">
        <f t="shared" si="1"/>
        <v>0</v>
      </c>
      <c r="N63" s="106"/>
      <c r="Q63" s="91"/>
      <c r="R63" s="91"/>
    </row>
    <row r="64" spans="1:18" ht="30" x14ac:dyDescent="0.25">
      <c r="A64" s="82" t="s">
        <v>123</v>
      </c>
      <c r="B64" s="101" t="s">
        <v>124</v>
      </c>
      <c r="C64" s="97" t="s">
        <v>37</v>
      </c>
      <c r="D64" s="92">
        <v>11.751586</v>
      </c>
      <c r="E64" s="102">
        <v>10</v>
      </c>
      <c r="F64" s="99">
        <v>10</v>
      </c>
      <c r="G64" s="87">
        <v>3</v>
      </c>
      <c r="H64" s="88"/>
      <c r="I64" s="89">
        <f t="shared" si="8"/>
        <v>117.52</v>
      </c>
      <c r="J64" s="89">
        <f t="shared" si="0"/>
        <v>117.52</v>
      </c>
      <c r="K64" s="89">
        <f t="shared" si="9"/>
        <v>35.25</v>
      </c>
      <c r="L64" s="89">
        <f t="shared" si="10"/>
        <v>0</v>
      </c>
      <c r="M64" s="90">
        <f t="shared" si="1"/>
        <v>0</v>
      </c>
      <c r="N64" s="106"/>
      <c r="Q64" s="91"/>
      <c r="R64" s="91"/>
    </row>
    <row r="65" spans="1:18" ht="30" x14ac:dyDescent="0.25">
      <c r="A65" s="82" t="s">
        <v>125</v>
      </c>
      <c r="B65" s="101" t="s">
        <v>124</v>
      </c>
      <c r="C65" s="97" t="s">
        <v>37</v>
      </c>
      <c r="D65" s="92">
        <v>11.751586</v>
      </c>
      <c r="E65" s="102">
        <v>10</v>
      </c>
      <c r="F65" s="99">
        <v>10</v>
      </c>
      <c r="G65" s="87"/>
      <c r="H65" s="88"/>
      <c r="I65" s="89">
        <f t="shared" si="8"/>
        <v>117.52</v>
      </c>
      <c r="J65" s="89">
        <f t="shared" si="0"/>
        <v>117.52</v>
      </c>
      <c r="K65" s="89">
        <f t="shared" si="9"/>
        <v>0</v>
      </c>
      <c r="L65" s="89">
        <f t="shared" si="10"/>
        <v>0</v>
      </c>
      <c r="M65" s="90">
        <f t="shared" si="1"/>
        <v>0</v>
      </c>
      <c r="Q65" s="91"/>
      <c r="R65" s="91"/>
    </row>
    <row r="66" spans="1:18" ht="30" x14ac:dyDescent="0.25">
      <c r="A66" s="82" t="s">
        <v>126</v>
      </c>
      <c r="B66" s="103" t="s">
        <v>127</v>
      </c>
      <c r="C66" s="97" t="s">
        <v>37</v>
      </c>
      <c r="D66" s="92">
        <v>15.930199999999999</v>
      </c>
      <c r="E66" s="102">
        <v>3</v>
      </c>
      <c r="F66" s="99">
        <v>3</v>
      </c>
      <c r="G66" s="87">
        <v>3</v>
      </c>
      <c r="H66" s="88"/>
      <c r="I66" s="89">
        <f t="shared" si="8"/>
        <v>47.79</v>
      </c>
      <c r="J66" s="89">
        <f t="shared" si="0"/>
        <v>47.79</v>
      </c>
      <c r="K66" s="89">
        <f t="shared" si="9"/>
        <v>47.79</v>
      </c>
      <c r="L66" s="89">
        <f t="shared" si="10"/>
        <v>0</v>
      </c>
      <c r="M66" s="90">
        <f t="shared" si="1"/>
        <v>0</v>
      </c>
      <c r="N66" s="106"/>
      <c r="Q66" s="91"/>
      <c r="R66" s="91"/>
    </row>
    <row r="67" spans="1:18" ht="30" x14ac:dyDescent="0.25">
      <c r="A67" s="82" t="s">
        <v>128</v>
      </c>
      <c r="B67" s="103" t="s">
        <v>129</v>
      </c>
      <c r="C67" s="97" t="s">
        <v>72</v>
      </c>
      <c r="D67" s="92">
        <v>14.851848</v>
      </c>
      <c r="E67" s="102">
        <v>9</v>
      </c>
      <c r="F67" s="99">
        <v>9</v>
      </c>
      <c r="G67" s="87"/>
      <c r="H67" s="88"/>
      <c r="I67" s="89">
        <f t="shared" si="8"/>
        <v>133.66999999999999</v>
      </c>
      <c r="J67" s="89">
        <f t="shared" si="0"/>
        <v>133.66999999999999</v>
      </c>
      <c r="K67" s="89">
        <f t="shared" si="9"/>
        <v>0</v>
      </c>
      <c r="L67" s="89">
        <f t="shared" si="10"/>
        <v>0</v>
      </c>
      <c r="M67" s="90">
        <f t="shared" si="1"/>
        <v>0</v>
      </c>
      <c r="N67" s="106"/>
      <c r="Q67" s="91"/>
      <c r="R67" s="91"/>
    </row>
    <row r="68" spans="1:18" ht="16.5" x14ac:dyDescent="0.25">
      <c r="A68" s="108" t="s">
        <v>130</v>
      </c>
      <c r="B68" s="109" t="s">
        <v>131</v>
      </c>
      <c r="C68" s="110" t="s">
        <v>132</v>
      </c>
      <c r="D68" s="111">
        <v>32.313797999999998</v>
      </c>
      <c r="E68" s="112">
        <v>1</v>
      </c>
      <c r="F68" s="113">
        <v>1</v>
      </c>
      <c r="G68" s="114">
        <v>0.9</v>
      </c>
      <c r="H68" s="115"/>
      <c r="I68" s="116">
        <f>ROUND(E68*D68,2)</f>
        <v>32.31</v>
      </c>
      <c r="J68" s="116">
        <f t="shared" si="0"/>
        <v>32.31</v>
      </c>
      <c r="K68" s="116">
        <f>ROUND(G68*D68,2)</f>
        <v>29.08</v>
      </c>
      <c r="L68" s="116">
        <f>ROUND(H68*D68,2)</f>
        <v>0</v>
      </c>
      <c r="M68" s="117">
        <f t="shared" si="1"/>
        <v>0</v>
      </c>
      <c r="N68" s="106"/>
      <c r="Q68" s="91"/>
      <c r="R68" s="91"/>
    </row>
    <row r="69" spans="1:18" ht="15.75" x14ac:dyDescent="0.3">
      <c r="A69" s="118" t="s">
        <v>133</v>
      </c>
      <c r="B69" s="119" t="s">
        <v>134</v>
      </c>
      <c r="C69" s="120"/>
      <c r="D69" s="121"/>
      <c r="E69" s="120"/>
      <c r="F69" s="120"/>
      <c r="G69" s="120"/>
      <c r="H69" s="120"/>
      <c r="I69" s="122">
        <f>SUM(I70:I75)</f>
        <v>35713.35</v>
      </c>
      <c r="J69" s="122">
        <f>SUM(J70:J75)</f>
        <v>44133.7</v>
      </c>
      <c r="K69" s="123"/>
      <c r="L69" s="123"/>
      <c r="M69" s="124"/>
      <c r="N69" s="106"/>
      <c r="Q69" s="91"/>
      <c r="R69" s="91"/>
    </row>
    <row r="70" spans="1:18" ht="30" x14ac:dyDescent="0.25">
      <c r="A70" s="82" t="s">
        <v>135</v>
      </c>
      <c r="B70" s="101" t="s">
        <v>136</v>
      </c>
      <c r="C70" s="97" t="s">
        <v>72</v>
      </c>
      <c r="D70" s="95">
        <v>52.373595999999999</v>
      </c>
      <c r="E70" s="102">
        <v>450</v>
      </c>
      <c r="F70" s="93">
        <v>521</v>
      </c>
      <c r="G70" s="125"/>
      <c r="H70" s="88"/>
      <c r="I70" s="89">
        <f>ROUND(E70*D70,2)</f>
        <v>23568.12</v>
      </c>
      <c r="J70" s="89">
        <f>ROUND(F70*D70,2)</f>
        <v>27286.639999999999</v>
      </c>
      <c r="K70" s="89"/>
      <c r="L70" s="89"/>
      <c r="M70" s="90"/>
      <c r="N70" s="106"/>
      <c r="Q70" s="91"/>
      <c r="R70" s="91"/>
    </row>
    <row r="71" spans="1:18" ht="16.5" x14ac:dyDescent="0.25">
      <c r="A71" s="82" t="s">
        <v>137</v>
      </c>
      <c r="B71" s="101" t="s">
        <v>138</v>
      </c>
      <c r="C71" s="97" t="s">
        <v>72</v>
      </c>
      <c r="D71" s="92">
        <v>26.223559999999999</v>
      </c>
      <c r="E71" s="102">
        <v>4</v>
      </c>
      <c r="F71" s="126">
        <v>4</v>
      </c>
      <c r="G71" s="127"/>
      <c r="H71" s="128"/>
      <c r="I71" s="129">
        <f t="shared" ref="I71:I75" si="11">ROUND(E71*D71,2)</f>
        <v>104.89</v>
      </c>
      <c r="J71" s="129">
        <f t="shared" si="0"/>
        <v>104.89</v>
      </c>
      <c r="K71" s="129">
        <f t="shared" ref="K71:K75" si="12">ROUND(G71*D71,2)</f>
        <v>0</v>
      </c>
      <c r="L71" s="129">
        <f t="shared" ref="L71:L75" si="13">ROUND(H71*D71,2)</f>
        <v>0</v>
      </c>
      <c r="M71" s="130">
        <f t="shared" si="1"/>
        <v>0</v>
      </c>
      <c r="Q71" s="91"/>
      <c r="R71" s="91"/>
    </row>
    <row r="72" spans="1:18" ht="16.5" x14ac:dyDescent="0.25">
      <c r="A72" s="82" t="s">
        <v>139</v>
      </c>
      <c r="B72" s="131" t="s">
        <v>140</v>
      </c>
      <c r="C72" s="97" t="s">
        <v>37</v>
      </c>
      <c r="D72" s="92">
        <v>44.898656000000003</v>
      </c>
      <c r="E72" s="102">
        <v>120</v>
      </c>
      <c r="F72" s="99">
        <v>224.720935</v>
      </c>
      <c r="G72" s="125"/>
      <c r="H72" s="88"/>
      <c r="I72" s="89">
        <f t="shared" si="11"/>
        <v>5387.84</v>
      </c>
      <c r="J72" s="89">
        <f t="shared" si="0"/>
        <v>10089.67</v>
      </c>
      <c r="K72" s="89">
        <f t="shared" si="12"/>
        <v>0</v>
      </c>
      <c r="L72" s="89">
        <f t="shared" si="13"/>
        <v>0</v>
      </c>
      <c r="M72" s="90">
        <f t="shared" si="1"/>
        <v>0</v>
      </c>
      <c r="Q72" s="91"/>
      <c r="R72" s="91"/>
    </row>
    <row r="73" spans="1:18" ht="16.5" x14ac:dyDescent="0.25">
      <c r="A73" s="82" t="s">
        <v>141</v>
      </c>
      <c r="B73" s="131" t="s">
        <v>94</v>
      </c>
      <c r="C73" s="97" t="s">
        <v>72</v>
      </c>
      <c r="D73" s="92">
        <v>6.3720800000000004</v>
      </c>
      <c r="E73" s="102">
        <v>100</v>
      </c>
      <c r="F73" s="99">
        <v>100</v>
      </c>
      <c r="G73" s="125"/>
      <c r="H73" s="88"/>
      <c r="I73" s="89">
        <f t="shared" si="11"/>
        <v>637.21</v>
      </c>
      <c r="J73" s="89">
        <f t="shared" si="0"/>
        <v>637.21</v>
      </c>
      <c r="K73" s="89">
        <f t="shared" si="12"/>
        <v>0</v>
      </c>
      <c r="L73" s="89">
        <f t="shared" si="13"/>
        <v>0</v>
      </c>
      <c r="M73" s="90">
        <f t="shared" si="1"/>
        <v>0</v>
      </c>
      <c r="Q73" s="91"/>
      <c r="R73" s="91"/>
    </row>
    <row r="74" spans="1:18" ht="30" x14ac:dyDescent="0.25">
      <c r="A74" s="82" t="s">
        <v>142</v>
      </c>
      <c r="B74" s="101" t="s">
        <v>143</v>
      </c>
      <c r="C74" s="97" t="s">
        <v>37</v>
      </c>
      <c r="D74" s="92">
        <v>18.785381999999998</v>
      </c>
      <c r="E74" s="102">
        <v>20</v>
      </c>
      <c r="F74" s="99">
        <v>20</v>
      </c>
      <c r="G74" s="125"/>
      <c r="H74" s="88"/>
      <c r="I74" s="89">
        <f t="shared" si="11"/>
        <v>375.71</v>
      </c>
      <c r="J74" s="89">
        <f t="shared" si="0"/>
        <v>375.71</v>
      </c>
      <c r="K74" s="89">
        <f t="shared" si="12"/>
        <v>0</v>
      </c>
      <c r="L74" s="89">
        <f t="shared" si="13"/>
        <v>0</v>
      </c>
      <c r="M74" s="90">
        <f t="shared" si="1"/>
        <v>0</v>
      </c>
      <c r="Q74" s="91"/>
      <c r="R74" s="91"/>
    </row>
    <row r="75" spans="1:18" ht="30" x14ac:dyDescent="0.25">
      <c r="A75" s="82" t="s">
        <v>144</v>
      </c>
      <c r="B75" s="101" t="s">
        <v>145</v>
      </c>
      <c r="C75" s="97" t="s">
        <v>37</v>
      </c>
      <c r="D75" s="92">
        <v>352.47405600000002</v>
      </c>
      <c r="E75" s="102">
        <v>16</v>
      </c>
      <c r="F75" s="99">
        <v>16</v>
      </c>
      <c r="G75" s="125"/>
      <c r="H75" s="88"/>
      <c r="I75" s="89">
        <f t="shared" si="11"/>
        <v>5639.58</v>
      </c>
      <c r="J75" s="89">
        <f t="shared" si="0"/>
        <v>5639.58</v>
      </c>
      <c r="K75" s="89">
        <f t="shared" si="12"/>
        <v>0</v>
      </c>
      <c r="L75" s="89">
        <f t="shared" si="13"/>
        <v>0</v>
      </c>
      <c r="M75" s="90">
        <f t="shared" si="1"/>
        <v>0</v>
      </c>
      <c r="Q75" s="91"/>
      <c r="R75" s="91"/>
    </row>
    <row r="76" spans="1:18" ht="15.75" x14ac:dyDescent="0.3">
      <c r="A76" s="118" t="s">
        <v>146</v>
      </c>
      <c r="B76" s="132" t="s">
        <v>147</v>
      </c>
      <c r="C76" s="133"/>
      <c r="D76" s="134"/>
      <c r="E76" s="133"/>
      <c r="F76" s="133"/>
      <c r="G76" s="133"/>
      <c r="H76" s="133"/>
      <c r="I76" s="135">
        <f>SUM(I77:I80)</f>
        <v>114889.84</v>
      </c>
      <c r="J76" s="135">
        <f>SUM(J77:J80)</f>
        <v>114889.84</v>
      </c>
      <c r="K76" s="123"/>
      <c r="L76" s="123"/>
      <c r="M76" s="124"/>
      <c r="Q76" s="91"/>
      <c r="R76" s="91"/>
    </row>
    <row r="77" spans="1:18" ht="45" x14ac:dyDescent="0.25">
      <c r="A77" s="82" t="s">
        <v>148</v>
      </c>
      <c r="B77" s="136" t="s">
        <v>149</v>
      </c>
      <c r="C77" s="137" t="s">
        <v>72</v>
      </c>
      <c r="D77" s="138">
        <v>11.567776</v>
      </c>
      <c r="E77" s="139">
        <v>1450</v>
      </c>
      <c r="F77" s="140">
        <v>1450</v>
      </c>
      <c r="G77" s="125"/>
      <c r="H77" s="88"/>
      <c r="I77" s="89">
        <f>ROUND(E77*D77,2)</f>
        <v>16773.28</v>
      </c>
      <c r="J77" s="89">
        <f t="shared" si="0"/>
        <v>16773.28</v>
      </c>
      <c r="K77" s="89">
        <f>ROUND(G77*D77,2)</f>
        <v>0</v>
      </c>
      <c r="L77" s="89">
        <f>ROUND(H77*D77,2)</f>
        <v>0</v>
      </c>
      <c r="M77" s="90">
        <f t="shared" si="1"/>
        <v>0</v>
      </c>
      <c r="Q77" s="91"/>
      <c r="R77" s="91"/>
    </row>
    <row r="78" spans="1:18" ht="45" x14ac:dyDescent="0.25">
      <c r="A78" s="82" t="s">
        <v>150</v>
      </c>
      <c r="B78" s="136" t="s">
        <v>151</v>
      </c>
      <c r="C78" s="137" t="s">
        <v>72</v>
      </c>
      <c r="D78" s="138">
        <v>11.567776</v>
      </c>
      <c r="E78" s="139">
        <v>1450</v>
      </c>
      <c r="F78" s="140">
        <v>1450</v>
      </c>
      <c r="G78" s="125"/>
      <c r="H78" s="88"/>
      <c r="I78" s="89">
        <f>ROUND(E78*D78,2)</f>
        <v>16773.28</v>
      </c>
      <c r="J78" s="89">
        <f t="shared" si="0"/>
        <v>16773.28</v>
      </c>
      <c r="K78" s="89">
        <f>ROUND(G78*D78,2)</f>
        <v>0</v>
      </c>
      <c r="L78" s="89">
        <f>ROUND(H78*D78,2)</f>
        <v>0</v>
      </c>
      <c r="M78" s="90">
        <f t="shared" si="1"/>
        <v>0</v>
      </c>
      <c r="Q78" s="91"/>
      <c r="R78" s="91"/>
    </row>
    <row r="79" spans="1:18" ht="46.9" customHeight="1" x14ac:dyDescent="0.25">
      <c r="A79" s="82" t="s">
        <v>152</v>
      </c>
      <c r="B79" s="136" t="s">
        <v>153</v>
      </c>
      <c r="C79" s="137" t="s">
        <v>72</v>
      </c>
      <c r="D79" s="138">
        <v>11.567776</v>
      </c>
      <c r="E79" s="139">
        <v>1450</v>
      </c>
      <c r="F79" s="140">
        <v>1450</v>
      </c>
      <c r="G79" s="125"/>
      <c r="H79" s="88"/>
      <c r="I79" s="89">
        <f>ROUND(E79*D79,2)</f>
        <v>16773.28</v>
      </c>
      <c r="J79" s="89">
        <f t="shared" si="0"/>
        <v>16773.28</v>
      </c>
      <c r="K79" s="89">
        <f>ROUND(G79*D79,2)</f>
        <v>0</v>
      </c>
      <c r="L79" s="89">
        <f>ROUND(H79*D79,2)</f>
        <v>0</v>
      </c>
      <c r="M79" s="90">
        <f t="shared" si="1"/>
        <v>0</v>
      </c>
      <c r="Q79" s="91"/>
      <c r="R79" s="91"/>
    </row>
    <row r="80" spans="1:18" ht="45" x14ac:dyDescent="0.25">
      <c r="A80" s="82" t="s">
        <v>154</v>
      </c>
      <c r="B80" s="136" t="s">
        <v>155</v>
      </c>
      <c r="C80" s="137" t="s">
        <v>72</v>
      </c>
      <c r="D80" s="138">
        <v>44.531036</v>
      </c>
      <c r="E80" s="139">
        <v>1450</v>
      </c>
      <c r="F80" s="140">
        <v>1450</v>
      </c>
      <c r="G80" s="125"/>
      <c r="H80" s="88"/>
      <c r="I80" s="141">
        <f>ROUND(E80*D80,2)</f>
        <v>64570</v>
      </c>
      <c r="J80" s="141">
        <f t="shared" si="0"/>
        <v>64570</v>
      </c>
      <c r="K80" s="141">
        <f>ROUND(G80*D80,2)</f>
        <v>0</v>
      </c>
      <c r="L80" s="141">
        <f>ROUND(H80*D80,2)</f>
        <v>0</v>
      </c>
      <c r="M80" s="90">
        <f t="shared" si="1"/>
        <v>0</v>
      </c>
      <c r="Q80" s="91"/>
      <c r="R80" s="91"/>
    </row>
    <row r="81" spans="1:18" ht="15.75" x14ac:dyDescent="0.3">
      <c r="A81" s="142" t="s">
        <v>156</v>
      </c>
      <c r="B81" s="132" t="s">
        <v>157</v>
      </c>
      <c r="C81" s="133"/>
      <c r="D81" s="134"/>
      <c r="E81" s="133"/>
      <c r="F81" s="133"/>
      <c r="G81" s="133"/>
      <c r="H81" s="133"/>
      <c r="I81" s="143">
        <f>SUM(I82:I88)</f>
        <v>470243.49</v>
      </c>
      <c r="J81" s="143">
        <f>SUM(J82:J88)</f>
        <v>470243.49</v>
      </c>
      <c r="K81" s="144"/>
      <c r="L81" s="144"/>
      <c r="M81" s="124"/>
      <c r="Q81" s="91"/>
      <c r="R81" s="91"/>
    </row>
    <row r="82" spans="1:18" ht="55.15" customHeight="1" x14ac:dyDescent="0.25">
      <c r="A82" s="137" t="s">
        <v>158</v>
      </c>
      <c r="B82" s="136" t="s">
        <v>159</v>
      </c>
      <c r="C82" s="137" t="s">
        <v>37</v>
      </c>
      <c r="D82" s="138">
        <v>6127</v>
      </c>
      <c r="E82" s="145">
        <v>4</v>
      </c>
      <c r="F82" s="140">
        <v>4</v>
      </c>
      <c r="G82" s="125"/>
      <c r="H82" s="88"/>
      <c r="I82" s="141">
        <f t="shared" ref="I82:I88" si="14">ROUND(E82*D82,2)</f>
        <v>24508</v>
      </c>
      <c r="J82" s="141">
        <f t="shared" si="0"/>
        <v>24508</v>
      </c>
      <c r="K82" s="141">
        <f t="shared" ref="K82:K88" si="15">ROUND(G82*D82,2)</f>
        <v>0</v>
      </c>
      <c r="L82" s="141">
        <f t="shared" ref="L82:L88" si="16">ROUND(H82*D82,2)</f>
        <v>0</v>
      </c>
      <c r="M82" s="90">
        <f t="shared" si="1"/>
        <v>0</v>
      </c>
      <c r="Q82" s="91"/>
      <c r="R82" s="91"/>
    </row>
    <row r="83" spans="1:18" ht="60" x14ac:dyDescent="0.25">
      <c r="A83" s="137" t="s">
        <v>160</v>
      </c>
      <c r="B83" s="136" t="s">
        <v>159</v>
      </c>
      <c r="C83" s="137" t="s">
        <v>37</v>
      </c>
      <c r="D83" s="138">
        <v>11028.281396</v>
      </c>
      <c r="E83" s="145">
        <v>1</v>
      </c>
      <c r="F83" s="140">
        <v>1</v>
      </c>
      <c r="G83" s="125"/>
      <c r="H83" s="88"/>
      <c r="I83" s="141">
        <f t="shared" si="14"/>
        <v>11028.28</v>
      </c>
      <c r="J83" s="141">
        <f t="shared" si="0"/>
        <v>11028.28</v>
      </c>
      <c r="K83" s="141">
        <f t="shared" si="15"/>
        <v>0</v>
      </c>
      <c r="L83" s="141">
        <f t="shared" si="16"/>
        <v>0</v>
      </c>
      <c r="M83" s="90">
        <f t="shared" si="1"/>
        <v>0</v>
      </c>
      <c r="Q83" s="91"/>
      <c r="R83" s="91"/>
    </row>
    <row r="84" spans="1:18" ht="30" x14ac:dyDescent="0.25">
      <c r="A84" s="137" t="s">
        <v>161</v>
      </c>
      <c r="B84" s="136" t="s">
        <v>162</v>
      </c>
      <c r="C84" s="137" t="s">
        <v>37</v>
      </c>
      <c r="D84" s="138">
        <v>15.035679999999999</v>
      </c>
      <c r="E84" s="145">
        <v>64</v>
      </c>
      <c r="F84" s="140">
        <v>64</v>
      </c>
      <c r="G84" s="125"/>
      <c r="H84" s="88"/>
      <c r="I84" s="141">
        <f t="shared" si="14"/>
        <v>962.28</v>
      </c>
      <c r="J84" s="141">
        <f t="shared" si="0"/>
        <v>962.28</v>
      </c>
      <c r="K84" s="141">
        <f t="shared" si="15"/>
        <v>0</v>
      </c>
      <c r="L84" s="141">
        <f t="shared" si="16"/>
        <v>0</v>
      </c>
      <c r="M84" s="90">
        <f t="shared" si="1"/>
        <v>0</v>
      </c>
      <c r="Q84" s="91"/>
      <c r="R84" s="91"/>
    </row>
    <row r="85" spans="1:18" ht="63.6" customHeight="1" x14ac:dyDescent="0.25">
      <c r="A85" s="137" t="s">
        <v>163</v>
      </c>
      <c r="B85" s="136" t="s">
        <v>164</v>
      </c>
      <c r="C85" s="137" t="s">
        <v>37</v>
      </c>
      <c r="D85" s="138">
        <v>162.451278</v>
      </c>
      <c r="E85" s="145">
        <v>4</v>
      </c>
      <c r="F85" s="140">
        <v>4</v>
      </c>
      <c r="G85" s="125"/>
      <c r="H85" s="88"/>
      <c r="I85" s="141">
        <f t="shared" si="14"/>
        <v>649.80999999999995</v>
      </c>
      <c r="J85" s="141">
        <f t="shared" ref="J85:J110" si="17">ROUND(F85*D85,2)</f>
        <v>649.80999999999995</v>
      </c>
      <c r="K85" s="141">
        <f t="shared" si="15"/>
        <v>0</v>
      </c>
      <c r="L85" s="141">
        <f t="shared" si="16"/>
        <v>0</v>
      </c>
      <c r="M85" s="90">
        <f t="shared" ref="M85:M88" si="18">L85/J85</f>
        <v>0</v>
      </c>
      <c r="Q85" s="91"/>
      <c r="R85" s="91"/>
    </row>
    <row r="86" spans="1:18" ht="30" x14ac:dyDescent="0.25">
      <c r="A86" s="137" t="s">
        <v>165</v>
      </c>
      <c r="B86" s="146" t="s">
        <v>166</v>
      </c>
      <c r="C86" s="137" t="s">
        <v>37</v>
      </c>
      <c r="D86" s="138">
        <v>442.01403399999998</v>
      </c>
      <c r="E86" s="145">
        <v>1</v>
      </c>
      <c r="F86" s="140">
        <v>1</v>
      </c>
      <c r="G86" s="125"/>
      <c r="H86" s="88"/>
      <c r="I86" s="89">
        <f t="shared" si="14"/>
        <v>442.01</v>
      </c>
      <c r="J86" s="89">
        <f t="shared" si="17"/>
        <v>442.01</v>
      </c>
      <c r="K86" s="89">
        <f t="shared" si="15"/>
        <v>0</v>
      </c>
      <c r="L86" s="89">
        <f t="shared" si="16"/>
        <v>0</v>
      </c>
      <c r="M86" s="90">
        <f t="shared" si="18"/>
        <v>0</v>
      </c>
      <c r="Q86" s="91"/>
      <c r="R86" s="91"/>
    </row>
    <row r="87" spans="1:18" ht="52.15" customHeight="1" x14ac:dyDescent="0.25">
      <c r="A87" s="137" t="s">
        <v>167</v>
      </c>
      <c r="B87" s="136" t="s">
        <v>168</v>
      </c>
      <c r="C87" s="137" t="s">
        <v>37</v>
      </c>
      <c r="D87" s="138">
        <v>455.38314800000001</v>
      </c>
      <c r="E87" s="145">
        <v>2</v>
      </c>
      <c r="F87" s="140">
        <v>2</v>
      </c>
      <c r="G87" s="125"/>
      <c r="H87" s="88"/>
      <c r="I87" s="89">
        <f t="shared" si="14"/>
        <v>910.77</v>
      </c>
      <c r="J87" s="89">
        <f t="shared" si="17"/>
        <v>910.77</v>
      </c>
      <c r="K87" s="89">
        <f t="shared" si="15"/>
        <v>0</v>
      </c>
      <c r="L87" s="89">
        <f t="shared" si="16"/>
        <v>0</v>
      </c>
      <c r="M87" s="90">
        <f t="shared" si="18"/>
        <v>0</v>
      </c>
      <c r="Q87" s="91"/>
      <c r="R87" s="91"/>
    </row>
    <row r="88" spans="1:18" ht="16.5" x14ac:dyDescent="0.25">
      <c r="A88" s="137" t="s">
        <v>169</v>
      </c>
      <c r="B88" s="147" t="s">
        <v>170</v>
      </c>
      <c r="C88" s="137" t="s">
        <v>37</v>
      </c>
      <c r="D88" s="138">
        <v>6745.974048</v>
      </c>
      <c r="E88" s="145">
        <v>64</v>
      </c>
      <c r="F88" s="140">
        <v>64</v>
      </c>
      <c r="G88" s="125"/>
      <c r="H88" s="88"/>
      <c r="I88" s="89">
        <f t="shared" si="14"/>
        <v>431742.34</v>
      </c>
      <c r="J88" s="89">
        <f t="shared" si="17"/>
        <v>431742.34</v>
      </c>
      <c r="K88" s="89">
        <f t="shared" si="15"/>
        <v>0</v>
      </c>
      <c r="L88" s="89">
        <f t="shared" si="16"/>
        <v>0</v>
      </c>
      <c r="M88" s="90">
        <f t="shared" si="18"/>
        <v>0</v>
      </c>
      <c r="Q88" s="91"/>
      <c r="R88" s="91"/>
    </row>
    <row r="89" spans="1:18" ht="15.4" customHeight="1" x14ac:dyDescent="0.25">
      <c r="A89" s="148">
        <v>3</v>
      </c>
      <c r="B89" s="149" t="s">
        <v>171</v>
      </c>
      <c r="C89" s="150"/>
      <c r="D89" s="151"/>
      <c r="E89" s="150"/>
      <c r="F89" s="150"/>
      <c r="G89" s="152"/>
      <c r="H89" s="153"/>
      <c r="I89" s="123"/>
      <c r="J89" s="154">
        <f>SUM(J90:J110)</f>
        <v>110285.91</v>
      </c>
      <c r="K89" s="123"/>
      <c r="L89" s="123"/>
      <c r="M89" s="124"/>
      <c r="Q89" s="91"/>
      <c r="R89" s="91"/>
    </row>
    <row r="90" spans="1:18" ht="25.5" x14ac:dyDescent="0.25">
      <c r="A90" s="155" t="s">
        <v>172</v>
      </c>
      <c r="B90" s="156" t="s">
        <v>173</v>
      </c>
      <c r="C90" s="157" t="s">
        <v>174</v>
      </c>
      <c r="D90" s="95">
        <v>129.20272700000001</v>
      </c>
      <c r="E90" s="93"/>
      <c r="F90" s="93">
        <v>11</v>
      </c>
      <c r="G90" s="125"/>
      <c r="H90" s="88"/>
      <c r="I90" s="89"/>
      <c r="J90" s="89">
        <f t="shared" si="17"/>
        <v>1421.23</v>
      </c>
      <c r="K90" s="89"/>
      <c r="L90" s="89"/>
      <c r="M90" s="90"/>
      <c r="Q90" s="91"/>
      <c r="R90" s="91"/>
    </row>
    <row r="91" spans="1:18" ht="38.25" x14ac:dyDescent="0.25">
      <c r="A91" s="155" t="s">
        <v>175</v>
      </c>
      <c r="B91" s="158" t="s">
        <v>67</v>
      </c>
      <c r="C91" s="159" t="s">
        <v>174</v>
      </c>
      <c r="D91" s="95">
        <v>2.13888889</v>
      </c>
      <c r="E91" s="93"/>
      <c r="F91" s="93">
        <v>9</v>
      </c>
      <c r="G91" s="125"/>
      <c r="H91" s="88"/>
      <c r="I91" s="89"/>
      <c r="J91" s="89">
        <f t="shared" si="17"/>
        <v>19.25</v>
      </c>
      <c r="K91" s="89"/>
      <c r="L91" s="89"/>
      <c r="M91" s="90"/>
      <c r="Q91" s="91"/>
      <c r="R91" s="91"/>
    </row>
    <row r="92" spans="1:18" ht="20.45" customHeight="1" x14ac:dyDescent="0.25">
      <c r="A92" s="155" t="s">
        <v>176</v>
      </c>
      <c r="B92" s="156" t="s">
        <v>177</v>
      </c>
      <c r="C92" s="157" t="s">
        <v>178</v>
      </c>
      <c r="D92" s="95">
        <v>11859.485000000001</v>
      </c>
      <c r="E92" s="93"/>
      <c r="F92" s="93">
        <v>2</v>
      </c>
      <c r="G92" s="125"/>
      <c r="H92" s="88"/>
      <c r="I92" s="89"/>
      <c r="J92" s="89">
        <f t="shared" si="17"/>
        <v>23718.97</v>
      </c>
      <c r="K92" s="89"/>
      <c r="L92" s="89"/>
      <c r="M92" s="90"/>
      <c r="Q92" s="91"/>
      <c r="R92" s="91"/>
    </row>
    <row r="93" spans="1:18" ht="40.9" customHeight="1" x14ac:dyDescent="0.25">
      <c r="A93" s="155" t="s">
        <v>179</v>
      </c>
      <c r="B93" s="156" t="s">
        <v>180</v>
      </c>
      <c r="C93" s="157" t="s">
        <v>181</v>
      </c>
      <c r="D93" s="95">
        <v>184.44</v>
      </c>
      <c r="E93" s="93"/>
      <c r="F93" s="93">
        <v>4</v>
      </c>
      <c r="G93" s="125"/>
      <c r="H93" s="88"/>
      <c r="I93" s="89"/>
      <c r="J93" s="89">
        <f t="shared" si="17"/>
        <v>737.76</v>
      </c>
      <c r="K93" s="89"/>
      <c r="L93" s="89"/>
      <c r="M93" s="90"/>
      <c r="Q93" s="91"/>
      <c r="R93" s="91"/>
    </row>
    <row r="94" spans="1:18" ht="38.25" x14ac:dyDescent="0.25">
      <c r="A94" s="155" t="s">
        <v>182</v>
      </c>
      <c r="B94" s="156" t="s">
        <v>183</v>
      </c>
      <c r="C94" s="157" t="s">
        <v>181</v>
      </c>
      <c r="D94" s="95">
        <v>39.561999999999998</v>
      </c>
      <c r="E94" s="93"/>
      <c r="F94" s="157">
        <v>40</v>
      </c>
      <c r="G94" s="125"/>
      <c r="H94" s="88"/>
      <c r="I94" s="89"/>
      <c r="J94" s="89">
        <f t="shared" si="17"/>
        <v>1582.48</v>
      </c>
      <c r="K94" s="89"/>
      <c r="L94" s="89"/>
      <c r="M94" s="90"/>
      <c r="Q94" s="91"/>
      <c r="R94" s="91"/>
    </row>
    <row r="95" spans="1:18" ht="25.5" x14ac:dyDescent="0.25">
      <c r="A95" s="155" t="s">
        <v>184</v>
      </c>
      <c r="B95" s="156" t="s">
        <v>185</v>
      </c>
      <c r="C95" s="157" t="s">
        <v>186</v>
      </c>
      <c r="D95" s="95">
        <v>31.0663333</v>
      </c>
      <c r="E95" s="93"/>
      <c r="F95" s="157">
        <v>150</v>
      </c>
      <c r="G95" s="125"/>
      <c r="H95" s="88"/>
      <c r="I95" s="89"/>
      <c r="J95" s="89">
        <f t="shared" si="17"/>
        <v>4659.95</v>
      </c>
      <c r="K95" s="89"/>
      <c r="L95" s="89"/>
      <c r="M95" s="90"/>
      <c r="Q95" s="91"/>
      <c r="R95" s="91"/>
    </row>
    <row r="96" spans="1:18" ht="25.5" x14ac:dyDescent="0.25">
      <c r="A96" s="155" t="s">
        <v>187</v>
      </c>
      <c r="B96" s="156" t="s">
        <v>188</v>
      </c>
      <c r="C96" s="157" t="s">
        <v>181</v>
      </c>
      <c r="D96" s="95">
        <v>12.17</v>
      </c>
      <c r="E96" s="93"/>
      <c r="F96" s="157">
        <v>8</v>
      </c>
      <c r="G96" s="125"/>
      <c r="H96" s="88"/>
      <c r="I96" s="89"/>
      <c r="J96" s="89">
        <f t="shared" si="17"/>
        <v>97.36</v>
      </c>
      <c r="K96" s="89"/>
      <c r="L96" s="89"/>
      <c r="M96" s="90"/>
      <c r="Q96" s="91"/>
      <c r="R96" s="91"/>
    </row>
    <row r="97" spans="1:18" ht="25.5" x14ac:dyDescent="0.25">
      <c r="A97" s="155" t="s">
        <v>189</v>
      </c>
      <c r="B97" s="156" t="s">
        <v>190</v>
      </c>
      <c r="C97" s="157" t="s">
        <v>191</v>
      </c>
      <c r="D97" s="95">
        <v>72.502249199999994</v>
      </c>
      <c r="E97" s="93"/>
      <c r="F97" s="157">
        <v>51.13</v>
      </c>
      <c r="G97" s="125"/>
      <c r="H97" s="88"/>
      <c r="I97" s="89"/>
      <c r="J97" s="89">
        <f t="shared" si="17"/>
        <v>3707.04</v>
      </c>
      <c r="K97" s="89"/>
      <c r="L97" s="89"/>
      <c r="M97" s="90"/>
      <c r="Q97" s="91"/>
      <c r="R97" s="91"/>
    </row>
    <row r="98" spans="1:18" ht="25.5" x14ac:dyDescent="0.25">
      <c r="A98" s="155" t="s">
        <v>192</v>
      </c>
      <c r="B98" s="156" t="s">
        <v>193</v>
      </c>
      <c r="C98" s="157" t="s">
        <v>191</v>
      </c>
      <c r="D98" s="84">
        <v>102.53679099999999</v>
      </c>
      <c r="E98" s="160"/>
      <c r="F98" s="157">
        <v>41.45</v>
      </c>
      <c r="G98" s="160"/>
      <c r="H98" s="160"/>
      <c r="I98" s="160"/>
      <c r="J98" s="89">
        <f t="shared" si="17"/>
        <v>4250.1499999999996</v>
      </c>
      <c r="K98" s="160"/>
      <c r="L98" s="160"/>
      <c r="M98" s="160"/>
      <c r="Q98" s="91"/>
      <c r="R98" s="91"/>
    </row>
    <row r="99" spans="1:18" ht="34.9" customHeight="1" x14ac:dyDescent="0.25">
      <c r="A99" s="155" t="s">
        <v>194</v>
      </c>
      <c r="B99" s="156" t="s">
        <v>195</v>
      </c>
      <c r="C99" s="157" t="s">
        <v>191</v>
      </c>
      <c r="D99" s="95">
        <v>127.139286</v>
      </c>
      <c r="E99" s="93"/>
      <c r="F99" s="157">
        <v>5.6</v>
      </c>
      <c r="G99" s="125"/>
      <c r="H99" s="88"/>
      <c r="I99" s="89"/>
      <c r="J99" s="89">
        <f t="shared" si="17"/>
        <v>711.98</v>
      </c>
      <c r="K99" s="89"/>
      <c r="L99" s="89"/>
      <c r="M99" s="90"/>
      <c r="Q99" s="91"/>
      <c r="R99" s="91"/>
    </row>
    <row r="100" spans="1:18" ht="16.5" x14ac:dyDescent="0.25">
      <c r="A100" s="155" t="s">
        <v>196</v>
      </c>
      <c r="B100" s="156" t="s">
        <v>197</v>
      </c>
      <c r="C100" s="157" t="s">
        <v>191</v>
      </c>
      <c r="D100" s="95">
        <v>43.950980399999999</v>
      </c>
      <c r="E100" s="93"/>
      <c r="F100" s="157">
        <v>5.0999999999999996</v>
      </c>
      <c r="G100" s="125"/>
      <c r="H100" s="88"/>
      <c r="I100" s="89"/>
      <c r="J100" s="89">
        <f t="shared" si="17"/>
        <v>224.15</v>
      </c>
      <c r="K100" s="89"/>
      <c r="L100" s="89"/>
      <c r="M100" s="90"/>
      <c r="Q100" s="91"/>
      <c r="R100" s="91"/>
    </row>
    <row r="101" spans="1:18" ht="51" x14ac:dyDescent="0.25">
      <c r="A101" s="155" t="s">
        <v>198</v>
      </c>
      <c r="B101" s="161" t="s">
        <v>199</v>
      </c>
      <c r="C101" s="162" t="s">
        <v>200</v>
      </c>
      <c r="D101" s="95">
        <v>0.42109542999999999</v>
      </c>
      <c r="E101" s="93"/>
      <c r="F101" s="162">
        <v>7440</v>
      </c>
      <c r="G101" s="125"/>
      <c r="H101" s="88"/>
      <c r="I101" s="89"/>
      <c r="J101" s="89">
        <f t="shared" si="17"/>
        <v>3132.95</v>
      </c>
      <c r="K101" s="89"/>
      <c r="L101" s="89"/>
      <c r="M101" s="90"/>
      <c r="Q101" s="91"/>
      <c r="R101" s="91"/>
    </row>
    <row r="102" spans="1:18" ht="38.25" x14ac:dyDescent="0.25">
      <c r="A102" s="155" t="s">
        <v>201</v>
      </c>
      <c r="B102" s="161" t="s">
        <v>202</v>
      </c>
      <c r="C102" s="162" t="s">
        <v>203</v>
      </c>
      <c r="D102" s="95">
        <v>47.994230799999997</v>
      </c>
      <c r="E102" s="93"/>
      <c r="F102" s="162">
        <v>24</v>
      </c>
      <c r="G102" s="125"/>
      <c r="H102" s="88"/>
      <c r="I102" s="89"/>
      <c r="J102" s="89">
        <f t="shared" si="17"/>
        <v>1151.8599999999999</v>
      </c>
      <c r="K102" s="89"/>
      <c r="L102" s="89"/>
      <c r="M102" s="90"/>
      <c r="Q102" s="91"/>
      <c r="R102" s="91"/>
    </row>
    <row r="103" spans="1:18" ht="38.450000000000003" customHeight="1" x14ac:dyDescent="0.25">
      <c r="A103" s="155" t="s">
        <v>204</v>
      </c>
      <c r="B103" s="161" t="s">
        <v>205</v>
      </c>
      <c r="C103" s="162" t="s">
        <v>206</v>
      </c>
      <c r="D103" s="95">
        <v>86.714230799999996</v>
      </c>
      <c r="E103" s="93"/>
      <c r="F103" s="162">
        <v>24</v>
      </c>
      <c r="G103" s="125"/>
      <c r="H103" s="88"/>
      <c r="I103" s="89"/>
      <c r="J103" s="89">
        <f t="shared" si="17"/>
        <v>2081.14</v>
      </c>
      <c r="K103" s="89"/>
      <c r="L103" s="89"/>
      <c r="M103" s="90"/>
      <c r="Q103" s="91"/>
      <c r="R103" s="91"/>
    </row>
    <row r="104" spans="1:18" ht="31.15" customHeight="1" x14ac:dyDescent="0.25">
      <c r="A104" s="155" t="s">
        <v>207</v>
      </c>
      <c r="B104" s="156" t="s">
        <v>208</v>
      </c>
      <c r="C104" s="157" t="s">
        <v>209</v>
      </c>
      <c r="D104" s="95">
        <v>48.162841800000002</v>
      </c>
      <c r="E104" s="93"/>
      <c r="F104" s="157">
        <v>40.96</v>
      </c>
      <c r="G104" s="125"/>
      <c r="H104" s="88"/>
      <c r="I104" s="89"/>
      <c r="J104" s="89">
        <f t="shared" si="17"/>
        <v>1972.75</v>
      </c>
      <c r="K104" s="89"/>
      <c r="L104" s="89"/>
      <c r="M104" s="90"/>
      <c r="Q104" s="91"/>
      <c r="R104" s="91"/>
    </row>
    <row r="105" spans="1:18" ht="24.6" customHeight="1" x14ac:dyDescent="0.25">
      <c r="A105" s="155" t="s">
        <v>210</v>
      </c>
      <c r="B105" s="156" t="s">
        <v>211</v>
      </c>
      <c r="C105" s="157" t="s">
        <v>209</v>
      </c>
      <c r="D105" s="84">
        <v>59.627198999999997</v>
      </c>
      <c r="E105" s="160"/>
      <c r="F105" s="157">
        <v>153.61000000000001</v>
      </c>
      <c r="G105" s="163"/>
      <c r="H105" s="163"/>
      <c r="I105" s="164"/>
      <c r="J105" s="89">
        <f t="shared" si="17"/>
        <v>9159.33</v>
      </c>
      <c r="K105" s="164"/>
      <c r="L105" s="164"/>
      <c r="M105" s="165"/>
      <c r="Q105" s="91"/>
      <c r="R105" s="91"/>
    </row>
    <row r="106" spans="1:18" ht="25.5" x14ac:dyDescent="0.25">
      <c r="A106" s="155" t="s">
        <v>212</v>
      </c>
      <c r="B106" s="161" t="s">
        <v>213</v>
      </c>
      <c r="C106" s="162" t="s">
        <v>214</v>
      </c>
      <c r="D106" s="166">
        <v>116.80166699999999</v>
      </c>
      <c r="E106" s="160"/>
      <c r="F106" s="162">
        <v>12</v>
      </c>
      <c r="G106" s="160"/>
      <c r="H106" s="160"/>
      <c r="I106" s="160"/>
      <c r="J106" s="167">
        <f t="shared" si="17"/>
        <v>1401.62</v>
      </c>
      <c r="K106" s="160"/>
      <c r="L106" s="160"/>
      <c r="M106" s="160"/>
      <c r="Q106" s="91"/>
      <c r="R106" s="91"/>
    </row>
    <row r="107" spans="1:18" ht="25.5" x14ac:dyDescent="0.25">
      <c r="A107" s="155" t="s">
        <v>215</v>
      </c>
      <c r="B107" s="156" t="s">
        <v>216</v>
      </c>
      <c r="C107" s="157" t="s">
        <v>186</v>
      </c>
      <c r="D107" s="95">
        <v>10.422124999999999</v>
      </c>
      <c r="E107" s="93"/>
      <c r="F107" s="157">
        <v>320</v>
      </c>
      <c r="G107" s="125"/>
      <c r="H107" s="88"/>
      <c r="I107" s="89"/>
      <c r="J107" s="89">
        <f t="shared" si="17"/>
        <v>3335.08</v>
      </c>
      <c r="K107" s="89"/>
      <c r="L107" s="89"/>
      <c r="M107" s="90"/>
      <c r="Q107" s="91"/>
      <c r="R107" s="91"/>
    </row>
    <row r="108" spans="1:18" ht="38.25" x14ac:dyDescent="0.25">
      <c r="A108" s="155" t="s">
        <v>217</v>
      </c>
      <c r="B108" s="156" t="s">
        <v>218</v>
      </c>
      <c r="C108" s="157" t="s">
        <v>72</v>
      </c>
      <c r="D108" s="84">
        <v>16.222727299999999</v>
      </c>
      <c r="E108" s="160"/>
      <c r="F108" s="157">
        <v>396</v>
      </c>
      <c r="G108" s="160"/>
      <c r="H108" s="160"/>
      <c r="I108" s="160"/>
      <c r="J108" s="167">
        <f t="shared" si="17"/>
        <v>6424.2</v>
      </c>
      <c r="K108" s="160"/>
      <c r="L108" s="160"/>
      <c r="M108" s="160"/>
      <c r="Q108" s="91"/>
      <c r="R108" s="91"/>
    </row>
    <row r="109" spans="1:18" ht="38.25" x14ac:dyDescent="0.25">
      <c r="A109" s="155" t="s">
        <v>219</v>
      </c>
      <c r="B109" s="156" t="s">
        <v>220</v>
      </c>
      <c r="C109" s="157" t="s">
        <v>72</v>
      </c>
      <c r="D109" s="95">
        <v>24.739384600000001</v>
      </c>
      <c r="E109" s="93"/>
      <c r="F109" s="157">
        <v>630</v>
      </c>
      <c r="G109" s="125"/>
      <c r="H109" s="88"/>
      <c r="I109" s="89"/>
      <c r="J109" s="167">
        <f t="shared" si="17"/>
        <v>15585.81</v>
      </c>
      <c r="K109" s="89"/>
      <c r="L109" s="89"/>
      <c r="M109" s="90"/>
      <c r="Q109" s="91"/>
      <c r="R109" s="91"/>
    </row>
    <row r="110" spans="1:18" ht="43.9" customHeight="1" x14ac:dyDescent="0.25">
      <c r="A110" s="155" t="s">
        <v>221</v>
      </c>
      <c r="B110" s="156" t="s">
        <v>222</v>
      </c>
      <c r="C110" s="157" t="s">
        <v>72</v>
      </c>
      <c r="D110" s="84">
        <v>28.666108000000001</v>
      </c>
      <c r="E110" s="160"/>
      <c r="F110" s="157">
        <v>869</v>
      </c>
      <c r="G110" s="168"/>
      <c r="H110" s="168"/>
      <c r="I110" s="168"/>
      <c r="J110" s="167">
        <f t="shared" si="17"/>
        <v>24910.85</v>
      </c>
      <c r="K110" s="168"/>
      <c r="L110" s="168"/>
      <c r="M110" s="168"/>
      <c r="Q110" s="91"/>
      <c r="R110" s="91"/>
    </row>
    <row r="111" spans="1:18" ht="15.4" customHeight="1" x14ac:dyDescent="0.25">
      <c r="A111" s="77"/>
      <c r="B111" s="77"/>
      <c r="C111" s="77"/>
      <c r="D111" s="91"/>
      <c r="E111" s="91"/>
      <c r="F111" s="77"/>
      <c r="G111" s="77"/>
      <c r="H111" s="77"/>
    </row>
    <row r="112" spans="1:18" x14ac:dyDescent="0.25">
      <c r="A112" s="77"/>
      <c r="B112" s="77"/>
      <c r="C112" s="77"/>
      <c r="D112" s="91"/>
      <c r="E112" s="91"/>
      <c r="F112" s="77"/>
      <c r="G112" s="77"/>
      <c r="H112" s="77"/>
    </row>
    <row r="113" spans="4:5" s="77" customFormat="1" x14ac:dyDescent="0.25">
      <c r="D113" s="91"/>
      <c r="E113" s="91"/>
    </row>
    <row r="114" spans="4:5" s="77" customFormat="1" x14ac:dyDescent="0.25">
      <c r="D114" s="91"/>
      <c r="E114" s="91"/>
    </row>
    <row r="115" spans="4:5" s="77" customFormat="1" ht="15.4" customHeight="1" x14ac:dyDescent="0.25">
      <c r="D115" s="91"/>
      <c r="E115" s="91"/>
    </row>
    <row r="116" spans="4:5" s="77" customFormat="1" x14ac:dyDescent="0.25">
      <c r="D116" s="91"/>
      <c r="E116" s="91"/>
    </row>
    <row r="117" spans="4:5" s="77" customFormat="1" x14ac:dyDescent="0.25">
      <c r="D117" s="91"/>
      <c r="E117" s="91"/>
    </row>
    <row r="118" spans="4:5" s="77" customFormat="1" x14ac:dyDescent="0.25">
      <c r="D118" s="91"/>
      <c r="E118" s="91"/>
    </row>
    <row r="119" spans="4:5" s="77" customFormat="1" x14ac:dyDescent="0.25">
      <c r="D119" s="91"/>
      <c r="E119" s="91"/>
    </row>
    <row r="120" spans="4:5" s="77" customFormat="1" x14ac:dyDescent="0.25">
      <c r="D120" s="91"/>
      <c r="E120" s="91"/>
    </row>
    <row r="121" spans="4:5" s="77" customFormat="1" x14ac:dyDescent="0.25">
      <c r="D121" s="91"/>
      <c r="E121" s="91"/>
    </row>
    <row r="122" spans="4:5" s="77" customFormat="1" x14ac:dyDescent="0.25">
      <c r="D122" s="91"/>
      <c r="E122" s="91"/>
    </row>
    <row r="123" spans="4:5" s="77" customFormat="1" ht="15.4" customHeight="1" x14ac:dyDescent="0.25">
      <c r="D123" s="91"/>
      <c r="E123" s="91"/>
    </row>
    <row r="124" spans="4:5" s="77" customFormat="1" x14ac:dyDescent="0.25">
      <c r="D124" s="91"/>
      <c r="E124" s="91"/>
    </row>
    <row r="125" spans="4:5" s="77" customFormat="1" ht="15.4" customHeight="1" x14ac:dyDescent="0.25">
      <c r="D125" s="91"/>
      <c r="E125" s="91"/>
    </row>
    <row r="126" spans="4:5" s="77" customFormat="1" x14ac:dyDescent="0.25">
      <c r="D126" s="91"/>
      <c r="E126" s="91"/>
    </row>
    <row r="127" spans="4:5" s="77" customFormat="1" x14ac:dyDescent="0.25">
      <c r="D127" s="91"/>
      <c r="E127" s="91"/>
    </row>
    <row r="128" spans="4:5" s="77" customFormat="1" x14ac:dyDescent="0.25">
      <c r="D128" s="91"/>
      <c r="E128" s="91"/>
    </row>
    <row r="129" spans="1:8" x14ac:dyDescent="0.25">
      <c r="A129" s="77"/>
      <c r="B129" s="77"/>
      <c r="C129" s="77"/>
      <c r="D129" s="91"/>
      <c r="E129" s="91"/>
      <c r="F129" s="77"/>
      <c r="G129" s="77"/>
      <c r="H129" s="77"/>
    </row>
    <row r="130" spans="1:8" x14ac:dyDescent="0.25">
      <c r="A130" s="77"/>
      <c r="B130" s="77"/>
      <c r="C130" s="77"/>
      <c r="D130" s="91"/>
      <c r="E130" s="91"/>
      <c r="F130" s="77"/>
      <c r="G130" s="77"/>
      <c r="H130" s="77"/>
    </row>
    <row r="131" spans="1:8" x14ac:dyDescent="0.25">
      <c r="A131" s="77"/>
      <c r="B131" s="77"/>
      <c r="C131" s="77"/>
      <c r="D131" s="91"/>
      <c r="E131" s="91"/>
      <c r="F131" s="77"/>
      <c r="G131" s="77"/>
      <c r="H131" s="77"/>
    </row>
    <row r="132" spans="1:8" x14ac:dyDescent="0.25">
      <c r="A132" s="77"/>
      <c r="B132" s="77"/>
      <c r="C132" s="77"/>
      <c r="D132" s="91"/>
      <c r="E132" s="91"/>
      <c r="F132" s="77"/>
      <c r="G132" s="77"/>
      <c r="H132" s="77"/>
    </row>
    <row r="133" spans="1:8" ht="15.4" customHeight="1" x14ac:dyDescent="0.25">
      <c r="A133" s="77"/>
      <c r="B133" s="77"/>
      <c r="C133" s="77"/>
      <c r="D133" s="91"/>
      <c r="E133" s="91"/>
      <c r="F133" s="77"/>
      <c r="G133" s="77"/>
      <c r="H133" s="77"/>
    </row>
    <row r="134" spans="1:8" x14ac:dyDescent="0.25">
      <c r="A134" s="77"/>
      <c r="B134" s="77"/>
      <c r="C134" s="77"/>
      <c r="D134" s="91"/>
      <c r="E134" s="91"/>
      <c r="F134" s="77"/>
      <c r="G134" s="77"/>
      <c r="H134" s="77"/>
    </row>
    <row r="135" spans="1:8" x14ac:dyDescent="0.25">
      <c r="A135" s="77"/>
      <c r="B135" s="77"/>
      <c r="C135" s="77"/>
      <c r="D135" s="91"/>
      <c r="E135" s="91"/>
      <c r="F135" s="77"/>
      <c r="G135" s="77"/>
      <c r="H135" s="77"/>
    </row>
    <row r="136" spans="1:8" x14ac:dyDescent="0.25">
      <c r="A136" s="77"/>
      <c r="B136" s="77"/>
      <c r="C136" s="77"/>
      <c r="D136" s="91"/>
      <c r="E136" s="91"/>
      <c r="F136" s="77"/>
      <c r="G136" s="77"/>
      <c r="H136" s="77"/>
    </row>
    <row r="137" spans="1:8" x14ac:dyDescent="0.25">
      <c r="A137" s="77"/>
      <c r="B137" s="77"/>
      <c r="C137" s="77"/>
      <c r="D137" s="91"/>
      <c r="E137" s="91"/>
      <c r="F137" s="77"/>
      <c r="G137" s="77"/>
      <c r="H137" s="77"/>
    </row>
    <row r="138" spans="1:8" x14ac:dyDescent="0.25">
      <c r="A138" s="77"/>
      <c r="B138" s="77"/>
      <c r="C138" s="77"/>
      <c r="D138" s="91"/>
      <c r="E138" s="91"/>
      <c r="F138" s="77"/>
      <c r="G138" s="77"/>
      <c r="H138" s="77"/>
    </row>
    <row r="139" spans="1:8" ht="15.4" customHeight="1" x14ac:dyDescent="0.25">
      <c r="A139" s="77"/>
      <c r="B139" s="77"/>
      <c r="C139" s="77"/>
      <c r="D139" s="91"/>
      <c r="E139" s="91"/>
      <c r="F139" s="77"/>
      <c r="G139" s="77"/>
      <c r="H139" s="77"/>
    </row>
    <row r="140" spans="1:8" x14ac:dyDescent="0.25">
      <c r="A140" s="106"/>
      <c r="B140" s="77"/>
      <c r="C140" s="77"/>
      <c r="D140" s="91"/>
      <c r="E140" s="91"/>
      <c r="F140" s="77"/>
      <c r="G140" s="77"/>
      <c r="H140" s="77"/>
    </row>
    <row r="141" spans="1:8" x14ac:dyDescent="0.25">
      <c r="A141" s="106"/>
      <c r="B141" s="77"/>
      <c r="C141" s="77"/>
      <c r="D141" s="91"/>
      <c r="E141" s="91"/>
      <c r="F141" s="77"/>
      <c r="G141" s="77"/>
      <c r="H141" s="77"/>
    </row>
    <row r="142" spans="1:8" x14ac:dyDescent="0.25">
      <c r="A142" s="106"/>
      <c r="B142" s="77"/>
      <c r="C142" s="77"/>
      <c r="D142" s="91"/>
      <c r="E142" s="91"/>
      <c r="F142" s="77"/>
      <c r="G142" s="77"/>
      <c r="H142" s="77"/>
    </row>
    <row r="143" spans="1:8" x14ac:dyDescent="0.25">
      <c r="A143" s="77"/>
      <c r="B143" s="77"/>
      <c r="C143" s="77"/>
      <c r="D143" s="91"/>
      <c r="E143" s="91"/>
      <c r="F143" s="77"/>
      <c r="G143" s="77"/>
      <c r="H143" s="77"/>
    </row>
    <row r="144" spans="1:8" x14ac:dyDescent="0.25">
      <c r="A144" s="104"/>
      <c r="B144" s="77"/>
      <c r="C144" s="77"/>
      <c r="D144" s="91"/>
      <c r="E144" s="91"/>
      <c r="F144" s="77"/>
      <c r="G144" s="77"/>
      <c r="H144" s="77"/>
    </row>
    <row r="145" spans="1:8" x14ac:dyDescent="0.25">
      <c r="A145" s="104"/>
      <c r="B145" s="77"/>
      <c r="C145" s="77"/>
      <c r="D145" s="91"/>
      <c r="E145" s="91"/>
      <c r="F145" s="77"/>
      <c r="G145" s="77"/>
      <c r="H145" s="77"/>
    </row>
    <row r="146" spans="1:8" x14ac:dyDescent="0.25">
      <c r="A146" s="106"/>
      <c r="B146" s="77"/>
      <c r="C146" s="77"/>
      <c r="D146" s="91"/>
      <c r="E146" s="91"/>
      <c r="F146" s="77"/>
      <c r="G146" s="77"/>
      <c r="H146" s="77"/>
    </row>
    <row r="147" spans="1:8" x14ac:dyDescent="0.25">
      <c r="A147" s="104"/>
      <c r="B147" s="77"/>
      <c r="C147" s="77"/>
      <c r="D147" s="91"/>
      <c r="E147" s="91"/>
      <c r="F147" s="77"/>
      <c r="G147" s="77"/>
      <c r="H147" s="77"/>
    </row>
    <row r="148" spans="1:8" x14ac:dyDescent="0.25">
      <c r="A148" s="77"/>
      <c r="B148" s="77"/>
      <c r="C148" s="77"/>
      <c r="D148" s="91"/>
      <c r="E148" s="91"/>
      <c r="F148" s="77"/>
      <c r="G148" s="77"/>
      <c r="H148" s="77"/>
    </row>
    <row r="149" spans="1:8" x14ac:dyDescent="0.25">
      <c r="A149" s="106"/>
      <c r="B149" s="77"/>
      <c r="C149" s="77"/>
      <c r="D149" s="91"/>
      <c r="E149" s="91"/>
      <c r="F149" s="77"/>
      <c r="G149" s="77"/>
      <c r="H149" s="77"/>
    </row>
    <row r="150" spans="1:8" x14ac:dyDescent="0.25">
      <c r="A150" s="106"/>
      <c r="B150" s="77"/>
      <c r="C150" s="77"/>
      <c r="D150" s="91"/>
      <c r="E150" s="91"/>
      <c r="F150" s="77"/>
      <c r="G150" s="77"/>
      <c r="H150" s="77"/>
    </row>
    <row r="151" spans="1:8" x14ac:dyDescent="0.25">
      <c r="A151" s="106"/>
      <c r="B151" s="77"/>
      <c r="C151" s="77"/>
      <c r="D151" s="91"/>
      <c r="E151" s="91"/>
      <c r="F151" s="77"/>
      <c r="G151" s="77"/>
      <c r="H151" s="77"/>
    </row>
    <row r="152" spans="1:8" ht="15.4" customHeight="1" x14ac:dyDescent="0.25">
      <c r="A152" s="77"/>
      <c r="B152" s="77"/>
      <c r="C152" s="77"/>
      <c r="D152" s="91"/>
      <c r="E152" s="91"/>
      <c r="F152" s="77"/>
      <c r="G152" s="77"/>
      <c r="H152" s="77"/>
    </row>
    <row r="153" spans="1:8" x14ac:dyDescent="0.25">
      <c r="A153" s="77"/>
      <c r="B153" s="77"/>
      <c r="C153" s="77"/>
      <c r="D153" s="91"/>
      <c r="E153" s="91"/>
      <c r="F153" s="77"/>
      <c r="G153" s="77"/>
      <c r="H153" s="77"/>
    </row>
    <row r="154" spans="1:8" x14ac:dyDescent="0.25">
      <c r="A154" s="77"/>
      <c r="B154" s="77"/>
      <c r="C154" s="77"/>
      <c r="D154" s="91"/>
      <c r="E154" s="91"/>
      <c r="F154" s="77"/>
      <c r="G154" s="77"/>
      <c r="H154" s="77"/>
    </row>
    <row r="155" spans="1:8" x14ac:dyDescent="0.25">
      <c r="A155" s="77"/>
      <c r="B155" s="77"/>
      <c r="C155" s="77"/>
      <c r="D155" s="91"/>
      <c r="E155" s="91"/>
      <c r="F155" s="77"/>
      <c r="G155" s="77"/>
      <c r="H155" s="77"/>
    </row>
    <row r="156" spans="1:8" x14ac:dyDescent="0.25">
      <c r="A156" s="77"/>
      <c r="B156" s="77"/>
      <c r="C156" s="77"/>
      <c r="D156" s="91"/>
      <c r="E156" s="91"/>
      <c r="F156" s="77"/>
      <c r="G156" s="77"/>
      <c r="H156" s="77"/>
    </row>
    <row r="157" spans="1:8" x14ac:dyDescent="0.25">
      <c r="A157" s="77"/>
      <c r="B157" s="77"/>
      <c r="C157" s="77"/>
      <c r="D157" s="91"/>
      <c r="E157" s="91"/>
      <c r="F157" s="77"/>
      <c r="G157" s="77"/>
      <c r="H157" s="77"/>
    </row>
    <row r="158" spans="1:8" x14ac:dyDescent="0.25">
      <c r="A158" s="77"/>
      <c r="B158" s="77"/>
      <c r="C158" s="77"/>
      <c r="D158" s="91"/>
      <c r="E158" s="91"/>
      <c r="F158" s="77"/>
      <c r="G158" s="77"/>
      <c r="H158" s="77"/>
    </row>
    <row r="159" spans="1:8" ht="15.4" customHeight="1" x14ac:dyDescent="0.25">
      <c r="A159" s="77"/>
      <c r="B159" s="77"/>
      <c r="C159" s="77"/>
      <c r="D159" s="91"/>
      <c r="E159" s="91"/>
      <c r="F159" s="77"/>
      <c r="G159" s="77"/>
      <c r="H159" s="77"/>
    </row>
    <row r="160" spans="1:8" x14ac:dyDescent="0.25">
      <c r="A160" s="77"/>
      <c r="B160" s="77"/>
      <c r="C160" s="77"/>
      <c r="D160" s="91"/>
      <c r="E160" s="91"/>
      <c r="F160" s="77"/>
      <c r="G160" s="77"/>
      <c r="H160" s="77"/>
    </row>
    <row r="161" spans="4:5" s="77" customFormat="1" x14ac:dyDescent="0.25">
      <c r="D161" s="91"/>
      <c r="E161" s="91"/>
    </row>
    <row r="162" spans="4:5" s="77" customFormat="1" x14ac:dyDescent="0.25">
      <c r="D162" s="91"/>
      <c r="E162" s="91"/>
    </row>
    <row r="163" spans="4:5" s="77" customFormat="1" x14ac:dyDescent="0.25">
      <c r="D163" s="91"/>
      <c r="E163" s="91"/>
    </row>
    <row r="164" spans="4:5" s="77" customFormat="1" x14ac:dyDescent="0.25">
      <c r="D164" s="91"/>
      <c r="E164" s="91"/>
    </row>
    <row r="165" spans="4:5" s="77" customFormat="1" ht="15.4" customHeight="1" x14ac:dyDescent="0.25">
      <c r="D165" s="91"/>
      <c r="E165" s="91"/>
    </row>
    <row r="166" spans="4:5" s="77" customFormat="1" x14ac:dyDescent="0.25">
      <c r="D166" s="91"/>
      <c r="E166" s="91"/>
    </row>
    <row r="167" spans="4:5" s="77" customFormat="1" x14ac:dyDescent="0.25">
      <c r="D167" s="91"/>
      <c r="E167" s="91"/>
    </row>
    <row r="168" spans="4:5" s="77" customFormat="1" ht="27" customHeight="1" x14ac:dyDescent="0.25">
      <c r="D168" s="91"/>
      <c r="E168" s="91"/>
    </row>
    <row r="169" spans="4:5" s="77" customFormat="1" ht="15.4" customHeight="1" x14ac:dyDescent="0.25">
      <c r="D169" s="91"/>
      <c r="E169" s="91"/>
    </row>
    <row r="170" spans="4:5" s="77" customFormat="1" x14ac:dyDescent="0.25">
      <c r="D170" s="91"/>
      <c r="E170" s="91"/>
    </row>
    <row r="171" spans="4:5" s="77" customFormat="1" x14ac:dyDescent="0.25">
      <c r="D171" s="91"/>
      <c r="E171" s="91"/>
    </row>
    <row r="172" spans="4:5" s="77" customFormat="1" x14ac:dyDescent="0.25">
      <c r="D172" s="91"/>
      <c r="E172" s="91"/>
    </row>
    <row r="173" spans="4:5" s="77" customFormat="1" ht="15.4" customHeight="1" x14ac:dyDescent="0.25">
      <c r="D173" s="91"/>
      <c r="E173" s="91"/>
    </row>
    <row r="174" spans="4:5" s="77" customFormat="1" x14ac:dyDescent="0.25">
      <c r="D174" s="91"/>
      <c r="E174" s="91"/>
    </row>
    <row r="175" spans="4:5" s="77" customFormat="1" x14ac:dyDescent="0.25">
      <c r="D175" s="91"/>
      <c r="E175" s="91"/>
    </row>
    <row r="176" spans="4:5" s="77" customFormat="1" x14ac:dyDescent="0.25">
      <c r="D176" s="91"/>
      <c r="E176" s="91"/>
    </row>
    <row r="177" spans="4:5" s="77" customFormat="1" x14ac:dyDescent="0.25">
      <c r="D177" s="91"/>
      <c r="E177" s="91"/>
    </row>
    <row r="178" spans="4:5" s="77" customFormat="1" x14ac:dyDescent="0.25">
      <c r="D178" s="91"/>
      <c r="E178" s="91"/>
    </row>
    <row r="179" spans="4:5" s="77" customFormat="1" ht="15.4" customHeight="1" x14ac:dyDescent="0.25">
      <c r="D179" s="91"/>
      <c r="E179" s="91"/>
    </row>
    <row r="180" spans="4:5" s="77" customFormat="1" x14ac:dyDescent="0.25">
      <c r="D180" s="91"/>
      <c r="E180" s="91"/>
    </row>
    <row r="181" spans="4:5" s="77" customFormat="1" x14ac:dyDescent="0.25">
      <c r="D181" s="91"/>
      <c r="E181" s="91"/>
    </row>
    <row r="182" spans="4:5" s="77" customFormat="1" x14ac:dyDescent="0.25">
      <c r="D182" s="91"/>
      <c r="E182" s="91"/>
    </row>
    <row r="183" spans="4:5" s="77" customFormat="1" ht="15.4" customHeight="1" x14ac:dyDescent="0.25">
      <c r="D183" s="91"/>
      <c r="E183" s="91"/>
    </row>
    <row r="184" spans="4:5" s="77" customFormat="1" x14ac:dyDescent="0.25">
      <c r="D184" s="91"/>
      <c r="E184" s="91"/>
    </row>
    <row r="185" spans="4:5" s="77" customFormat="1" x14ac:dyDescent="0.25">
      <c r="D185" s="91"/>
      <c r="E185" s="91"/>
    </row>
    <row r="186" spans="4:5" s="77" customFormat="1" x14ac:dyDescent="0.25">
      <c r="D186" s="91"/>
      <c r="E186" s="91"/>
    </row>
    <row r="187" spans="4:5" s="77" customFormat="1" ht="26.25" customHeight="1" x14ac:dyDescent="0.25">
      <c r="D187" s="91"/>
      <c r="E187" s="91"/>
    </row>
    <row r="188" spans="4:5" s="77" customFormat="1" ht="23.25" customHeight="1" x14ac:dyDescent="0.25">
      <c r="D188" s="91"/>
      <c r="E188" s="91"/>
    </row>
    <row r="189" spans="4:5" s="77" customFormat="1" x14ac:dyDescent="0.25">
      <c r="D189" s="91"/>
      <c r="E189" s="91"/>
    </row>
    <row r="190" spans="4:5" s="77" customFormat="1" ht="15.4" customHeight="1" x14ac:dyDescent="0.25">
      <c r="D190" s="91"/>
      <c r="E190" s="91"/>
    </row>
    <row r="191" spans="4:5" s="77" customFormat="1" x14ac:dyDescent="0.25">
      <c r="D191" s="91"/>
      <c r="E191" s="91"/>
    </row>
    <row r="192" spans="4:5" s="77" customFormat="1" x14ac:dyDescent="0.25">
      <c r="D192" s="91"/>
      <c r="E192" s="91"/>
    </row>
    <row r="193" spans="1:8" x14ac:dyDescent="0.25">
      <c r="A193" s="77"/>
      <c r="B193" s="77"/>
      <c r="C193" s="77"/>
      <c r="D193" s="91"/>
      <c r="E193" s="91"/>
      <c r="F193" s="77"/>
      <c r="G193" s="77"/>
      <c r="H193" s="77"/>
    </row>
    <row r="194" spans="1:8" x14ac:dyDescent="0.25">
      <c r="A194" s="77"/>
      <c r="B194" s="77"/>
      <c r="C194" s="77"/>
      <c r="D194" s="91"/>
      <c r="E194" s="91"/>
      <c r="F194" s="77"/>
      <c r="G194" s="77"/>
      <c r="H194" s="77"/>
    </row>
    <row r="195" spans="1:8" x14ac:dyDescent="0.25">
      <c r="A195" s="77"/>
      <c r="B195" s="77"/>
      <c r="C195" s="77"/>
      <c r="D195" s="91"/>
      <c r="E195" s="91"/>
      <c r="F195" s="77"/>
      <c r="G195" s="77"/>
      <c r="H195" s="77"/>
    </row>
    <row r="196" spans="1:8" x14ac:dyDescent="0.25">
      <c r="A196" s="77"/>
      <c r="B196" s="77"/>
      <c r="C196" s="77"/>
      <c r="D196" s="91"/>
      <c r="E196" s="91"/>
      <c r="F196" s="77"/>
      <c r="G196" s="77"/>
      <c r="H196" s="77"/>
    </row>
    <row r="197" spans="1:8" x14ac:dyDescent="0.25">
      <c r="A197" s="77"/>
      <c r="B197" s="77"/>
      <c r="C197" s="77"/>
      <c r="D197" s="91"/>
      <c r="E197" s="91"/>
      <c r="F197" s="77"/>
      <c r="G197" s="77"/>
      <c r="H197" s="77"/>
    </row>
    <row r="198" spans="1:8" x14ac:dyDescent="0.25">
      <c r="A198" s="77"/>
      <c r="B198" s="77"/>
      <c r="C198" s="77"/>
      <c r="D198" s="91"/>
      <c r="E198" s="91"/>
      <c r="F198" s="77"/>
      <c r="G198" s="77"/>
      <c r="H198" s="77"/>
    </row>
    <row r="199" spans="1:8" ht="15.4" customHeight="1" x14ac:dyDescent="0.25">
      <c r="A199" s="77"/>
      <c r="B199" s="77"/>
      <c r="C199" s="77"/>
      <c r="D199" s="91"/>
      <c r="E199" s="91"/>
      <c r="F199" s="77"/>
      <c r="G199" s="77"/>
      <c r="H199" s="77"/>
    </row>
    <row r="200" spans="1:8" ht="15.4" customHeight="1" x14ac:dyDescent="0.25">
      <c r="A200" s="77"/>
      <c r="B200" s="77"/>
      <c r="C200" s="77"/>
      <c r="D200" s="91"/>
      <c r="E200" s="91"/>
      <c r="F200" s="77"/>
      <c r="G200" s="77"/>
      <c r="H200" s="77"/>
    </row>
    <row r="201" spans="1:8" x14ac:dyDescent="0.25">
      <c r="A201" s="77"/>
      <c r="B201" s="77"/>
      <c r="C201" s="77"/>
      <c r="D201" s="91"/>
      <c r="E201" s="91"/>
      <c r="F201" s="77"/>
      <c r="G201" s="77"/>
      <c r="H201" s="77"/>
    </row>
    <row r="202" spans="1:8" ht="15.4" customHeight="1" x14ac:dyDescent="0.25">
      <c r="A202" s="77"/>
      <c r="B202" s="77"/>
      <c r="C202" s="77"/>
      <c r="D202" s="91"/>
      <c r="E202" s="91"/>
      <c r="F202" s="77"/>
      <c r="G202" s="77"/>
      <c r="H202" s="77"/>
    </row>
    <row r="203" spans="1:8" x14ac:dyDescent="0.25">
      <c r="A203" s="104"/>
      <c r="B203" s="77"/>
      <c r="C203" s="77"/>
      <c r="D203" s="91"/>
      <c r="E203" s="91"/>
      <c r="F203" s="77"/>
      <c r="G203" s="77"/>
      <c r="H203" s="77"/>
    </row>
    <row r="204" spans="1:8" x14ac:dyDescent="0.25">
      <c r="A204" s="106"/>
      <c r="B204" s="77"/>
      <c r="C204" s="77"/>
      <c r="D204" s="91"/>
      <c r="E204" s="91"/>
      <c r="F204" s="77"/>
      <c r="G204" s="77"/>
      <c r="H204" s="77"/>
    </row>
    <row r="205" spans="1:8" x14ac:dyDescent="0.25">
      <c r="A205" s="106"/>
      <c r="B205" s="77"/>
      <c r="C205" s="77"/>
      <c r="D205" s="91"/>
      <c r="E205" s="91"/>
      <c r="F205" s="77"/>
      <c r="G205" s="77"/>
      <c r="H205" s="77"/>
    </row>
    <row r="206" spans="1:8" x14ac:dyDescent="0.25">
      <c r="A206" s="106"/>
      <c r="B206" s="77"/>
      <c r="C206" s="77"/>
      <c r="D206" s="91"/>
      <c r="E206" s="91"/>
      <c r="F206" s="77"/>
      <c r="G206" s="77"/>
      <c r="H206" s="77"/>
    </row>
    <row r="207" spans="1:8" x14ac:dyDescent="0.25">
      <c r="A207" s="106"/>
      <c r="B207" s="77"/>
      <c r="C207" s="77"/>
      <c r="D207" s="91"/>
      <c r="E207" s="91"/>
      <c r="F207" s="77"/>
      <c r="G207" s="77"/>
      <c r="H207" s="77"/>
    </row>
    <row r="208" spans="1:8" x14ac:dyDescent="0.25">
      <c r="A208" s="106"/>
      <c r="B208" s="77"/>
      <c r="C208" s="77"/>
      <c r="D208" s="91"/>
      <c r="E208" s="91"/>
      <c r="F208" s="77"/>
      <c r="G208" s="77"/>
      <c r="H208" s="77"/>
    </row>
    <row r="209" spans="1:8" x14ac:dyDescent="0.25">
      <c r="A209" s="106"/>
      <c r="B209" s="77"/>
      <c r="C209" s="77"/>
      <c r="D209" s="91"/>
      <c r="E209" s="91"/>
      <c r="F209" s="77"/>
      <c r="G209" s="77"/>
      <c r="H209" s="77"/>
    </row>
    <row r="210" spans="1:8" x14ac:dyDescent="0.25">
      <c r="A210" s="106"/>
      <c r="B210" s="77"/>
      <c r="C210" s="77"/>
      <c r="D210" s="91"/>
      <c r="E210" s="91"/>
      <c r="F210" s="77"/>
      <c r="G210" s="77"/>
      <c r="H210" s="77"/>
    </row>
    <row r="211" spans="1:8" x14ac:dyDescent="0.25">
      <c r="A211" s="106"/>
      <c r="B211" s="77"/>
      <c r="C211" s="77"/>
      <c r="D211" s="91"/>
      <c r="E211" s="91"/>
      <c r="F211" s="77"/>
      <c r="G211" s="77"/>
      <c r="H211" s="77"/>
    </row>
    <row r="212" spans="1:8" x14ac:dyDescent="0.25">
      <c r="A212" s="106"/>
      <c r="B212" s="77"/>
      <c r="C212" s="77"/>
      <c r="D212" s="91"/>
      <c r="E212" s="91"/>
      <c r="F212" s="77"/>
      <c r="G212" s="77"/>
      <c r="H212" s="77"/>
    </row>
    <row r="213" spans="1:8" x14ac:dyDescent="0.25">
      <c r="A213" s="77"/>
      <c r="B213" s="77"/>
      <c r="C213" s="77"/>
      <c r="D213" s="91"/>
      <c r="E213" s="91"/>
      <c r="F213" s="77"/>
      <c r="G213" s="77"/>
      <c r="H213" s="77"/>
    </row>
    <row r="214" spans="1:8" x14ac:dyDescent="0.25">
      <c r="A214" s="77"/>
      <c r="B214" s="77"/>
      <c r="C214" s="77"/>
      <c r="D214" s="91"/>
      <c r="E214" s="91"/>
      <c r="F214" s="77"/>
      <c r="G214" s="77"/>
      <c r="H214" s="77"/>
    </row>
    <row r="215" spans="1:8" x14ac:dyDescent="0.25">
      <c r="A215" s="77"/>
      <c r="B215" s="77"/>
      <c r="C215" s="77"/>
      <c r="D215" s="91"/>
      <c r="E215" s="91"/>
      <c r="F215" s="77"/>
      <c r="G215" s="77"/>
      <c r="H215" s="77"/>
    </row>
    <row r="216" spans="1:8" x14ac:dyDescent="0.25">
      <c r="A216" s="77"/>
      <c r="B216" s="77"/>
      <c r="C216" s="77"/>
      <c r="D216" s="91"/>
      <c r="E216" s="91"/>
      <c r="F216" s="77"/>
      <c r="G216" s="77"/>
      <c r="H216" s="77"/>
    </row>
    <row r="217" spans="1:8" ht="15.4" customHeight="1" x14ac:dyDescent="0.25">
      <c r="A217" s="77"/>
      <c r="B217" s="77"/>
      <c r="C217" s="77"/>
      <c r="D217" s="91"/>
      <c r="E217" s="91"/>
      <c r="F217" s="77"/>
      <c r="G217" s="77"/>
      <c r="H217" s="77"/>
    </row>
    <row r="218" spans="1:8" x14ac:dyDescent="0.25">
      <c r="A218" s="77"/>
      <c r="B218" s="77"/>
      <c r="C218" s="77"/>
      <c r="D218" s="91"/>
      <c r="E218" s="91"/>
      <c r="F218" s="77"/>
      <c r="G218" s="77"/>
      <c r="H218" s="77"/>
    </row>
    <row r="219" spans="1:8" x14ac:dyDescent="0.25">
      <c r="A219" s="77"/>
      <c r="B219" s="77"/>
      <c r="C219" s="77"/>
      <c r="D219" s="91"/>
      <c r="E219" s="91"/>
      <c r="F219" s="77"/>
      <c r="G219" s="77"/>
      <c r="H219" s="77"/>
    </row>
    <row r="220" spans="1:8" x14ac:dyDescent="0.25">
      <c r="A220" s="77"/>
      <c r="B220" s="77"/>
      <c r="C220" s="77"/>
      <c r="D220" s="91"/>
      <c r="E220" s="91"/>
      <c r="F220" s="77"/>
      <c r="G220" s="77"/>
      <c r="H220" s="77"/>
    </row>
    <row r="221" spans="1:8" x14ac:dyDescent="0.25">
      <c r="A221" s="77"/>
      <c r="B221" s="77"/>
      <c r="C221" s="77"/>
      <c r="D221" s="91"/>
      <c r="E221" s="91"/>
      <c r="F221" s="77"/>
      <c r="G221" s="77"/>
      <c r="H221" s="77"/>
    </row>
    <row r="222" spans="1:8" x14ac:dyDescent="0.25">
      <c r="A222" s="77"/>
      <c r="B222" s="77"/>
      <c r="C222" s="77"/>
      <c r="D222" s="91"/>
      <c r="E222" s="91"/>
      <c r="F222" s="77"/>
      <c r="G222" s="77"/>
      <c r="H222" s="77"/>
    </row>
    <row r="223" spans="1:8" ht="15.4" customHeight="1" x14ac:dyDescent="0.25">
      <c r="A223" s="77"/>
      <c r="B223" s="77"/>
      <c r="C223" s="77"/>
      <c r="D223" s="91"/>
      <c r="E223" s="91"/>
      <c r="F223" s="77"/>
      <c r="G223" s="77"/>
      <c r="H223" s="77"/>
    </row>
    <row r="224" spans="1:8" x14ac:dyDescent="0.25">
      <c r="A224" s="77"/>
      <c r="B224" s="77"/>
      <c r="C224" s="77"/>
      <c r="D224" s="91"/>
      <c r="E224" s="91"/>
      <c r="F224" s="77"/>
      <c r="G224" s="77"/>
      <c r="H224" s="77"/>
    </row>
    <row r="225" spans="1:18" x14ac:dyDescent="0.25">
      <c r="A225" s="77"/>
      <c r="B225" s="77"/>
      <c r="C225" s="77"/>
      <c r="D225" s="91"/>
      <c r="E225" s="91"/>
      <c r="F225" s="77"/>
      <c r="G225" s="77"/>
      <c r="H225" s="77"/>
    </row>
    <row r="226" spans="1:18" x14ac:dyDescent="0.25">
      <c r="A226" s="77"/>
      <c r="B226" s="77"/>
      <c r="C226" s="77"/>
      <c r="D226" s="91"/>
      <c r="E226" s="91"/>
      <c r="F226" s="77"/>
      <c r="G226" s="77"/>
      <c r="H226" s="77"/>
    </row>
    <row r="227" spans="1:18" x14ac:dyDescent="0.25">
      <c r="A227" s="77"/>
      <c r="B227" s="77"/>
      <c r="C227" s="77"/>
      <c r="D227" s="91"/>
      <c r="E227" s="91"/>
      <c r="F227" s="77"/>
      <c r="G227" s="77"/>
      <c r="H227" s="77"/>
    </row>
    <row r="228" spans="1:18" ht="15.4" customHeight="1" x14ac:dyDescent="0.25">
      <c r="A228" s="77"/>
      <c r="B228" s="77"/>
      <c r="C228" s="77"/>
      <c r="D228" s="91"/>
      <c r="E228" s="91"/>
      <c r="F228" s="77"/>
      <c r="G228" s="77"/>
      <c r="H228" s="77"/>
    </row>
    <row r="229" spans="1:18" x14ac:dyDescent="0.25">
      <c r="A229" s="77"/>
      <c r="B229" s="77"/>
      <c r="C229" s="77"/>
      <c r="D229" s="91"/>
      <c r="E229" s="91"/>
      <c r="F229" s="77"/>
      <c r="G229" s="77"/>
      <c r="H229" s="77"/>
    </row>
    <row r="230" spans="1:18" x14ac:dyDescent="0.25">
      <c r="A230" s="77"/>
      <c r="B230" s="77"/>
      <c r="C230" s="77"/>
      <c r="D230" s="77"/>
      <c r="E230" s="77"/>
      <c r="F230" s="77"/>
      <c r="G230" s="77"/>
      <c r="H230" s="77"/>
    </row>
    <row r="231" spans="1:18" x14ac:dyDescent="0.25">
      <c r="A231" s="77"/>
      <c r="B231" s="77"/>
      <c r="C231" s="77"/>
      <c r="D231" s="77"/>
      <c r="E231" s="77"/>
      <c r="F231" s="77"/>
      <c r="G231" s="77"/>
      <c r="H231" s="77"/>
    </row>
    <row r="232" spans="1:18" ht="15.4" customHeight="1" x14ac:dyDescent="0.25">
      <c r="A232" s="77"/>
      <c r="B232" s="77"/>
      <c r="C232" s="77"/>
      <c r="D232" s="77"/>
      <c r="E232" s="77"/>
      <c r="F232" s="77"/>
      <c r="G232" s="77"/>
      <c r="H232" s="77"/>
    </row>
    <row r="233" spans="1:18" x14ac:dyDescent="0.25">
      <c r="A233" s="77"/>
      <c r="B233" s="77"/>
      <c r="C233" s="77"/>
      <c r="D233" s="77"/>
      <c r="E233" s="77"/>
      <c r="F233" s="77"/>
      <c r="G233" s="77"/>
      <c r="H233" s="77"/>
    </row>
    <row r="234" spans="1:18" x14ac:dyDescent="0.25">
      <c r="A234" s="77"/>
      <c r="B234" s="77"/>
      <c r="C234" s="77"/>
      <c r="D234" s="77"/>
      <c r="E234" s="77"/>
      <c r="F234" s="77"/>
      <c r="G234" s="77"/>
      <c r="H234" s="77"/>
    </row>
    <row r="235" spans="1:18" x14ac:dyDescent="0.25">
      <c r="A235" s="77"/>
      <c r="B235" s="77"/>
      <c r="C235" s="77"/>
      <c r="D235" s="91"/>
      <c r="E235" s="91"/>
      <c r="F235" s="77"/>
      <c r="G235" s="77"/>
      <c r="H235" s="77"/>
      <c r="Q235" s="91"/>
      <c r="R235" s="91"/>
    </row>
    <row r="236" spans="1:18" x14ac:dyDescent="0.25">
      <c r="A236" s="77"/>
      <c r="B236" s="77"/>
      <c r="C236" s="77"/>
      <c r="D236" s="91"/>
      <c r="E236" s="91"/>
      <c r="F236" s="77"/>
      <c r="G236" s="77"/>
      <c r="H236" s="77"/>
      <c r="Q236" s="91"/>
      <c r="R236" s="91"/>
    </row>
    <row r="237" spans="1:18" x14ac:dyDescent="0.25">
      <c r="A237" s="77"/>
      <c r="B237" s="77"/>
      <c r="C237" s="77"/>
      <c r="D237" s="91"/>
      <c r="E237" s="91"/>
      <c r="F237" s="77"/>
      <c r="G237" s="77"/>
      <c r="H237" s="77"/>
      <c r="Q237" s="91"/>
      <c r="R237" s="91"/>
    </row>
    <row r="238" spans="1:18" ht="15.4" customHeight="1" x14ac:dyDescent="0.25">
      <c r="A238" s="77"/>
      <c r="B238" s="77"/>
      <c r="C238" s="77"/>
      <c r="D238" s="91"/>
      <c r="E238" s="91"/>
      <c r="F238" s="77"/>
      <c r="G238" s="77"/>
      <c r="H238" s="77"/>
      <c r="Q238" s="91"/>
      <c r="R238" s="91"/>
    </row>
    <row r="239" spans="1:18" x14ac:dyDescent="0.25">
      <c r="A239" s="77"/>
      <c r="B239" s="77"/>
      <c r="C239" s="77"/>
      <c r="D239" s="91"/>
      <c r="E239" s="91"/>
      <c r="F239" s="77"/>
      <c r="G239" s="77"/>
      <c r="H239" s="77"/>
      <c r="Q239" s="91"/>
      <c r="R239" s="91"/>
    </row>
    <row r="240" spans="1:18" x14ac:dyDescent="0.25">
      <c r="A240" s="77"/>
      <c r="B240" s="77"/>
      <c r="C240" s="77"/>
      <c r="D240" s="91"/>
      <c r="E240" s="91"/>
      <c r="F240" s="77"/>
      <c r="G240" s="77"/>
      <c r="H240" s="77"/>
      <c r="Q240" s="91"/>
      <c r="R240" s="91"/>
    </row>
    <row r="241" spans="1:18" x14ac:dyDescent="0.25">
      <c r="A241" s="77"/>
      <c r="B241" s="77"/>
      <c r="C241" s="77"/>
      <c r="D241" s="91"/>
      <c r="E241" s="91"/>
      <c r="F241" s="77"/>
      <c r="G241" s="77"/>
      <c r="H241" s="77"/>
      <c r="Q241" s="91"/>
      <c r="R241" s="91"/>
    </row>
    <row r="242" spans="1:18" x14ac:dyDescent="0.25">
      <c r="A242" s="77"/>
      <c r="B242" s="77"/>
      <c r="C242" s="77"/>
      <c r="D242" s="91"/>
      <c r="E242" s="91"/>
      <c r="F242" s="77"/>
      <c r="G242" s="77"/>
      <c r="H242" s="77"/>
      <c r="Q242" s="91"/>
      <c r="R242" s="91"/>
    </row>
    <row r="243" spans="1:18" x14ac:dyDescent="0.25">
      <c r="A243" s="77"/>
      <c r="B243" s="77"/>
      <c r="C243" s="77"/>
      <c r="D243" s="91"/>
      <c r="E243" s="91"/>
      <c r="F243" s="77"/>
      <c r="G243" s="77"/>
      <c r="H243" s="77"/>
      <c r="Q243" s="91"/>
      <c r="R243" s="91"/>
    </row>
    <row r="244" spans="1:18" x14ac:dyDescent="0.25">
      <c r="A244" s="77"/>
      <c r="B244" s="77"/>
      <c r="C244" s="77"/>
      <c r="D244" s="91"/>
      <c r="E244" s="91"/>
      <c r="F244" s="77"/>
      <c r="G244" s="77"/>
      <c r="H244" s="77"/>
      <c r="Q244" s="91"/>
      <c r="R244" s="91"/>
    </row>
    <row r="245" spans="1:18" x14ac:dyDescent="0.25">
      <c r="A245" s="104"/>
      <c r="B245" s="77"/>
      <c r="C245" s="77"/>
      <c r="D245" s="91"/>
      <c r="E245" s="91"/>
      <c r="F245" s="77"/>
      <c r="G245" s="77"/>
      <c r="H245" s="77"/>
      <c r="Q245" s="91"/>
      <c r="R245" s="91"/>
    </row>
    <row r="246" spans="1:18" x14ac:dyDescent="0.25">
      <c r="A246" s="104"/>
      <c r="B246" s="77"/>
      <c r="C246" s="77"/>
      <c r="D246" s="91"/>
      <c r="E246" s="91"/>
      <c r="F246" s="77"/>
      <c r="G246" s="77"/>
      <c r="H246" s="77"/>
      <c r="Q246" s="91"/>
      <c r="R246" s="91"/>
    </row>
    <row r="247" spans="1:18" ht="15.4" customHeight="1" x14ac:dyDescent="0.25">
      <c r="A247" s="104"/>
      <c r="B247" s="77"/>
      <c r="C247" s="77"/>
      <c r="D247" s="91"/>
      <c r="E247" s="91"/>
      <c r="F247" s="77"/>
      <c r="G247" s="77"/>
      <c r="H247" s="77"/>
    </row>
    <row r="248" spans="1:18" ht="15.4" customHeight="1" x14ac:dyDescent="0.25">
      <c r="A248" s="104"/>
      <c r="B248" s="77"/>
      <c r="C248" s="77"/>
      <c r="D248" s="91"/>
      <c r="E248" s="91"/>
      <c r="F248" s="77"/>
      <c r="G248" s="77"/>
      <c r="H248" s="77"/>
    </row>
    <row r="249" spans="1:18" ht="15.4" customHeight="1" x14ac:dyDescent="0.25">
      <c r="A249" s="104"/>
      <c r="B249" s="77"/>
      <c r="C249" s="77"/>
      <c r="D249" s="91"/>
      <c r="E249" s="91"/>
      <c r="F249" s="77"/>
      <c r="G249" s="77"/>
      <c r="H249" s="77"/>
    </row>
    <row r="250" spans="1:18" x14ac:dyDescent="0.25">
      <c r="A250" s="77"/>
      <c r="B250" s="77"/>
      <c r="C250" s="77"/>
      <c r="D250" s="91"/>
      <c r="E250" s="91"/>
      <c r="F250" s="77"/>
      <c r="G250" s="77"/>
      <c r="H250" s="77"/>
    </row>
    <row r="251" spans="1:18" ht="15.4" customHeight="1" x14ac:dyDescent="0.25">
      <c r="A251" s="77"/>
      <c r="B251" s="77"/>
      <c r="C251" s="77"/>
      <c r="D251" s="91"/>
      <c r="E251" s="91"/>
      <c r="F251" s="77"/>
      <c r="G251" s="77"/>
      <c r="H251" s="77"/>
    </row>
    <row r="252" spans="1:18" x14ac:dyDescent="0.25">
      <c r="A252" s="77"/>
      <c r="B252" s="77"/>
      <c r="C252" s="77"/>
      <c r="D252" s="91"/>
      <c r="E252" s="91"/>
      <c r="F252" s="77"/>
      <c r="G252" s="77"/>
      <c r="H252" s="77"/>
    </row>
    <row r="253" spans="1:18" x14ac:dyDescent="0.25">
      <c r="A253" s="77"/>
      <c r="B253" s="77"/>
      <c r="C253" s="77"/>
      <c r="D253" s="91"/>
      <c r="E253" s="91"/>
      <c r="F253" s="77"/>
      <c r="G253" s="77"/>
      <c r="H253" s="77"/>
    </row>
    <row r="254" spans="1:18" x14ac:dyDescent="0.25">
      <c r="A254" s="77"/>
      <c r="B254" s="77"/>
      <c r="C254" s="77"/>
      <c r="D254" s="91"/>
      <c r="E254" s="91"/>
      <c r="F254" s="77"/>
      <c r="G254" s="77"/>
      <c r="H254" s="77"/>
    </row>
    <row r="255" spans="1:18" x14ac:dyDescent="0.25">
      <c r="A255" s="77"/>
      <c r="B255" s="77"/>
      <c r="C255" s="77"/>
      <c r="D255" s="91"/>
      <c r="E255" s="91"/>
      <c r="F255" s="77"/>
      <c r="G255" s="77"/>
      <c r="H255" s="77"/>
    </row>
    <row r="256" spans="1:18" x14ac:dyDescent="0.25">
      <c r="A256" s="77"/>
      <c r="B256" s="77"/>
      <c r="C256" s="77"/>
      <c r="D256" s="91"/>
      <c r="E256" s="91"/>
      <c r="F256" s="77"/>
      <c r="G256" s="77"/>
      <c r="H256" s="77"/>
    </row>
    <row r="257" spans="4:5" s="77" customFormat="1" x14ac:dyDescent="0.25">
      <c r="D257" s="91"/>
      <c r="E257" s="91"/>
    </row>
    <row r="258" spans="4:5" s="77" customFormat="1" x14ac:dyDescent="0.25">
      <c r="D258" s="91"/>
      <c r="E258" s="91"/>
    </row>
    <row r="259" spans="4:5" s="77" customFormat="1" x14ac:dyDescent="0.25">
      <c r="D259" s="91"/>
      <c r="E259" s="91"/>
    </row>
    <row r="260" spans="4:5" s="77" customFormat="1" x14ac:dyDescent="0.25">
      <c r="D260" s="91"/>
      <c r="E260" s="91"/>
    </row>
    <row r="261" spans="4:5" s="77" customFormat="1" x14ac:dyDescent="0.25">
      <c r="D261" s="91"/>
      <c r="E261" s="91"/>
    </row>
    <row r="262" spans="4:5" s="77" customFormat="1" x14ac:dyDescent="0.25">
      <c r="D262" s="91"/>
      <c r="E262" s="91"/>
    </row>
    <row r="263" spans="4:5" s="77" customFormat="1" x14ac:dyDescent="0.25">
      <c r="D263" s="91"/>
      <c r="E263" s="91"/>
    </row>
    <row r="264" spans="4:5" s="77" customFormat="1" x14ac:dyDescent="0.25">
      <c r="D264" s="91"/>
      <c r="E264" s="91"/>
    </row>
    <row r="265" spans="4:5" s="77" customFormat="1" x14ac:dyDescent="0.25">
      <c r="D265" s="91"/>
      <c r="E265" s="91"/>
    </row>
    <row r="266" spans="4:5" s="77" customFormat="1" x14ac:dyDescent="0.25">
      <c r="D266" s="91"/>
      <c r="E266" s="91"/>
    </row>
    <row r="267" spans="4:5" s="77" customFormat="1" ht="15.4" customHeight="1" x14ac:dyDescent="0.25">
      <c r="D267" s="91"/>
      <c r="E267" s="91"/>
    </row>
    <row r="268" spans="4:5" s="77" customFormat="1" x14ac:dyDescent="0.25">
      <c r="D268" s="91"/>
      <c r="E268" s="91"/>
    </row>
    <row r="269" spans="4:5" s="77" customFormat="1" ht="15.4" customHeight="1" x14ac:dyDescent="0.25">
      <c r="D269" s="91"/>
      <c r="E269" s="91"/>
    </row>
    <row r="270" spans="4:5" s="77" customFormat="1" x14ac:dyDescent="0.25">
      <c r="D270" s="91"/>
      <c r="E270" s="91"/>
    </row>
    <row r="271" spans="4:5" s="77" customFormat="1" x14ac:dyDescent="0.25">
      <c r="D271" s="91"/>
      <c r="E271" s="91"/>
    </row>
    <row r="272" spans="4:5" s="77" customFormat="1" ht="15.4" customHeight="1" x14ac:dyDescent="0.25">
      <c r="D272" s="91"/>
      <c r="E272" s="91"/>
    </row>
    <row r="273" spans="1:8" x14ac:dyDescent="0.25">
      <c r="A273" s="77"/>
      <c r="B273" s="77"/>
      <c r="C273" s="77"/>
      <c r="D273" s="91"/>
      <c r="E273" s="91"/>
      <c r="F273" s="77"/>
      <c r="G273" s="77"/>
      <c r="H273" s="77"/>
    </row>
    <row r="274" spans="1:8" x14ac:dyDescent="0.25">
      <c r="A274" s="77"/>
      <c r="B274" s="77"/>
      <c r="C274" s="77"/>
      <c r="D274" s="91"/>
      <c r="E274" s="91"/>
      <c r="F274" s="77"/>
      <c r="G274" s="77"/>
      <c r="H274" s="77"/>
    </row>
    <row r="275" spans="1:8" x14ac:dyDescent="0.25">
      <c r="A275" s="77"/>
      <c r="B275" s="77"/>
      <c r="C275" s="77"/>
      <c r="D275" s="91"/>
      <c r="E275" s="91"/>
      <c r="F275" s="77"/>
      <c r="G275" s="77"/>
      <c r="H275" s="77"/>
    </row>
    <row r="276" spans="1:8" x14ac:dyDescent="0.25">
      <c r="A276" s="77"/>
      <c r="B276" s="77"/>
      <c r="C276" s="77"/>
      <c r="D276" s="91"/>
      <c r="E276" s="91"/>
      <c r="F276" s="77"/>
      <c r="G276" s="77"/>
      <c r="H276" s="77"/>
    </row>
    <row r="277" spans="1:8" x14ac:dyDescent="0.25">
      <c r="A277" s="77"/>
      <c r="B277" s="77"/>
      <c r="C277" s="77"/>
      <c r="D277" s="91"/>
      <c r="E277" s="91"/>
      <c r="F277" s="77"/>
      <c r="G277" s="77"/>
      <c r="H277" s="77"/>
    </row>
    <row r="278" spans="1:8" x14ac:dyDescent="0.25">
      <c r="A278" s="77"/>
      <c r="B278" s="77"/>
      <c r="C278" s="77"/>
      <c r="D278" s="91"/>
      <c r="E278" s="91"/>
      <c r="F278" s="77"/>
      <c r="G278" s="77"/>
      <c r="H278" s="77"/>
    </row>
    <row r="279" spans="1:8" x14ac:dyDescent="0.25">
      <c r="A279" s="77"/>
      <c r="B279" s="77"/>
      <c r="C279" s="77"/>
      <c r="D279" s="91"/>
      <c r="E279" s="91"/>
      <c r="F279" s="77"/>
      <c r="G279" s="77"/>
      <c r="H279" s="77"/>
    </row>
    <row r="280" spans="1:8" x14ac:dyDescent="0.25">
      <c r="A280" s="77"/>
      <c r="B280" s="77"/>
      <c r="C280" s="77"/>
      <c r="D280" s="91"/>
      <c r="E280" s="91"/>
      <c r="F280" s="77"/>
      <c r="G280" s="77"/>
      <c r="H280" s="77"/>
    </row>
    <row r="281" spans="1:8" x14ac:dyDescent="0.25">
      <c r="A281" s="106"/>
      <c r="B281" s="77"/>
      <c r="C281" s="77"/>
      <c r="D281" s="91"/>
      <c r="E281" s="91"/>
      <c r="F281" s="77"/>
      <c r="G281" s="77"/>
      <c r="H281" s="77"/>
    </row>
    <row r="282" spans="1:8" x14ac:dyDescent="0.25">
      <c r="A282" s="106"/>
      <c r="B282" s="77"/>
      <c r="C282" s="77"/>
      <c r="D282" s="91"/>
      <c r="E282" s="91"/>
      <c r="F282" s="77"/>
      <c r="G282" s="77"/>
      <c r="H282" s="77"/>
    </row>
    <row r="283" spans="1:8" x14ac:dyDescent="0.25">
      <c r="A283" s="106"/>
      <c r="B283" s="77"/>
      <c r="C283" s="77"/>
      <c r="D283" s="91"/>
      <c r="E283" s="91"/>
      <c r="F283" s="77"/>
      <c r="G283" s="77"/>
      <c r="H283" s="77"/>
    </row>
    <row r="284" spans="1:8" x14ac:dyDescent="0.25">
      <c r="A284" s="106"/>
      <c r="B284" s="77"/>
      <c r="C284" s="77"/>
      <c r="D284" s="91"/>
      <c r="E284" s="91"/>
      <c r="F284" s="77"/>
      <c r="G284" s="77"/>
      <c r="H284" s="77"/>
    </row>
    <row r="285" spans="1:8" x14ac:dyDescent="0.25">
      <c r="A285" s="106"/>
      <c r="B285" s="77"/>
      <c r="C285" s="77"/>
      <c r="D285" s="91"/>
      <c r="E285" s="91"/>
      <c r="F285" s="77"/>
      <c r="G285" s="77"/>
      <c r="H285" s="77"/>
    </row>
    <row r="286" spans="1:8" x14ac:dyDescent="0.25">
      <c r="A286" s="77"/>
      <c r="B286" s="77"/>
      <c r="C286" s="77"/>
      <c r="D286" s="91"/>
      <c r="E286" s="91"/>
      <c r="F286" s="77"/>
      <c r="G286" s="77"/>
      <c r="H286" s="77"/>
    </row>
    <row r="287" spans="1:8" x14ac:dyDescent="0.25">
      <c r="A287" s="77"/>
      <c r="B287" s="77"/>
      <c r="C287" s="77"/>
      <c r="D287" s="91"/>
      <c r="E287" s="91"/>
      <c r="F287" s="77"/>
      <c r="G287" s="77"/>
      <c r="H287" s="77"/>
    </row>
    <row r="288" spans="1:8" x14ac:dyDescent="0.25">
      <c r="A288" s="77"/>
      <c r="B288" s="77"/>
      <c r="C288" s="77"/>
      <c r="D288" s="91"/>
      <c r="E288" s="91"/>
      <c r="F288" s="77"/>
      <c r="G288" s="77"/>
      <c r="H288" s="77"/>
    </row>
    <row r="289" spans="4:5" s="77" customFormat="1" x14ac:dyDescent="0.25">
      <c r="D289" s="91"/>
      <c r="E289" s="91"/>
    </row>
    <row r="290" spans="4:5" s="77" customFormat="1" x14ac:dyDescent="0.25">
      <c r="D290" s="91"/>
      <c r="E290" s="91"/>
    </row>
    <row r="291" spans="4:5" s="77" customFormat="1" x14ac:dyDescent="0.25">
      <c r="D291" s="91"/>
      <c r="E291" s="91"/>
    </row>
    <row r="292" spans="4:5" s="77" customFormat="1" x14ac:dyDescent="0.25">
      <c r="D292" s="91"/>
      <c r="E292" s="91"/>
    </row>
    <row r="293" spans="4:5" s="77" customFormat="1" x14ac:dyDescent="0.25">
      <c r="D293" s="91"/>
      <c r="E293" s="91"/>
    </row>
    <row r="294" spans="4:5" s="77" customFormat="1" x14ac:dyDescent="0.25">
      <c r="D294" s="91"/>
      <c r="E294" s="91"/>
    </row>
    <row r="295" spans="4:5" s="77" customFormat="1" x14ac:dyDescent="0.25">
      <c r="D295" s="91"/>
      <c r="E295" s="91"/>
    </row>
    <row r="296" spans="4:5" s="77" customFormat="1" x14ac:dyDescent="0.25">
      <c r="D296" s="91"/>
      <c r="E296" s="91"/>
    </row>
    <row r="297" spans="4:5" s="77" customFormat="1" x14ac:dyDescent="0.25">
      <c r="D297" s="91"/>
      <c r="E297" s="91"/>
    </row>
    <row r="298" spans="4:5" s="77" customFormat="1" x14ac:dyDescent="0.25">
      <c r="D298" s="91"/>
      <c r="E298" s="91"/>
    </row>
    <row r="299" spans="4:5" s="77" customFormat="1" x14ac:dyDescent="0.25">
      <c r="D299" s="91"/>
      <c r="E299" s="91"/>
    </row>
    <row r="300" spans="4:5" s="77" customFormat="1" x14ac:dyDescent="0.25">
      <c r="D300" s="91"/>
      <c r="E300" s="91"/>
    </row>
    <row r="301" spans="4:5" s="77" customFormat="1" x14ac:dyDescent="0.25">
      <c r="D301" s="91"/>
      <c r="E301" s="91"/>
    </row>
    <row r="302" spans="4:5" s="77" customFormat="1" x14ac:dyDescent="0.25">
      <c r="D302" s="91"/>
      <c r="E302" s="91"/>
    </row>
    <row r="303" spans="4:5" s="77" customFormat="1" x14ac:dyDescent="0.25">
      <c r="D303" s="91"/>
      <c r="E303" s="91"/>
    </row>
    <row r="304" spans="4:5" s="77" customFormat="1" x14ac:dyDescent="0.25">
      <c r="D304" s="91"/>
      <c r="E304" s="91"/>
    </row>
    <row r="305" spans="4:5" s="77" customFormat="1" x14ac:dyDescent="0.25">
      <c r="D305" s="91"/>
      <c r="E305" s="91"/>
    </row>
    <row r="306" spans="4:5" s="77" customFormat="1" x14ac:dyDescent="0.25">
      <c r="D306" s="91"/>
      <c r="E306" s="91"/>
    </row>
    <row r="307" spans="4:5" s="77" customFormat="1" x14ac:dyDescent="0.25">
      <c r="D307" s="91"/>
      <c r="E307" s="91"/>
    </row>
    <row r="308" spans="4:5" s="77" customFormat="1" x14ac:dyDescent="0.25">
      <c r="D308" s="91"/>
      <c r="E308" s="91"/>
    </row>
    <row r="309" spans="4:5" s="77" customFormat="1" x14ac:dyDescent="0.25">
      <c r="D309" s="91"/>
      <c r="E309" s="91"/>
    </row>
    <row r="310" spans="4:5" s="77" customFormat="1" x14ac:dyDescent="0.25">
      <c r="D310" s="91"/>
      <c r="E310" s="91"/>
    </row>
    <row r="311" spans="4:5" s="77" customFormat="1" x14ac:dyDescent="0.25">
      <c r="D311" s="91"/>
      <c r="E311" s="91"/>
    </row>
    <row r="312" spans="4:5" s="77" customFormat="1" x14ac:dyDescent="0.25">
      <c r="D312" s="91"/>
      <c r="E312" s="91"/>
    </row>
    <row r="313" spans="4:5" s="77" customFormat="1" x14ac:dyDescent="0.25">
      <c r="D313" s="91"/>
      <c r="E313" s="91"/>
    </row>
    <row r="314" spans="4:5" s="77" customFormat="1" x14ac:dyDescent="0.25">
      <c r="D314" s="91"/>
      <c r="E314" s="91"/>
    </row>
    <row r="315" spans="4:5" s="77" customFormat="1" x14ac:dyDescent="0.25">
      <c r="D315" s="91"/>
      <c r="E315" s="91"/>
    </row>
    <row r="316" spans="4:5" s="77" customFormat="1" x14ac:dyDescent="0.25">
      <c r="D316" s="91"/>
      <c r="E316" s="91"/>
    </row>
    <row r="317" spans="4:5" s="77" customFormat="1" x14ac:dyDescent="0.25">
      <c r="D317" s="91"/>
      <c r="E317" s="91"/>
    </row>
    <row r="318" spans="4:5" s="77" customFormat="1" x14ac:dyDescent="0.25">
      <c r="D318" s="91"/>
      <c r="E318" s="91"/>
    </row>
    <row r="319" spans="4:5" s="77" customFormat="1" x14ac:dyDescent="0.25">
      <c r="D319" s="91"/>
      <c r="E319" s="91"/>
    </row>
    <row r="320" spans="4:5" s="77" customFormat="1" x14ac:dyDescent="0.25">
      <c r="D320" s="91"/>
      <c r="E320" s="91"/>
    </row>
    <row r="321" spans="4:5" s="77" customFormat="1" x14ac:dyDescent="0.25">
      <c r="D321" s="91"/>
      <c r="E321" s="91"/>
    </row>
    <row r="322" spans="4:5" s="77" customFormat="1" x14ac:dyDescent="0.25">
      <c r="D322" s="91"/>
      <c r="E322" s="91"/>
    </row>
    <row r="323" spans="4:5" s="77" customFormat="1" x14ac:dyDescent="0.25">
      <c r="D323" s="91"/>
      <c r="E323" s="91"/>
    </row>
    <row r="324" spans="4:5" s="77" customFormat="1" x14ac:dyDescent="0.25">
      <c r="D324" s="91"/>
      <c r="E324" s="91"/>
    </row>
    <row r="325" spans="4:5" s="77" customFormat="1" x14ac:dyDescent="0.25">
      <c r="D325" s="91"/>
      <c r="E325" s="91"/>
    </row>
    <row r="326" spans="4:5" s="77" customFormat="1" x14ac:dyDescent="0.25">
      <c r="D326" s="91"/>
      <c r="E326" s="91"/>
    </row>
    <row r="327" spans="4:5" s="77" customFormat="1" x14ac:dyDescent="0.25">
      <c r="D327" s="91"/>
      <c r="E327" s="91"/>
    </row>
    <row r="328" spans="4:5" s="77" customFormat="1" x14ac:dyDescent="0.25">
      <c r="D328" s="91"/>
      <c r="E328" s="91"/>
    </row>
    <row r="329" spans="4:5" s="77" customFormat="1" x14ac:dyDescent="0.25">
      <c r="D329" s="91"/>
      <c r="E329" s="91"/>
    </row>
    <row r="330" spans="4:5" s="77" customFormat="1" x14ac:dyDescent="0.25">
      <c r="D330" s="91"/>
      <c r="E330" s="91"/>
    </row>
    <row r="331" spans="4:5" s="77" customFormat="1" x14ac:dyDescent="0.25">
      <c r="D331" s="91"/>
      <c r="E331" s="91"/>
    </row>
    <row r="332" spans="4:5" s="77" customFormat="1" x14ac:dyDescent="0.25">
      <c r="D332" s="91"/>
      <c r="E332" s="91"/>
    </row>
    <row r="333" spans="4:5" s="77" customFormat="1" x14ac:dyDescent="0.25">
      <c r="D333" s="91"/>
      <c r="E333" s="91"/>
    </row>
    <row r="334" spans="4:5" s="77" customFormat="1" x14ac:dyDescent="0.25">
      <c r="D334" s="91"/>
      <c r="E334" s="91"/>
    </row>
    <row r="335" spans="4:5" s="77" customFormat="1" x14ac:dyDescent="0.25">
      <c r="D335" s="91"/>
      <c r="E335" s="91"/>
    </row>
    <row r="336" spans="4:5" s="77" customFormat="1" ht="15.4" customHeight="1" x14ac:dyDescent="0.25">
      <c r="D336" s="91"/>
      <c r="E336" s="91"/>
    </row>
    <row r="337" spans="4:5" s="77" customFormat="1" x14ac:dyDescent="0.25">
      <c r="D337" s="91"/>
      <c r="E337" s="91"/>
    </row>
    <row r="338" spans="4:5" s="77" customFormat="1" x14ac:dyDescent="0.25">
      <c r="D338" s="91"/>
      <c r="E338" s="91"/>
    </row>
    <row r="339" spans="4:5" s="77" customFormat="1" x14ac:dyDescent="0.25">
      <c r="D339" s="91"/>
      <c r="E339" s="91"/>
    </row>
    <row r="340" spans="4:5" s="77" customFormat="1" x14ac:dyDescent="0.25">
      <c r="D340" s="91"/>
      <c r="E340" s="91"/>
    </row>
    <row r="341" spans="4:5" s="77" customFormat="1" x14ac:dyDescent="0.25">
      <c r="D341" s="91"/>
      <c r="E341" s="91"/>
    </row>
    <row r="342" spans="4:5" s="77" customFormat="1" x14ac:dyDescent="0.25">
      <c r="D342" s="91"/>
      <c r="E342" s="91"/>
    </row>
    <row r="343" spans="4:5" s="77" customFormat="1" x14ac:dyDescent="0.25">
      <c r="D343" s="91"/>
      <c r="E343" s="91"/>
    </row>
    <row r="344" spans="4:5" s="77" customFormat="1" x14ac:dyDescent="0.25">
      <c r="D344" s="91"/>
      <c r="E344" s="91"/>
    </row>
    <row r="345" spans="4:5" s="77" customFormat="1" x14ac:dyDescent="0.25">
      <c r="D345" s="91"/>
      <c r="E345" s="91"/>
    </row>
    <row r="346" spans="4:5" s="77" customFormat="1" x14ac:dyDescent="0.25">
      <c r="D346" s="91"/>
      <c r="E346" s="91"/>
    </row>
    <row r="347" spans="4:5" s="77" customFormat="1" x14ac:dyDescent="0.25">
      <c r="D347" s="91"/>
      <c r="E347" s="91"/>
    </row>
    <row r="348" spans="4:5" s="77" customFormat="1" x14ac:dyDescent="0.25">
      <c r="D348" s="91"/>
      <c r="E348" s="91"/>
    </row>
    <row r="349" spans="4:5" s="77" customFormat="1" x14ac:dyDescent="0.25">
      <c r="D349" s="91"/>
      <c r="E349" s="91"/>
    </row>
    <row r="350" spans="4:5" s="77" customFormat="1" x14ac:dyDescent="0.25">
      <c r="D350" s="91"/>
      <c r="E350" s="91"/>
    </row>
    <row r="351" spans="4:5" s="77" customFormat="1" x14ac:dyDescent="0.25">
      <c r="D351" s="91"/>
      <c r="E351" s="91"/>
    </row>
    <row r="352" spans="4:5" s="77" customFormat="1" x14ac:dyDescent="0.25">
      <c r="D352" s="91"/>
      <c r="E352" s="91"/>
    </row>
    <row r="353" spans="1:8" x14ac:dyDescent="0.25">
      <c r="A353" s="77"/>
      <c r="B353" s="77"/>
      <c r="C353" s="77"/>
      <c r="D353" s="91"/>
      <c r="E353" s="91"/>
      <c r="F353" s="77"/>
      <c r="G353" s="77"/>
      <c r="H353" s="77"/>
    </row>
    <row r="354" spans="1:8" x14ac:dyDescent="0.25">
      <c r="A354" s="77"/>
      <c r="B354" s="77"/>
      <c r="C354" s="77"/>
      <c r="D354" s="91"/>
      <c r="E354" s="91"/>
      <c r="F354" s="77"/>
      <c r="G354" s="77"/>
      <c r="H354" s="77"/>
    </row>
    <row r="355" spans="1:8" x14ac:dyDescent="0.25">
      <c r="A355" s="77"/>
      <c r="B355" s="77"/>
      <c r="C355" s="77"/>
      <c r="D355" s="91"/>
      <c r="E355" s="91"/>
      <c r="F355" s="77"/>
      <c r="G355" s="77"/>
      <c r="H355" s="77"/>
    </row>
    <row r="356" spans="1:8" x14ac:dyDescent="0.25">
      <c r="A356" s="77"/>
      <c r="B356" s="77"/>
      <c r="C356" s="77"/>
      <c r="D356" s="91"/>
      <c r="E356" s="91"/>
      <c r="F356" s="77"/>
      <c r="G356" s="77"/>
      <c r="H356" s="77"/>
    </row>
    <row r="357" spans="1:8" x14ac:dyDescent="0.25">
      <c r="A357" s="77"/>
      <c r="B357" s="77"/>
      <c r="C357" s="77"/>
      <c r="D357" s="91"/>
      <c r="E357" s="91"/>
      <c r="F357" s="77"/>
      <c r="G357" s="77"/>
      <c r="H357" s="77"/>
    </row>
    <row r="358" spans="1:8" x14ac:dyDescent="0.25">
      <c r="A358" s="77"/>
      <c r="B358" s="77"/>
      <c r="C358" s="77"/>
      <c r="D358" s="91"/>
      <c r="E358" s="91"/>
      <c r="F358" s="77"/>
      <c r="G358" s="77"/>
      <c r="H358" s="77"/>
    </row>
    <row r="359" spans="1:8" x14ac:dyDescent="0.25">
      <c r="A359" s="104"/>
      <c r="B359" s="77"/>
      <c r="C359" s="77"/>
      <c r="D359" s="91"/>
      <c r="E359" s="91"/>
      <c r="F359" s="77"/>
      <c r="G359" s="77"/>
      <c r="H359" s="77"/>
    </row>
    <row r="360" spans="1:8" x14ac:dyDescent="0.25">
      <c r="A360" s="77"/>
      <c r="B360" s="77"/>
      <c r="C360" s="77"/>
      <c r="D360" s="91"/>
      <c r="E360" s="91"/>
      <c r="F360" s="77"/>
      <c r="G360" s="77"/>
      <c r="H360" s="77"/>
    </row>
    <row r="361" spans="1:8" x14ac:dyDescent="0.25">
      <c r="A361" s="104"/>
      <c r="B361" s="77"/>
      <c r="C361" s="77"/>
      <c r="D361" s="91"/>
      <c r="E361" s="91"/>
      <c r="F361" s="77"/>
      <c r="G361" s="77"/>
      <c r="H361" s="77"/>
    </row>
    <row r="362" spans="1:8" x14ac:dyDescent="0.25">
      <c r="A362" s="104"/>
      <c r="B362" s="77"/>
      <c r="C362" s="77"/>
      <c r="D362" s="91"/>
      <c r="E362" s="91"/>
      <c r="F362" s="77"/>
      <c r="G362" s="77"/>
      <c r="H362" s="77"/>
    </row>
    <row r="363" spans="1:8" x14ac:dyDescent="0.25">
      <c r="A363" s="106"/>
      <c r="B363" s="77"/>
      <c r="C363" s="77"/>
      <c r="D363" s="91"/>
      <c r="E363" s="91"/>
      <c r="F363" s="77"/>
      <c r="G363" s="77"/>
      <c r="H363" s="77"/>
    </row>
    <row r="364" spans="1:8" x14ac:dyDescent="0.25">
      <c r="A364" s="106"/>
      <c r="B364" s="77"/>
      <c r="C364" s="77"/>
      <c r="D364" s="91"/>
      <c r="E364" s="91"/>
      <c r="F364" s="77"/>
      <c r="G364" s="77"/>
      <c r="H364" s="77"/>
    </row>
    <row r="365" spans="1:8" x14ac:dyDescent="0.25">
      <c r="A365" s="77"/>
      <c r="B365" s="77"/>
      <c r="C365" s="77"/>
      <c r="D365" s="91"/>
      <c r="E365" s="91"/>
      <c r="F365" s="77"/>
      <c r="G365" s="77"/>
      <c r="H365" s="77"/>
    </row>
    <row r="366" spans="1:8" x14ac:dyDescent="0.25">
      <c r="A366" s="77"/>
      <c r="B366" s="77"/>
      <c r="C366" s="77"/>
      <c r="D366" s="91"/>
      <c r="E366" s="91"/>
      <c r="F366" s="77"/>
      <c r="G366" s="77"/>
      <c r="H366" s="77"/>
    </row>
    <row r="367" spans="1:8" x14ac:dyDescent="0.25">
      <c r="A367" s="77"/>
      <c r="B367" s="77"/>
      <c r="C367" s="77"/>
      <c r="D367" s="91"/>
      <c r="E367" s="91"/>
      <c r="F367" s="77"/>
      <c r="G367" s="77"/>
      <c r="H367" s="77"/>
    </row>
    <row r="368" spans="1:8" x14ac:dyDescent="0.25">
      <c r="A368" s="77"/>
      <c r="B368" s="77"/>
      <c r="C368" s="77"/>
      <c r="D368" s="91"/>
      <c r="E368" s="91"/>
      <c r="F368" s="77"/>
      <c r="G368" s="77"/>
      <c r="H368" s="77"/>
    </row>
    <row r="369" spans="4:5" s="77" customFormat="1" x14ac:dyDescent="0.25">
      <c r="D369" s="91"/>
      <c r="E369" s="91"/>
    </row>
    <row r="370" spans="4:5" s="77" customFormat="1" x14ac:dyDescent="0.25">
      <c r="D370" s="91"/>
      <c r="E370" s="91"/>
    </row>
    <row r="371" spans="4:5" s="77" customFormat="1" x14ac:dyDescent="0.25">
      <c r="D371" s="91"/>
      <c r="E371" s="91"/>
    </row>
    <row r="372" spans="4:5" s="77" customFormat="1" x14ac:dyDescent="0.25">
      <c r="D372" s="91"/>
      <c r="E372" s="91"/>
    </row>
    <row r="373" spans="4:5" s="77" customFormat="1" x14ac:dyDescent="0.25">
      <c r="D373" s="91"/>
      <c r="E373" s="91"/>
    </row>
    <row r="374" spans="4:5" s="77" customFormat="1" x14ac:dyDescent="0.25">
      <c r="D374" s="91"/>
      <c r="E374" s="91"/>
    </row>
    <row r="375" spans="4:5" s="77" customFormat="1" x14ac:dyDescent="0.25">
      <c r="D375" s="91"/>
      <c r="E375" s="91"/>
    </row>
    <row r="376" spans="4:5" s="77" customFormat="1" x14ac:dyDescent="0.25">
      <c r="D376" s="91"/>
      <c r="E376" s="91"/>
    </row>
    <row r="377" spans="4:5" s="77" customFormat="1" x14ac:dyDescent="0.25">
      <c r="D377" s="91"/>
      <c r="E377" s="91"/>
    </row>
    <row r="378" spans="4:5" s="77" customFormat="1" x14ac:dyDescent="0.25">
      <c r="D378" s="91"/>
      <c r="E378" s="91"/>
    </row>
    <row r="379" spans="4:5" s="77" customFormat="1" x14ac:dyDescent="0.25">
      <c r="D379" s="91"/>
      <c r="E379" s="91"/>
    </row>
    <row r="380" spans="4:5" s="77" customFormat="1" x14ac:dyDescent="0.25">
      <c r="D380" s="91"/>
      <c r="E380" s="91"/>
    </row>
    <row r="381" spans="4:5" s="77" customFormat="1" x14ac:dyDescent="0.25">
      <c r="D381" s="91"/>
      <c r="E381" s="91"/>
    </row>
    <row r="382" spans="4:5" s="77" customFormat="1" x14ac:dyDescent="0.25">
      <c r="D382" s="91"/>
      <c r="E382" s="91"/>
    </row>
    <row r="383" spans="4:5" s="77" customFormat="1" x14ac:dyDescent="0.25">
      <c r="D383" s="91"/>
      <c r="E383" s="91"/>
    </row>
    <row r="384" spans="4:5" s="77" customFormat="1" x14ac:dyDescent="0.25">
      <c r="D384" s="91"/>
      <c r="E384" s="91"/>
    </row>
    <row r="385" spans="4:5" s="77" customFormat="1" x14ac:dyDescent="0.25">
      <c r="D385" s="91"/>
      <c r="E385" s="91"/>
    </row>
    <row r="386" spans="4:5" s="77" customFormat="1" x14ac:dyDescent="0.25">
      <c r="D386" s="91"/>
      <c r="E386" s="91"/>
    </row>
    <row r="387" spans="4:5" s="77" customFormat="1" x14ac:dyDescent="0.25">
      <c r="D387" s="91"/>
      <c r="E387" s="91"/>
    </row>
    <row r="388" spans="4:5" s="77" customFormat="1" x14ac:dyDescent="0.25">
      <c r="D388" s="91"/>
      <c r="E388" s="91"/>
    </row>
    <row r="389" spans="4:5" s="77" customFormat="1" x14ac:dyDescent="0.25">
      <c r="D389" s="91"/>
      <c r="E389" s="91"/>
    </row>
    <row r="390" spans="4:5" s="77" customFormat="1" x14ac:dyDescent="0.25">
      <c r="D390" s="91"/>
      <c r="E390" s="91"/>
    </row>
    <row r="391" spans="4:5" s="77" customFormat="1" x14ac:dyDescent="0.25">
      <c r="D391" s="91"/>
      <c r="E391" s="91"/>
    </row>
    <row r="392" spans="4:5" s="77" customFormat="1" x14ac:dyDescent="0.25">
      <c r="D392" s="91"/>
      <c r="E392" s="91"/>
    </row>
    <row r="393" spans="4:5" s="77" customFormat="1" x14ac:dyDescent="0.25">
      <c r="D393" s="91"/>
      <c r="E393" s="91"/>
    </row>
    <row r="394" spans="4:5" s="77" customFormat="1" ht="15.4" customHeight="1" x14ac:dyDescent="0.25">
      <c r="D394" s="91"/>
      <c r="E394" s="91"/>
    </row>
    <row r="395" spans="4:5" s="77" customFormat="1" x14ac:dyDescent="0.25">
      <c r="D395" s="91"/>
      <c r="E395" s="91"/>
    </row>
    <row r="396" spans="4:5" s="77" customFormat="1" x14ac:dyDescent="0.25">
      <c r="D396" s="91"/>
      <c r="E396" s="91"/>
    </row>
    <row r="397" spans="4:5" s="77" customFormat="1" x14ac:dyDescent="0.25">
      <c r="D397" s="91"/>
      <c r="E397" s="91"/>
    </row>
    <row r="398" spans="4:5" s="77" customFormat="1" x14ac:dyDescent="0.25">
      <c r="D398" s="91"/>
      <c r="E398" s="91"/>
    </row>
    <row r="399" spans="4:5" s="77" customFormat="1" x14ac:dyDescent="0.25">
      <c r="D399" s="91"/>
      <c r="E399" s="91"/>
    </row>
    <row r="400" spans="4:5" s="77" customFormat="1" x14ac:dyDescent="0.25">
      <c r="D400" s="91"/>
      <c r="E400" s="91"/>
    </row>
    <row r="401" spans="4:5" s="77" customFormat="1" ht="15.4" customHeight="1" x14ac:dyDescent="0.25">
      <c r="D401" s="91"/>
      <c r="E401" s="91"/>
    </row>
    <row r="402" spans="4:5" s="77" customFormat="1" x14ac:dyDescent="0.25">
      <c r="D402" s="91"/>
      <c r="E402" s="91"/>
    </row>
    <row r="403" spans="4:5" s="77" customFormat="1" x14ac:dyDescent="0.25">
      <c r="D403" s="91"/>
      <c r="E403" s="91"/>
    </row>
    <row r="404" spans="4:5" s="77" customFormat="1" ht="15.4" customHeight="1" x14ac:dyDescent="0.25">
      <c r="D404" s="91"/>
      <c r="E404" s="91"/>
    </row>
    <row r="405" spans="4:5" s="77" customFormat="1" x14ac:dyDescent="0.25">
      <c r="D405" s="91"/>
      <c r="E405" s="91"/>
    </row>
    <row r="406" spans="4:5" s="77" customFormat="1" x14ac:dyDescent="0.25">
      <c r="D406" s="91"/>
      <c r="E406" s="91"/>
    </row>
    <row r="407" spans="4:5" s="77" customFormat="1" x14ac:dyDescent="0.25">
      <c r="D407" s="91"/>
      <c r="E407" s="91"/>
    </row>
    <row r="408" spans="4:5" s="77" customFormat="1" x14ac:dyDescent="0.25">
      <c r="D408" s="91"/>
      <c r="E408" s="91"/>
    </row>
    <row r="409" spans="4:5" s="77" customFormat="1" x14ac:dyDescent="0.25">
      <c r="D409" s="91"/>
      <c r="E409" s="91"/>
    </row>
    <row r="410" spans="4:5" s="77" customFormat="1" x14ac:dyDescent="0.25">
      <c r="D410" s="91"/>
      <c r="E410" s="91"/>
    </row>
    <row r="411" spans="4:5" s="77" customFormat="1" x14ac:dyDescent="0.25">
      <c r="D411" s="91"/>
      <c r="E411" s="91"/>
    </row>
    <row r="412" spans="4:5" s="77" customFormat="1" x14ac:dyDescent="0.25">
      <c r="D412" s="91"/>
      <c r="E412" s="91"/>
    </row>
    <row r="413" spans="4:5" s="77" customFormat="1" x14ac:dyDescent="0.25">
      <c r="D413" s="91"/>
      <c r="E413" s="91"/>
    </row>
    <row r="414" spans="4:5" s="77" customFormat="1" x14ac:dyDescent="0.25">
      <c r="D414" s="91"/>
      <c r="E414" s="91"/>
    </row>
    <row r="415" spans="4:5" s="77" customFormat="1" x14ac:dyDescent="0.25">
      <c r="D415" s="91"/>
      <c r="E415" s="91"/>
    </row>
    <row r="416" spans="4:5" s="77" customFormat="1" x14ac:dyDescent="0.25">
      <c r="D416" s="91"/>
      <c r="E416" s="91"/>
    </row>
    <row r="417" spans="4:5" s="77" customFormat="1" x14ac:dyDescent="0.25">
      <c r="D417" s="91"/>
      <c r="E417" s="91"/>
    </row>
    <row r="418" spans="4:5" s="77" customFormat="1" x14ac:dyDescent="0.25">
      <c r="D418" s="91"/>
      <c r="E418" s="91"/>
    </row>
    <row r="419" spans="4:5" s="77" customFormat="1" x14ac:dyDescent="0.25">
      <c r="D419" s="91"/>
      <c r="E419" s="91"/>
    </row>
    <row r="420" spans="4:5" s="77" customFormat="1" x14ac:dyDescent="0.25">
      <c r="D420" s="91"/>
      <c r="E420" s="91"/>
    </row>
    <row r="421" spans="4:5" s="77" customFormat="1" x14ac:dyDescent="0.25">
      <c r="D421" s="91"/>
      <c r="E421" s="91"/>
    </row>
    <row r="422" spans="4:5" s="77" customFormat="1" ht="15.4" customHeight="1" x14ac:dyDescent="0.25">
      <c r="D422" s="91"/>
      <c r="E422" s="91"/>
    </row>
    <row r="423" spans="4:5" s="77" customFormat="1" x14ac:dyDescent="0.25">
      <c r="D423" s="91"/>
      <c r="E423" s="91"/>
    </row>
    <row r="424" spans="4:5" s="77" customFormat="1" x14ac:dyDescent="0.25">
      <c r="D424" s="91"/>
      <c r="E424" s="91"/>
    </row>
    <row r="425" spans="4:5" s="77" customFormat="1" x14ac:dyDescent="0.25">
      <c r="D425" s="91"/>
      <c r="E425" s="91"/>
    </row>
    <row r="426" spans="4:5" s="77" customFormat="1" x14ac:dyDescent="0.25">
      <c r="D426" s="91"/>
      <c r="E426" s="91"/>
    </row>
    <row r="427" spans="4:5" s="77" customFormat="1" x14ac:dyDescent="0.25">
      <c r="D427" s="91"/>
      <c r="E427" s="91"/>
    </row>
    <row r="428" spans="4:5" s="77" customFormat="1" x14ac:dyDescent="0.25">
      <c r="D428" s="91"/>
      <c r="E428" s="91"/>
    </row>
    <row r="429" spans="4:5" s="77" customFormat="1" x14ac:dyDescent="0.25">
      <c r="D429" s="91"/>
      <c r="E429" s="91"/>
    </row>
    <row r="430" spans="4:5" s="77" customFormat="1" x14ac:dyDescent="0.25">
      <c r="D430" s="91"/>
      <c r="E430" s="91"/>
    </row>
    <row r="431" spans="4:5" s="77" customFormat="1" x14ac:dyDescent="0.25">
      <c r="D431" s="91"/>
      <c r="E431" s="91"/>
    </row>
    <row r="432" spans="4:5" s="77" customFormat="1" x14ac:dyDescent="0.25">
      <c r="D432" s="91"/>
      <c r="E432" s="91"/>
    </row>
    <row r="433" spans="4:5" s="77" customFormat="1" x14ac:dyDescent="0.25">
      <c r="D433" s="91"/>
      <c r="E433" s="91"/>
    </row>
    <row r="434" spans="4:5" s="77" customFormat="1" x14ac:dyDescent="0.25">
      <c r="D434" s="91"/>
      <c r="E434" s="91"/>
    </row>
    <row r="435" spans="4:5" s="77" customFormat="1" x14ac:dyDescent="0.25">
      <c r="D435" s="91"/>
      <c r="E435" s="91"/>
    </row>
    <row r="436" spans="4:5" s="77" customFormat="1" ht="15.4" customHeight="1" x14ac:dyDescent="0.25">
      <c r="D436" s="91"/>
      <c r="E436" s="91"/>
    </row>
    <row r="437" spans="4:5" s="77" customFormat="1" x14ac:dyDescent="0.25">
      <c r="D437" s="91"/>
      <c r="E437" s="91"/>
    </row>
    <row r="438" spans="4:5" s="77" customFormat="1" x14ac:dyDescent="0.25">
      <c r="D438" s="91"/>
      <c r="E438" s="91"/>
    </row>
    <row r="439" spans="4:5" s="77" customFormat="1" x14ac:dyDescent="0.25">
      <c r="D439" s="91"/>
      <c r="E439" s="91"/>
    </row>
    <row r="440" spans="4:5" s="77" customFormat="1" x14ac:dyDescent="0.25">
      <c r="D440" s="91"/>
      <c r="E440" s="91"/>
    </row>
    <row r="441" spans="4:5" s="77" customFormat="1" x14ac:dyDescent="0.25">
      <c r="D441" s="91"/>
      <c r="E441" s="91"/>
    </row>
    <row r="442" spans="4:5" s="77" customFormat="1" x14ac:dyDescent="0.25">
      <c r="D442" s="91"/>
      <c r="E442" s="91"/>
    </row>
    <row r="443" spans="4:5" s="77" customFormat="1" x14ac:dyDescent="0.25">
      <c r="D443" s="91"/>
      <c r="E443" s="91"/>
    </row>
    <row r="444" spans="4:5" s="77" customFormat="1" ht="15.4" customHeight="1" x14ac:dyDescent="0.25">
      <c r="D444" s="91"/>
      <c r="E444" s="91"/>
    </row>
    <row r="445" spans="4:5" s="77" customFormat="1" x14ac:dyDescent="0.25">
      <c r="D445" s="91"/>
      <c r="E445" s="91"/>
    </row>
    <row r="446" spans="4:5" s="77" customFormat="1" ht="15.4" customHeight="1" x14ac:dyDescent="0.25">
      <c r="D446" s="91"/>
      <c r="E446" s="91"/>
    </row>
    <row r="447" spans="4:5" s="77" customFormat="1" x14ac:dyDescent="0.25">
      <c r="D447" s="91"/>
      <c r="E447" s="91"/>
    </row>
    <row r="448" spans="4:5" s="77" customFormat="1" x14ac:dyDescent="0.25">
      <c r="D448" s="91"/>
      <c r="E448" s="91"/>
    </row>
    <row r="449" spans="4:5" s="77" customFormat="1" x14ac:dyDescent="0.25">
      <c r="D449" s="91"/>
      <c r="E449" s="91"/>
    </row>
    <row r="450" spans="4:5" s="77" customFormat="1" ht="15.4" customHeight="1" x14ac:dyDescent="0.25">
      <c r="D450" s="91"/>
      <c r="E450" s="91"/>
    </row>
    <row r="451" spans="4:5" s="77" customFormat="1" x14ac:dyDescent="0.25">
      <c r="D451" s="91"/>
      <c r="E451" s="91"/>
    </row>
    <row r="452" spans="4:5" s="77" customFormat="1" x14ac:dyDescent="0.25">
      <c r="D452" s="91"/>
      <c r="E452" s="91"/>
    </row>
    <row r="453" spans="4:5" s="77" customFormat="1" ht="15.4" customHeight="1" x14ac:dyDescent="0.25">
      <c r="D453" s="91"/>
      <c r="E453" s="91"/>
    </row>
    <row r="454" spans="4:5" s="77" customFormat="1" x14ac:dyDescent="0.25">
      <c r="D454" s="91"/>
      <c r="E454" s="91"/>
    </row>
    <row r="455" spans="4:5" s="77" customFormat="1" x14ac:dyDescent="0.25">
      <c r="D455" s="91"/>
      <c r="E455" s="91"/>
    </row>
    <row r="456" spans="4:5" s="77" customFormat="1" x14ac:dyDescent="0.25">
      <c r="D456" s="91"/>
      <c r="E456" s="91"/>
    </row>
    <row r="457" spans="4:5" s="77" customFormat="1" ht="15.4" customHeight="1" x14ac:dyDescent="0.25">
      <c r="D457" s="91"/>
      <c r="E457" s="91"/>
    </row>
    <row r="458" spans="4:5" s="77" customFormat="1" x14ac:dyDescent="0.25">
      <c r="D458" s="91"/>
      <c r="E458" s="91"/>
    </row>
    <row r="459" spans="4:5" s="77" customFormat="1" x14ac:dyDescent="0.25">
      <c r="D459" s="91"/>
      <c r="E459" s="91"/>
    </row>
    <row r="460" spans="4:5" s="77" customFormat="1" x14ac:dyDescent="0.25">
      <c r="D460" s="91"/>
      <c r="E460" s="91"/>
    </row>
    <row r="461" spans="4:5" s="77" customFormat="1" x14ac:dyDescent="0.25">
      <c r="D461" s="91"/>
      <c r="E461" s="91"/>
    </row>
    <row r="462" spans="4:5" s="77" customFormat="1" x14ac:dyDescent="0.25">
      <c r="D462" s="91"/>
      <c r="E462" s="91"/>
    </row>
    <row r="463" spans="4:5" s="77" customFormat="1" ht="15.4" customHeight="1" x14ac:dyDescent="0.25">
      <c r="D463" s="91"/>
      <c r="E463" s="91"/>
    </row>
    <row r="464" spans="4:5" s="77" customFormat="1" x14ac:dyDescent="0.25">
      <c r="D464" s="91"/>
      <c r="E464" s="91"/>
    </row>
    <row r="465" spans="4:5" s="77" customFormat="1" x14ac:dyDescent="0.25">
      <c r="D465" s="91"/>
      <c r="E465" s="91"/>
    </row>
    <row r="466" spans="4:5" s="77" customFormat="1" x14ac:dyDescent="0.25">
      <c r="D466" s="91"/>
      <c r="E466" s="91"/>
    </row>
    <row r="467" spans="4:5" s="77" customFormat="1" x14ac:dyDescent="0.25">
      <c r="D467" s="91"/>
      <c r="E467" s="91"/>
    </row>
    <row r="468" spans="4:5" s="77" customFormat="1" x14ac:dyDescent="0.25">
      <c r="D468" s="91"/>
      <c r="E468" s="91"/>
    </row>
    <row r="469" spans="4:5" s="77" customFormat="1" x14ac:dyDescent="0.25">
      <c r="D469" s="91"/>
      <c r="E469" s="91"/>
    </row>
    <row r="470" spans="4:5" s="77" customFormat="1" x14ac:dyDescent="0.25">
      <c r="D470" s="91"/>
      <c r="E470" s="91"/>
    </row>
    <row r="471" spans="4:5" s="77" customFormat="1" ht="15.4" customHeight="1" x14ac:dyDescent="0.25">
      <c r="D471" s="91"/>
      <c r="E471" s="91"/>
    </row>
    <row r="472" spans="4:5" s="77" customFormat="1" ht="15.4" customHeight="1" x14ac:dyDescent="0.25">
      <c r="D472" s="91"/>
      <c r="E472" s="91"/>
    </row>
    <row r="473" spans="4:5" s="77" customFormat="1" x14ac:dyDescent="0.25">
      <c r="D473" s="91"/>
      <c r="E473" s="91"/>
    </row>
    <row r="474" spans="4:5" s="77" customFormat="1" x14ac:dyDescent="0.25">
      <c r="D474" s="91"/>
      <c r="E474" s="91"/>
    </row>
    <row r="475" spans="4:5" s="77" customFormat="1" x14ac:dyDescent="0.25">
      <c r="D475" s="91"/>
      <c r="E475" s="91"/>
    </row>
    <row r="476" spans="4:5" s="77" customFormat="1" x14ac:dyDescent="0.25">
      <c r="D476" s="91"/>
      <c r="E476" s="91"/>
    </row>
    <row r="477" spans="4:5" s="77" customFormat="1" x14ac:dyDescent="0.25">
      <c r="D477" s="91"/>
      <c r="E477" s="91"/>
    </row>
    <row r="478" spans="4:5" s="77" customFormat="1" ht="15.4" customHeight="1" x14ac:dyDescent="0.25">
      <c r="D478" s="91"/>
      <c r="E478" s="91"/>
    </row>
    <row r="479" spans="4:5" s="77" customFormat="1" ht="15.4" customHeight="1" x14ac:dyDescent="0.25">
      <c r="D479" s="91"/>
      <c r="E479" s="91"/>
    </row>
    <row r="480" spans="4:5" s="77" customFormat="1" x14ac:dyDescent="0.25">
      <c r="D480" s="91"/>
      <c r="E480" s="91"/>
    </row>
    <row r="481" spans="4:5" s="77" customFormat="1" x14ac:dyDescent="0.25">
      <c r="D481" s="91"/>
      <c r="E481" s="91"/>
    </row>
    <row r="482" spans="4:5" s="77" customFormat="1" x14ac:dyDescent="0.25">
      <c r="D482" s="91"/>
      <c r="E482" s="91"/>
    </row>
    <row r="483" spans="4:5" s="77" customFormat="1" x14ac:dyDescent="0.25">
      <c r="D483" s="91"/>
      <c r="E483" s="91"/>
    </row>
    <row r="484" spans="4:5" s="77" customFormat="1" x14ac:dyDescent="0.25">
      <c r="D484" s="91"/>
      <c r="E484" s="91"/>
    </row>
    <row r="485" spans="4:5" s="77" customFormat="1" x14ac:dyDescent="0.25">
      <c r="D485" s="91"/>
      <c r="E485" s="91"/>
    </row>
    <row r="486" spans="4:5" s="77" customFormat="1" x14ac:dyDescent="0.25">
      <c r="D486" s="91"/>
      <c r="E486" s="91"/>
    </row>
    <row r="487" spans="4:5" s="77" customFormat="1" x14ac:dyDescent="0.25">
      <c r="D487" s="91"/>
      <c r="E487" s="91"/>
    </row>
    <row r="488" spans="4:5" s="77" customFormat="1" x14ac:dyDescent="0.25">
      <c r="D488" s="91"/>
      <c r="E488" s="91"/>
    </row>
    <row r="489" spans="4:5" s="77" customFormat="1" x14ac:dyDescent="0.25">
      <c r="D489" s="91"/>
      <c r="E489" s="91"/>
    </row>
    <row r="490" spans="4:5" s="77" customFormat="1" x14ac:dyDescent="0.25">
      <c r="D490" s="91"/>
      <c r="E490" s="91"/>
    </row>
    <row r="491" spans="4:5" s="77" customFormat="1" x14ac:dyDescent="0.25">
      <c r="D491" s="91"/>
      <c r="E491" s="91"/>
    </row>
    <row r="492" spans="4:5" s="77" customFormat="1" ht="15.4" customHeight="1" x14ac:dyDescent="0.25">
      <c r="D492" s="91"/>
      <c r="E492" s="91"/>
    </row>
    <row r="493" spans="4:5" s="77" customFormat="1" ht="15.4" customHeight="1" x14ac:dyDescent="0.25">
      <c r="D493" s="91"/>
      <c r="E493" s="91"/>
    </row>
    <row r="494" spans="4:5" s="77" customFormat="1" x14ac:dyDescent="0.25">
      <c r="D494" s="91"/>
      <c r="E494" s="91"/>
    </row>
    <row r="495" spans="4:5" s="77" customFormat="1" x14ac:dyDescent="0.25">
      <c r="D495" s="91"/>
      <c r="E495" s="91"/>
    </row>
    <row r="496" spans="4:5" s="77" customFormat="1" x14ac:dyDescent="0.25">
      <c r="D496" s="91"/>
      <c r="E496" s="91"/>
    </row>
    <row r="497" spans="4:5" s="77" customFormat="1" x14ac:dyDescent="0.25">
      <c r="D497" s="91"/>
      <c r="E497" s="91"/>
    </row>
    <row r="498" spans="4:5" s="77" customFormat="1" x14ac:dyDescent="0.25">
      <c r="D498" s="91"/>
      <c r="E498" s="91"/>
    </row>
    <row r="499" spans="4:5" s="77" customFormat="1" x14ac:dyDescent="0.25">
      <c r="D499" s="91"/>
      <c r="E499" s="91"/>
    </row>
    <row r="500" spans="4:5" s="77" customFormat="1" x14ac:dyDescent="0.25">
      <c r="D500" s="91"/>
      <c r="E500" s="91"/>
    </row>
    <row r="501" spans="4:5" s="77" customFormat="1" x14ac:dyDescent="0.25">
      <c r="D501" s="91"/>
      <c r="E501" s="91"/>
    </row>
    <row r="502" spans="4:5" s="77" customFormat="1" x14ac:dyDescent="0.25">
      <c r="D502" s="91"/>
      <c r="E502" s="91"/>
    </row>
    <row r="503" spans="4:5" s="77" customFormat="1" x14ac:dyDescent="0.25">
      <c r="D503" s="91"/>
      <c r="E503" s="91"/>
    </row>
    <row r="504" spans="4:5" s="77" customFormat="1" x14ac:dyDescent="0.25">
      <c r="D504" s="91"/>
      <c r="E504" s="91"/>
    </row>
    <row r="505" spans="4:5" s="77" customFormat="1" x14ac:dyDescent="0.25">
      <c r="D505" s="91"/>
      <c r="E505" s="91"/>
    </row>
    <row r="506" spans="4:5" s="77" customFormat="1" x14ac:dyDescent="0.25">
      <c r="D506" s="91"/>
      <c r="E506" s="91"/>
    </row>
    <row r="507" spans="4:5" s="77" customFormat="1" x14ac:dyDescent="0.25">
      <c r="D507" s="91"/>
      <c r="E507" s="91"/>
    </row>
    <row r="508" spans="4:5" s="77" customFormat="1" x14ac:dyDescent="0.25">
      <c r="D508" s="91"/>
      <c r="E508" s="91"/>
    </row>
    <row r="509" spans="4:5" s="77" customFormat="1" x14ac:dyDescent="0.25">
      <c r="D509" s="91"/>
      <c r="E509" s="91"/>
    </row>
    <row r="510" spans="4:5" s="77" customFormat="1" x14ac:dyDescent="0.25">
      <c r="D510" s="91"/>
      <c r="E510" s="91"/>
    </row>
    <row r="511" spans="4:5" s="77" customFormat="1" x14ac:dyDescent="0.25">
      <c r="D511" s="91"/>
      <c r="E511" s="91"/>
    </row>
    <row r="512" spans="4:5" s="77" customFormat="1" x14ac:dyDescent="0.25">
      <c r="D512" s="91"/>
      <c r="E512" s="91"/>
    </row>
    <row r="513" spans="4:5" s="77" customFormat="1" x14ac:dyDescent="0.25">
      <c r="D513" s="91"/>
      <c r="E513" s="91"/>
    </row>
    <row r="514" spans="4:5" s="77" customFormat="1" x14ac:dyDescent="0.25">
      <c r="D514" s="91"/>
      <c r="E514" s="91"/>
    </row>
    <row r="515" spans="4:5" s="77" customFormat="1" x14ac:dyDescent="0.25">
      <c r="D515" s="91"/>
      <c r="E515" s="91"/>
    </row>
    <row r="516" spans="4:5" s="77" customFormat="1" x14ac:dyDescent="0.25">
      <c r="D516" s="91"/>
      <c r="E516" s="91"/>
    </row>
    <row r="517" spans="4:5" s="77" customFormat="1" x14ac:dyDescent="0.25">
      <c r="D517" s="91"/>
      <c r="E517" s="91"/>
    </row>
    <row r="518" spans="4:5" s="77" customFormat="1" x14ac:dyDescent="0.25">
      <c r="D518" s="91"/>
      <c r="E518" s="91"/>
    </row>
    <row r="519" spans="4:5" s="77" customFormat="1" x14ac:dyDescent="0.25">
      <c r="D519" s="91"/>
      <c r="E519" s="91"/>
    </row>
    <row r="520" spans="4:5" s="77" customFormat="1" x14ac:dyDescent="0.25">
      <c r="D520" s="91"/>
      <c r="E520" s="91"/>
    </row>
    <row r="521" spans="4:5" s="77" customFormat="1" x14ac:dyDescent="0.25">
      <c r="D521" s="91"/>
      <c r="E521" s="91"/>
    </row>
    <row r="522" spans="4:5" s="77" customFormat="1" x14ac:dyDescent="0.25">
      <c r="D522" s="91"/>
      <c r="E522" s="91"/>
    </row>
    <row r="523" spans="4:5" s="77" customFormat="1" x14ac:dyDescent="0.25">
      <c r="D523" s="91"/>
      <c r="E523" s="91"/>
    </row>
    <row r="524" spans="4:5" s="77" customFormat="1" x14ac:dyDescent="0.25">
      <c r="D524" s="91"/>
      <c r="E524" s="91"/>
    </row>
    <row r="525" spans="4:5" s="77" customFormat="1" x14ac:dyDescent="0.25">
      <c r="D525" s="91"/>
      <c r="E525" s="91"/>
    </row>
    <row r="526" spans="4:5" s="77" customFormat="1" x14ac:dyDescent="0.25">
      <c r="D526" s="91"/>
      <c r="E526" s="91"/>
    </row>
    <row r="527" spans="4:5" s="77" customFormat="1" x14ac:dyDescent="0.25">
      <c r="D527" s="91"/>
      <c r="E527" s="91"/>
    </row>
    <row r="528" spans="4:5" s="77" customFormat="1" x14ac:dyDescent="0.25">
      <c r="D528" s="91"/>
      <c r="E528" s="91"/>
    </row>
    <row r="529" spans="1:13" x14ac:dyDescent="0.25">
      <c r="A529" s="77"/>
      <c r="B529" s="77"/>
      <c r="C529" s="77"/>
      <c r="D529" s="91"/>
      <c r="E529" s="91"/>
      <c r="F529" s="77"/>
      <c r="G529" s="77"/>
      <c r="H529" s="77"/>
    </row>
    <row r="530" spans="1:13" x14ac:dyDescent="0.25">
      <c r="A530" s="77"/>
      <c r="B530" s="77"/>
      <c r="C530" s="77"/>
      <c r="D530" s="91"/>
      <c r="E530" s="91"/>
      <c r="F530" s="77"/>
      <c r="G530" s="77"/>
      <c r="H530" s="77"/>
    </row>
    <row r="531" spans="1:13" x14ac:dyDescent="0.25">
      <c r="A531" s="77"/>
      <c r="B531" s="77"/>
      <c r="C531" s="77"/>
      <c r="D531" s="91"/>
      <c r="E531" s="91"/>
      <c r="F531" s="77"/>
      <c r="G531" s="77"/>
      <c r="H531" s="77"/>
    </row>
    <row r="532" spans="1:13" x14ac:dyDescent="0.25">
      <c r="A532" s="77"/>
      <c r="B532" s="77"/>
      <c r="C532" s="77"/>
      <c r="D532" s="91"/>
      <c r="E532" s="91"/>
      <c r="F532" s="77"/>
      <c r="G532" s="77"/>
      <c r="H532" s="77"/>
    </row>
    <row r="533" spans="1:13" x14ac:dyDescent="0.25">
      <c r="A533" s="77"/>
      <c r="B533" s="77"/>
      <c r="C533" s="77"/>
      <c r="D533" s="91"/>
      <c r="E533" s="91"/>
      <c r="F533" s="77"/>
      <c r="G533" s="77"/>
      <c r="H533" s="77"/>
    </row>
    <row r="534" spans="1:13" x14ac:dyDescent="0.25">
      <c r="A534" s="77"/>
      <c r="B534" s="77"/>
      <c r="C534" s="77"/>
      <c r="D534" s="91"/>
      <c r="E534" s="91"/>
      <c r="F534" s="77"/>
      <c r="G534" s="77"/>
      <c r="H534" s="77"/>
    </row>
    <row r="535" spans="1:13" x14ac:dyDescent="0.25">
      <c r="A535" s="77"/>
      <c r="B535" s="77"/>
      <c r="C535" s="77"/>
      <c r="D535" s="91"/>
      <c r="E535" s="91"/>
      <c r="F535" s="77"/>
      <c r="G535" s="77"/>
      <c r="H535" s="77"/>
    </row>
    <row r="536" spans="1:13" x14ac:dyDescent="0.25">
      <c r="A536" s="77"/>
      <c r="B536" s="77"/>
      <c r="C536" s="77"/>
      <c r="D536" s="91"/>
      <c r="E536" s="91"/>
      <c r="F536" s="77"/>
      <c r="G536" s="77"/>
      <c r="H536" s="77"/>
    </row>
    <row r="537" spans="1:13" x14ac:dyDescent="0.25">
      <c r="A537" s="77"/>
      <c r="B537" s="77"/>
      <c r="C537" s="77"/>
      <c r="D537" s="91"/>
      <c r="E537" s="91"/>
      <c r="F537" s="77"/>
      <c r="G537" s="77"/>
      <c r="H537" s="77"/>
    </row>
    <row r="538" spans="1:13" x14ac:dyDescent="0.25">
      <c r="A538" s="77"/>
      <c r="B538" s="77"/>
      <c r="C538" s="77"/>
      <c r="D538" s="91"/>
      <c r="E538" s="91"/>
      <c r="F538" s="77"/>
      <c r="G538" s="77"/>
      <c r="H538" s="77"/>
    </row>
    <row r="539" spans="1:13" x14ac:dyDescent="0.25">
      <c r="A539" s="77"/>
      <c r="B539" s="77"/>
      <c r="C539" s="77"/>
      <c r="D539" s="91"/>
      <c r="E539" s="91"/>
      <c r="F539" s="77"/>
      <c r="G539" s="77"/>
      <c r="H539" s="77"/>
    </row>
    <row r="540" spans="1:13" x14ac:dyDescent="0.25">
      <c r="A540" s="77"/>
      <c r="B540" s="77"/>
      <c r="C540" s="77"/>
      <c r="D540" s="91"/>
      <c r="E540" s="91"/>
      <c r="F540" s="77"/>
      <c r="G540" s="77"/>
      <c r="H540" s="77"/>
    </row>
    <row r="541" spans="1:13" x14ac:dyDescent="0.25">
      <c r="A541" s="77"/>
      <c r="B541" s="77"/>
      <c r="C541" s="77"/>
      <c r="D541" s="91"/>
      <c r="E541" s="91"/>
      <c r="F541" s="77"/>
      <c r="G541" s="77"/>
      <c r="H541" s="77"/>
    </row>
    <row r="542" spans="1:13" x14ac:dyDescent="0.25">
      <c r="A542" s="77"/>
      <c r="B542" s="77"/>
      <c r="C542" s="77"/>
      <c r="D542" s="91"/>
      <c r="E542" s="91"/>
      <c r="F542" s="77"/>
      <c r="G542" s="77"/>
      <c r="H542" s="77"/>
    </row>
    <row r="543" spans="1:13" x14ac:dyDescent="0.25">
      <c r="A543" s="77"/>
      <c r="B543" s="77"/>
      <c r="C543" s="77"/>
      <c r="D543" s="91"/>
      <c r="E543" s="91"/>
      <c r="F543" s="77"/>
      <c r="G543" s="77"/>
      <c r="H543" s="77"/>
    </row>
    <row r="544" spans="1:13" x14ac:dyDescent="0.25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1"/>
    </row>
    <row r="545" spans="1:13" ht="15.75" x14ac:dyDescent="0.25">
      <c r="A545" s="172" t="s">
        <v>223</v>
      </c>
      <c r="B545" s="173"/>
      <c r="C545" s="173"/>
      <c r="D545" s="173"/>
      <c r="E545" s="173"/>
      <c r="F545" s="173"/>
      <c r="G545" s="173"/>
      <c r="H545" s="173"/>
      <c r="I545" s="174" t="e">
        <f>I18+#REF!+#REF!+I105+#REF!+#REF!+#REF!+#REF!+#REF!+#REF!+#REF!+#REF!+#REF!+#REF!+#REF!+#REF!+#REF!</f>
        <v>#REF!</v>
      </c>
      <c r="J545" s="174" t="e">
        <f>J18+#REF!+#REF!+J105+#REF!+#REF!+#REF!+#REF!+#REF!+#REF!+#REF!+#REF!+#REF!+#REF!+#REF!+#REF!+#REF!</f>
        <v>#REF!</v>
      </c>
      <c r="K545" s="174" t="e">
        <f>K18+#REF!+#REF!+K105+#REF!+#REF!+#REF!+#REF!+#REF!+#REF!+#REF!+#REF!+#REF!+#REF!+#REF!+#REF!+#REF!</f>
        <v>#REF!</v>
      </c>
      <c r="L545" s="174" t="e">
        <f>L18+#REF!+#REF!+L105+#REF!+#REF!+#REF!+#REF!+#REF!+#REF!+#REF!+#REF!+#REF!+#REF!+#REF!+#REF!+#REF!</f>
        <v>#REF!</v>
      </c>
      <c r="M545" s="175" t="e">
        <f>L545/J545</f>
        <v>#REF!</v>
      </c>
    </row>
    <row r="546" spans="1:13" x14ac:dyDescent="0.25">
      <c r="A546" s="176"/>
      <c r="B546" s="177"/>
      <c r="C546" s="177"/>
      <c r="D546" s="177"/>
      <c r="E546" s="177"/>
      <c r="F546" s="177"/>
      <c r="G546" s="177"/>
      <c r="H546" s="177"/>
      <c r="I546" s="177"/>
      <c r="J546" s="177"/>
      <c r="K546" s="177"/>
      <c r="L546" s="177"/>
      <c r="M546" s="178"/>
    </row>
    <row r="547" spans="1:13" ht="13.9" customHeight="1" x14ac:dyDescent="0.25">
      <c r="A547" s="179"/>
      <c r="M547" s="184"/>
    </row>
    <row r="548" spans="1:13" x14ac:dyDescent="0.25">
      <c r="A548" s="179"/>
      <c r="B548" s="185"/>
      <c r="I548" s="91"/>
      <c r="J548" s="91"/>
      <c r="M548" s="184"/>
    </row>
    <row r="549" spans="1:13" x14ac:dyDescent="0.25">
      <c r="A549" s="179"/>
      <c r="I549" s="91"/>
      <c r="J549" s="91"/>
      <c r="M549" s="184"/>
    </row>
    <row r="550" spans="1:13" x14ac:dyDescent="0.25">
      <c r="A550" s="179"/>
      <c r="M550" s="184"/>
    </row>
    <row r="551" spans="1:13" x14ac:dyDescent="0.25">
      <c r="A551" s="186"/>
      <c r="B551" s="187"/>
      <c r="C551" s="188"/>
      <c r="D551" s="189"/>
      <c r="E551" s="189"/>
      <c r="F551" s="189"/>
      <c r="G551" s="190"/>
      <c r="H551" s="190"/>
      <c r="I551" s="191"/>
      <c r="J551" s="191"/>
      <c r="K551" s="191"/>
      <c r="L551" s="191"/>
      <c r="M551" s="192"/>
    </row>
    <row r="553" spans="1:13" ht="26.25" customHeight="1" x14ac:dyDescent="0.25">
      <c r="I553" s="91" t="e">
        <f>I545-#REF!</f>
        <v>#REF!</v>
      </c>
      <c r="J553" s="91"/>
    </row>
    <row r="559" spans="1:13" x14ac:dyDescent="0.25">
      <c r="J559" s="193" t="e">
        <f>J545-I545</f>
        <v>#REF!</v>
      </c>
      <c r="K559" s="194"/>
    </row>
    <row r="560" spans="1:13" ht="26.25" customHeight="1" x14ac:dyDescent="0.25">
      <c r="J560" s="194"/>
      <c r="K560" s="194"/>
      <c r="L560" s="195" t="e">
        <f>J559/I545</f>
        <v>#REF!</v>
      </c>
    </row>
    <row r="561" spans="1:18" s="67" customFormat="1" x14ac:dyDescent="0.2">
      <c r="A561" s="181"/>
      <c r="B561" s="180"/>
      <c r="C561" s="181"/>
      <c r="D561" s="182"/>
      <c r="E561" s="182"/>
      <c r="F561" s="182"/>
      <c r="G561" s="183"/>
      <c r="H561" s="183"/>
      <c r="I561" s="77"/>
      <c r="J561" s="77"/>
      <c r="K561" s="77"/>
      <c r="L561" s="77"/>
      <c r="M561" s="77"/>
      <c r="N561" s="66"/>
      <c r="O561" s="66"/>
      <c r="P561" s="66"/>
      <c r="Q561" s="66"/>
      <c r="R561" s="66"/>
    </row>
    <row r="562" spans="1:18" s="67" customFormat="1" ht="16.5" customHeight="1" x14ac:dyDescent="0.2">
      <c r="A562" s="181"/>
      <c r="B562" s="180"/>
      <c r="C562" s="181"/>
      <c r="D562" s="182"/>
      <c r="E562" s="182"/>
      <c r="F562" s="182"/>
      <c r="G562" s="183"/>
      <c r="H562" s="183"/>
      <c r="I562" s="77"/>
      <c r="J562" s="77"/>
      <c r="K562" s="77"/>
      <c r="L562" s="77"/>
      <c r="M562" s="77"/>
      <c r="N562" s="66"/>
      <c r="O562" s="66"/>
      <c r="P562" s="66"/>
      <c r="Q562" s="66"/>
      <c r="R562" s="66"/>
    </row>
  </sheetData>
  <mergeCells count="39">
    <mergeCell ref="P17:Q17"/>
    <mergeCell ref="B19:M19"/>
    <mergeCell ref="A544:M544"/>
    <mergeCell ref="A545:H545"/>
    <mergeCell ref="A546:M546"/>
    <mergeCell ref="J559:K560"/>
    <mergeCell ref="J13:K14"/>
    <mergeCell ref="L13:M14"/>
    <mergeCell ref="O14:O16"/>
    <mergeCell ref="A15:M15"/>
    <mergeCell ref="A16:A17"/>
    <mergeCell ref="B16:B17"/>
    <mergeCell ref="C16:C17"/>
    <mergeCell ref="E16:H16"/>
    <mergeCell ref="I16:L16"/>
    <mergeCell ref="M16:M17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9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83DA-AD74-4704-BE65-15EE702937F0}">
  <sheetPr>
    <pageSetUpPr fitToPage="1"/>
  </sheetPr>
  <dimension ref="A1:R562"/>
  <sheetViews>
    <sheetView view="pageBreakPreview" topLeftCell="A43" zoomScale="70" zoomScaleNormal="85" zoomScaleSheetLayoutView="70" workbookViewId="0">
      <selection activeCell="G42" sqref="G42:H42"/>
    </sheetView>
  </sheetViews>
  <sheetFormatPr defaultColWidth="10.28515625" defaultRowHeight="12.75" x14ac:dyDescent="0.25"/>
  <cols>
    <col min="1" max="1" width="11.85546875" style="181" customWidth="1"/>
    <col min="2" max="2" width="68.7109375" style="180" customWidth="1"/>
    <col min="3" max="3" width="8.85546875" style="181" customWidth="1"/>
    <col min="4" max="4" width="14.42578125" style="182" customWidth="1"/>
    <col min="5" max="5" width="12.28515625" style="182" customWidth="1"/>
    <col min="6" max="6" width="13.28515625" style="182" customWidth="1"/>
    <col min="7" max="7" width="14.28515625" style="183" bestFit="1" customWidth="1"/>
    <col min="8" max="8" width="12.28515625" style="183" customWidth="1"/>
    <col min="9" max="9" width="21.5703125" style="77" customWidth="1"/>
    <col min="10" max="10" width="23.140625" style="77" customWidth="1"/>
    <col min="11" max="12" width="18.85546875" style="77" bestFit="1" customWidth="1"/>
    <col min="13" max="13" width="32.7109375" style="77" customWidth="1"/>
    <col min="14" max="14" width="10.28515625" style="77"/>
    <col min="15" max="15" width="12" style="77" bestFit="1" customWidth="1"/>
    <col min="16" max="16384" width="10.28515625" style="77"/>
  </cols>
  <sheetData>
    <row r="1" spans="1:18" s="6" customFormat="1" ht="12.75" customHeight="1" x14ac:dyDescent="0.25">
      <c r="A1" s="1"/>
      <c r="B1" s="2"/>
      <c r="C1" s="3" t="s">
        <v>224</v>
      </c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</row>
    <row r="2" spans="1:18" s="6" customFormat="1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5"/>
      <c r="O2" s="5"/>
      <c r="P2" s="5"/>
      <c r="Q2" s="5"/>
      <c r="R2" s="5"/>
    </row>
    <row r="3" spans="1:18" s="6" customFormat="1" ht="12.75" customHeight="1" x14ac:dyDescent="0.25">
      <c r="A3" s="7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5"/>
      <c r="O3" s="5"/>
      <c r="P3" s="5"/>
      <c r="Q3" s="5"/>
      <c r="R3" s="5"/>
    </row>
    <row r="4" spans="1:18" s="6" customFormat="1" ht="12.75" customHeight="1" x14ac:dyDescent="0.25">
      <c r="A4" s="7"/>
      <c r="B4" s="11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5"/>
      <c r="O4" s="5"/>
      <c r="P4" s="5"/>
      <c r="Q4" s="5"/>
      <c r="R4" s="5"/>
    </row>
    <row r="5" spans="1:18" s="6" customFormat="1" ht="12.75" customHeight="1" x14ac:dyDescent="0.25">
      <c r="A5" s="12"/>
      <c r="B5" s="11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5"/>
      <c r="O5" s="5"/>
      <c r="P5" s="5"/>
      <c r="Q5" s="5"/>
      <c r="R5" s="5"/>
    </row>
    <row r="6" spans="1:18" s="6" customFormat="1" x14ac:dyDescent="0.25">
      <c r="A6" s="15" t="s">
        <v>3</v>
      </c>
      <c r="B6" s="16"/>
      <c r="C6" s="16"/>
      <c r="D6" s="16"/>
      <c r="E6" s="17"/>
      <c r="F6" s="18"/>
      <c r="G6" s="19" t="s">
        <v>4</v>
      </c>
      <c r="H6" s="20"/>
      <c r="I6" s="20"/>
      <c r="J6" s="20"/>
      <c r="K6" s="21"/>
      <c r="L6" s="22" t="s">
        <v>5</v>
      </c>
      <c r="M6" s="22" t="s">
        <v>6</v>
      </c>
      <c r="N6" s="5"/>
      <c r="O6" s="5"/>
      <c r="P6" s="5"/>
      <c r="Q6" s="5"/>
      <c r="R6" s="5"/>
    </row>
    <row r="7" spans="1:18" s="6" customFormat="1" ht="12.75" customHeight="1" x14ac:dyDescent="0.25">
      <c r="A7" s="23" t="s">
        <v>7</v>
      </c>
      <c r="B7" s="24"/>
      <c r="C7" s="24"/>
      <c r="D7" s="24"/>
      <c r="E7" s="25"/>
      <c r="F7" s="26"/>
      <c r="G7" s="23" t="s">
        <v>2</v>
      </c>
      <c r="H7" s="24"/>
      <c r="I7" s="24"/>
      <c r="J7" s="24"/>
      <c r="K7" s="25"/>
      <c r="L7" s="27">
        <v>45078</v>
      </c>
      <c r="M7" s="28" t="s">
        <v>225</v>
      </c>
      <c r="N7" s="5"/>
      <c r="O7" s="5"/>
      <c r="P7" s="5"/>
      <c r="Q7" s="5"/>
      <c r="R7" s="5"/>
    </row>
    <row r="8" spans="1:18" s="6" customFormat="1" x14ac:dyDescent="0.25">
      <c r="A8" s="29"/>
      <c r="B8" s="30"/>
      <c r="C8" s="30"/>
      <c r="D8" s="30"/>
      <c r="E8" s="31"/>
      <c r="F8" s="32"/>
      <c r="G8" s="29"/>
      <c r="H8" s="30"/>
      <c r="I8" s="30"/>
      <c r="J8" s="30"/>
      <c r="K8" s="31"/>
      <c r="L8" s="27"/>
      <c r="M8" s="33"/>
      <c r="N8" s="5"/>
      <c r="O8" s="5"/>
      <c r="P8" s="5"/>
      <c r="Q8" s="5"/>
      <c r="R8" s="5"/>
    </row>
    <row r="9" spans="1:18" s="6" customFormat="1" ht="33" customHeight="1" x14ac:dyDescent="0.25">
      <c r="A9" s="15" t="s">
        <v>8</v>
      </c>
      <c r="B9" s="16"/>
      <c r="C9" s="16"/>
      <c r="D9" s="16"/>
      <c r="E9" s="17"/>
      <c r="F9" s="34"/>
      <c r="G9" s="35" t="s">
        <v>9</v>
      </c>
      <c r="H9" s="35"/>
      <c r="I9" s="35"/>
      <c r="J9" s="35"/>
      <c r="K9" s="35"/>
      <c r="L9" s="36" t="s">
        <v>10</v>
      </c>
      <c r="M9" s="37" t="s">
        <v>11</v>
      </c>
      <c r="N9" s="5"/>
      <c r="O9" s="5"/>
      <c r="P9" s="5"/>
      <c r="Q9" s="5"/>
      <c r="R9" s="5"/>
    </row>
    <row r="10" spans="1:18" s="6" customFormat="1" ht="12.75" customHeight="1" x14ac:dyDescent="0.25">
      <c r="A10" s="38"/>
      <c r="B10" s="39"/>
      <c r="C10" s="39"/>
      <c r="D10" s="39"/>
      <c r="E10" s="40"/>
      <c r="F10" s="41"/>
      <c r="G10" s="42" t="s">
        <v>12</v>
      </c>
      <c r="H10" s="42"/>
      <c r="I10" s="42"/>
      <c r="J10" s="42"/>
      <c r="K10" s="42"/>
      <c r="L10" s="27">
        <v>44957</v>
      </c>
      <c r="M10" s="27">
        <v>45322</v>
      </c>
      <c r="N10" s="5"/>
      <c r="O10" s="5"/>
      <c r="P10" s="5"/>
      <c r="Q10" s="5"/>
      <c r="R10" s="5"/>
    </row>
    <row r="11" spans="1:18" s="6" customFormat="1" x14ac:dyDescent="0.25">
      <c r="A11" s="43"/>
      <c r="B11" s="44"/>
      <c r="C11" s="44"/>
      <c r="D11" s="44"/>
      <c r="E11" s="45"/>
      <c r="F11" s="46"/>
      <c r="G11" s="42"/>
      <c r="H11" s="42"/>
      <c r="I11" s="42"/>
      <c r="J11" s="42"/>
      <c r="K11" s="42"/>
      <c r="L11" s="27"/>
      <c r="M11" s="27"/>
      <c r="N11" s="5"/>
      <c r="O11" s="5"/>
      <c r="P11" s="5"/>
      <c r="Q11" s="5"/>
      <c r="R11" s="5"/>
    </row>
    <row r="12" spans="1:18" s="6" customFormat="1" ht="13.15" customHeight="1" x14ac:dyDescent="0.25">
      <c r="A12" s="35" t="s">
        <v>13</v>
      </c>
      <c r="B12" s="35"/>
      <c r="C12" s="15" t="s">
        <v>14</v>
      </c>
      <c r="D12" s="17"/>
      <c r="E12" s="15"/>
      <c r="F12" s="17"/>
      <c r="G12" s="15"/>
      <c r="H12" s="17"/>
      <c r="I12" s="47"/>
      <c r="J12" s="47" t="s">
        <v>18</v>
      </c>
      <c r="K12" s="47"/>
      <c r="L12" s="48" t="s">
        <v>19</v>
      </c>
      <c r="M12" s="48"/>
      <c r="N12" s="5"/>
      <c r="O12" s="5"/>
      <c r="P12" s="5"/>
      <c r="Q12" s="5"/>
      <c r="R12" s="5"/>
    </row>
    <row r="13" spans="1:18" s="6" customFormat="1" ht="15" customHeight="1" x14ac:dyDescent="0.25">
      <c r="A13" s="38"/>
      <c r="B13" s="40"/>
      <c r="C13" s="196">
        <v>672163.56</v>
      </c>
      <c r="D13" s="197"/>
      <c r="E13" s="49"/>
      <c r="F13" s="50"/>
      <c r="G13" s="51"/>
      <c r="H13" s="52"/>
      <c r="I13" s="53"/>
      <c r="J13" s="198">
        <f>33330</f>
        <v>33330</v>
      </c>
      <c r="K13" s="199"/>
      <c r="L13" s="42" t="s">
        <v>20</v>
      </c>
      <c r="M13" s="42"/>
      <c r="N13" s="5"/>
      <c r="O13" s="5"/>
      <c r="P13" s="5"/>
      <c r="Q13" s="5"/>
      <c r="R13" s="5"/>
    </row>
    <row r="14" spans="1:18" s="6" customFormat="1" x14ac:dyDescent="0.25">
      <c r="A14" s="43"/>
      <c r="B14" s="45"/>
      <c r="C14" s="200"/>
      <c r="D14" s="201"/>
      <c r="E14" s="54"/>
      <c r="F14" s="55"/>
      <c r="G14" s="56"/>
      <c r="H14" s="57"/>
      <c r="I14" s="58"/>
      <c r="J14" s="202"/>
      <c r="K14" s="203"/>
      <c r="L14" s="42"/>
      <c r="M14" s="42"/>
      <c r="N14" s="5"/>
      <c r="O14" s="59"/>
      <c r="P14" s="5"/>
      <c r="Q14" s="5"/>
      <c r="R14" s="5"/>
    </row>
    <row r="15" spans="1:18" s="6" customForma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"/>
      <c r="O15" s="59"/>
      <c r="P15" s="5"/>
      <c r="Q15" s="5"/>
      <c r="R15" s="5"/>
    </row>
    <row r="16" spans="1:18" s="67" customFormat="1" ht="12.75" customHeight="1" x14ac:dyDescent="0.2">
      <c r="A16" s="61" t="s">
        <v>21</v>
      </c>
      <c r="B16" s="62" t="s">
        <v>22</v>
      </c>
      <c r="C16" s="62" t="s">
        <v>23</v>
      </c>
      <c r="D16" s="63"/>
      <c r="E16" s="61" t="s">
        <v>24</v>
      </c>
      <c r="F16" s="61"/>
      <c r="G16" s="61"/>
      <c r="H16" s="61"/>
      <c r="I16" s="204" t="s">
        <v>226</v>
      </c>
      <c r="J16" s="205"/>
      <c r="K16" s="205"/>
      <c r="L16" s="205"/>
      <c r="M16" s="206"/>
      <c r="N16" s="66"/>
      <c r="O16" s="59"/>
      <c r="P16" s="66"/>
      <c r="Q16" s="66"/>
      <c r="R16" s="66"/>
    </row>
    <row r="17" spans="1:18" s="67" customFormat="1" ht="41.45" customHeight="1" x14ac:dyDescent="0.2">
      <c r="A17" s="61"/>
      <c r="B17" s="62"/>
      <c r="C17" s="62"/>
      <c r="D17" s="63" t="s">
        <v>27</v>
      </c>
      <c r="E17" s="63" t="s">
        <v>28</v>
      </c>
      <c r="F17" s="63" t="s">
        <v>29</v>
      </c>
      <c r="G17" s="207" t="s">
        <v>31</v>
      </c>
      <c r="H17" s="208"/>
      <c r="I17" s="209"/>
      <c r="J17" s="210"/>
      <c r="K17" s="210"/>
      <c r="L17" s="210"/>
      <c r="M17" s="211"/>
      <c r="N17" s="66"/>
      <c r="O17" s="69"/>
      <c r="P17" s="70"/>
      <c r="Q17" s="70"/>
      <c r="R17" s="71"/>
    </row>
    <row r="18" spans="1:18" x14ac:dyDescent="0.25">
      <c r="A18" s="72">
        <v>1</v>
      </c>
      <c r="B18" s="73" t="s">
        <v>32</v>
      </c>
      <c r="C18" s="74"/>
      <c r="D18" s="74"/>
      <c r="E18" s="74"/>
      <c r="F18" s="74"/>
      <c r="G18" s="74"/>
      <c r="H18" s="74"/>
      <c r="I18" s="212"/>
      <c r="J18" s="213"/>
      <c r="K18" s="213"/>
      <c r="L18" s="213"/>
      <c r="M18" s="214"/>
    </row>
    <row r="19" spans="1:18" ht="13.9" customHeight="1" x14ac:dyDescent="0.25">
      <c r="A19" s="78" t="s">
        <v>33</v>
      </c>
      <c r="B19" s="79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</row>
    <row r="20" spans="1:18" ht="60" x14ac:dyDescent="0.25">
      <c r="A20" s="82" t="s">
        <v>35</v>
      </c>
      <c r="B20" s="83" t="s">
        <v>36</v>
      </c>
      <c r="C20" s="82" t="s">
        <v>37</v>
      </c>
      <c r="D20" s="84"/>
      <c r="E20" s="85"/>
      <c r="F20" s="86"/>
      <c r="G20" s="215">
        <f>'[1]Bm 01'!G20</f>
        <v>1</v>
      </c>
      <c r="H20" s="216"/>
      <c r="I20" s="217" t="s">
        <v>227</v>
      </c>
      <c r="J20" s="218"/>
      <c r="K20" s="218"/>
      <c r="L20" s="218"/>
      <c r="M20" s="219"/>
      <c r="Q20" s="91"/>
    </row>
    <row r="21" spans="1:18" ht="66" customHeight="1" x14ac:dyDescent="0.25">
      <c r="A21" s="82" t="s">
        <v>38</v>
      </c>
      <c r="B21" s="83" t="s">
        <v>39</v>
      </c>
      <c r="C21" s="82" t="s">
        <v>37</v>
      </c>
      <c r="D21" s="84"/>
      <c r="E21" s="85"/>
      <c r="F21" s="86"/>
      <c r="G21" s="215">
        <f>'[1]Bm 01'!G21</f>
        <v>1</v>
      </c>
      <c r="H21" s="216"/>
      <c r="I21" s="217" t="s">
        <v>228</v>
      </c>
      <c r="J21" s="218"/>
      <c r="K21" s="218"/>
      <c r="L21" s="218"/>
      <c r="M21" s="219"/>
      <c r="Q21" s="91"/>
      <c r="R21" s="91"/>
    </row>
    <row r="22" spans="1:18" ht="50.45" customHeight="1" x14ac:dyDescent="0.25">
      <c r="A22" s="82" t="s">
        <v>40</v>
      </c>
      <c r="B22" s="83" t="s">
        <v>41</v>
      </c>
      <c r="C22" s="82" t="s">
        <v>37</v>
      </c>
      <c r="D22" s="84"/>
      <c r="E22" s="85"/>
      <c r="F22" s="86"/>
      <c r="G22" s="215">
        <f>'[1]Bm 01'!G22</f>
        <v>3</v>
      </c>
      <c r="H22" s="216"/>
      <c r="I22" s="220" t="s">
        <v>229</v>
      </c>
      <c r="J22" s="221"/>
      <c r="K22" s="221"/>
      <c r="L22" s="221"/>
      <c r="M22" s="222"/>
      <c r="Q22" s="91"/>
      <c r="R22" s="91"/>
    </row>
    <row r="23" spans="1:18" ht="135" customHeight="1" x14ac:dyDescent="0.25">
      <c r="A23" s="82" t="s">
        <v>42</v>
      </c>
      <c r="B23" s="83" t="s">
        <v>43</v>
      </c>
      <c r="C23" s="82" t="s">
        <v>214</v>
      </c>
      <c r="D23" s="84"/>
      <c r="E23" s="85"/>
      <c r="F23" s="86"/>
      <c r="G23" s="215">
        <f>'[1]Bm 01'!G23</f>
        <v>7.5</v>
      </c>
      <c r="H23" s="216"/>
      <c r="I23" s="220" t="s">
        <v>230</v>
      </c>
      <c r="J23" s="221"/>
      <c r="K23" s="221"/>
      <c r="L23" s="221"/>
      <c r="M23" s="222"/>
      <c r="Q23" s="91"/>
      <c r="R23" s="91"/>
    </row>
    <row r="24" spans="1:18" ht="49.9" customHeight="1" x14ac:dyDescent="0.25">
      <c r="A24" s="82" t="s">
        <v>44</v>
      </c>
      <c r="B24" s="83" t="s">
        <v>45</v>
      </c>
      <c r="C24" s="82" t="s">
        <v>37</v>
      </c>
      <c r="D24" s="84"/>
      <c r="E24" s="85"/>
      <c r="F24" s="86"/>
      <c r="G24" s="215">
        <f>'[1]Bm 01'!G24</f>
        <v>20</v>
      </c>
      <c r="H24" s="216"/>
      <c r="I24" s="223" t="s">
        <v>231</v>
      </c>
      <c r="J24" s="224"/>
      <c r="K24" s="224"/>
      <c r="L24" s="224"/>
      <c r="M24" s="225"/>
      <c r="Q24" s="91"/>
      <c r="R24" s="91"/>
    </row>
    <row r="25" spans="1:18" ht="16.5" x14ac:dyDescent="0.25">
      <c r="A25" s="82" t="s">
        <v>46</v>
      </c>
      <c r="B25" s="83" t="s">
        <v>47</v>
      </c>
      <c r="C25" s="82" t="s">
        <v>37</v>
      </c>
      <c r="D25" s="84"/>
      <c r="E25" s="85"/>
      <c r="F25" s="86"/>
      <c r="G25" s="215">
        <f>'[1]Bm 01'!G25</f>
        <v>20</v>
      </c>
      <c r="H25" s="216"/>
      <c r="I25" s="223" t="s">
        <v>231</v>
      </c>
      <c r="J25" s="224"/>
      <c r="K25" s="224"/>
      <c r="L25" s="224"/>
      <c r="M25" s="225"/>
      <c r="Q25" s="91"/>
      <c r="R25" s="91"/>
    </row>
    <row r="26" spans="1:18" ht="30" x14ac:dyDescent="0.25">
      <c r="A26" s="82" t="s">
        <v>48</v>
      </c>
      <c r="B26" s="83" t="s">
        <v>49</v>
      </c>
      <c r="C26" s="82" t="s">
        <v>37</v>
      </c>
      <c r="D26" s="84"/>
      <c r="E26" s="85"/>
      <c r="F26" s="86"/>
      <c r="G26" s="215">
        <f>'[1]Bm 01'!G26</f>
        <v>3</v>
      </c>
      <c r="H26" s="216"/>
      <c r="I26" s="223" t="s">
        <v>232</v>
      </c>
      <c r="J26" s="224"/>
      <c r="K26" s="224"/>
      <c r="L26" s="224"/>
      <c r="M26" s="225"/>
      <c r="Q26" s="91"/>
      <c r="R26" s="91"/>
    </row>
    <row r="27" spans="1:18" ht="39" customHeight="1" x14ac:dyDescent="0.25">
      <c r="A27" s="82" t="s">
        <v>50</v>
      </c>
      <c r="B27" s="83" t="s">
        <v>51</v>
      </c>
      <c r="C27" s="82" t="s">
        <v>37</v>
      </c>
      <c r="D27" s="84"/>
      <c r="E27" s="85"/>
      <c r="F27" s="86"/>
      <c r="G27" s="215">
        <f>'[1]Bm 01'!G27</f>
        <v>3</v>
      </c>
      <c r="H27" s="216"/>
      <c r="I27" s="223" t="s">
        <v>232</v>
      </c>
      <c r="J27" s="224"/>
      <c r="K27" s="224"/>
      <c r="L27" s="224"/>
      <c r="M27" s="225"/>
      <c r="Q27" s="91"/>
      <c r="R27" s="91"/>
    </row>
    <row r="28" spans="1:18" ht="16.5" x14ac:dyDescent="0.25">
      <c r="A28" s="82" t="s">
        <v>52</v>
      </c>
      <c r="B28" s="83" t="s">
        <v>53</v>
      </c>
      <c r="C28" s="82" t="s">
        <v>37</v>
      </c>
      <c r="D28" s="84"/>
      <c r="E28" s="85"/>
      <c r="F28" s="86"/>
      <c r="G28" s="215">
        <f>'[1]Bm 01'!G28</f>
        <v>3</v>
      </c>
      <c r="H28" s="216"/>
      <c r="I28" s="223" t="s">
        <v>232</v>
      </c>
      <c r="J28" s="224"/>
      <c r="K28" s="224"/>
      <c r="L28" s="224"/>
      <c r="M28" s="225"/>
      <c r="Q28" s="91"/>
      <c r="R28" s="91"/>
    </row>
    <row r="29" spans="1:18" ht="16.5" x14ac:dyDescent="0.25">
      <c r="A29" s="82" t="s">
        <v>54</v>
      </c>
      <c r="B29" s="83" t="s">
        <v>55</v>
      </c>
      <c r="C29" s="82" t="s">
        <v>37</v>
      </c>
      <c r="D29" s="84"/>
      <c r="E29" s="85"/>
      <c r="F29" s="86"/>
      <c r="G29" s="215">
        <f>'[1]Bm 01'!G29</f>
        <v>3</v>
      </c>
      <c r="H29" s="216"/>
      <c r="I29" s="223" t="s">
        <v>232</v>
      </c>
      <c r="J29" s="224"/>
      <c r="K29" s="224"/>
      <c r="L29" s="224"/>
      <c r="M29" s="225"/>
      <c r="Q29" s="91"/>
      <c r="R29" s="91"/>
    </row>
    <row r="30" spans="1:18" ht="30" x14ac:dyDescent="0.25">
      <c r="A30" s="82" t="s">
        <v>56</v>
      </c>
      <c r="B30" s="83" t="s">
        <v>57</v>
      </c>
      <c r="C30" s="82" t="s">
        <v>37</v>
      </c>
      <c r="D30" s="84"/>
      <c r="E30" s="85"/>
      <c r="F30" s="86"/>
      <c r="G30" s="215">
        <f>'[1]Bm 01'!G30</f>
        <v>4</v>
      </c>
      <c r="H30" s="216"/>
      <c r="I30" s="223" t="s">
        <v>233</v>
      </c>
      <c r="J30" s="224"/>
      <c r="K30" s="224"/>
      <c r="L30" s="224"/>
      <c r="M30" s="225"/>
      <c r="Q30" s="91"/>
      <c r="R30" s="91"/>
    </row>
    <row r="31" spans="1:18" ht="30" x14ac:dyDescent="0.25">
      <c r="A31" s="82" t="s">
        <v>58</v>
      </c>
      <c r="B31" s="83" t="s">
        <v>59</v>
      </c>
      <c r="C31" s="82" t="s">
        <v>37</v>
      </c>
      <c r="D31" s="84"/>
      <c r="E31" s="85"/>
      <c r="F31" s="86"/>
      <c r="G31" s="215">
        <f>'[1]Bm 01'!G31</f>
        <v>2</v>
      </c>
      <c r="H31" s="216"/>
      <c r="I31" s="223" t="s">
        <v>234</v>
      </c>
      <c r="J31" s="224"/>
      <c r="K31" s="224"/>
      <c r="L31" s="224"/>
      <c r="M31" s="225"/>
      <c r="Q31" s="91"/>
      <c r="R31" s="91"/>
    </row>
    <row r="32" spans="1:18" ht="30" x14ac:dyDescent="0.25">
      <c r="A32" s="82" t="s">
        <v>60</v>
      </c>
      <c r="B32" s="83" t="s">
        <v>61</v>
      </c>
      <c r="C32" s="82" t="s">
        <v>37</v>
      </c>
      <c r="D32" s="84"/>
      <c r="E32" s="85"/>
      <c r="F32" s="86"/>
      <c r="G32" s="215">
        <f>'[1]Bm 01'!G32</f>
        <v>3</v>
      </c>
      <c r="H32" s="216"/>
      <c r="I32" s="223" t="s">
        <v>232</v>
      </c>
      <c r="J32" s="224"/>
      <c r="K32" s="224"/>
      <c r="L32" s="224"/>
      <c r="M32" s="225"/>
      <c r="Q32" s="91"/>
      <c r="R32" s="91"/>
    </row>
    <row r="33" spans="1:18" ht="30" x14ac:dyDescent="0.25">
      <c r="A33" s="82" t="s">
        <v>62</v>
      </c>
      <c r="B33" s="83" t="s">
        <v>63</v>
      </c>
      <c r="C33" s="82" t="s">
        <v>37</v>
      </c>
      <c r="D33" s="84"/>
      <c r="E33" s="85"/>
      <c r="F33" s="86"/>
      <c r="G33" s="215">
        <f>'[1]Bm 01'!G33</f>
        <v>2</v>
      </c>
      <c r="H33" s="216"/>
      <c r="I33" s="223" t="s">
        <v>235</v>
      </c>
      <c r="J33" s="224"/>
      <c r="K33" s="224"/>
      <c r="L33" s="224"/>
      <c r="M33" s="225"/>
      <c r="Q33" s="91"/>
      <c r="R33" s="91"/>
    </row>
    <row r="34" spans="1:18" ht="45" x14ac:dyDescent="0.25">
      <c r="A34" s="82" t="s">
        <v>64</v>
      </c>
      <c r="B34" s="83" t="s">
        <v>65</v>
      </c>
      <c r="C34" s="82" t="s">
        <v>37</v>
      </c>
      <c r="D34" s="84"/>
      <c r="E34" s="85"/>
      <c r="F34" s="86"/>
      <c r="G34" s="215">
        <f>'[1]Bm 01'!G34</f>
        <v>3</v>
      </c>
      <c r="H34" s="216"/>
      <c r="I34" s="223" t="s">
        <v>236</v>
      </c>
      <c r="J34" s="224"/>
      <c r="K34" s="224"/>
      <c r="L34" s="224"/>
      <c r="M34" s="225"/>
      <c r="P34" s="91"/>
      <c r="Q34" s="91"/>
      <c r="R34" s="91"/>
    </row>
    <row r="35" spans="1:18" ht="45" x14ac:dyDescent="0.25">
      <c r="A35" s="82" t="s">
        <v>66</v>
      </c>
      <c r="B35" s="83" t="s">
        <v>67</v>
      </c>
      <c r="C35" s="82" t="s">
        <v>37</v>
      </c>
      <c r="D35" s="84"/>
      <c r="E35" s="85"/>
      <c r="F35" s="86"/>
      <c r="G35" s="215">
        <f>'[1]Bm 01'!G35</f>
        <v>1</v>
      </c>
      <c r="H35" s="216"/>
      <c r="I35" s="223" t="s">
        <v>237</v>
      </c>
      <c r="J35" s="224"/>
      <c r="K35" s="224"/>
      <c r="L35" s="224"/>
      <c r="M35" s="225"/>
      <c r="Q35" s="91"/>
      <c r="R35" s="91"/>
    </row>
    <row r="36" spans="1:18" ht="43.15" customHeight="1" x14ac:dyDescent="0.25">
      <c r="A36" s="82" t="s">
        <v>68</v>
      </c>
      <c r="B36" s="83" t="s">
        <v>69</v>
      </c>
      <c r="C36" s="82" t="s">
        <v>37</v>
      </c>
      <c r="D36" s="84"/>
      <c r="E36" s="85"/>
      <c r="F36" s="86"/>
      <c r="G36" s="215">
        <f>'[1]Bm 01'!G36</f>
        <v>3</v>
      </c>
      <c r="H36" s="216"/>
      <c r="I36" s="223" t="s">
        <v>238</v>
      </c>
      <c r="J36" s="224"/>
      <c r="K36" s="224"/>
      <c r="L36" s="224"/>
      <c r="M36" s="225"/>
      <c r="Q36" s="91"/>
      <c r="R36" s="91"/>
    </row>
    <row r="37" spans="1:18" ht="60" x14ac:dyDescent="0.25">
      <c r="A37" s="82" t="s">
        <v>70</v>
      </c>
      <c r="B37" s="83" t="s">
        <v>71</v>
      </c>
      <c r="C37" s="82" t="s">
        <v>72</v>
      </c>
      <c r="D37" s="84"/>
      <c r="E37" s="85"/>
      <c r="F37" s="86"/>
      <c r="G37" s="215">
        <f>'[1]Bm 01'!G37</f>
        <v>27</v>
      </c>
      <c r="H37" s="216"/>
      <c r="I37" s="223" t="s">
        <v>239</v>
      </c>
      <c r="J37" s="224"/>
      <c r="K37" s="224"/>
      <c r="L37" s="224"/>
      <c r="M37" s="225"/>
      <c r="Q37" s="91"/>
      <c r="R37" s="91"/>
    </row>
    <row r="38" spans="1:18" ht="115.15" customHeight="1" x14ac:dyDescent="0.25">
      <c r="A38" s="82" t="s">
        <v>73</v>
      </c>
      <c r="B38" s="83" t="s">
        <v>74</v>
      </c>
      <c r="C38" s="82" t="s">
        <v>72</v>
      </c>
      <c r="D38" s="84"/>
      <c r="E38" s="85"/>
      <c r="F38" s="86"/>
      <c r="G38" s="215">
        <f>'[1]Bm 01'!G38</f>
        <v>9</v>
      </c>
      <c r="H38" s="216"/>
      <c r="I38" s="223" t="s">
        <v>240</v>
      </c>
      <c r="J38" s="224"/>
      <c r="K38" s="224"/>
      <c r="L38" s="224"/>
      <c r="M38" s="225"/>
      <c r="Q38" s="91"/>
      <c r="R38" s="91"/>
    </row>
    <row r="39" spans="1:18" ht="45" x14ac:dyDescent="0.25">
      <c r="A39" s="82" t="s">
        <v>75</v>
      </c>
      <c r="B39" s="83" t="s">
        <v>76</v>
      </c>
      <c r="C39" s="82" t="s">
        <v>37</v>
      </c>
      <c r="D39" s="84"/>
      <c r="E39" s="85"/>
      <c r="F39" s="86"/>
      <c r="G39" s="215">
        <f>'[1]Bm 01'!G39</f>
        <v>1</v>
      </c>
      <c r="H39" s="216"/>
      <c r="I39" s="223" t="s">
        <v>241</v>
      </c>
      <c r="J39" s="224"/>
      <c r="K39" s="224"/>
      <c r="L39" s="224"/>
      <c r="M39" s="225"/>
      <c r="Q39" s="91"/>
      <c r="R39" s="91"/>
    </row>
    <row r="40" spans="1:18" ht="30" x14ac:dyDescent="0.25">
      <c r="A40" s="82" t="s">
        <v>77</v>
      </c>
      <c r="B40" s="83" t="s">
        <v>78</v>
      </c>
      <c r="C40" s="82" t="s">
        <v>37</v>
      </c>
      <c r="D40" s="84"/>
      <c r="E40" s="85"/>
      <c r="F40" s="86"/>
      <c r="G40" s="215">
        <f>'[1]Bm 01'!G40</f>
        <v>1</v>
      </c>
      <c r="H40" s="216"/>
      <c r="I40" s="223" t="s">
        <v>242</v>
      </c>
      <c r="J40" s="224"/>
      <c r="K40" s="224"/>
      <c r="L40" s="224"/>
      <c r="M40" s="225"/>
      <c r="Q40" s="91"/>
      <c r="R40" s="91"/>
    </row>
    <row r="41" spans="1:18" ht="30" x14ac:dyDescent="0.25">
      <c r="A41" s="82" t="s">
        <v>79</v>
      </c>
      <c r="B41" s="83" t="s">
        <v>80</v>
      </c>
      <c r="C41" s="82" t="s">
        <v>37</v>
      </c>
      <c r="D41" s="84"/>
      <c r="E41" s="85"/>
      <c r="F41" s="86"/>
      <c r="G41" s="215">
        <f>'[1]Bm 01'!G41</f>
        <v>3</v>
      </c>
      <c r="H41" s="216"/>
      <c r="I41" s="223" t="s">
        <v>243</v>
      </c>
      <c r="J41" s="224"/>
      <c r="K41" s="224"/>
      <c r="L41" s="224"/>
      <c r="M41" s="225"/>
      <c r="Q41" s="91"/>
      <c r="R41" s="91"/>
    </row>
    <row r="42" spans="1:18" ht="16.5" x14ac:dyDescent="0.25">
      <c r="A42" s="82" t="s">
        <v>81</v>
      </c>
      <c r="B42" s="83" t="s">
        <v>82</v>
      </c>
      <c r="C42" s="82" t="s">
        <v>37</v>
      </c>
      <c r="D42" s="92"/>
      <c r="E42" s="85"/>
      <c r="F42" s="93"/>
      <c r="G42" s="215"/>
      <c r="H42" s="216"/>
      <c r="I42" s="223" t="s">
        <v>244</v>
      </c>
      <c r="J42" s="224"/>
      <c r="K42" s="224"/>
      <c r="L42" s="224"/>
      <c r="M42" s="225"/>
      <c r="Q42" s="91"/>
      <c r="R42" s="91"/>
    </row>
    <row r="43" spans="1:18" ht="39.6" customHeight="1" x14ac:dyDescent="0.25">
      <c r="A43" s="82" t="s">
        <v>83</v>
      </c>
      <c r="B43" s="83" t="s">
        <v>84</v>
      </c>
      <c r="C43" s="82" t="s">
        <v>37</v>
      </c>
      <c r="D43" s="95"/>
      <c r="E43" s="85"/>
      <c r="F43" s="93"/>
      <c r="G43" s="215">
        <f>'[1]Bm 01'!G43</f>
        <v>2</v>
      </c>
      <c r="H43" s="216"/>
      <c r="I43" s="223" t="s">
        <v>245</v>
      </c>
      <c r="J43" s="224"/>
      <c r="K43" s="224"/>
      <c r="L43" s="224"/>
      <c r="M43" s="225"/>
      <c r="Q43" s="91"/>
      <c r="R43" s="91"/>
    </row>
    <row r="44" spans="1:18" ht="16.5" x14ac:dyDescent="0.25">
      <c r="A44" s="82" t="s">
        <v>85</v>
      </c>
      <c r="B44" s="83" t="s">
        <v>86</v>
      </c>
      <c r="C44" s="82" t="s">
        <v>37</v>
      </c>
      <c r="D44" s="95"/>
      <c r="E44" s="85"/>
      <c r="F44" s="93"/>
      <c r="G44" s="215">
        <f>'[1]Bm 01'!G44</f>
        <v>2</v>
      </c>
      <c r="H44" s="216"/>
      <c r="I44" s="223" t="s">
        <v>245</v>
      </c>
      <c r="J44" s="224"/>
      <c r="K44" s="224"/>
      <c r="L44" s="224"/>
      <c r="M44" s="225"/>
      <c r="Q44" s="91"/>
      <c r="R44" s="91"/>
    </row>
    <row r="45" spans="1:18" ht="16.5" x14ac:dyDescent="0.25">
      <c r="A45" s="82" t="s">
        <v>87</v>
      </c>
      <c r="B45" s="83" t="s">
        <v>88</v>
      </c>
      <c r="C45" s="82" t="s">
        <v>37</v>
      </c>
      <c r="D45" s="95"/>
      <c r="E45" s="85"/>
      <c r="F45" s="86"/>
      <c r="G45" s="215">
        <f>'[1]Bm 01'!G45</f>
        <v>1</v>
      </c>
      <c r="H45" s="216"/>
      <c r="I45" s="223" t="s">
        <v>246</v>
      </c>
      <c r="J45" s="224"/>
      <c r="K45" s="224"/>
      <c r="L45" s="224"/>
      <c r="M45" s="225"/>
      <c r="Q45" s="91"/>
      <c r="R45" s="91"/>
    </row>
    <row r="46" spans="1:18" ht="30" x14ac:dyDescent="0.25">
      <c r="A46" s="82" t="s">
        <v>89</v>
      </c>
      <c r="B46" s="83" t="s">
        <v>90</v>
      </c>
      <c r="C46" s="82" t="s">
        <v>37</v>
      </c>
      <c r="D46" s="95"/>
      <c r="E46" s="85"/>
      <c r="F46" s="86"/>
      <c r="G46" s="215">
        <f>'[1]Bm 01'!G46</f>
        <v>1</v>
      </c>
      <c r="H46" s="216"/>
      <c r="I46" s="223" t="s">
        <v>247</v>
      </c>
      <c r="J46" s="224"/>
      <c r="K46" s="224"/>
      <c r="L46" s="224"/>
      <c r="M46" s="225"/>
      <c r="Q46" s="91"/>
      <c r="R46" s="91"/>
    </row>
    <row r="47" spans="1:18" ht="16.5" x14ac:dyDescent="0.25">
      <c r="A47" s="82" t="s">
        <v>91</v>
      </c>
      <c r="B47" s="83" t="s">
        <v>92</v>
      </c>
      <c r="C47" s="82" t="s">
        <v>37</v>
      </c>
      <c r="D47" s="95"/>
      <c r="E47" s="85"/>
      <c r="F47" s="86"/>
      <c r="G47" s="215">
        <f>'[1]Bm 01'!G47</f>
        <v>2</v>
      </c>
      <c r="H47" s="216"/>
      <c r="I47" s="223" t="s">
        <v>248</v>
      </c>
      <c r="J47" s="224"/>
      <c r="K47" s="224"/>
      <c r="L47" s="224"/>
      <c r="M47" s="225"/>
      <c r="Q47" s="91"/>
      <c r="R47" s="91"/>
    </row>
    <row r="48" spans="1:18" ht="32.450000000000003" customHeight="1" x14ac:dyDescent="0.25">
      <c r="A48" s="82" t="s">
        <v>93</v>
      </c>
      <c r="B48" s="83" t="s">
        <v>94</v>
      </c>
      <c r="C48" s="82" t="s">
        <v>72</v>
      </c>
      <c r="D48" s="95"/>
      <c r="E48" s="85"/>
      <c r="F48" s="86"/>
      <c r="G48" s="215">
        <f>'[1]Bm 01'!G48</f>
        <v>15</v>
      </c>
      <c r="H48" s="216"/>
      <c r="I48" s="223" t="s">
        <v>249</v>
      </c>
      <c r="J48" s="224"/>
      <c r="K48" s="224"/>
      <c r="L48" s="224"/>
      <c r="M48" s="225"/>
      <c r="Q48" s="91"/>
      <c r="R48" s="91"/>
    </row>
    <row r="49" spans="1:18" ht="16.5" x14ac:dyDescent="0.25">
      <c r="A49" s="82" t="s">
        <v>95</v>
      </c>
      <c r="B49" s="96" t="s">
        <v>96</v>
      </c>
      <c r="C49" s="97" t="s">
        <v>37</v>
      </c>
      <c r="D49" s="92"/>
      <c r="E49" s="98"/>
      <c r="F49" s="99"/>
      <c r="G49" s="215">
        <f>'[1]Bm 01'!G49</f>
        <v>1</v>
      </c>
      <c r="H49" s="216"/>
      <c r="I49" s="223" t="s">
        <v>250</v>
      </c>
      <c r="J49" s="224"/>
      <c r="K49" s="224"/>
      <c r="L49" s="224"/>
      <c r="M49" s="225"/>
      <c r="Q49" s="91"/>
      <c r="R49" s="91"/>
    </row>
    <row r="50" spans="1:18" ht="30" x14ac:dyDescent="0.25">
      <c r="A50" s="82" t="s">
        <v>97</v>
      </c>
      <c r="B50" s="101" t="s">
        <v>98</v>
      </c>
      <c r="C50" s="97" t="s">
        <v>37</v>
      </c>
      <c r="D50" s="92"/>
      <c r="E50" s="102"/>
      <c r="F50" s="99"/>
      <c r="G50" s="215"/>
      <c r="H50" s="216"/>
      <c r="I50" s="223" t="s">
        <v>251</v>
      </c>
      <c r="J50" s="224"/>
      <c r="K50" s="224"/>
      <c r="L50" s="224"/>
      <c r="M50" s="225"/>
      <c r="Q50" s="91"/>
      <c r="R50" s="91"/>
    </row>
    <row r="51" spans="1:18" ht="45" x14ac:dyDescent="0.25">
      <c r="A51" s="82" t="s">
        <v>99</v>
      </c>
      <c r="B51" s="101" t="s">
        <v>100</v>
      </c>
      <c r="C51" s="97" t="s">
        <v>37</v>
      </c>
      <c r="D51" s="92"/>
      <c r="E51" s="102"/>
      <c r="F51" s="99"/>
      <c r="G51" s="215"/>
      <c r="H51" s="216"/>
      <c r="I51" s="223" t="s">
        <v>251</v>
      </c>
      <c r="J51" s="224"/>
      <c r="K51" s="224"/>
      <c r="L51" s="224"/>
      <c r="M51" s="225"/>
      <c r="Q51" s="91"/>
      <c r="R51" s="91"/>
    </row>
    <row r="52" spans="1:18" ht="45" customHeight="1" x14ac:dyDescent="0.25">
      <c r="A52" s="82" t="s">
        <v>101</v>
      </c>
      <c r="B52" s="103" t="s">
        <v>102</v>
      </c>
      <c r="C52" s="97" t="s">
        <v>37</v>
      </c>
      <c r="D52" s="92"/>
      <c r="E52" s="102"/>
      <c r="F52" s="99"/>
      <c r="G52" s="215"/>
      <c r="H52" s="216"/>
      <c r="I52" s="223" t="s">
        <v>251</v>
      </c>
      <c r="J52" s="224"/>
      <c r="K52" s="224"/>
      <c r="L52" s="224"/>
      <c r="M52" s="225"/>
      <c r="Q52" s="91"/>
      <c r="R52" s="91"/>
    </row>
    <row r="53" spans="1:18" ht="30.6" customHeight="1" x14ac:dyDescent="0.25">
      <c r="A53" s="82" t="s">
        <v>103</v>
      </c>
      <c r="B53" s="103" t="s">
        <v>104</v>
      </c>
      <c r="C53" s="97" t="s">
        <v>37</v>
      </c>
      <c r="D53" s="92"/>
      <c r="E53" s="102"/>
      <c r="F53" s="99"/>
      <c r="G53" s="215"/>
      <c r="H53" s="216"/>
      <c r="I53" s="223" t="s">
        <v>251</v>
      </c>
      <c r="J53" s="224"/>
      <c r="K53" s="224"/>
      <c r="L53" s="224"/>
      <c r="M53" s="225"/>
      <c r="Q53" s="91"/>
      <c r="R53" s="91"/>
    </row>
    <row r="54" spans="1:18" ht="30" x14ac:dyDescent="0.25">
      <c r="A54" s="82" t="s">
        <v>105</v>
      </c>
      <c r="B54" s="103" t="s">
        <v>106</v>
      </c>
      <c r="C54" s="97" t="s">
        <v>37</v>
      </c>
      <c r="D54" s="92"/>
      <c r="E54" s="102"/>
      <c r="F54" s="99"/>
      <c r="G54" s="215"/>
      <c r="H54" s="216"/>
      <c r="I54" s="223" t="s">
        <v>251</v>
      </c>
      <c r="J54" s="224"/>
      <c r="K54" s="224"/>
      <c r="L54" s="224"/>
      <c r="M54" s="225"/>
      <c r="N54" s="104"/>
      <c r="Q54" s="91"/>
      <c r="R54" s="91"/>
    </row>
    <row r="55" spans="1:18" ht="16.5" x14ac:dyDescent="0.25">
      <c r="A55" s="82" t="s">
        <v>107</v>
      </c>
      <c r="B55" s="103" t="s">
        <v>104</v>
      </c>
      <c r="C55" s="97" t="s">
        <v>37</v>
      </c>
      <c r="D55" s="92"/>
      <c r="E55" s="102"/>
      <c r="F55" s="99"/>
      <c r="G55" s="215"/>
      <c r="H55" s="216"/>
      <c r="I55" s="223" t="s">
        <v>251</v>
      </c>
      <c r="J55" s="224"/>
      <c r="K55" s="224"/>
      <c r="L55" s="224"/>
      <c r="M55" s="225"/>
      <c r="Q55" s="91"/>
      <c r="R55" s="91"/>
    </row>
    <row r="56" spans="1:18" ht="16.5" x14ac:dyDescent="0.25">
      <c r="A56" s="82" t="s">
        <v>108</v>
      </c>
      <c r="B56" s="105" t="s">
        <v>109</v>
      </c>
      <c r="C56" s="97" t="s">
        <v>37</v>
      </c>
      <c r="D56" s="92"/>
      <c r="E56" s="102"/>
      <c r="F56" s="99"/>
      <c r="G56" s="215"/>
      <c r="H56" s="216"/>
      <c r="I56" s="223" t="s">
        <v>251</v>
      </c>
      <c r="J56" s="224"/>
      <c r="K56" s="224"/>
      <c r="L56" s="224"/>
      <c r="M56" s="225"/>
      <c r="N56" s="104"/>
      <c r="Q56" s="91"/>
      <c r="R56" s="91"/>
    </row>
    <row r="57" spans="1:18" ht="16.5" x14ac:dyDescent="0.25">
      <c r="A57" s="82" t="s">
        <v>110</v>
      </c>
      <c r="B57" s="103" t="s">
        <v>111</v>
      </c>
      <c r="C57" s="97" t="s">
        <v>37</v>
      </c>
      <c r="D57" s="92"/>
      <c r="E57" s="102"/>
      <c r="F57" s="99"/>
      <c r="G57" s="215"/>
      <c r="H57" s="216"/>
      <c r="I57" s="223" t="s">
        <v>251</v>
      </c>
      <c r="J57" s="224"/>
      <c r="K57" s="224"/>
      <c r="L57" s="224"/>
      <c r="M57" s="225"/>
      <c r="N57" s="106"/>
      <c r="Q57" s="91"/>
      <c r="R57" s="91"/>
    </row>
    <row r="58" spans="1:18" ht="45" x14ac:dyDescent="0.25">
      <c r="A58" s="82" t="s">
        <v>112</v>
      </c>
      <c r="B58" s="103" t="s">
        <v>102</v>
      </c>
      <c r="C58" s="97" t="s">
        <v>37</v>
      </c>
      <c r="D58" s="92"/>
      <c r="E58" s="102"/>
      <c r="F58" s="99"/>
      <c r="G58" s="215"/>
      <c r="H58" s="216"/>
      <c r="I58" s="223" t="s">
        <v>251</v>
      </c>
      <c r="J58" s="224"/>
      <c r="K58" s="224"/>
      <c r="L58" s="224"/>
      <c r="M58" s="225"/>
      <c r="N58" s="106"/>
      <c r="Q58" s="91"/>
      <c r="R58" s="91"/>
    </row>
    <row r="59" spans="1:18" ht="30" x14ac:dyDescent="0.25">
      <c r="A59" s="82" t="s">
        <v>113</v>
      </c>
      <c r="B59" s="103" t="s">
        <v>114</v>
      </c>
      <c r="C59" s="97" t="s">
        <v>37</v>
      </c>
      <c r="D59" s="92"/>
      <c r="E59" s="102"/>
      <c r="F59" s="99"/>
      <c r="G59" s="215"/>
      <c r="H59" s="216"/>
      <c r="I59" s="223" t="s">
        <v>251</v>
      </c>
      <c r="J59" s="224"/>
      <c r="K59" s="224"/>
      <c r="L59" s="224"/>
      <c r="M59" s="225"/>
      <c r="N59" s="104"/>
      <c r="Q59" s="91"/>
      <c r="R59" s="91"/>
    </row>
    <row r="60" spans="1:18" ht="30" x14ac:dyDescent="0.25">
      <c r="A60" s="82" t="s">
        <v>115</v>
      </c>
      <c r="B60" s="103" t="s">
        <v>116</v>
      </c>
      <c r="C60" s="97" t="s">
        <v>37</v>
      </c>
      <c r="D60" s="92"/>
      <c r="E60" s="102"/>
      <c r="F60" s="99"/>
      <c r="G60" s="215"/>
      <c r="H60" s="216"/>
      <c r="I60" s="223" t="s">
        <v>251</v>
      </c>
      <c r="J60" s="224"/>
      <c r="K60" s="224"/>
      <c r="L60" s="224"/>
      <c r="M60" s="225"/>
      <c r="Q60" s="91"/>
      <c r="R60" s="91"/>
    </row>
    <row r="61" spans="1:18" ht="30" x14ac:dyDescent="0.25">
      <c r="A61" s="82" t="s">
        <v>117</v>
      </c>
      <c r="B61" s="103" t="s">
        <v>118</v>
      </c>
      <c r="C61" s="97" t="s">
        <v>37</v>
      </c>
      <c r="D61" s="92"/>
      <c r="E61" s="102"/>
      <c r="F61" s="99"/>
      <c r="G61" s="215">
        <f>'[1]Bm 01'!G61</f>
        <v>3</v>
      </c>
      <c r="H61" s="216"/>
      <c r="I61" s="223" t="s">
        <v>252</v>
      </c>
      <c r="J61" s="224"/>
      <c r="K61" s="224"/>
      <c r="L61" s="224"/>
      <c r="M61" s="225"/>
      <c r="N61" s="106"/>
      <c r="Q61" s="91"/>
      <c r="R61" s="91"/>
    </row>
    <row r="62" spans="1:18" ht="16.5" x14ac:dyDescent="0.25">
      <c r="A62" s="82" t="s">
        <v>119</v>
      </c>
      <c r="B62" s="103" t="s">
        <v>120</v>
      </c>
      <c r="C62" s="97" t="s">
        <v>37</v>
      </c>
      <c r="D62" s="92"/>
      <c r="E62" s="102"/>
      <c r="F62" s="99"/>
      <c r="G62" s="215"/>
      <c r="H62" s="216"/>
      <c r="I62" s="223" t="s">
        <v>251</v>
      </c>
      <c r="J62" s="224"/>
      <c r="K62" s="224"/>
      <c r="L62" s="224"/>
      <c r="M62" s="225"/>
      <c r="N62" s="104"/>
      <c r="Q62" s="91"/>
      <c r="R62" s="91"/>
    </row>
    <row r="63" spans="1:18" ht="16.5" x14ac:dyDescent="0.25">
      <c r="A63" s="82" t="s">
        <v>121</v>
      </c>
      <c r="B63" s="103" t="s">
        <v>122</v>
      </c>
      <c r="C63" s="97" t="s">
        <v>72</v>
      </c>
      <c r="D63" s="92"/>
      <c r="E63" s="102"/>
      <c r="F63" s="99"/>
      <c r="G63" s="215">
        <f>'[1]Bm 01'!G63</f>
        <v>14</v>
      </c>
      <c r="H63" s="216"/>
      <c r="I63" s="223" t="s">
        <v>253</v>
      </c>
      <c r="J63" s="224"/>
      <c r="K63" s="224"/>
      <c r="L63" s="224"/>
      <c r="M63" s="225"/>
      <c r="N63" s="106"/>
      <c r="Q63" s="91"/>
      <c r="R63" s="91"/>
    </row>
    <row r="64" spans="1:18" ht="30" x14ac:dyDescent="0.25">
      <c r="A64" s="82" t="s">
        <v>123</v>
      </c>
      <c r="B64" s="101" t="s">
        <v>124</v>
      </c>
      <c r="C64" s="97" t="s">
        <v>37</v>
      </c>
      <c r="D64" s="92"/>
      <c r="E64" s="102"/>
      <c r="F64" s="99"/>
      <c r="G64" s="215">
        <f>'[1]Bm 01'!G64</f>
        <v>3</v>
      </c>
      <c r="H64" s="216"/>
      <c r="I64" s="223" t="s">
        <v>252</v>
      </c>
      <c r="J64" s="224"/>
      <c r="K64" s="224"/>
      <c r="L64" s="224"/>
      <c r="M64" s="225"/>
      <c r="N64" s="106"/>
      <c r="Q64" s="91"/>
      <c r="R64" s="91"/>
    </row>
    <row r="65" spans="1:18" ht="30" x14ac:dyDescent="0.25">
      <c r="A65" s="82" t="s">
        <v>125</v>
      </c>
      <c r="B65" s="101" t="s">
        <v>124</v>
      </c>
      <c r="C65" s="97" t="s">
        <v>37</v>
      </c>
      <c r="D65" s="92"/>
      <c r="E65" s="102"/>
      <c r="F65" s="99"/>
      <c r="G65" s="215"/>
      <c r="H65" s="216"/>
      <c r="I65" s="223" t="s">
        <v>251</v>
      </c>
      <c r="J65" s="224"/>
      <c r="K65" s="224"/>
      <c r="L65" s="224"/>
      <c r="M65" s="225"/>
      <c r="Q65" s="91"/>
      <c r="R65" s="91"/>
    </row>
    <row r="66" spans="1:18" ht="30" x14ac:dyDescent="0.25">
      <c r="A66" s="82" t="s">
        <v>126</v>
      </c>
      <c r="B66" s="103" t="s">
        <v>127</v>
      </c>
      <c r="C66" s="97" t="s">
        <v>37</v>
      </c>
      <c r="D66" s="92"/>
      <c r="E66" s="102"/>
      <c r="F66" s="99"/>
      <c r="G66" s="215">
        <f>'[1]Bm 01'!G66</f>
        <v>3</v>
      </c>
      <c r="H66" s="216"/>
      <c r="I66" s="223" t="s">
        <v>252</v>
      </c>
      <c r="J66" s="224"/>
      <c r="K66" s="224"/>
      <c r="L66" s="224"/>
      <c r="M66" s="225"/>
      <c r="N66" s="106"/>
      <c r="Q66" s="91"/>
      <c r="R66" s="91"/>
    </row>
    <row r="67" spans="1:18" ht="30" x14ac:dyDescent="0.25">
      <c r="A67" s="82" t="s">
        <v>128</v>
      </c>
      <c r="B67" s="103" t="s">
        <v>129</v>
      </c>
      <c r="C67" s="97" t="s">
        <v>72</v>
      </c>
      <c r="D67" s="92"/>
      <c r="E67" s="102"/>
      <c r="F67" s="99"/>
      <c r="G67" s="215"/>
      <c r="H67" s="216"/>
      <c r="I67" s="223" t="s">
        <v>251</v>
      </c>
      <c r="J67" s="224"/>
      <c r="K67" s="224"/>
      <c r="L67" s="224"/>
      <c r="M67" s="225"/>
      <c r="N67" s="106"/>
      <c r="Q67" s="91"/>
      <c r="R67" s="91"/>
    </row>
    <row r="68" spans="1:18" ht="16.5" x14ac:dyDescent="0.25">
      <c r="A68" s="108" t="s">
        <v>130</v>
      </c>
      <c r="B68" s="109" t="s">
        <v>131</v>
      </c>
      <c r="C68" s="110" t="s">
        <v>132</v>
      </c>
      <c r="D68" s="111"/>
      <c r="E68" s="112"/>
      <c r="F68" s="113"/>
      <c r="G68" s="215">
        <f>'[1]Bm 01'!G68</f>
        <v>0.9</v>
      </c>
      <c r="H68" s="216"/>
      <c r="I68" s="223" t="s">
        <v>254</v>
      </c>
      <c r="J68" s="224"/>
      <c r="K68" s="224"/>
      <c r="L68" s="224"/>
      <c r="M68" s="225"/>
      <c r="N68" s="106"/>
      <c r="Q68" s="91"/>
      <c r="R68" s="91"/>
    </row>
    <row r="69" spans="1:18" ht="16.5" x14ac:dyDescent="0.3">
      <c r="A69" s="118" t="s">
        <v>133</v>
      </c>
      <c r="B69" s="119" t="s">
        <v>134</v>
      </c>
      <c r="C69" s="120"/>
      <c r="D69" s="121"/>
      <c r="E69" s="120"/>
      <c r="F69" s="120"/>
      <c r="G69" s="215"/>
      <c r="H69" s="216"/>
      <c r="I69" s="223"/>
      <c r="J69" s="224"/>
      <c r="K69" s="224"/>
      <c r="L69" s="224"/>
      <c r="M69" s="225"/>
      <c r="N69" s="106"/>
      <c r="Q69" s="91"/>
      <c r="R69" s="91"/>
    </row>
    <row r="70" spans="1:18" ht="30" x14ac:dyDescent="0.25">
      <c r="A70" s="82" t="s">
        <v>135</v>
      </c>
      <c r="B70" s="101" t="s">
        <v>136</v>
      </c>
      <c r="C70" s="97" t="s">
        <v>72</v>
      </c>
      <c r="D70" s="95"/>
      <c r="E70" s="102"/>
      <c r="F70" s="93"/>
      <c r="G70" s="215"/>
      <c r="H70" s="216"/>
      <c r="I70" s="223"/>
      <c r="J70" s="224"/>
      <c r="K70" s="224"/>
      <c r="L70" s="224"/>
      <c r="M70" s="225"/>
      <c r="N70" s="106"/>
      <c r="Q70" s="91"/>
      <c r="R70" s="91"/>
    </row>
    <row r="71" spans="1:18" ht="16.5" x14ac:dyDescent="0.25">
      <c r="A71" s="82" t="s">
        <v>137</v>
      </c>
      <c r="B71" s="101" t="s">
        <v>138</v>
      </c>
      <c r="C71" s="97" t="s">
        <v>72</v>
      </c>
      <c r="D71" s="92"/>
      <c r="E71" s="102"/>
      <c r="F71" s="126"/>
      <c r="G71" s="215"/>
      <c r="H71" s="216"/>
      <c r="I71" s="223"/>
      <c r="J71" s="224"/>
      <c r="K71" s="224"/>
      <c r="L71" s="224"/>
      <c r="M71" s="225"/>
      <c r="Q71" s="91"/>
      <c r="R71" s="91"/>
    </row>
    <row r="72" spans="1:18" ht="16.5" x14ac:dyDescent="0.25">
      <c r="A72" s="82" t="s">
        <v>139</v>
      </c>
      <c r="B72" s="131" t="s">
        <v>140</v>
      </c>
      <c r="C72" s="97" t="s">
        <v>37</v>
      </c>
      <c r="D72" s="92"/>
      <c r="E72" s="102"/>
      <c r="F72" s="99"/>
      <c r="G72" s="215"/>
      <c r="H72" s="216"/>
      <c r="I72" s="223"/>
      <c r="J72" s="224"/>
      <c r="K72" s="224"/>
      <c r="L72" s="224"/>
      <c r="M72" s="225"/>
      <c r="Q72" s="91"/>
      <c r="R72" s="91"/>
    </row>
    <row r="73" spans="1:18" ht="16.5" x14ac:dyDescent="0.25">
      <c r="A73" s="82" t="s">
        <v>141</v>
      </c>
      <c r="B73" s="131" t="s">
        <v>94</v>
      </c>
      <c r="C73" s="97" t="s">
        <v>72</v>
      </c>
      <c r="D73" s="92"/>
      <c r="E73" s="102"/>
      <c r="F73" s="99"/>
      <c r="G73" s="215"/>
      <c r="H73" s="216"/>
      <c r="I73" s="223"/>
      <c r="J73" s="224"/>
      <c r="K73" s="224"/>
      <c r="L73" s="224"/>
      <c r="M73" s="225"/>
      <c r="Q73" s="91"/>
      <c r="R73" s="91"/>
    </row>
    <row r="74" spans="1:18" ht="30" x14ac:dyDescent="0.25">
      <c r="A74" s="82" t="s">
        <v>142</v>
      </c>
      <c r="B74" s="101" t="s">
        <v>143</v>
      </c>
      <c r="C74" s="97" t="s">
        <v>37</v>
      </c>
      <c r="D74" s="92"/>
      <c r="E74" s="102"/>
      <c r="F74" s="99"/>
      <c r="G74" s="215"/>
      <c r="H74" s="216"/>
      <c r="I74" s="223"/>
      <c r="J74" s="224"/>
      <c r="K74" s="224"/>
      <c r="L74" s="224"/>
      <c r="M74" s="225"/>
      <c r="Q74" s="91"/>
      <c r="R74" s="91"/>
    </row>
    <row r="75" spans="1:18" ht="30" x14ac:dyDescent="0.25">
      <c r="A75" s="82" t="s">
        <v>144</v>
      </c>
      <c r="B75" s="101" t="s">
        <v>145</v>
      </c>
      <c r="C75" s="97" t="s">
        <v>37</v>
      </c>
      <c r="D75" s="92"/>
      <c r="E75" s="102"/>
      <c r="F75" s="99"/>
      <c r="G75" s="215"/>
      <c r="H75" s="216"/>
      <c r="I75" s="223"/>
      <c r="J75" s="224"/>
      <c r="K75" s="224"/>
      <c r="L75" s="224"/>
      <c r="M75" s="225"/>
      <c r="Q75" s="91"/>
      <c r="R75" s="91"/>
    </row>
    <row r="76" spans="1:18" ht="16.5" x14ac:dyDescent="0.3">
      <c r="A76" s="118" t="s">
        <v>146</v>
      </c>
      <c r="B76" s="132" t="s">
        <v>147</v>
      </c>
      <c r="C76" s="133"/>
      <c r="D76" s="134"/>
      <c r="E76" s="133"/>
      <c r="F76" s="133"/>
      <c r="G76" s="215"/>
      <c r="H76" s="216"/>
      <c r="I76" s="223"/>
      <c r="J76" s="224"/>
      <c r="K76" s="224"/>
      <c r="L76" s="224"/>
      <c r="M76" s="225"/>
      <c r="Q76" s="91"/>
      <c r="R76" s="91"/>
    </row>
    <row r="77" spans="1:18" ht="45" x14ac:dyDescent="0.25">
      <c r="A77" s="82" t="s">
        <v>148</v>
      </c>
      <c r="B77" s="136" t="s">
        <v>149</v>
      </c>
      <c r="C77" s="137" t="s">
        <v>72</v>
      </c>
      <c r="D77" s="138"/>
      <c r="E77" s="139"/>
      <c r="F77" s="140"/>
      <c r="G77" s="215"/>
      <c r="H77" s="216"/>
      <c r="I77" s="223"/>
      <c r="J77" s="224"/>
      <c r="K77" s="224"/>
      <c r="L77" s="224"/>
      <c r="M77" s="225"/>
      <c r="Q77" s="91"/>
      <c r="R77" s="91"/>
    </row>
    <row r="78" spans="1:18" ht="43.15" customHeight="1" x14ac:dyDescent="0.25">
      <c r="A78" s="82" t="s">
        <v>150</v>
      </c>
      <c r="B78" s="136" t="s">
        <v>151</v>
      </c>
      <c r="C78" s="137" t="s">
        <v>72</v>
      </c>
      <c r="D78" s="138"/>
      <c r="E78" s="139"/>
      <c r="F78" s="140"/>
      <c r="G78" s="215"/>
      <c r="H78" s="216"/>
      <c r="I78" s="223"/>
      <c r="J78" s="224"/>
      <c r="K78" s="224"/>
      <c r="L78" s="224"/>
      <c r="M78" s="225"/>
      <c r="Q78" s="91"/>
      <c r="R78" s="91"/>
    </row>
    <row r="79" spans="1:18" ht="46.9" customHeight="1" x14ac:dyDescent="0.25">
      <c r="A79" s="82" t="s">
        <v>152</v>
      </c>
      <c r="B79" s="136" t="s">
        <v>153</v>
      </c>
      <c r="C79" s="137" t="s">
        <v>72</v>
      </c>
      <c r="D79" s="138"/>
      <c r="E79" s="139"/>
      <c r="F79" s="140"/>
      <c r="G79" s="215"/>
      <c r="H79" s="216"/>
      <c r="I79" s="223"/>
      <c r="J79" s="224"/>
      <c r="K79" s="224"/>
      <c r="L79" s="224"/>
      <c r="M79" s="225"/>
      <c r="Q79" s="91"/>
      <c r="R79" s="91"/>
    </row>
    <row r="80" spans="1:18" ht="43.15" customHeight="1" x14ac:dyDescent="0.25">
      <c r="A80" s="82" t="s">
        <v>154</v>
      </c>
      <c r="B80" s="136" t="s">
        <v>155</v>
      </c>
      <c r="C80" s="137" t="s">
        <v>72</v>
      </c>
      <c r="D80" s="138"/>
      <c r="E80" s="139"/>
      <c r="F80" s="140"/>
      <c r="G80" s="215"/>
      <c r="H80" s="216"/>
      <c r="I80" s="223"/>
      <c r="J80" s="224"/>
      <c r="K80" s="224"/>
      <c r="L80" s="224"/>
      <c r="M80" s="225"/>
      <c r="Q80" s="91"/>
      <c r="R80" s="91"/>
    </row>
    <row r="81" spans="1:18" ht="16.5" x14ac:dyDescent="0.3">
      <c r="A81" s="142" t="s">
        <v>156</v>
      </c>
      <c r="B81" s="132" t="s">
        <v>157</v>
      </c>
      <c r="C81" s="133"/>
      <c r="D81" s="134"/>
      <c r="E81" s="133"/>
      <c r="F81" s="133"/>
      <c r="G81" s="215"/>
      <c r="H81" s="216"/>
      <c r="I81" s="223"/>
      <c r="J81" s="224"/>
      <c r="K81" s="224"/>
      <c r="L81" s="224"/>
      <c r="M81" s="225"/>
      <c r="Q81" s="91"/>
      <c r="R81" s="91"/>
    </row>
    <row r="82" spans="1:18" ht="55.15" customHeight="1" x14ac:dyDescent="0.25">
      <c r="A82" s="137" t="s">
        <v>158</v>
      </c>
      <c r="B82" s="136" t="s">
        <v>159</v>
      </c>
      <c r="C82" s="137" t="s">
        <v>37</v>
      </c>
      <c r="D82" s="138"/>
      <c r="E82" s="145"/>
      <c r="F82" s="140"/>
      <c r="G82" s="215"/>
      <c r="H82" s="216"/>
      <c r="I82" s="223"/>
      <c r="J82" s="224"/>
      <c r="K82" s="224"/>
      <c r="L82" s="224"/>
      <c r="M82" s="225"/>
      <c r="Q82" s="91"/>
      <c r="R82" s="91"/>
    </row>
    <row r="83" spans="1:18" ht="60" x14ac:dyDescent="0.25">
      <c r="A83" s="137" t="s">
        <v>160</v>
      </c>
      <c r="B83" s="136" t="s">
        <v>159</v>
      </c>
      <c r="C83" s="137" t="s">
        <v>37</v>
      </c>
      <c r="D83" s="138"/>
      <c r="E83" s="145"/>
      <c r="F83" s="140"/>
      <c r="G83" s="215"/>
      <c r="H83" s="216"/>
      <c r="I83" s="223"/>
      <c r="J83" s="224"/>
      <c r="K83" s="224"/>
      <c r="L83" s="224"/>
      <c r="M83" s="225"/>
      <c r="Q83" s="91"/>
      <c r="R83" s="91"/>
    </row>
    <row r="84" spans="1:18" ht="30" x14ac:dyDescent="0.25">
      <c r="A84" s="137" t="s">
        <v>161</v>
      </c>
      <c r="B84" s="136" t="s">
        <v>162</v>
      </c>
      <c r="C84" s="137" t="s">
        <v>37</v>
      </c>
      <c r="D84" s="138"/>
      <c r="E84" s="145"/>
      <c r="F84" s="140"/>
      <c r="G84" s="215"/>
      <c r="H84" s="216"/>
      <c r="I84" s="223"/>
      <c r="J84" s="224"/>
      <c r="K84" s="224"/>
      <c r="L84" s="224"/>
      <c r="M84" s="225"/>
      <c r="Q84" s="91"/>
      <c r="R84" s="91"/>
    </row>
    <row r="85" spans="1:18" ht="63.6" customHeight="1" x14ac:dyDescent="0.25">
      <c r="A85" s="137" t="s">
        <v>163</v>
      </c>
      <c r="B85" s="136" t="s">
        <v>164</v>
      </c>
      <c r="C85" s="137" t="s">
        <v>37</v>
      </c>
      <c r="D85" s="138"/>
      <c r="E85" s="145"/>
      <c r="F85" s="140"/>
      <c r="G85" s="215"/>
      <c r="H85" s="216"/>
      <c r="I85" s="223"/>
      <c r="J85" s="224"/>
      <c r="K85" s="224"/>
      <c r="L85" s="224"/>
      <c r="M85" s="225"/>
      <c r="Q85" s="91"/>
      <c r="R85" s="91"/>
    </row>
    <row r="86" spans="1:18" ht="30" x14ac:dyDescent="0.25">
      <c r="A86" s="137" t="s">
        <v>165</v>
      </c>
      <c r="B86" s="146" t="s">
        <v>166</v>
      </c>
      <c r="C86" s="137" t="s">
        <v>37</v>
      </c>
      <c r="D86" s="138"/>
      <c r="E86" s="145"/>
      <c r="F86" s="140"/>
      <c r="G86" s="215"/>
      <c r="H86" s="216"/>
      <c r="I86" s="223"/>
      <c r="J86" s="224"/>
      <c r="K86" s="224"/>
      <c r="L86" s="224"/>
      <c r="M86" s="225"/>
      <c r="Q86" s="91"/>
      <c r="R86" s="91"/>
    </row>
    <row r="87" spans="1:18" ht="52.15" customHeight="1" x14ac:dyDescent="0.25">
      <c r="A87" s="137" t="s">
        <v>167</v>
      </c>
      <c r="B87" s="136" t="s">
        <v>168</v>
      </c>
      <c r="C87" s="137" t="s">
        <v>37</v>
      </c>
      <c r="D87" s="138"/>
      <c r="E87" s="145"/>
      <c r="F87" s="140"/>
      <c r="G87" s="215"/>
      <c r="H87" s="216"/>
      <c r="I87" s="223"/>
      <c r="J87" s="224"/>
      <c r="K87" s="224"/>
      <c r="L87" s="224"/>
      <c r="M87" s="225"/>
      <c r="Q87" s="91"/>
      <c r="R87" s="91"/>
    </row>
    <row r="88" spans="1:18" ht="16.5" x14ac:dyDescent="0.25">
      <c r="A88" s="137" t="s">
        <v>169</v>
      </c>
      <c r="B88" s="147" t="s">
        <v>170</v>
      </c>
      <c r="C88" s="137" t="s">
        <v>37</v>
      </c>
      <c r="D88" s="138"/>
      <c r="E88" s="145"/>
      <c r="F88" s="140"/>
      <c r="G88" s="215"/>
      <c r="H88" s="216"/>
      <c r="I88" s="223"/>
      <c r="J88" s="224"/>
      <c r="K88" s="224"/>
      <c r="L88" s="224"/>
      <c r="M88" s="225"/>
      <c r="Q88" s="91"/>
      <c r="R88" s="91"/>
    </row>
    <row r="89" spans="1:18" ht="15.4" customHeight="1" x14ac:dyDescent="0.25">
      <c r="A89" s="148">
        <v>3</v>
      </c>
      <c r="B89" s="149" t="s">
        <v>171</v>
      </c>
      <c r="C89" s="150"/>
      <c r="D89" s="151"/>
      <c r="E89" s="150"/>
      <c r="F89" s="150"/>
      <c r="G89" s="215"/>
      <c r="H89" s="216"/>
      <c r="I89" s="223"/>
      <c r="J89" s="224"/>
      <c r="K89" s="224"/>
      <c r="L89" s="224"/>
      <c r="M89" s="225"/>
      <c r="Q89" s="91"/>
      <c r="R89" s="91"/>
    </row>
    <row r="90" spans="1:18" ht="25.5" x14ac:dyDescent="0.25">
      <c r="A90" s="155" t="s">
        <v>172</v>
      </c>
      <c r="B90" s="156" t="s">
        <v>173</v>
      </c>
      <c r="C90" s="157" t="s">
        <v>174</v>
      </c>
      <c r="D90" s="95"/>
      <c r="E90" s="93"/>
      <c r="F90" s="93"/>
      <c r="G90" s="215"/>
      <c r="H90" s="216"/>
      <c r="I90" s="223"/>
      <c r="J90" s="224"/>
      <c r="K90" s="224"/>
      <c r="L90" s="224"/>
      <c r="M90" s="225"/>
      <c r="Q90" s="91"/>
      <c r="R90" s="91"/>
    </row>
    <row r="91" spans="1:18" ht="38.25" x14ac:dyDescent="0.25">
      <c r="A91" s="155" t="s">
        <v>175</v>
      </c>
      <c r="B91" s="158" t="s">
        <v>67</v>
      </c>
      <c r="C91" s="159" t="s">
        <v>174</v>
      </c>
      <c r="D91" s="95"/>
      <c r="E91" s="93"/>
      <c r="F91" s="93"/>
      <c r="G91" s="215"/>
      <c r="H91" s="216"/>
      <c r="I91" s="223"/>
      <c r="J91" s="224"/>
      <c r="K91" s="224"/>
      <c r="L91" s="224"/>
      <c r="M91" s="225"/>
      <c r="Q91" s="91"/>
      <c r="R91" s="91"/>
    </row>
    <row r="92" spans="1:18" ht="20.45" customHeight="1" x14ac:dyDescent="0.25">
      <c r="A92" s="155" t="s">
        <v>176</v>
      </c>
      <c r="B92" s="156" t="s">
        <v>177</v>
      </c>
      <c r="C92" s="157" t="s">
        <v>178</v>
      </c>
      <c r="D92" s="95"/>
      <c r="E92" s="93"/>
      <c r="F92" s="93"/>
      <c r="G92" s="215"/>
      <c r="H92" s="216"/>
      <c r="I92" s="223"/>
      <c r="J92" s="224"/>
      <c r="K92" s="224"/>
      <c r="L92" s="224"/>
      <c r="M92" s="225"/>
      <c r="Q92" s="91"/>
      <c r="R92" s="91"/>
    </row>
    <row r="93" spans="1:18" ht="40.9" customHeight="1" x14ac:dyDescent="0.25">
      <c r="A93" s="155" t="s">
        <v>179</v>
      </c>
      <c r="B93" s="156" t="s">
        <v>180</v>
      </c>
      <c r="C93" s="157" t="s">
        <v>181</v>
      </c>
      <c r="D93" s="95"/>
      <c r="E93" s="93"/>
      <c r="F93" s="93"/>
      <c r="G93" s="215"/>
      <c r="H93" s="216"/>
      <c r="I93" s="223"/>
      <c r="J93" s="224"/>
      <c r="K93" s="224"/>
      <c r="L93" s="224"/>
      <c r="M93" s="225"/>
      <c r="Q93" s="91"/>
      <c r="R93" s="91"/>
    </row>
    <row r="94" spans="1:18" ht="38.25" x14ac:dyDescent="0.25">
      <c r="A94" s="155" t="s">
        <v>182</v>
      </c>
      <c r="B94" s="156" t="s">
        <v>183</v>
      </c>
      <c r="C94" s="157" t="s">
        <v>181</v>
      </c>
      <c r="D94" s="95"/>
      <c r="E94" s="93"/>
      <c r="F94" s="157"/>
      <c r="G94" s="215"/>
      <c r="H94" s="216"/>
      <c r="I94" s="223"/>
      <c r="J94" s="224"/>
      <c r="K94" s="224"/>
      <c r="L94" s="224"/>
      <c r="M94" s="225"/>
      <c r="Q94" s="91"/>
      <c r="R94" s="91"/>
    </row>
    <row r="95" spans="1:18" ht="25.5" x14ac:dyDescent="0.25">
      <c r="A95" s="155" t="s">
        <v>184</v>
      </c>
      <c r="B95" s="156" t="s">
        <v>185</v>
      </c>
      <c r="C95" s="157" t="s">
        <v>186</v>
      </c>
      <c r="D95" s="95"/>
      <c r="E95" s="93"/>
      <c r="F95" s="157"/>
      <c r="G95" s="215"/>
      <c r="H95" s="216"/>
      <c r="I95" s="223"/>
      <c r="J95" s="224"/>
      <c r="K95" s="224"/>
      <c r="L95" s="224"/>
      <c r="M95" s="225"/>
      <c r="Q95" s="91"/>
      <c r="R95" s="91"/>
    </row>
    <row r="96" spans="1:18" ht="25.5" x14ac:dyDescent="0.25">
      <c r="A96" s="155" t="s">
        <v>187</v>
      </c>
      <c r="B96" s="156" t="s">
        <v>188</v>
      </c>
      <c r="C96" s="157" t="s">
        <v>181</v>
      </c>
      <c r="D96" s="95"/>
      <c r="E96" s="93"/>
      <c r="F96" s="157"/>
      <c r="G96" s="215"/>
      <c r="H96" s="216"/>
      <c r="I96" s="223"/>
      <c r="J96" s="224"/>
      <c r="K96" s="224"/>
      <c r="L96" s="224"/>
      <c r="M96" s="225"/>
      <c r="Q96" s="91"/>
      <c r="R96" s="91"/>
    </row>
    <row r="97" spans="1:18" ht="25.5" x14ac:dyDescent="0.25">
      <c r="A97" s="155" t="s">
        <v>189</v>
      </c>
      <c r="B97" s="156" t="s">
        <v>190</v>
      </c>
      <c r="C97" s="157" t="s">
        <v>191</v>
      </c>
      <c r="D97" s="95"/>
      <c r="E97" s="93"/>
      <c r="F97" s="157"/>
      <c r="G97" s="215"/>
      <c r="H97" s="216"/>
      <c r="I97" s="223"/>
      <c r="J97" s="224"/>
      <c r="K97" s="224"/>
      <c r="L97" s="224"/>
      <c r="M97" s="225"/>
      <c r="Q97" s="91"/>
      <c r="R97" s="91"/>
    </row>
    <row r="98" spans="1:18" ht="25.5" x14ac:dyDescent="0.25">
      <c r="A98" s="155" t="s">
        <v>192</v>
      </c>
      <c r="B98" s="156" t="s">
        <v>193</v>
      </c>
      <c r="C98" s="157" t="s">
        <v>191</v>
      </c>
      <c r="D98" s="84"/>
      <c r="E98" s="160"/>
      <c r="F98" s="157"/>
      <c r="G98" s="215"/>
      <c r="H98" s="216"/>
      <c r="I98" s="223"/>
      <c r="J98" s="224"/>
      <c r="K98" s="224"/>
      <c r="L98" s="224"/>
      <c r="M98" s="225"/>
      <c r="Q98" s="91"/>
      <c r="R98" s="91"/>
    </row>
    <row r="99" spans="1:18" ht="34.9" customHeight="1" x14ac:dyDescent="0.25">
      <c r="A99" s="155" t="s">
        <v>194</v>
      </c>
      <c r="B99" s="156" t="s">
        <v>195</v>
      </c>
      <c r="C99" s="157" t="s">
        <v>191</v>
      </c>
      <c r="D99" s="95"/>
      <c r="E99" s="93"/>
      <c r="F99" s="157"/>
      <c r="G99" s="215"/>
      <c r="H99" s="216"/>
      <c r="I99" s="223"/>
      <c r="J99" s="224"/>
      <c r="K99" s="224"/>
      <c r="L99" s="224"/>
      <c r="M99" s="225"/>
      <c r="Q99" s="91"/>
      <c r="R99" s="91"/>
    </row>
    <row r="100" spans="1:18" ht="16.5" x14ac:dyDescent="0.25">
      <c r="A100" s="155" t="s">
        <v>196</v>
      </c>
      <c r="B100" s="156" t="s">
        <v>197</v>
      </c>
      <c r="C100" s="157" t="s">
        <v>191</v>
      </c>
      <c r="D100" s="95"/>
      <c r="E100" s="93"/>
      <c r="F100" s="157"/>
      <c r="G100" s="215"/>
      <c r="H100" s="216"/>
      <c r="I100" s="223"/>
      <c r="J100" s="224"/>
      <c r="K100" s="224"/>
      <c r="L100" s="224"/>
      <c r="M100" s="225"/>
      <c r="Q100" s="91"/>
      <c r="R100" s="91"/>
    </row>
    <row r="101" spans="1:18" ht="51" x14ac:dyDescent="0.25">
      <c r="A101" s="155" t="s">
        <v>198</v>
      </c>
      <c r="B101" s="161" t="s">
        <v>199</v>
      </c>
      <c r="C101" s="162" t="s">
        <v>200</v>
      </c>
      <c r="D101" s="95"/>
      <c r="E101" s="93"/>
      <c r="F101" s="162"/>
      <c r="G101" s="215"/>
      <c r="H101" s="216"/>
      <c r="I101" s="223"/>
      <c r="J101" s="224"/>
      <c r="K101" s="224"/>
      <c r="L101" s="224"/>
      <c r="M101" s="225"/>
      <c r="Q101" s="91"/>
      <c r="R101" s="91"/>
    </row>
    <row r="102" spans="1:18" ht="38.25" x14ac:dyDescent="0.25">
      <c r="A102" s="155" t="s">
        <v>201</v>
      </c>
      <c r="B102" s="161" t="s">
        <v>202</v>
      </c>
      <c r="C102" s="162" t="s">
        <v>203</v>
      </c>
      <c r="D102" s="95"/>
      <c r="E102" s="93"/>
      <c r="F102" s="162"/>
      <c r="G102" s="215"/>
      <c r="H102" s="216"/>
      <c r="I102" s="223"/>
      <c r="J102" s="224"/>
      <c r="K102" s="224"/>
      <c r="L102" s="224"/>
      <c r="M102" s="225"/>
      <c r="Q102" s="91"/>
      <c r="R102" s="91"/>
    </row>
    <row r="103" spans="1:18" ht="38.450000000000003" customHeight="1" x14ac:dyDescent="0.25">
      <c r="A103" s="155" t="s">
        <v>204</v>
      </c>
      <c r="B103" s="161" t="s">
        <v>205</v>
      </c>
      <c r="C103" s="162" t="s">
        <v>206</v>
      </c>
      <c r="D103" s="95"/>
      <c r="E103" s="93"/>
      <c r="F103" s="162"/>
      <c r="G103" s="215"/>
      <c r="H103" s="216"/>
      <c r="I103" s="223"/>
      <c r="J103" s="224"/>
      <c r="K103" s="224"/>
      <c r="L103" s="224"/>
      <c r="M103" s="225"/>
      <c r="Q103" s="91"/>
      <c r="R103" s="91"/>
    </row>
    <row r="104" spans="1:18" ht="31.15" customHeight="1" x14ac:dyDescent="0.25">
      <c r="A104" s="155" t="s">
        <v>207</v>
      </c>
      <c r="B104" s="156" t="s">
        <v>208</v>
      </c>
      <c r="C104" s="157" t="s">
        <v>209</v>
      </c>
      <c r="D104" s="95"/>
      <c r="E104" s="93"/>
      <c r="F104" s="157"/>
      <c r="G104" s="215"/>
      <c r="H104" s="216"/>
      <c r="I104" s="223"/>
      <c r="J104" s="224"/>
      <c r="K104" s="224"/>
      <c r="L104" s="224"/>
      <c r="M104" s="225"/>
      <c r="Q104" s="91"/>
      <c r="R104" s="91"/>
    </row>
    <row r="105" spans="1:18" ht="24.6" customHeight="1" x14ac:dyDescent="0.25">
      <c r="A105" s="155" t="s">
        <v>210</v>
      </c>
      <c r="B105" s="156" t="s">
        <v>211</v>
      </c>
      <c r="C105" s="157" t="s">
        <v>209</v>
      </c>
      <c r="D105" s="84"/>
      <c r="E105" s="160"/>
      <c r="F105" s="157"/>
      <c r="G105" s="215"/>
      <c r="H105" s="216"/>
      <c r="I105" s="223"/>
      <c r="J105" s="224"/>
      <c r="K105" s="224"/>
      <c r="L105" s="224"/>
      <c r="M105" s="225"/>
      <c r="Q105" s="91"/>
      <c r="R105" s="91"/>
    </row>
    <row r="106" spans="1:18" ht="25.5" x14ac:dyDescent="0.25">
      <c r="A106" s="155" t="s">
        <v>212</v>
      </c>
      <c r="B106" s="161" t="s">
        <v>213</v>
      </c>
      <c r="C106" s="162" t="s">
        <v>214</v>
      </c>
      <c r="D106" s="166"/>
      <c r="E106" s="160"/>
      <c r="F106" s="162"/>
      <c r="G106" s="215"/>
      <c r="H106" s="216"/>
      <c r="I106" s="223"/>
      <c r="J106" s="224"/>
      <c r="K106" s="224"/>
      <c r="L106" s="224"/>
      <c r="M106" s="225"/>
      <c r="Q106" s="91"/>
      <c r="R106" s="91"/>
    </row>
    <row r="107" spans="1:18" ht="25.5" x14ac:dyDescent="0.25">
      <c r="A107" s="155" t="s">
        <v>215</v>
      </c>
      <c r="B107" s="156" t="s">
        <v>216</v>
      </c>
      <c r="C107" s="157" t="s">
        <v>186</v>
      </c>
      <c r="D107" s="95"/>
      <c r="E107" s="93"/>
      <c r="F107" s="157"/>
      <c r="G107" s="215"/>
      <c r="H107" s="216"/>
      <c r="I107" s="223"/>
      <c r="J107" s="224"/>
      <c r="K107" s="224"/>
      <c r="L107" s="224"/>
      <c r="M107" s="225"/>
      <c r="Q107" s="91"/>
      <c r="R107" s="91"/>
    </row>
    <row r="108" spans="1:18" ht="39.6" customHeight="1" x14ac:dyDescent="0.25">
      <c r="A108" s="155" t="s">
        <v>217</v>
      </c>
      <c r="B108" s="156" t="s">
        <v>218</v>
      </c>
      <c r="C108" s="157" t="s">
        <v>72</v>
      </c>
      <c r="D108" s="84"/>
      <c r="E108" s="160"/>
      <c r="F108" s="157"/>
      <c r="G108" s="215"/>
      <c r="H108" s="216"/>
      <c r="I108" s="223"/>
      <c r="J108" s="224"/>
      <c r="K108" s="224"/>
      <c r="L108" s="224"/>
      <c r="M108" s="225"/>
      <c r="Q108" s="91"/>
      <c r="R108" s="91"/>
    </row>
    <row r="109" spans="1:18" ht="39.6" customHeight="1" x14ac:dyDescent="0.25">
      <c r="A109" s="155" t="s">
        <v>219</v>
      </c>
      <c r="B109" s="156" t="s">
        <v>220</v>
      </c>
      <c r="C109" s="157" t="s">
        <v>72</v>
      </c>
      <c r="D109" s="95"/>
      <c r="E109" s="93"/>
      <c r="F109" s="157"/>
      <c r="G109" s="215"/>
      <c r="H109" s="216"/>
      <c r="I109" s="223"/>
      <c r="J109" s="224"/>
      <c r="K109" s="224"/>
      <c r="L109" s="224"/>
      <c r="M109" s="225"/>
      <c r="Q109" s="91"/>
      <c r="R109" s="91"/>
    </row>
    <row r="110" spans="1:18" ht="43.9" customHeight="1" x14ac:dyDescent="0.25">
      <c r="A110" s="155" t="s">
        <v>221</v>
      </c>
      <c r="B110" s="156" t="s">
        <v>222</v>
      </c>
      <c r="C110" s="157" t="s">
        <v>72</v>
      </c>
      <c r="D110" s="84"/>
      <c r="E110" s="160"/>
      <c r="F110" s="157"/>
      <c r="G110" s="215"/>
      <c r="H110" s="216"/>
      <c r="I110" s="223"/>
      <c r="J110" s="224"/>
      <c r="K110" s="224"/>
      <c r="L110" s="224"/>
      <c r="M110" s="225"/>
      <c r="Q110" s="91"/>
      <c r="R110" s="91"/>
    </row>
    <row r="111" spans="1:18" ht="15.4" customHeight="1" x14ac:dyDescent="0.25">
      <c r="A111" s="77"/>
      <c r="B111" s="77"/>
      <c r="C111" s="77"/>
      <c r="D111" s="91"/>
      <c r="E111" s="91"/>
      <c r="F111" s="77"/>
      <c r="G111" s="77"/>
      <c r="H111" s="77"/>
    </row>
    <row r="112" spans="1:18" x14ac:dyDescent="0.25">
      <c r="A112" s="77"/>
      <c r="B112" s="77"/>
      <c r="C112" s="77"/>
      <c r="D112" s="91"/>
      <c r="E112" s="91"/>
      <c r="F112" s="77"/>
      <c r="G112" s="77"/>
      <c r="H112" s="77"/>
    </row>
    <row r="113" spans="4:5" s="77" customFormat="1" x14ac:dyDescent="0.25">
      <c r="D113" s="91"/>
      <c r="E113" s="91"/>
    </row>
    <row r="114" spans="4:5" s="77" customFormat="1" x14ac:dyDescent="0.25">
      <c r="D114" s="91"/>
      <c r="E114" s="91"/>
    </row>
    <row r="115" spans="4:5" s="77" customFormat="1" ht="15.4" customHeight="1" x14ac:dyDescent="0.25">
      <c r="D115" s="91"/>
      <c r="E115" s="91"/>
    </row>
    <row r="116" spans="4:5" s="77" customFormat="1" x14ac:dyDescent="0.25">
      <c r="D116" s="91"/>
      <c r="E116" s="91"/>
    </row>
    <row r="117" spans="4:5" s="77" customFormat="1" x14ac:dyDescent="0.25">
      <c r="D117" s="91"/>
      <c r="E117" s="91"/>
    </row>
    <row r="118" spans="4:5" s="77" customFormat="1" x14ac:dyDescent="0.25">
      <c r="D118" s="91"/>
      <c r="E118" s="91"/>
    </row>
    <row r="119" spans="4:5" s="77" customFormat="1" x14ac:dyDescent="0.25">
      <c r="D119" s="91"/>
      <c r="E119" s="91"/>
    </row>
    <row r="120" spans="4:5" s="77" customFormat="1" x14ac:dyDescent="0.25">
      <c r="D120" s="91"/>
      <c r="E120" s="91"/>
    </row>
    <row r="121" spans="4:5" s="77" customFormat="1" x14ac:dyDescent="0.25">
      <c r="D121" s="91"/>
      <c r="E121" s="91"/>
    </row>
    <row r="122" spans="4:5" s="77" customFormat="1" x14ac:dyDescent="0.25">
      <c r="D122" s="91"/>
      <c r="E122" s="91"/>
    </row>
    <row r="123" spans="4:5" s="77" customFormat="1" ht="15.4" customHeight="1" x14ac:dyDescent="0.25">
      <c r="D123" s="91"/>
      <c r="E123" s="91"/>
    </row>
    <row r="124" spans="4:5" s="77" customFormat="1" x14ac:dyDescent="0.25">
      <c r="D124" s="91"/>
      <c r="E124" s="91"/>
    </row>
    <row r="125" spans="4:5" s="77" customFormat="1" ht="15.4" customHeight="1" x14ac:dyDescent="0.25">
      <c r="D125" s="91"/>
      <c r="E125" s="91"/>
    </row>
    <row r="126" spans="4:5" s="77" customFormat="1" x14ac:dyDescent="0.25">
      <c r="D126" s="91"/>
      <c r="E126" s="91"/>
    </row>
    <row r="127" spans="4:5" s="77" customFormat="1" x14ac:dyDescent="0.25">
      <c r="D127" s="91"/>
      <c r="E127" s="91"/>
    </row>
    <row r="128" spans="4:5" s="77" customFormat="1" x14ac:dyDescent="0.25">
      <c r="D128" s="91"/>
      <c r="E128" s="91"/>
    </row>
    <row r="129" spans="1:8" x14ac:dyDescent="0.25">
      <c r="A129" s="77"/>
      <c r="B129" s="77"/>
      <c r="C129" s="77"/>
      <c r="D129" s="91"/>
      <c r="E129" s="91"/>
      <c r="F129" s="77"/>
      <c r="G129" s="77"/>
      <c r="H129" s="77"/>
    </row>
    <row r="130" spans="1:8" x14ac:dyDescent="0.25">
      <c r="A130" s="77"/>
      <c r="B130" s="77"/>
      <c r="C130" s="77"/>
      <c r="D130" s="91"/>
      <c r="E130" s="91"/>
      <c r="F130" s="77"/>
      <c r="G130" s="77"/>
      <c r="H130" s="77"/>
    </row>
    <row r="131" spans="1:8" x14ac:dyDescent="0.25">
      <c r="A131" s="77"/>
      <c r="B131" s="77"/>
      <c r="C131" s="77"/>
      <c r="D131" s="91"/>
      <c r="E131" s="91"/>
      <c r="F131" s="77"/>
      <c r="G131" s="77"/>
      <c r="H131" s="77"/>
    </row>
    <row r="132" spans="1:8" x14ac:dyDescent="0.25">
      <c r="A132" s="77"/>
      <c r="B132" s="77"/>
      <c r="C132" s="77"/>
      <c r="D132" s="91"/>
      <c r="E132" s="91"/>
      <c r="F132" s="77"/>
      <c r="G132" s="77"/>
      <c r="H132" s="77"/>
    </row>
    <row r="133" spans="1:8" ht="15.4" customHeight="1" x14ac:dyDescent="0.25">
      <c r="A133" s="77"/>
      <c r="B133" s="77"/>
      <c r="C133" s="77"/>
      <c r="D133" s="91"/>
      <c r="E133" s="91"/>
      <c r="F133" s="77"/>
      <c r="G133" s="77"/>
      <c r="H133" s="77"/>
    </row>
    <row r="134" spans="1:8" x14ac:dyDescent="0.25">
      <c r="A134" s="77"/>
      <c r="B134" s="77"/>
      <c r="C134" s="77"/>
      <c r="D134" s="91"/>
      <c r="E134" s="91"/>
      <c r="F134" s="77"/>
      <c r="G134" s="77"/>
      <c r="H134" s="77"/>
    </row>
    <row r="135" spans="1:8" x14ac:dyDescent="0.25">
      <c r="A135" s="77"/>
      <c r="B135" s="77"/>
      <c r="C135" s="77"/>
      <c r="D135" s="91"/>
      <c r="E135" s="91"/>
      <c r="F135" s="77"/>
      <c r="G135" s="77"/>
      <c r="H135" s="77"/>
    </row>
    <row r="136" spans="1:8" x14ac:dyDescent="0.25">
      <c r="A136" s="77"/>
      <c r="B136" s="77"/>
      <c r="C136" s="77"/>
      <c r="D136" s="91"/>
      <c r="E136" s="91"/>
      <c r="F136" s="77"/>
      <c r="G136" s="77"/>
      <c r="H136" s="77"/>
    </row>
    <row r="137" spans="1:8" x14ac:dyDescent="0.25">
      <c r="A137" s="77"/>
      <c r="B137" s="77"/>
      <c r="C137" s="77"/>
      <c r="D137" s="91"/>
      <c r="E137" s="91"/>
      <c r="F137" s="77"/>
      <c r="G137" s="77"/>
      <c r="H137" s="77"/>
    </row>
    <row r="138" spans="1:8" x14ac:dyDescent="0.25">
      <c r="A138" s="77"/>
      <c r="B138" s="77"/>
      <c r="C138" s="77"/>
      <c r="D138" s="91"/>
      <c r="E138" s="91"/>
      <c r="F138" s="77"/>
      <c r="G138" s="77"/>
      <c r="H138" s="77"/>
    </row>
    <row r="139" spans="1:8" ht="15.4" customHeight="1" x14ac:dyDescent="0.25">
      <c r="A139" s="77"/>
      <c r="B139" s="77"/>
      <c r="C139" s="77"/>
      <c r="D139" s="91"/>
      <c r="E139" s="91"/>
      <c r="F139" s="77"/>
      <c r="G139" s="77"/>
      <c r="H139" s="77"/>
    </row>
    <row r="140" spans="1:8" x14ac:dyDescent="0.25">
      <c r="A140" s="106"/>
      <c r="B140" s="77"/>
      <c r="C140" s="77"/>
      <c r="D140" s="91"/>
      <c r="E140" s="91"/>
      <c r="F140" s="77"/>
      <c r="G140" s="77"/>
      <c r="H140" s="77"/>
    </row>
    <row r="141" spans="1:8" x14ac:dyDescent="0.25">
      <c r="A141" s="106"/>
      <c r="B141" s="77"/>
      <c r="C141" s="77"/>
      <c r="D141" s="91"/>
      <c r="E141" s="91"/>
      <c r="F141" s="77"/>
      <c r="G141" s="77"/>
      <c r="H141" s="77"/>
    </row>
    <row r="142" spans="1:8" x14ac:dyDescent="0.25">
      <c r="A142" s="106"/>
      <c r="B142" s="77"/>
      <c r="C142" s="77"/>
      <c r="D142" s="91"/>
      <c r="E142" s="91"/>
      <c r="F142" s="77"/>
      <c r="G142" s="77"/>
      <c r="H142" s="77"/>
    </row>
    <row r="143" spans="1:8" x14ac:dyDescent="0.25">
      <c r="A143" s="77"/>
      <c r="B143" s="77"/>
      <c r="C143" s="77"/>
      <c r="D143" s="91"/>
      <c r="E143" s="91"/>
      <c r="F143" s="77"/>
      <c r="G143" s="77"/>
      <c r="H143" s="77"/>
    </row>
    <row r="144" spans="1:8" x14ac:dyDescent="0.25">
      <c r="A144" s="104"/>
      <c r="B144" s="77"/>
      <c r="C144" s="77"/>
      <c r="D144" s="91"/>
      <c r="E144" s="91"/>
      <c r="F144" s="77"/>
      <c r="G144" s="77"/>
      <c r="H144" s="77"/>
    </row>
    <row r="145" spans="1:8" x14ac:dyDescent="0.25">
      <c r="A145" s="104"/>
      <c r="B145" s="77"/>
      <c r="C145" s="77"/>
      <c r="D145" s="91"/>
      <c r="E145" s="91"/>
      <c r="F145" s="77"/>
      <c r="G145" s="77"/>
      <c r="H145" s="77"/>
    </row>
    <row r="146" spans="1:8" x14ac:dyDescent="0.25">
      <c r="A146" s="106"/>
      <c r="B146" s="77"/>
      <c r="C146" s="77"/>
      <c r="D146" s="91"/>
      <c r="E146" s="91"/>
      <c r="F146" s="77"/>
      <c r="G146" s="77"/>
      <c r="H146" s="77"/>
    </row>
    <row r="147" spans="1:8" x14ac:dyDescent="0.25">
      <c r="A147" s="104"/>
      <c r="B147" s="77"/>
      <c r="C147" s="77"/>
      <c r="D147" s="91"/>
      <c r="E147" s="91"/>
      <c r="F147" s="77"/>
      <c r="G147" s="77"/>
      <c r="H147" s="77"/>
    </row>
    <row r="148" spans="1:8" x14ac:dyDescent="0.25">
      <c r="A148" s="77"/>
      <c r="B148" s="77"/>
      <c r="C148" s="77"/>
      <c r="D148" s="91"/>
      <c r="E148" s="91"/>
      <c r="F148" s="77"/>
      <c r="G148" s="77"/>
      <c r="H148" s="77"/>
    </row>
    <row r="149" spans="1:8" x14ac:dyDescent="0.25">
      <c r="A149" s="106"/>
      <c r="B149" s="77"/>
      <c r="C149" s="77"/>
      <c r="D149" s="91"/>
      <c r="E149" s="91"/>
      <c r="F149" s="77"/>
      <c r="G149" s="77"/>
      <c r="H149" s="77"/>
    </row>
    <row r="150" spans="1:8" x14ac:dyDescent="0.25">
      <c r="A150" s="106"/>
      <c r="B150" s="77"/>
      <c r="C150" s="77"/>
      <c r="D150" s="91"/>
      <c r="E150" s="91"/>
      <c r="F150" s="77"/>
      <c r="G150" s="77"/>
      <c r="H150" s="77"/>
    </row>
    <row r="151" spans="1:8" x14ac:dyDescent="0.25">
      <c r="A151" s="106"/>
      <c r="B151" s="77"/>
      <c r="C151" s="77"/>
      <c r="D151" s="91"/>
      <c r="E151" s="91"/>
      <c r="F151" s="77"/>
      <c r="G151" s="77"/>
      <c r="H151" s="77"/>
    </row>
    <row r="152" spans="1:8" ht="15.4" customHeight="1" x14ac:dyDescent="0.25">
      <c r="A152" s="77"/>
      <c r="B152" s="77"/>
      <c r="C152" s="77"/>
      <c r="D152" s="91"/>
      <c r="E152" s="91"/>
      <c r="F152" s="77"/>
      <c r="G152" s="77"/>
      <c r="H152" s="77"/>
    </row>
    <row r="153" spans="1:8" x14ac:dyDescent="0.25">
      <c r="A153" s="77"/>
      <c r="B153" s="77"/>
      <c r="C153" s="77"/>
      <c r="D153" s="91"/>
      <c r="E153" s="91"/>
      <c r="F153" s="77"/>
      <c r="G153" s="77"/>
      <c r="H153" s="77"/>
    </row>
    <row r="154" spans="1:8" x14ac:dyDescent="0.25">
      <c r="A154" s="77"/>
      <c r="B154" s="77"/>
      <c r="C154" s="77"/>
      <c r="D154" s="91"/>
      <c r="E154" s="91"/>
      <c r="F154" s="77"/>
      <c r="G154" s="77"/>
      <c r="H154" s="77"/>
    </row>
    <row r="155" spans="1:8" x14ac:dyDescent="0.25">
      <c r="A155" s="77"/>
      <c r="B155" s="77"/>
      <c r="C155" s="77"/>
      <c r="D155" s="91"/>
      <c r="E155" s="91"/>
      <c r="F155" s="77"/>
      <c r="G155" s="77"/>
      <c r="H155" s="77"/>
    </row>
    <row r="156" spans="1:8" x14ac:dyDescent="0.25">
      <c r="A156" s="77"/>
      <c r="B156" s="77"/>
      <c r="C156" s="77"/>
      <c r="D156" s="91"/>
      <c r="E156" s="91"/>
      <c r="F156" s="77"/>
      <c r="G156" s="77"/>
      <c r="H156" s="77"/>
    </row>
    <row r="157" spans="1:8" x14ac:dyDescent="0.25">
      <c r="A157" s="77"/>
      <c r="B157" s="77"/>
      <c r="C157" s="77"/>
      <c r="D157" s="91"/>
      <c r="E157" s="91"/>
      <c r="F157" s="77"/>
      <c r="G157" s="77"/>
      <c r="H157" s="77"/>
    </row>
    <row r="158" spans="1:8" x14ac:dyDescent="0.25">
      <c r="A158" s="77"/>
      <c r="B158" s="77"/>
      <c r="C158" s="77"/>
      <c r="D158" s="91"/>
      <c r="E158" s="91"/>
      <c r="F158" s="77"/>
      <c r="G158" s="77"/>
      <c r="H158" s="77"/>
    </row>
    <row r="159" spans="1:8" ht="15.4" customHeight="1" x14ac:dyDescent="0.25">
      <c r="A159" s="77"/>
      <c r="B159" s="77"/>
      <c r="C159" s="77"/>
      <c r="D159" s="91"/>
      <c r="E159" s="91"/>
      <c r="F159" s="77"/>
      <c r="G159" s="77"/>
      <c r="H159" s="77"/>
    </row>
    <row r="160" spans="1:8" x14ac:dyDescent="0.25">
      <c r="A160" s="77"/>
      <c r="B160" s="77"/>
      <c r="C160" s="77"/>
      <c r="D160" s="91"/>
      <c r="E160" s="91"/>
      <c r="F160" s="77"/>
      <c r="G160" s="77"/>
      <c r="H160" s="77"/>
    </row>
    <row r="161" spans="4:5" s="77" customFormat="1" x14ac:dyDescent="0.25">
      <c r="D161" s="91"/>
      <c r="E161" s="91"/>
    </row>
    <row r="162" spans="4:5" s="77" customFormat="1" x14ac:dyDescent="0.25">
      <c r="D162" s="91"/>
      <c r="E162" s="91"/>
    </row>
    <row r="163" spans="4:5" s="77" customFormat="1" x14ac:dyDescent="0.25">
      <c r="D163" s="91"/>
      <c r="E163" s="91"/>
    </row>
    <row r="164" spans="4:5" s="77" customFormat="1" x14ac:dyDescent="0.25">
      <c r="D164" s="91"/>
      <c r="E164" s="91"/>
    </row>
    <row r="165" spans="4:5" s="77" customFormat="1" ht="15.4" customHeight="1" x14ac:dyDescent="0.25">
      <c r="D165" s="91"/>
      <c r="E165" s="91"/>
    </row>
    <row r="166" spans="4:5" s="77" customFormat="1" x14ac:dyDescent="0.25">
      <c r="D166" s="91"/>
      <c r="E166" s="91"/>
    </row>
    <row r="167" spans="4:5" s="77" customFormat="1" x14ac:dyDescent="0.25">
      <c r="D167" s="91"/>
      <c r="E167" s="91"/>
    </row>
    <row r="168" spans="4:5" s="77" customFormat="1" ht="27" customHeight="1" x14ac:dyDescent="0.25">
      <c r="D168" s="91"/>
      <c r="E168" s="91"/>
    </row>
    <row r="169" spans="4:5" s="77" customFormat="1" ht="15.4" customHeight="1" x14ac:dyDescent="0.25">
      <c r="D169" s="91"/>
      <c r="E169" s="91"/>
    </row>
    <row r="170" spans="4:5" s="77" customFormat="1" x14ac:dyDescent="0.25">
      <c r="D170" s="91"/>
      <c r="E170" s="91"/>
    </row>
    <row r="171" spans="4:5" s="77" customFormat="1" x14ac:dyDescent="0.25">
      <c r="D171" s="91"/>
      <c r="E171" s="91"/>
    </row>
    <row r="172" spans="4:5" s="77" customFormat="1" x14ac:dyDescent="0.25">
      <c r="D172" s="91"/>
      <c r="E172" s="91"/>
    </row>
    <row r="173" spans="4:5" s="77" customFormat="1" ht="15.4" customHeight="1" x14ac:dyDescent="0.25">
      <c r="D173" s="91"/>
      <c r="E173" s="91"/>
    </row>
    <row r="174" spans="4:5" s="77" customFormat="1" x14ac:dyDescent="0.25">
      <c r="D174" s="91"/>
      <c r="E174" s="91"/>
    </row>
    <row r="175" spans="4:5" s="77" customFormat="1" x14ac:dyDescent="0.25">
      <c r="D175" s="91"/>
      <c r="E175" s="91"/>
    </row>
    <row r="176" spans="4:5" s="77" customFormat="1" x14ac:dyDescent="0.25">
      <c r="D176" s="91"/>
      <c r="E176" s="91"/>
    </row>
    <row r="177" spans="4:5" s="77" customFormat="1" x14ac:dyDescent="0.25">
      <c r="D177" s="91"/>
      <c r="E177" s="91"/>
    </row>
    <row r="178" spans="4:5" s="77" customFormat="1" x14ac:dyDescent="0.25">
      <c r="D178" s="91"/>
      <c r="E178" s="91"/>
    </row>
    <row r="179" spans="4:5" s="77" customFormat="1" ht="15.4" customHeight="1" x14ac:dyDescent="0.25">
      <c r="D179" s="91"/>
      <c r="E179" s="91"/>
    </row>
    <row r="180" spans="4:5" s="77" customFormat="1" x14ac:dyDescent="0.25">
      <c r="D180" s="91"/>
      <c r="E180" s="91"/>
    </row>
    <row r="181" spans="4:5" s="77" customFormat="1" x14ac:dyDescent="0.25">
      <c r="D181" s="91"/>
      <c r="E181" s="91"/>
    </row>
    <row r="182" spans="4:5" s="77" customFormat="1" x14ac:dyDescent="0.25">
      <c r="D182" s="91"/>
      <c r="E182" s="91"/>
    </row>
    <row r="183" spans="4:5" s="77" customFormat="1" ht="15.4" customHeight="1" x14ac:dyDescent="0.25">
      <c r="D183" s="91"/>
      <c r="E183" s="91"/>
    </row>
    <row r="184" spans="4:5" s="77" customFormat="1" x14ac:dyDescent="0.25">
      <c r="D184" s="91"/>
      <c r="E184" s="91"/>
    </row>
    <row r="185" spans="4:5" s="77" customFormat="1" x14ac:dyDescent="0.25">
      <c r="D185" s="91"/>
      <c r="E185" s="91"/>
    </row>
    <row r="186" spans="4:5" s="77" customFormat="1" x14ac:dyDescent="0.25">
      <c r="D186" s="91"/>
      <c r="E186" s="91"/>
    </row>
    <row r="187" spans="4:5" s="77" customFormat="1" ht="26.25" customHeight="1" x14ac:dyDescent="0.25">
      <c r="D187" s="91"/>
      <c r="E187" s="91"/>
    </row>
    <row r="188" spans="4:5" s="77" customFormat="1" ht="23.25" customHeight="1" x14ac:dyDescent="0.25">
      <c r="D188" s="91"/>
      <c r="E188" s="91"/>
    </row>
    <row r="189" spans="4:5" s="77" customFormat="1" x14ac:dyDescent="0.25">
      <c r="D189" s="91"/>
      <c r="E189" s="91"/>
    </row>
    <row r="190" spans="4:5" s="77" customFormat="1" ht="15.4" customHeight="1" x14ac:dyDescent="0.25">
      <c r="D190" s="91"/>
      <c r="E190" s="91"/>
    </row>
    <row r="191" spans="4:5" s="77" customFormat="1" x14ac:dyDescent="0.25">
      <c r="D191" s="91"/>
      <c r="E191" s="91"/>
    </row>
    <row r="192" spans="4:5" s="77" customFormat="1" x14ac:dyDescent="0.25">
      <c r="D192" s="91"/>
      <c r="E192" s="91"/>
    </row>
    <row r="193" spans="1:8" x14ac:dyDescent="0.25">
      <c r="A193" s="77"/>
      <c r="B193" s="77"/>
      <c r="C193" s="77"/>
      <c r="D193" s="91"/>
      <c r="E193" s="91"/>
      <c r="F193" s="77"/>
      <c r="G193" s="77"/>
      <c r="H193" s="77"/>
    </row>
    <row r="194" spans="1:8" x14ac:dyDescent="0.25">
      <c r="A194" s="77"/>
      <c r="B194" s="77"/>
      <c r="C194" s="77"/>
      <c r="D194" s="91"/>
      <c r="E194" s="91"/>
      <c r="F194" s="77"/>
      <c r="G194" s="77"/>
      <c r="H194" s="77"/>
    </row>
    <row r="195" spans="1:8" x14ac:dyDescent="0.25">
      <c r="A195" s="77"/>
      <c r="B195" s="77"/>
      <c r="C195" s="77"/>
      <c r="D195" s="91"/>
      <c r="E195" s="91"/>
      <c r="F195" s="77"/>
      <c r="G195" s="77"/>
      <c r="H195" s="77"/>
    </row>
    <row r="196" spans="1:8" x14ac:dyDescent="0.25">
      <c r="A196" s="77"/>
      <c r="B196" s="77"/>
      <c r="C196" s="77"/>
      <c r="D196" s="91"/>
      <c r="E196" s="91"/>
      <c r="F196" s="77"/>
      <c r="G196" s="77"/>
      <c r="H196" s="77"/>
    </row>
    <row r="197" spans="1:8" x14ac:dyDescent="0.25">
      <c r="A197" s="77"/>
      <c r="B197" s="77"/>
      <c r="C197" s="77"/>
      <c r="D197" s="91"/>
      <c r="E197" s="91"/>
      <c r="F197" s="77"/>
      <c r="G197" s="77"/>
      <c r="H197" s="77"/>
    </row>
    <row r="198" spans="1:8" x14ac:dyDescent="0.25">
      <c r="A198" s="77"/>
      <c r="B198" s="77"/>
      <c r="C198" s="77"/>
      <c r="D198" s="91"/>
      <c r="E198" s="91"/>
      <c r="F198" s="77"/>
      <c r="G198" s="77"/>
      <c r="H198" s="77"/>
    </row>
    <row r="199" spans="1:8" ht="15.4" customHeight="1" x14ac:dyDescent="0.25">
      <c r="A199" s="77"/>
      <c r="B199" s="77"/>
      <c r="C199" s="77"/>
      <c r="D199" s="91"/>
      <c r="E199" s="91"/>
      <c r="F199" s="77"/>
      <c r="G199" s="77"/>
      <c r="H199" s="77"/>
    </row>
    <row r="200" spans="1:8" ht="15.4" customHeight="1" x14ac:dyDescent="0.25">
      <c r="A200" s="77"/>
      <c r="B200" s="77"/>
      <c r="C200" s="77"/>
      <c r="D200" s="91"/>
      <c r="E200" s="91"/>
      <c r="F200" s="77"/>
      <c r="G200" s="77"/>
      <c r="H200" s="77"/>
    </row>
    <row r="201" spans="1:8" x14ac:dyDescent="0.25">
      <c r="A201" s="77"/>
      <c r="B201" s="77"/>
      <c r="C201" s="77"/>
      <c r="D201" s="91"/>
      <c r="E201" s="91"/>
      <c r="F201" s="77"/>
      <c r="G201" s="77"/>
      <c r="H201" s="77"/>
    </row>
    <row r="202" spans="1:8" ht="15.4" customHeight="1" x14ac:dyDescent="0.25">
      <c r="A202" s="77"/>
      <c r="B202" s="77"/>
      <c r="C202" s="77"/>
      <c r="D202" s="91"/>
      <c r="E202" s="91"/>
      <c r="F202" s="77"/>
      <c r="G202" s="77"/>
      <c r="H202" s="77"/>
    </row>
    <row r="203" spans="1:8" x14ac:dyDescent="0.25">
      <c r="A203" s="104"/>
      <c r="B203" s="77"/>
      <c r="C203" s="77"/>
      <c r="D203" s="91"/>
      <c r="E203" s="91"/>
      <c r="F203" s="77"/>
      <c r="G203" s="77"/>
      <c r="H203" s="77"/>
    </row>
    <row r="204" spans="1:8" x14ac:dyDescent="0.25">
      <c r="A204" s="106"/>
      <c r="B204" s="77"/>
      <c r="C204" s="77"/>
      <c r="D204" s="91"/>
      <c r="E204" s="91"/>
      <c r="F204" s="77"/>
      <c r="G204" s="77"/>
      <c r="H204" s="77"/>
    </row>
    <row r="205" spans="1:8" x14ac:dyDescent="0.25">
      <c r="A205" s="106"/>
      <c r="B205" s="77"/>
      <c r="C205" s="77"/>
      <c r="D205" s="91"/>
      <c r="E205" s="91"/>
      <c r="F205" s="77"/>
      <c r="G205" s="77"/>
      <c r="H205" s="77"/>
    </row>
    <row r="206" spans="1:8" x14ac:dyDescent="0.25">
      <c r="A206" s="106"/>
      <c r="B206" s="77"/>
      <c r="C206" s="77"/>
      <c r="D206" s="91"/>
      <c r="E206" s="91"/>
      <c r="F206" s="77"/>
      <c r="G206" s="77"/>
      <c r="H206" s="77"/>
    </row>
    <row r="207" spans="1:8" x14ac:dyDescent="0.25">
      <c r="A207" s="106"/>
      <c r="B207" s="77"/>
      <c r="C207" s="77"/>
      <c r="D207" s="91"/>
      <c r="E207" s="91"/>
      <c r="F207" s="77"/>
      <c r="G207" s="77"/>
      <c r="H207" s="77"/>
    </row>
    <row r="208" spans="1:8" x14ac:dyDescent="0.25">
      <c r="A208" s="106"/>
      <c r="B208" s="77"/>
      <c r="C208" s="77"/>
      <c r="D208" s="91"/>
      <c r="E208" s="91"/>
      <c r="F208" s="77"/>
      <c r="G208" s="77"/>
      <c r="H208" s="77"/>
    </row>
    <row r="209" spans="1:8" x14ac:dyDescent="0.25">
      <c r="A209" s="106"/>
      <c r="B209" s="77"/>
      <c r="C209" s="77"/>
      <c r="D209" s="91"/>
      <c r="E209" s="91"/>
      <c r="F209" s="77"/>
      <c r="G209" s="77"/>
      <c r="H209" s="77"/>
    </row>
    <row r="210" spans="1:8" x14ac:dyDescent="0.25">
      <c r="A210" s="106"/>
      <c r="B210" s="77"/>
      <c r="C210" s="77"/>
      <c r="D210" s="91"/>
      <c r="E210" s="91"/>
      <c r="F210" s="77"/>
      <c r="G210" s="77"/>
      <c r="H210" s="77"/>
    </row>
    <row r="211" spans="1:8" x14ac:dyDescent="0.25">
      <c r="A211" s="106"/>
      <c r="B211" s="77"/>
      <c r="C211" s="77"/>
      <c r="D211" s="91"/>
      <c r="E211" s="91"/>
      <c r="F211" s="77"/>
      <c r="G211" s="77"/>
      <c r="H211" s="77"/>
    </row>
    <row r="212" spans="1:8" x14ac:dyDescent="0.25">
      <c r="A212" s="106"/>
      <c r="B212" s="77"/>
      <c r="C212" s="77"/>
      <c r="D212" s="91"/>
      <c r="E212" s="91"/>
      <c r="F212" s="77"/>
      <c r="G212" s="77"/>
      <c r="H212" s="77"/>
    </row>
    <row r="213" spans="1:8" x14ac:dyDescent="0.25">
      <c r="A213" s="77"/>
      <c r="B213" s="77"/>
      <c r="C213" s="77"/>
      <c r="D213" s="91"/>
      <c r="E213" s="91"/>
      <c r="F213" s="77"/>
      <c r="G213" s="77"/>
      <c r="H213" s="77"/>
    </row>
    <row r="214" spans="1:8" x14ac:dyDescent="0.25">
      <c r="A214" s="77"/>
      <c r="B214" s="77"/>
      <c r="C214" s="77"/>
      <c r="D214" s="91"/>
      <c r="E214" s="91"/>
      <c r="F214" s="77"/>
      <c r="G214" s="77"/>
      <c r="H214" s="77"/>
    </row>
    <row r="215" spans="1:8" x14ac:dyDescent="0.25">
      <c r="A215" s="77"/>
      <c r="B215" s="77"/>
      <c r="C215" s="77"/>
      <c r="D215" s="91"/>
      <c r="E215" s="91"/>
      <c r="F215" s="77"/>
      <c r="G215" s="77"/>
      <c r="H215" s="77"/>
    </row>
    <row r="216" spans="1:8" x14ac:dyDescent="0.25">
      <c r="A216" s="77"/>
      <c r="B216" s="77"/>
      <c r="C216" s="77"/>
      <c r="D216" s="91"/>
      <c r="E216" s="91"/>
      <c r="F216" s="77"/>
      <c r="G216" s="77"/>
      <c r="H216" s="77"/>
    </row>
    <row r="217" spans="1:8" ht="15.4" customHeight="1" x14ac:dyDescent="0.25">
      <c r="A217" s="77"/>
      <c r="B217" s="77"/>
      <c r="C217" s="77"/>
      <c r="D217" s="91"/>
      <c r="E217" s="91"/>
      <c r="F217" s="77"/>
      <c r="G217" s="77"/>
      <c r="H217" s="77"/>
    </row>
    <row r="218" spans="1:8" x14ac:dyDescent="0.25">
      <c r="A218" s="77"/>
      <c r="B218" s="77"/>
      <c r="C218" s="77"/>
      <c r="D218" s="91"/>
      <c r="E218" s="91"/>
      <c r="F218" s="77"/>
      <c r="G218" s="77"/>
      <c r="H218" s="77"/>
    </row>
    <row r="219" spans="1:8" x14ac:dyDescent="0.25">
      <c r="A219" s="77"/>
      <c r="B219" s="77"/>
      <c r="C219" s="77"/>
      <c r="D219" s="91"/>
      <c r="E219" s="91"/>
      <c r="F219" s="77"/>
      <c r="G219" s="77"/>
      <c r="H219" s="77"/>
    </row>
    <row r="220" spans="1:8" x14ac:dyDescent="0.25">
      <c r="A220" s="77"/>
      <c r="B220" s="77"/>
      <c r="C220" s="77"/>
      <c r="D220" s="91"/>
      <c r="E220" s="91"/>
      <c r="F220" s="77"/>
      <c r="G220" s="77"/>
      <c r="H220" s="77"/>
    </row>
    <row r="221" spans="1:8" x14ac:dyDescent="0.25">
      <c r="A221" s="77"/>
      <c r="B221" s="77"/>
      <c r="C221" s="77"/>
      <c r="D221" s="91"/>
      <c r="E221" s="91"/>
      <c r="F221" s="77"/>
      <c r="G221" s="77"/>
      <c r="H221" s="77"/>
    </row>
    <row r="222" spans="1:8" x14ac:dyDescent="0.25">
      <c r="A222" s="77"/>
      <c r="B222" s="77"/>
      <c r="C222" s="77"/>
      <c r="D222" s="91"/>
      <c r="E222" s="91"/>
      <c r="F222" s="77"/>
      <c r="G222" s="77"/>
      <c r="H222" s="77"/>
    </row>
    <row r="223" spans="1:8" ht="15.4" customHeight="1" x14ac:dyDescent="0.25">
      <c r="A223" s="77"/>
      <c r="B223" s="77"/>
      <c r="C223" s="77"/>
      <c r="D223" s="91"/>
      <c r="E223" s="91"/>
      <c r="F223" s="77"/>
      <c r="G223" s="77"/>
      <c r="H223" s="77"/>
    </row>
    <row r="224" spans="1:8" x14ac:dyDescent="0.25">
      <c r="A224" s="77"/>
      <c r="B224" s="77"/>
      <c r="C224" s="77"/>
      <c r="D224" s="91"/>
      <c r="E224" s="91"/>
      <c r="F224" s="77"/>
      <c r="G224" s="77"/>
      <c r="H224" s="77"/>
    </row>
    <row r="225" spans="1:18" x14ac:dyDescent="0.25">
      <c r="A225" s="77"/>
      <c r="B225" s="77"/>
      <c r="C225" s="77"/>
      <c r="D225" s="91"/>
      <c r="E225" s="91"/>
      <c r="F225" s="77"/>
      <c r="G225" s="77"/>
      <c r="H225" s="77"/>
    </row>
    <row r="226" spans="1:18" x14ac:dyDescent="0.25">
      <c r="A226" s="77"/>
      <c r="B226" s="77"/>
      <c r="C226" s="77"/>
      <c r="D226" s="91"/>
      <c r="E226" s="91"/>
      <c r="F226" s="77"/>
      <c r="G226" s="77"/>
      <c r="H226" s="77"/>
    </row>
    <row r="227" spans="1:18" x14ac:dyDescent="0.25">
      <c r="A227" s="77"/>
      <c r="B227" s="77"/>
      <c r="C227" s="77"/>
      <c r="D227" s="91"/>
      <c r="E227" s="91"/>
      <c r="F227" s="77"/>
      <c r="G227" s="77"/>
      <c r="H227" s="77"/>
    </row>
    <row r="228" spans="1:18" ht="15.4" customHeight="1" x14ac:dyDescent="0.25">
      <c r="A228" s="77"/>
      <c r="B228" s="77"/>
      <c r="C228" s="77"/>
      <c r="D228" s="91"/>
      <c r="E228" s="91"/>
      <c r="F228" s="77"/>
      <c r="G228" s="77"/>
      <c r="H228" s="77"/>
    </row>
    <row r="229" spans="1:18" x14ac:dyDescent="0.25">
      <c r="A229" s="77"/>
      <c r="B229" s="77"/>
      <c r="C229" s="77"/>
      <c r="D229" s="91"/>
      <c r="E229" s="91"/>
      <c r="F229" s="77"/>
      <c r="G229" s="77"/>
      <c r="H229" s="77"/>
    </row>
    <row r="230" spans="1:18" x14ac:dyDescent="0.25">
      <c r="A230" s="77"/>
      <c r="B230" s="77"/>
      <c r="C230" s="77"/>
      <c r="D230" s="77"/>
      <c r="E230" s="77"/>
      <c r="F230" s="77"/>
      <c r="G230" s="77"/>
      <c r="H230" s="77"/>
    </row>
    <row r="231" spans="1:18" x14ac:dyDescent="0.25">
      <c r="A231" s="77"/>
      <c r="B231" s="77"/>
      <c r="C231" s="77"/>
      <c r="D231" s="77"/>
      <c r="E231" s="77"/>
      <c r="F231" s="77"/>
      <c r="G231" s="77"/>
      <c r="H231" s="77"/>
    </row>
    <row r="232" spans="1:18" ht="15.4" customHeight="1" x14ac:dyDescent="0.25">
      <c r="A232" s="77"/>
      <c r="B232" s="77"/>
      <c r="C232" s="77"/>
      <c r="D232" s="77"/>
      <c r="E232" s="77"/>
      <c r="F232" s="77"/>
      <c r="G232" s="77"/>
      <c r="H232" s="77"/>
    </row>
    <row r="233" spans="1:18" x14ac:dyDescent="0.25">
      <c r="A233" s="77"/>
      <c r="B233" s="77"/>
      <c r="C233" s="77"/>
      <c r="D233" s="77"/>
      <c r="E233" s="77"/>
      <c r="F233" s="77"/>
      <c r="G233" s="77"/>
      <c r="H233" s="77"/>
    </row>
    <row r="234" spans="1:18" x14ac:dyDescent="0.25">
      <c r="A234" s="77"/>
      <c r="B234" s="77"/>
      <c r="C234" s="77"/>
      <c r="D234" s="77"/>
      <c r="E234" s="77"/>
      <c r="F234" s="77"/>
      <c r="G234" s="77"/>
      <c r="H234" s="77"/>
    </row>
    <row r="235" spans="1:18" x14ac:dyDescent="0.25">
      <c r="A235" s="77"/>
      <c r="B235" s="77"/>
      <c r="C235" s="77"/>
      <c r="D235" s="91"/>
      <c r="E235" s="91"/>
      <c r="F235" s="77"/>
      <c r="G235" s="77"/>
      <c r="H235" s="77"/>
      <c r="Q235" s="91"/>
      <c r="R235" s="91"/>
    </row>
    <row r="236" spans="1:18" x14ac:dyDescent="0.25">
      <c r="A236" s="77"/>
      <c r="B236" s="77"/>
      <c r="C236" s="77"/>
      <c r="D236" s="91"/>
      <c r="E236" s="91"/>
      <c r="F236" s="77"/>
      <c r="G236" s="77"/>
      <c r="H236" s="77"/>
      <c r="Q236" s="91"/>
      <c r="R236" s="91"/>
    </row>
    <row r="237" spans="1:18" x14ac:dyDescent="0.25">
      <c r="A237" s="77"/>
      <c r="B237" s="77"/>
      <c r="C237" s="77"/>
      <c r="D237" s="91"/>
      <c r="E237" s="91"/>
      <c r="F237" s="77"/>
      <c r="G237" s="77"/>
      <c r="H237" s="77"/>
      <c r="Q237" s="91"/>
      <c r="R237" s="91"/>
    </row>
    <row r="238" spans="1:18" ht="15.4" customHeight="1" x14ac:dyDescent="0.25">
      <c r="A238" s="77"/>
      <c r="B238" s="77"/>
      <c r="C238" s="77"/>
      <c r="D238" s="91"/>
      <c r="E238" s="91"/>
      <c r="F238" s="77"/>
      <c r="G238" s="77"/>
      <c r="H238" s="77"/>
      <c r="Q238" s="91"/>
      <c r="R238" s="91"/>
    </row>
    <row r="239" spans="1:18" x14ac:dyDescent="0.25">
      <c r="A239" s="77"/>
      <c r="B239" s="77"/>
      <c r="C239" s="77"/>
      <c r="D239" s="91"/>
      <c r="E239" s="91"/>
      <c r="F239" s="77"/>
      <c r="G239" s="77"/>
      <c r="H239" s="77"/>
      <c r="Q239" s="91"/>
      <c r="R239" s="91"/>
    </row>
    <row r="240" spans="1:18" x14ac:dyDescent="0.25">
      <c r="A240" s="77"/>
      <c r="B240" s="77"/>
      <c r="C240" s="77"/>
      <c r="D240" s="91"/>
      <c r="E240" s="91"/>
      <c r="F240" s="77"/>
      <c r="G240" s="77"/>
      <c r="H240" s="77"/>
      <c r="Q240" s="91"/>
      <c r="R240" s="91"/>
    </row>
    <row r="241" spans="1:18" x14ac:dyDescent="0.25">
      <c r="A241" s="77"/>
      <c r="B241" s="77"/>
      <c r="C241" s="77"/>
      <c r="D241" s="91"/>
      <c r="E241" s="91"/>
      <c r="F241" s="77"/>
      <c r="G241" s="77"/>
      <c r="H241" s="77"/>
      <c r="Q241" s="91"/>
      <c r="R241" s="91"/>
    </row>
    <row r="242" spans="1:18" x14ac:dyDescent="0.25">
      <c r="A242" s="77"/>
      <c r="B242" s="77"/>
      <c r="C242" s="77"/>
      <c r="D242" s="91"/>
      <c r="E242" s="91"/>
      <c r="F242" s="77"/>
      <c r="G242" s="77"/>
      <c r="H242" s="77"/>
      <c r="Q242" s="91"/>
      <c r="R242" s="91"/>
    </row>
    <row r="243" spans="1:18" x14ac:dyDescent="0.25">
      <c r="A243" s="77"/>
      <c r="B243" s="77"/>
      <c r="C243" s="77"/>
      <c r="D243" s="91"/>
      <c r="E243" s="91"/>
      <c r="F243" s="77"/>
      <c r="G243" s="77"/>
      <c r="H243" s="77"/>
      <c r="Q243" s="91"/>
      <c r="R243" s="91"/>
    </row>
    <row r="244" spans="1:18" x14ac:dyDescent="0.25">
      <c r="A244" s="77"/>
      <c r="B244" s="77"/>
      <c r="C244" s="77"/>
      <c r="D244" s="91"/>
      <c r="E244" s="91"/>
      <c r="F244" s="77"/>
      <c r="G244" s="77"/>
      <c r="H244" s="77"/>
      <c r="Q244" s="91"/>
      <c r="R244" s="91"/>
    </row>
    <row r="245" spans="1:18" x14ac:dyDescent="0.25">
      <c r="A245" s="104"/>
      <c r="B245" s="77"/>
      <c r="C245" s="77"/>
      <c r="D245" s="91"/>
      <c r="E245" s="91"/>
      <c r="F245" s="77"/>
      <c r="G245" s="77"/>
      <c r="H245" s="77"/>
      <c r="Q245" s="91"/>
      <c r="R245" s="91"/>
    </row>
    <row r="246" spans="1:18" x14ac:dyDescent="0.25">
      <c r="A246" s="104"/>
      <c r="B246" s="77"/>
      <c r="C246" s="77"/>
      <c r="D246" s="91"/>
      <c r="E246" s="91"/>
      <c r="F246" s="77"/>
      <c r="G246" s="77"/>
      <c r="H246" s="77"/>
      <c r="Q246" s="91"/>
      <c r="R246" s="91"/>
    </row>
    <row r="247" spans="1:18" ht="15.4" customHeight="1" x14ac:dyDescent="0.25">
      <c r="A247" s="104"/>
      <c r="B247" s="77"/>
      <c r="C247" s="77"/>
      <c r="D247" s="91"/>
      <c r="E247" s="91"/>
      <c r="F247" s="77"/>
      <c r="G247" s="77"/>
      <c r="H247" s="77"/>
    </row>
    <row r="248" spans="1:18" ht="15.4" customHeight="1" x14ac:dyDescent="0.25">
      <c r="A248" s="104"/>
      <c r="B248" s="77"/>
      <c r="C248" s="77"/>
      <c r="D248" s="91"/>
      <c r="E248" s="91"/>
      <c r="F248" s="77"/>
      <c r="G248" s="77"/>
      <c r="H248" s="77"/>
    </row>
    <row r="249" spans="1:18" ht="15.4" customHeight="1" x14ac:dyDescent="0.25">
      <c r="A249" s="104"/>
      <c r="B249" s="77"/>
      <c r="C249" s="77"/>
      <c r="D249" s="91"/>
      <c r="E249" s="91"/>
      <c r="F249" s="77"/>
      <c r="G249" s="77"/>
      <c r="H249" s="77"/>
    </row>
    <row r="250" spans="1:18" x14ac:dyDescent="0.25">
      <c r="A250" s="77"/>
      <c r="B250" s="77"/>
      <c r="C250" s="77"/>
      <c r="D250" s="91"/>
      <c r="E250" s="91"/>
      <c r="F250" s="77"/>
      <c r="G250" s="77"/>
      <c r="H250" s="77"/>
    </row>
    <row r="251" spans="1:18" ht="15.4" customHeight="1" x14ac:dyDescent="0.25">
      <c r="A251" s="77"/>
      <c r="B251" s="77"/>
      <c r="C251" s="77"/>
      <c r="D251" s="91"/>
      <c r="E251" s="91"/>
      <c r="F251" s="77"/>
      <c r="G251" s="77"/>
      <c r="H251" s="77"/>
    </row>
    <row r="252" spans="1:18" x14ac:dyDescent="0.25">
      <c r="A252" s="77"/>
      <c r="B252" s="77"/>
      <c r="C252" s="77"/>
      <c r="D252" s="91"/>
      <c r="E252" s="91"/>
      <c r="F252" s="77"/>
      <c r="G252" s="77"/>
      <c r="H252" s="77"/>
    </row>
    <row r="253" spans="1:18" x14ac:dyDescent="0.25">
      <c r="A253" s="77"/>
      <c r="B253" s="77"/>
      <c r="C253" s="77"/>
      <c r="D253" s="91"/>
      <c r="E253" s="91"/>
      <c r="F253" s="77"/>
      <c r="G253" s="77"/>
      <c r="H253" s="77"/>
    </row>
    <row r="254" spans="1:18" x14ac:dyDescent="0.25">
      <c r="A254" s="77"/>
      <c r="B254" s="77"/>
      <c r="C254" s="77"/>
      <c r="D254" s="91"/>
      <c r="E254" s="91"/>
      <c r="F254" s="77"/>
      <c r="G254" s="77"/>
      <c r="H254" s="77"/>
    </row>
    <row r="255" spans="1:18" x14ac:dyDescent="0.25">
      <c r="A255" s="77"/>
      <c r="B255" s="77"/>
      <c r="C255" s="77"/>
      <c r="D255" s="91"/>
      <c r="E255" s="91"/>
      <c r="F255" s="77"/>
      <c r="G255" s="77"/>
      <c r="H255" s="77"/>
    </row>
    <row r="256" spans="1:18" x14ac:dyDescent="0.25">
      <c r="A256" s="77"/>
      <c r="B256" s="77"/>
      <c r="C256" s="77"/>
      <c r="D256" s="91"/>
      <c r="E256" s="91"/>
      <c r="F256" s="77"/>
      <c r="G256" s="77"/>
      <c r="H256" s="77"/>
    </row>
    <row r="257" spans="4:5" s="77" customFormat="1" x14ac:dyDescent="0.25">
      <c r="D257" s="91"/>
      <c r="E257" s="91"/>
    </row>
    <row r="258" spans="4:5" s="77" customFormat="1" x14ac:dyDescent="0.25">
      <c r="D258" s="91"/>
      <c r="E258" s="91"/>
    </row>
    <row r="259" spans="4:5" s="77" customFormat="1" x14ac:dyDescent="0.25">
      <c r="D259" s="91"/>
      <c r="E259" s="91"/>
    </row>
    <row r="260" spans="4:5" s="77" customFormat="1" x14ac:dyDescent="0.25">
      <c r="D260" s="91"/>
      <c r="E260" s="91"/>
    </row>
    <row r="261" spans="4:5" s="77" customFormat="1" x14ac:dyDescent="0.25">
      <c r="D261" s="91"/>
      <c r="E261" s="91"/>
    </row>
    <row r="262" spans="4:5" s="77" customFormat="1" x14ac:dyDescent="0.25">
      <c r="D262" s="91"/>
      <c r="E262" s="91"/>
    </row>
    <row r="263" spans="4:5" s="77" customFormat="1" x14ac:dyDescent="0.25">
      <c r="D263" s="91"/>
      <c r="E263" s="91"/>
    </row>
    <row r="264" spans="4:5" s="77" customFormat="1" x14ac:dyDescent="0.25">
      <c r="D264" s="91"/>
      <c r="E264" s="91"/>
    </row>
    <row r="265" spans="4:5" s="77" customFormat="1" x14ac:dyDescent="0.25">
      <c r="D265" s="91"/>
      <c r="E265" s="91"/>
    </row>
    <row r="266" spans="4:5" s="77" customFormat="1" x14ac:dyDescent="0.25">
      <c r="D266" s="91"/>
      <c r="E266" s="91"/>
    </row>
    <row r="267" spans="4:5" s="77" customFormat="1" ht="15.4" customHeight="1" x14ac:dyDescent="0.25">
      <c r="D267" s="91"/>
      <c r="E267" s="91"/>
    </row>
    <row r="268" spans="4:5" s="77" customFormat="1" x14ac:dyDescent="0.25">
      <c r="D268" s="91"/>
      <c r="E268" s="91"/>
    </row>
    <row r="269" spans="4:5" s="77" customFormat="1" ht="15.4" customHeight="1" x14ac:dyDescent="0.25">
      <c r="D269" s="91"/>
      <c r="E269" s="91"/>
    </row>
    <row r="270" spans="4:5" s="77" customFormat="1" x14ac:dyDescent="0.25">
      <c r="D270" s="91"/>
      <c r="E270" s="91"/>
    </row>
    <row r="271" spans="4:5" s="77" customFormat="1" x14ac:dyDescent="0.25">
      <c r="D271" s="91"/>
      <c r="E271" s="91"/>
    </row>
    <row r="272" spans="4:5" s="77" customFormat="1" ht="15.4" customHeight="1" x14ac:dyDescent="0.25">
      <c r="D272" s="91"/>
      <c r="E272" s="91"/>
    </row>
    <row r="273" spans="1:8" x14ac:dyDescent="0.25">
      <c r="A273" s="77"/>
      <c r="B273" s="77"/>
      <c r="C273" s="77"/>
      <c r="D273" s="91"/>
      <c r="E273" s="91"/>
      <c r="F273" s="77"/>
      <c r="G273" s="77"/>
      <c r="H273" s="77"/>
    </row>
    <row r="274" spans="1:8" x14ac:dyDescent="0.25">
      <c r="A274" s="77"/>
      <c r="B274" s="77"/>
      <c r="C274" s="77"/>
      <c r="D274" s="91"/>
      <c r="E274" s="91"/>
      <c r="F274" s="77"/>
      <c r="G274" s="77"/>
      <c r="H274" s="77"/>
    </row>
    <row r="275" spans="1:8" x14ac:dyDescent="0.25">
      <c r="A275" s="77"/>
      <c r="B275" s="77"/>
      <c r="C275" s="77"/>
      <c r="D275" s="91"/>
      <c r="E275" s="91"/>
      <c r="F275" s="77"/>
      <c r="G275" s="77"/>
      <c r="H275" s="77"/>
    </row>
    <row r="276" spans="1:8" x14ac:dyDescent="0.25">
      <c r="A276" s="77"/>
      <c r="B276" s="77"/>
      <c r="C276" s="77"/>
      <c r="D276" s="91"/>
      <c r="E276" s="91"/>
      <c r="F276" s="77"/>
      <c r="G276" s="77"/>
      <c r="H276" s="77"/>
    </row>
    <row r="277" spans="1:8" x14ac:dyDescent="0.25">
      <c r="A277" s="77"/>
      <c r="B277" s="77"/>
      <c r="C277" s="77"/>
      <c r="D277" s="91"/>
      <c r="E277" s="91"/>
      <c r="F277" s="77"/>
      <c r="G277" s="77"/>
      <c r="H277" s="77"/>
    </row>
    <row r="278" spans="1:8" x14ac:dyDescent="0.25">
      <c r="A278" s="77"/>
      <c r="B278" s="77"/>
      <c r="C278" s="77"/>
      <c r="D278" s="91"/>
      <c r="E278" s="91"/>
      <c r="F278" s="77"/>
      <c r="G278" s="77"/>
      <c r="H278" s="77"/>
    </row>
    <row r="279" spans="1:8" x14ac:dyDescent="0.25">
      <c r="A279" s="77"/>
      <c r="B279" s="77"/>
      <c r="C279" s="77"/>
      <c r="D279" s="91"/>
      <c r="E279" s="91"/>
      <c r="F279" s="77"/>
      <c r="G279" s="77"/>
      <c r="H279" s="77"/>
    </row>
    <row r="280" spans="1:8" x14ac:dyDescent="0.25">
      <c r="A280" s="77"/>
      <c r="B280" s="77"/>
      <c r="C280" s="77"/>
      <c r="D280" s="91"/>
      <c r="E280" s="91"/>
      <c r="F280" s="77"/>
      <c r="G280" s="77"/>
      <c r="H280" s="77"/>
    </row>
    <row r="281" spans="1:8" x14ac:dyDescent="0.25">
      <c r="A281" s="106"/>
      <c r="B281" s="77"/>
      <c r="C281" s="77"/>
      <c r="D281" s="91"/>
      <c r="E281" s="91"/>
      <c r="F281" s="77"/>
      <c r="G281" s="77"/>
      <c r="H281" s="77"/>
    </row>
    <row r="282" spans="1:8" x14ac:dyDescent="0.25">
      <c r="A282" s="106"/>
      <c r="B282" s="77"/>
      <c r="C282" s="77"/>
      <c r="D282" s="91"/>
      <c r="E282" s="91"/>
      <c r="F282" s="77"/>
      <c r="G282" s="77"/>
      <c r="H282" s="77"/>
    </row>
    <row r="283" spans="1:8" x14ac:dyDescent="0.25">
      <c r="A283" s="106"/>
      <c r="B283" s="77"/>
      <c r="C283" s="77"/>
      <c r="D283" s="91"/>
      <c r="E283" s="91"/>
      <c r="F283" s="77"/>
      <c r="G283" s="77"/>
      <c r="H283" s="77"/>
    </row>
    <row r="284" spans="1:8" x14ac:dyDescent="0.25">
      <c r="A284" s="106"/>
      <c r="B284" s="77"/>
      <c r="C284" s="77"/>
      <c r="D284" s="91"/>
      <c r="E284" s="91"/>
      <c r="F284" s="77"/>
      <c r="G284" s="77"/>
      <c r="H284" s="77"/>
    </row>
    <row r="285" spans="1:8" x14ac:dyDescent="0.25">
      <c r="A285" s="106"/>
      <c r="B285" s="77"/>
      <c r="C285" s="77"/>
      <c r="D285" s="91"/>
      <c r="E285" s="91"/>
      <c r="F285" s="77"/>
      <c r="G285" s="77"/>
      <c r="H285" s="77"/>
    </row>
    <row r="286" spans="1:8" x14ac:dyDescent="0.25">
      <c r="A286" s="77"/>
      <c r="B286" s="77"/>
      <c r="C286" s="77"/>
      <c r="D286" s="91"/>
      <c r="E286" s="91"/>
      <c r="F286" s="77"/>
      <c r="G286" s="77"/>
      <c r="H286" s="77"/>
    </row>
    <row r="287" spans="1:8" x14ac:dyDescent="0.25">
      <c r="A287" s="77"/>
      <c r="B287" s="77"/>
      <c r="C287" s="77"/>
      <c r="D287" s="91"/>
      <c r="E287" s="91"/>
      <c r="F287" s="77"/>
      <c r="G287" s="77"/>
      <c r="H287" s="77"/>
    </row>
    <row r="288" spans="1:8" x14ac:dyDescent="0.25">
      <c r="A288" s="77"/>
      <c r="B288" s="77"/>
      <c r="C288" s="77"/>
      <c r="D288" s="91"/>
      <c r="E288" s="91"/>
      <c r="F288" s="77"/>
      <c r="G288" s="77"/>
      <c r="H288" s="77"/>
    </row>
    <row r="289" spans="4:5" s="77" customFormat="1" x14ac:dyDescent="0.25">
      <c r="D289" s="91"/>
      <c r="E289" s="91"/>
    </row>
    <row r="290" spans="4:5" s="77" customFormat="1" x14ac:dyDescent="0.25">
      <c r="D290" s="91"/>
      <c r="E290" s="91"/>
    </row>
    <row r="291" spans="4:5" s="77" customFormat="1" x14ac:dyDescent="0.25">
      <c r="D291" s="91"/>
      <c r="E291" s="91"/>
    </row>
    <row r="292" spans="4:5" s="77" customFormat="1" x14ac:dyDescent="0.25">
      <c r="D292" s="91"/>
      <c r="E292" s="91"/>
    </row>
    <row r="293" spans="4:5" s="77" customFormat="1" x14ac:dyDescent="0.25">
      <c r="D293" s="91"/>
      <c r="E293" s="91"/>
    </row>
    <row r="294" spans="4:5" s="77" customFormat="1" x14ac:dyDescent="0.25">
      <c r="D294" s="91"/>
      <c r="E294" s="91"/>
    </row>
    <row r="295" spans="4:5" s="77" customFormat="1" x14ac:dyDescent="0.25">
      <c r="D295" s="91"/>
      <c r="E295" s="91"/>
    </row>
    <row r="296" spans="4:5" s="77" customFormat="1" x14ac:dyDescent="0.25">
      <c r="D296" s="91"/>
      <c r="E296" s="91"/>
    </row>
    <row r="297" spans="4:5" s="77" customFormat="1" x14ac:dyDescent="0.25">
      <c r="D297" s="91"/>
      <c r="E297" s="91"/>
    </row>
    <row r="298" spans="4:5" s="77" customFormat="1" x14ac:dyDescent="0.25">
      <c r="D298" s="91"/>
      <c r="E298" s="91"/>
    </row>
    <row r="299" spans="4:5" s="77" customFormat="1" x14ac:dyDescent="0.25">
      <c r="D299" s="91"/>
      <c r="E299" s="91"/>
    </row>
    <row r="300" spans="4:5" s="77" customFormat="1" x14ac:dyDescent="0.25">
      <c r="D300" s="91"/>
      <c r="E300" s="91"/>
    </row>
    <row r="301" spans="4:5" s="77" customFormat="1" x14ac:dyDescent="0.25">
      <c r="D301" s="91"/>
      <c r="E301" s="91"/>
    </row>
    <row r="302" spans="4:5" s="77" customFormat="1" x14ac:dyDescent="0.25">
      <c r="D302" s="91"/>
      <c r="E302" s="91"/>
    </row>
    <row r="303" spans="4:5" s="77" customFormat="1" x14ac:dyDescent="0.25">
      <c r="D303" s="91"/>
      <c r="E303" s="91"/>
    </row>
    <row r="304" spans="4:5" s="77" customFormat="1" x14ac:dyDescent="0.25">
      <c r="D304" s="91"/>
      <c r="E304" s="91"/>
    </row>
    <row r="305" spans="4:5" s="77" customFormat="1" x14ac:dyDescent="0.25">
      <c r="D305" s="91"/>
      <c r="E305" s="91"/>
    </row>
    <row r="306" spans="4:5" s="77" customFormat="1" x14ac:dyDescent="0.25">
      <c r="D306" s="91"/>
      <c r="E306" s="91"/>
    </row>
    <row r="307" spans="4:5" s="77" customFormat="1" x14ac:dyDescent="0.25">
      <c r="D307" s="91"/>
      <c r="E307" s="91"/>
    </row>
    <row r="308" spans="4:5" s="77" customFormat="1" x14ac:dyDescent="0.25">
      <c r="D308" s="91"/>
      <c r="E308" s="91"/>
    </row>
    <row r="309" spans="4:5" s="77" customFormat="1" x14ac:dyDescent="0.25">
      <c r="D309" s="91"/>
      <c r="E309" s="91"/>
    </row>
    <row r="310" spans="4:5" s="77" customFormat="1" x14ac:dyDescent="0.25">
      <c r="D310" s="91"/>
      <c r="E310" s="91"/>
    </row>
    <row r="311" spans="4:5" s="77" customFormat="1" x14ac:dyDescent="0.25">
      <c r="D311" s="91"/>
      <c r="E311" s="91"/>
    </row>
    <row r="312" spans="4:5" s="77" customFormat="1" x14ac:dyDescent="0.25">
      <c r="D312" s="91"/>
      <c r="E312" s="91"/>
    </row>
    <row r="313" spans="4:5" s="77" customFormat="1" x14ac:dyDescent="0.25">
      <c r="D313" s="91"/>
      <c r="E313" s="91"/>
    </row>
    <row r="314" spans="4:5" s="77" customFormat="1" x14ac:dyDescent="0.25">
      <c r="D314" s="91"/>
      <c r="E314" s="91"/>
    </row>
    <row r="315" spans="4:5" s="77" customFormat="1" x14ac:dyDescent="0.25">
      <c r="D315" s="91"/>
      <c r="E315" s="91"/>
    </row>
    <row r="316" spans="4:5" s="77" customFormat="1" x14ac:dyDescent="0.25">
      <c r="D316" s="91"/>
      <c r="E316" s="91"/>
    </row>
    <row r="317" spans="4:5" s="77" customFormat="1" x14ac:dyDescent="0.25">
      <c r="D317" s="91"/>
      <c r="E317" s="91"/>
    </row>
    <row r="318" spans="4:5" s="77" customFormat="1" x14ac:dyDescent="0.25">
      <c r="D318" s="91"/>
      <c r="E318" s="91"/>
    </row>
    <row r="319" spans="4:5" s="77" customFormat="1" x14ac:dyDescent="0.25">
      <c r="D319" s="91"/>
      <c r="E319" s="91"/>
    </row>
    <row r="320" spans="4:5" s="77" customFormat="1" x14ac:dyDescent="0.25">
      <c r="D320" s="91"/>
      <c r="E320" s="91"/>
    </row>
    <row r="321" spans="4:5" s="77" customFormat="1" x14ac:dyDescent="0.25">
      <c r="D321" s="91"/>
      <c r="E321" s="91"/>
    </row>
    <row r="322" spans="4:5" s="77" customFormat="1" x14ac:dyDescent="0.25">
      <c r="D322" s="91"/>
      <c r="E322" s="91"/>
    </row>
    <row r="323" spans="4:5" s="77" customFormat="1" x14ac:dyDescent="0.25">
      <c r="D323" s="91"/>
      <c r="E323" s="91"/>
    </row>
    <row r="324" spans="4:5" s="77" customFormat="1" x14ac:dyDescent="0.25">
      <c r="D324" s="91"/>
      <c r="E324" s="91"/>
    </row>
    <row r="325" spans="4:5" s="77" customFormat="1" x14ac:dyDescent="0.25">
      <c r="D325" s="91"/>
      <c r="E325" s="91"/>
    </row>
    <row r="326" spans="4:5" s="77" customFormat="1" x14ac:dyDescent="0.25">
      <c r="D326" s="91"/>
      <c r="E326" s="91"/>
    </row>
    <row r="327" spans="4:5" s="77" customFormat="1" x14ac:dyDescent="0.25">
      <c r="D327" s="91"/>
      <c r="E327" s="91"/>
    </row>
    <row r="328" spans="4:5" s="77" customFormat="1" x14ac:dyDescent="0.25">
      <c r="D328" s="91"/>
      <c r="E328" s="91"/>
    </row>
    <row r="329" spans="4:5" s="77" customFormat="1" x14ac:dyDescent="0.25">
      <c r="D329" s="91"/>
      <c r="E329" s="91"/>
    </row>
    <row r="330" spans="4:5" s="77" customFormat="1" x14ac:dyDescent="0.25">
      <c r="D330" s="91"/>
      <c r="E330" s="91"/>
    </row>
    <row r="331" spans="4:5" s="77" customFormat="1" x14ac:dyDescent="0.25">
      <c r="D331" s="91"/>
      <c r="E331" s="91"/>
    </row>
    <row r="332" spans="4:5" s="77" customFormat="1" x14ac:dyDescent="0.25">
      <c r="D332" s="91"/>
      <c r="E332" s="91"/>
    </row>
    <row r="333" spans="4:5" s="77" customFormat="1" x14ac:dyDescent="0.25">
      <c r="D333" s="91"/>
      <c r="E333" s="91"/>
    </row>
    <row r="334" spans="4:5" s="77" customFormat="1" x14ac:dyDescent="0.25">
      <c r="D334" s="91"/>
      <c r="E334" s="91"/>
    </row>
    <row r="335" spans="4:5" s="77" customFormat="1" x14ac:dyDescent="0.25">
      <c r="D335" s="91"/>
      <c r="E335" s="91"/>
    </row>
    <row r="336" spans="4:5" s="77" customFormat="1" ht="15.4" customHeight="1" x14ac:dyDescent="0.25">
      <c r="D336" s="91"/>
      <c r="E336" s="91"/>
    </row>
    <row r="337" spans="4:5" s="77" customFormat="1" x14ac:dyDescent="0.25">
      <c r="D337" s="91"/>
      <c r="E337" s="91"/>
    </row>
    <row r="338" spans="4:5" s="77" customFormat="1" x14ac:dyDescent="0.25">
      <c r="D338" s="91"/>
      <c r="E338" s="91"/>
    </row>
    <row r="339" spans="4:5" s="77" customFormat="1" x14ac:dyDescent="0.25">
      <c r="D339" s="91"/>
      <c r="E339" s="91"/>
    </row>
    <row r="340" spans="4:5" s="77" customFormat="1" x14ac:dyDescent="0.25">
      <c r="D340" s="91"/>
      <c r="E340" s="91"/>
    </row>
    <row r="341" spans="4:5" s="77" customFormat="1" x14ac:dyDescent="0.25">
      <c r="D341" s="91"/>
      <c r="E341" s="91"/>
    </row>
    <row r="342" spans="4:5" s="77" customFormat="1" x14ac:dyDescent="0.25">
      <c r="D342" s="91"/>
      <c r="E342" s="91"/>
    </row>
    <row r="343" spans="4:5" s="77" customFormat="1" x14ac:dyDescent="0.25">
      <c r="D343" s="91"/>
      <c r="E343" s="91"/>
    </row>
    <row r="344" spans="4:5" s="77" customFormat="1" x14ac:dyDescent="0.25">
      <c r="D344" s="91"/>
      <c r="E344" s="91"/>
    </row>
    <row r="345" spans="4:5" s="77" customFormat="1" x14ac:dyDescent="0.25">
      <c r="D345" s="91"/>
      <c r="E345" s="91"/>
    </row>
    <row r="346" spans="4:5" s="77" customFormat="1" x14ac:dyDescent="0.25">
      <c r="D346" s="91"/>
      <c r="E346" s="91"/>
    </row>
    <row r="347" spans="4:5" s="77" customFormat="1" x14ac:dyDescent="0.25">
      <c r="D347" s="91"/>
      <c r="E347" s="91"/>
    </row>
    <row r="348" spans="4:5" s="77" customFormat="1" x14ac:dyDescent="0.25">
      <c r="D348" s="91"/>
      <c r="E348" s="91"/>
    </row>
    <row r="349" spans="4:5" s="77" customFormat="1" x14ac:dyDescent="0.25">
      <c r="D349" s="91"/>
      <c r="E349" s="91"/>
    </row>
    <row r="350" spans="4:5" s="77" customFormat="1" x14ac:dyDescent="0.25">
      <c r="D350" s="91"/>
      <c r="E350" s="91"/>
    </row>
    <row r="351" spans="4:5" s="77" customFormat="1" x14ac:dyDescent="0.25">
      <c r="D351" s="91"/>
      <c r="E351" s="91"/>
    </row>
    <row r="352" spans="4:5" s="77" customFormat="1" x14ac:dyDescent="0.25">
      <c r="D352" s="91"/>
      <c r="E352" s="91"/>
    </row>
    <row r="353" spans="1:8" x14ac:dyDescent="0.25">
      <c r="A353" s="77"/>
      <c r="B353" s="77"/>
      <c r="C353" s="77"/>
      <c r="D353" s="91"/>
      <c r="E353" s="91"/>
      <c r="F353" s="77"/>
      <c r="G353" s="77"/>
      <c r="H353" s="77"/>
    </row>
    <row r="354" spans="1:8" x14ac:dyDescent="0.25">
      <c r="A354" s="77"/>
      <c r="B354" s="77"/>
      <c r="C354" s="77"/>
      <c r="D354" s="91"/>
      <c r="E354" s="91"/>
      <c r="F354" s="77"/>
      <c r="G354" s="77"/>
      <c r="H354" s="77"/>
    </row>
    <row r="355" spans="1:8" x14ac:dyDescent="0.25">
      <c r="A355" s="77"/>
      <c r="B355" s="77"/>
      <c r="C355" s="77"/>
      <c r="D355" s="91"/>
      <c r="E355" s="91"/>
      <c r="F355" s="77"/>
      <c r="G355" s="77"/>
      <c r="H355" s="77"/>
    </row>
    <row r="356" spans="1:8" x14ac:dyDescent="0.25">
      <c r="A356" s="77"/>
      <c r="B356" s="77"/>
      <c r="C356" s="77"/>
      <c r="D356" s="91"/>
      <c r="E356" s="91"/>
      <c r="F356" s="77"/>
      <c r="G356" s="77"/>
      <c r="H356" s="77"/>
    </row>
    <row r="357" spans="1:8" x14ac:dyDescent="0.25">
      <c r="A357" s="77"/>
      <c r="B357" s="77"/>
      <c r="C357" s="77"/>
      <c r="D357" s="91"/>
      <c r="E357" s="91"/>
      <c r="F357" s="77"/>
      <c r="G357" s="77"/>
      <c r="H357" s="77"/>
    </row>
    <row r="358" spans="1:8" x14ac:dyDescent="0.25">
      <c r="A358" s="77"/>
      <c r="B358" s="77"/>
      <c r="C358" s="77"/>
      <c r="D358" s="91"/>
      <c r="E358" s="91"/>
      <c r="F358" s="77"/>
      <c r="G358" s="77"/>
      <c r="H358" s="77"/>
    </row>
    <row r="359" spans="1:8" x14ac:dyDescent="0.25">
      <c r="A359" s="104"/>
      <c r="B359" s="77"/>
      <c r="C359" s="77"/>
      <c r="D359" s="91"/>
      <c r="E359" s="91"/>
      <c r="F359" s="77"/>
      <c r="G359" s="77"/>
      <c r="H359" s="77"/>
    </row>
    <row r="360" spans="1:8" x14ac:dyDescent="0.25">
      <c r="A360" s="77"/>
      <c r="B360" s="77"/>
      <c r="C360" s="77"/>
      <c r="D360" s="91"/>
      <c r="E360" s="91"/>
      <c r="F360" s="77"/>
      <c r="G360" s="77"/>
      <c r="H360" s="77"/>
    </row>
    <row r="361" spans="1:8" x14ac:dyDescent="0.25">
      <c r="A361" s="104"/>
      <c r="B361" s="77"/>
      <c r="C361" s="77"/>
      <c r="D361" s="91"/>
      <c r="E361" s="91"/>
      <c r="F361" s="77"/>
      <c r="G361" s="77"/>
      <c r="H361" s="77"/>
    </row>
    <row r="362" spans="1:8" x14ac:dyDescent="0.25">
      <c r="A362" s="104"/>
      <c r="B362" s="77"/>
      <c r="C362" s="77"/>
      <c r="D362" s="91"/>
      <c r="E362" s="91"/>
      <c r="F362" s="77"/>
      <c r="G362" s="77"/>
      <c r="H362" s="77"/>
    </row>
    <row r="363" spans="1:8" x14ac:dyDescent="0.25">
      <c r="A363" s="106"/>
      <c r="B363" s="77"/>
      <c r="C363" s="77"/>
      <c r="D363" s="91"/>
      <c r="E363" s="91"/>
      <c r="F363" s="77"/>
      <c r="G363" s="77"/>
      <c r="H363" s="77"/>
    </row>
    <row r="364" spans="1:8" x14ac:dyDescent="0.25">
      <c r="A364" s="106"/>
      <c r="B364" s="77"/>
      <c r="C364" s="77"/>
      <c r="D364" s="91"/>
      <c r="E364" s="91"/>
      <c r="F364" s="77"/>
      <c r="G364" s="77"/>
      <c r="H364" s="77"/>
    </row>
    <row r="365" spans="1:8" x14ac:dyDescent="0.25">
      <c r="A365" s="77"/>
      <c r="B365" s="77"/>
      <c r="C365" s="77"/>
      <c r="D365" s="91"/>
      <c r="E365" s="91"/>
      <c r="F365" s="77"/>
      <c r="G365" s="77"/>
      <c r="H365" s="77"/>
    </row>
    <row r="366" spans="1:8" x14ac:dyDescent="0.25">
      <c r="A366" s="77"/>
      <c r="B366" s="77"/>
      <c r="C366" s="77"/>
      <c r="D366" s="91"/>
      <c r="E366" s="91"/>
      <c r="F366" s="77"/>
      <c r="G366" s="77"/>
      <c r="H366" s="77"/>
    </row>
    <row r="367" spans="1:8" x14ac:dyDescent="0.25">
      <c r="A367" s="77"/>
      <c r="B367" s="77"/>
      <c r="C367" s="77"/>
      <c r="D367" s="91"/>
      <c r="E367" s="91"/>
      <c r="F367" s="77"/>
      <c r="G367" s="77"/>
      <c r="H367" s="77"/>
    </row>
    <row r="368" spans="1:8" x14ac:dyDescent="0.25">
      <c r="A368" s="77"/>
      <c r="B368" s="77"/>
      <c r="C368" s="77"/>
      <c r="D368" s="91"/>
      <c r="E368" s="91"/>
      <c r="F368" s="77"/>
      <c r="G368" s="77"/>
      <c r="H368" s="77"/>
    </row>
    <row r="369" spans="4:5" s="77" customFormat="1" x14ac:dyDescent="0.25">
      <c r="D369" s="91"/>
      <c r="E369" s="91"/>
    </row>
    <row r="370" spans="4:5" s="77" customFormat="1" x14ac:dyDescent="0.25">
      <c r="D370" s="91"/>
      <c r="E370" s="91"/>
    </row>
    <row r="371" spans="4:5" s="77" customFormat="1" x14ac:dyDescent="0.25">
      <c r="D371" s="91"/>
      <c r="E371" s="91"/>
    </row>
    <row r="372" spans="4:5" s="77" customFormat="1" x14ac:dyDescent="0.25">
      <c r="D372" s="91"/>
      <c r="E372" s="91"/>
    </row>
    <row r="373" spans="4:5" s="77" customFormat="1" x14ac:dyDescent="0.25">
      <c r="D373" s="91"/>
      <c r="E373" s="91"/>
    </row>
    <row r="374" spans="4:5" s="77" customFormat="1" x14ac:dyDescent="0.25">
      <c r="D374" s="91"/>
      <c r="E374" s="91"/>
    </row>
    <row r="375" spans="4:5" s="77" customFormat="1" x14ac:dyDescent="0.25">
      <c r="D375" s="91"/>
      <c r="E375" s="91"/>
    </row>
    <row r="376" spans="4:5" s="77" customFormat="1" x14ac:dyDescent="0.25">
      <c r="D376" s="91"/>
      <c r="E376" s="91"/>
    </row>
    <row r="377" spans="4:5" s="77" customFormat="1" x14ac:dyDescent="0.25">
      <c r="D377" s="91"/>
      <c r="E377" s="91"/>
    </row>
    <row r="378" spans="4:5" s="77" customFormat="1" x14ac:dyDescent="0.25">
      <c r="D378" s="91"/>
      <c r="E378" s="91"/>
    </row>
    <row r="379" spans="4:5" s="77" customFormat="1" x14ac:dyDescent="0.25">
      <c r="D379" s="91"/>
      <c r="E379" s="91"/>
    </row>
    <row r="380" spans="4:5" s="77" customFormat="1" x14ac:dyDescent="0.25">
      <c r="D380" s="91"/>
      <c r="E380" s="91"/>
    </row>
    <row r="381" spans="4:5" s="77" customFormat="1" x14ac:dyDescent="0.25">
      <c r="D381" s="91"/>
      <c r="E381" s="91"/>
    </row>
    <row r="382" spans="4:5" s="77" customFormat="1" x14ac:dyDescent="0.25">
      <c r="D382" s="91"/>
      <c r="E382" s="91"/>
    </row>
    <row r="383" spans="4:5" s="77" customFormat="1" x14ac:dyDescent="0.25">
      <c r="D383" s="91"/>
      <c r="E383" s="91"/>
    </row>
    <row r="384" spans="4:5" s="77" customFormat="1" x14ac:dyDescent="0.25">
      <c r="D384" s="91"/>
      <c r="E384" s="91"/>
    </row>
    <row r="385" spans="4:5" s="77" customFormat="1" x14ac:dyDescent="0.25">
      <c r="D385" s="91"/>
      <c r="E385" s="91"/>
    </row>
    <row r="386" spans="4:5" s="77" customFormat="1" x14ac:dyDescent="0.25">
      <c r="D386" s="91"/>
      <c r="E386" s="91"/>
    </row>
    <row r="387" spans="4:5" s="77" customFormat="1" x14ac:dyDescent="0.25">
      <c r="D387" s="91"/>
      <c r="E387" s="91"/>
    </row>
    <row r="388" spans="4:5" s="77" customFormat="1" x14ac:dyDescent="0.25">
      <c r="D388" s="91"/>
      <c r="E388" s="91"/>
    </row>
    <row r="389" spans="4:5" s="77" customFormat="1" x14ac:dyDescent="0.25">
      <c r="D389" s="91"/>
      <c r="E389" s="91"/>
    </row>
    <row r="390" spans="4:5" s="77" customFormat="1" x14ac:dyDescent="0.25">
      <c r="D390" s="91"/>
      <c r="E390" s="91"/>
    </row>
    <row r="391" spans="4:5" s="77" customFormat="1" x14ac:dyDescent="0.25">
      <c r="D391" s="91"/>
      <c r="E391" s="91"/>
    </row>
    <row r="392" spans="4:5" s="77" customFormat="1" x14ac:dyDescent="0.25">
      <c r="D392" s="91"/>
      <c r="E392" s="91"/>
    </row>
    <row r="393" spans="4:5" s="77" customFormat="1" x14ac:dyDescent="0.25">
      <c r="D393" s="91"/>
      <c r="E393" s="91"/>
    </row>
    <row r="394" spans="4:5" s="77" customFormat="1" ht="15.4" customHeight="1" x14ac:dyDescent="0.25">
      <c r="D394" s="91"/>
      <c r="E394" s="91"/>
    </row>
    <row r="395" spans="4:5" s="77" customFormat="1" x14ac:dyDescent="0.25">
      <c r="D395" s="91"/>
      <c r="E395" s="91"/>
    </row>
    <row r="396" spans="4:5" s="77" customFormat="1" x14ac:dyDescent="0.25">
      <c r="D396" s="91"/>
      <c r="E396" s="91"/>
    </row>
    <row r="397" spans="4:5" s="77" customFormat="1" x14ac:dyDescent="0.25">
      <c r="D397" s="91"/>
      <c r="E397" s="91"/>
    </row>
    <row r="398" spans="4:5" s="77" customFormat="1" x14ac:dyDescent="0.25">
      <c r="D398" s="91"/>
      <c r="E398" s="91"/>
    </row>
    <row r="399" spans="4:5" s="77" customFormat="1" x14ac:dyDescent="0.25">
      <c r="D399" s="91"/>
      <c r="E399" s="91"/>
    </row>
    <row r="400" spans="4:5" s="77" customFormat="1" x14ac:dyDescent="0.25">
      <c r="D400" s="91"/>
      <c r="E400" s="91"/>
    </row>
    <row r="401" spans="4:5" s="77" customFormat="1" ht="15.4" customHeight="1" x14ac:dyDescent="0.25">
      <c r="D401" s="91"/>
      <c r="E401" s="91"/>
    </row>
    <row r="402" spans="4:5" s="77" customFormat="1" x14ac:dyDescent="0.25">
      <c r="D402" s="91"/>
      <c r="E402" s="91"/>
    </row>
    <row r="403" spans="4:5" s="77" customFormat="1" x14ac:dyDescent="0.25">
      <c r="D403" s="91"/>
      <c r="E403" s="91"/>
    </row>
    <row r="404" spans="4:5" s="77" customFormat="1" ht="15.4" customHeight="1" x14ac:dyDescent="0.25">
      <c r="D404" s="91"/>
      <c r="E404" s="91"/>
    </row>
    <row r="405" spans="4:5" s="77" customFormat="1" x14ac:dyDescent="0.25">
      <c r="D405" s="91"/>
      <c r="E405" s="91"/>
    </row>
    <row r="406" spans="4:5" s="77" customFormat="1" x14ac:dyDescent="0.25">
      <c r="D406" s="91"/>
      <c r="E406" s="91"/>
    </row>
    <row r="407" spans="4:5" s="77" customFormat="1" x14ac:dyDescent="0.25">
      <c r="D407" s="91"/>
      <c r="E407" s="91"/>
    </row>
    <row r="408" spans="4:5" s="77" customFormat="1" x14ac:dyDescent="0.25">
      <c r="D408" s="91"/>
      <c r="E408" s="91"/>
    </row>
    <row r="409" spans="4:5" s="77" customFormat="1" x14ac:dyDescent="0.25">
      <c r="D409" s="91"/>
      <c r="E409" s="91"/>
    </row>
    <row r="410" spans="4:5" s="77" customFormat="1" x14ac:dyDescent="0.25">
      <c r="D410" s="91"/>
      <c r="E410" s="91"/>
    </row>
    <row r="411" spans="4:5" s="77" customFormat="1" x14ac:dyDescent="0.25">
      <c r="D411" s="91"/>
      <c r="E411" s="91"/>
    </row>
    <row r="412" spans="4:5" s="77" customFormat="1" x14ac:dyDescent="0.25">
      <c r="D412" s="91"/>
      <c r="E412" s="91"/>
    </row>
    <row r="413" spans="4:5" s="77" customFormat="1" x14ac:dyDescent="0.25">
      <c r="D413" s="91"/>
      <c r="E413" s="91"/>
    </row>
    <row r="414" spans="4:5" s="77" customFormat="1" x14ac:dyDescent="0.25">
      <c r="D414" s="91"/>
      <c r="E414" s="91"/>
    </row>
    <row r="415" spans="4:5" s="77" customFormat="1" x14ac:dyDescent="0.25">
      <c r="D415" s="91"/>
      <c r="E415" s="91"/>
    </row>
    <row r="416" spans="4:5" s="77" customFormat="1" x14ac:dyDescent="0.25">
      <c r="D416" s="91"/>
      <c r="E416" s="91"/>
    </row>
    <row r="417" spans="4:5" s="77" customFormat="1" x14ac:dyDescent="0.25">
      <c r="D417" s="91"/>
      <c r="E417" s="91"/>
    </row>
    <row r="418" spans="4:5" s="77" customFormat="1" x14ac:dyDescent="0.25">
      <c r="D418" s="91"/>
      <c r="E418" s="91"/>
    </row>
    <row r="419" spans="4:5" s="77" customFormat="1" x14ac:dyDescent="0.25">
      <c r="D419" s="91"/>
      <c r="E419" s="91"/>
    </row>
    <row r="420" spans="4:5" s="77" customFormat="1" x14ac:dyDescent="0.25">
      <c r="D420" s="91"/>
      <c r="E420" s="91"/>
    </row>
    <row r="421" spans="4:5" s="77" customFormat="1" x14ac:dyDescent="0.25">
      <c r="D421" s="91"/>
      <c r="E421" s="91"/>
    </row>
    <row r="422" spans="4:5" s="77" customFormat="1" ht="15.4" customHeight="1" x14ac:dyDescent="0.25">
      <c r="D422" s="91"/>
      <c r="E422" s="91"/>
    </row>
    <row r="423" spans="4:5" s="77" customFormat="1" x14ac:dyDescent="0.25">
      <c r="D423" s="91"/>
      <c r="E423" s="91"/>
    </row>
    <row r="424" spans="4:5" s="77" customFormat="1" x14ac:dyDescent="0.25">
      <c r="D424" s="91"/>
      <c r="E424" s="91"/>
    </row>
    <row r="425" spans="4:5" s="77" customFormat="1" x14ac:dyDescent="0.25">
      <c r="D425" s="91"/>
      <c r="E425" s="91"/>
    </row>
    <row r="426" spans="4:5" s="77" customFormat="1" x14ac:dyDescent="0.25">
      <c r="D426" s="91"/>
      <c r="E426" s="91"/>
    </row>
    <row r="427" spans="4:5" s="77" customFormat="1" x14ac:dyDescent="0.25">
      <c r="D427" s="91"/>
      <c r="E427" s="91"/>
    </row>
    <row r="428" spans="4:5" s="77" customFormat="1" x14ac:dyDescent="0.25">
      <c r="D428" s="91"/>
      <c r="E428" s="91"/>
    </row>
    <row r="429" spans="4:5" s="77" customFormat="1" x14ac:dyDescent="0.25">
      <c r="D429" s="91"/>
      <c r="E429" s="91"/>
    </row>
    <row r="430" spans="4:5" s="77" customFormat="1" x14ac:dyDescent="0.25">
      <c r="D430" s="91"/>
      <c r="E430" s="91"/>
    </row>
    <row r="431" spans="4:5" s="77" customFormat="1" x14ac:dyDescent="0.25">
      <c r="D431" s="91"/>
      <c r="E431" s="91"/>
    </row>
    <row r="432" spans="4:5" s="77" customFormat="1" x14ac:dyDescent="0.25">
      <c r="D432" s="91"/>
      <c r="E432" s="91"/>
    </row>
    <row r="433" spans="4:5" s="77" customFormat="1" x14ac:dyDescent="0.25">
      <c r="D433" s="91"/>
      <c r="E433" s="91"/>
    </row>
    <row r="434" spans="4:5" s="77" customFormat="1" x14ac:dyDescent="0.25">
      <c r="D434" s="91"/>
      <c r="E434" s="91"/>
    </row>
    <row r="435" spans="4:5" s="77" customFormat="1" x14ac:dyDescent="0.25">
      <c r="D435" s="91"/>
      <c r="E435" s="91"/>
    </row>
    <row r="436" spans="4:5" s="77" customFormat="1" ht="15.4" customHeight="1" x14ac:dyDescent="0.25">
      <c r="D436" s="91"/>
      <c r="E436" s="91"/>
    </row>
    <row r="437" spans="4:5" s="77" customFormat="1" x14ac:dyDescent="0.25">
      <c r="D437" s="91"/>
      <c r="E437" s="91"/>
    </row>
    <row r="438" spans="4:5" s="77" customFormat="1" x14ac:dyDescent="0.25">
      <c r="D438" s="91"/>
      <c r="E438" s="91"/>
    </row>
    <row r="439" spans="4:5" s="77" customFormat="1" x14ac:dyDescent="0.25">
      <c r="D439" s="91"/>
      <c r="E439" s="91"/>
    </row>
    <row r="440" spans="4:5" s="77" customFormat="1" x14ac:dyDescent="0.25">
      <c r="D440" s="91"/>
      <c r="E440" s="91"/>
    </row>
    <row r="441" spans="4:5" s="77" customFormat="1" x14ac:dyDescent="0.25">
      <c r="D441" s="91"/>
      <c r="E441" s="91"/>
    </row>
    <row r="442" spans="4:5" s="77" customFormat="1" x14ac:dyDescent="0.25">
      <c r="D442" s="91"/>
      <c r="E442" s="91"/>
    </row>
    <row r="443" spans="4:5" s="77" customFormat="1" x14ac:dyDescent="0.25">
      <c r="D443" s="91"/>
      <c r="E443" s="91"/>
    </row>
    <row r="444" spans="4:5" s="77" customFormat="1" ht="15.4" customHeight="1" x14ac:dyDescent="0.25">
      <c r="D444" s="91"/>
      <c r="E444" s="91"/>
    </row>
    <row r="445" spans="4:5" s="77" customFormat="1" x14ac:dyDescent="0.25">
      <c r="D445" s="91"/>
      <c r="E445" s="91"/>
    </row>
    <row r="446" spans="4:5" s="77" customFormat="1" ht="15.4" customHeight="1" x14ac:dyDescent="0.25">
      <c r="D446" s="91"/>
      <c r="E446" s="91"/>
    </row>
    <row r="447" spans="4:5" s="77" customFormat="1" x14ac:dyDescent="0.25">
      <c r="D447" s="91"/>
      <c r="E447" s="91"/>
    </row>
    <row r="448" spans="4:5" s="77" customFormat="1" x14ac:dyDescent="0.25">
      <c r="D448" s="91"/>
      <c r="E448" s="91"/>
    </row>
    <row r="449" spans="4:5" s="77" customFormat="1" x14ac:dyDescent="0.25">
      <c r="D449" s="91"/>
      <c r="E449" s="91"/>
    </row>
    <row r="450" spans="4:5" s="77" customFormat="1" ht="15.4" customHeight="1" x14ac:dyDescent="0.25">
      <c r="D450" s="91"/>
      <c r="E450" s="91"/>
    </row>
    <row r="451" spans="4:5" s="77" customFormat="1" x14ac:dyDescent="0.25">
      <c r="D451" s="91"/>
      <c r="E451" s="91"/>
    </row>
    <row r="452" spans="4:5" s="77" customFormat="1" x14ac:dyDescent="0.25">
      <c r="D452" s="91"/>
      <c r="E452" s="91"/>
    </row>
    <row r="453" spans="4:5" s="77" customFormat="1" ht="15.4" customHeight="1" x14ac:dyDescent="0.25">
      <c r="D453" s="91"/>
      <c r="E453" s="91"/>
    </row>
    <row r="454" spans="4:5" s="77" customFormat="1" x14ac:dyDescent="0.25">
      <c r="D454" s="91"/>
      <c r="E454" s="91"/>
    </row>
    <row r="455" spans="4:5" s="77" customFormat="1" x14ac:dyDescent="0.25">
      <c r="D455" s="91"/>
      <c r="E455" s="91"/>
    </row>
    <row r="456" spans="4:5" s="77" customFormat="1" x14ac:dyDescent="0.25">
      <c r="D456" s="91"/>
      <c r="E456" s="91"/>
    </row>
    <row r="457" spans="4:5" s="77" customFormat="1" ht="15.4" customHeight="1" x14ac:dyDescent="0.25">
      <c r="D457" s="91"/>
      <c r="E457" s="91"/>
    </row>
    <row r="458" spans="4:5" s="77" customFormat="1" x14ac:dyDescent="0.25">
      <c r="D458" s="91"/>
      <c r="E458" s="91"/>
    </row>
    <row r="459" spans="4:5" s="77" customFormat="1" x14ac:dyDescent="0.25">
      <c r="D459" s="91"/>
      <c r="E459" s="91"/>
    </row>
    <row r="460" spans="4:5" s="77" customFormat="1" x14ac:dyDescent="0.25">
      <c r="D460" s="91"/>
      <c r="E460" s="91"/>
    </row>
    <row r="461" spans="4:5" s="77" customFormat="1" x14ac:dyDescent="0.25">
      <c r="D461" s="91"/>
      <c r="E461" s="91"/>
    </row>
    <row r="462" spans="4:5" s="77" customFormat="1" x14ac:dyDescent="0.25">
      <c r="D462" s="91"/>
      <c r="E462" s="91"/>
    </row>
    <row r="463" spans="4:5" s="77" customFormat="1" ht="15.4" customHeight="1" x14ac:dyDescent="0.25">
      <c r="D463" s="91"/>
      <c r="E463" s="91"/>
    </row>
    <row r="464" spans="4:5" s="77" customFormat="1" x14ac:dyDescent="0.25">
      <c r="D464" s="91"/>
      <c r="E464" s="91"/>
    </row>
    <row r="465" spans="4:5" s="77" customFormat="1" x14ac:dyDescent="0.25">
      <c r="D465" s="91"/>
      <c r="E465" s="91"/>
    </row>
    <row r="466" spans="4:5" s="77" customFormat="1" x14ac:dyDescent="0.25">
      <c r="D466" s="91"/>
      <c r="E466" s="91"/>
    </row>
    <row r="467" spans="4:5" s="77" customFormat="1" x14ac:dyDescent="0.25">
      <c r="D467" s="91"/>
      <c r="E467" s="91"/>
    </row>
    <row r="468" spans="4:5" s="77" customFormat="1" x14ac:dyDescent="0.25">
      <c r="D468" s="91"/>
      <c r="E468" s="91"/>
    </row>
    <row r="469" spans="4:5" s="77" customFormat="1" x14ac:dyDescent="0.25">
      <c r="D469" s="91"/>
      <c r="E469" s="91"/>
    </row>
    <row r="470" spans="4:5" s="77" customFormat="1" x14ac:dyDescent="0.25">
      <c r="D470" s="91"/>
      <c r="E470" s="91"/>
    </row>
    <row r="471" spans="4:5" s="77" customFormat="1" ht="15.4" customHeight="1" x14ac:dyDescent="0.25">
      <c r="D471" s="91"/>
      <c r="E471" s="91"/>
    </row>
    <row r="472" spans="4:5" s="77" customFormat="1" ht="15.4" customHeight="1" x14ac:dyDescent="0.25">
      <c r="D472" s="91"/>
      <c r="E472" s="91"/>
    </row>
    <row r="473" spans="4:5" s="77" customFormat="1" x14ac:dyDescent="0.25">
      <c r="D473" s="91"/>
      <c r="E473" s="91"/>
    </row>
    <row r="474" spans="4:5" s="77" customFormat="1" x14ac:dyDescent="0.25">
      <c r="D474" s="91"/>
      <c r="E474" s="91"/>
    </row>
    <row r="475" spans="4:5" s="77" customFormat="1" x14ac:dyDescent="0.25">
      <c r="D475" s="91"/>
      <c r="E475" s="91"/>
    </row>
    <row r="476" spans="4:5" s="77" customFormat="1" x14ac:dyDescent="0.25">
      <c r="D476" s="91"/>
      <c r="E476" s="91"/>
    </row>
    <row r="477" spans="4:5" s="77" customFormat="1" x14ac:dyDescent="0.25">
      <c r="D477" s="91"/>
      <c r="E477" s="91"/>
    </row>
    <row r="478" spans="4:5" s="77" customFormat="1" ht="15.4" customHeight="1" x14ac:dyDescent="0.25">
      <c r="D478" s="91"/>
      <c r="E478" s="91"/>
    </row>
    <row r="479" spans="4:5" s="77" customFormat="1" ht="15.4" customHeight="1" x14ac:dyDescent="0.25">
      <c r="D479" s="91"/>
      <c r="E479" s="91"/>
    </row>
    <row r="480" spans="4:5" s="77" customFormat="1" x14ac:dyDescent="0.25">
      <c r="D480" s="91"/>
      <c r="E480" s="91"/>
    </row>
    <row r="481" spans="4:5" s="77" customFormat="1" x14ac:dyDescent="0.25">
      <c r="D481" s="91"/>
      <c r="E481" s="91"/>
    </row>
    <row r="482" spans="4:5" s="77" customFormat="1" x14ac:dyDescent="0.25">
      <c r="D482" s="91"/>
      <c r="E482" s="91"/>
    </row>
    <row r="483" spans="4:5" s="77" customFormat="1" x14ac:dyDescent="0.25">
      <c r="D483" s="91"/>
      <c r="E483" s="91"/>
    </row>
    <row r="484" spans="4:5" s="77" customFormat="1" x14ac:dyDescent="0.25">
      <c r="D484" s="91"/>
      <c r="E484" s="91"/>
    </row>
    <row r="485" spans="4:5" s="77" customFormat="1" x14ac:dyDescent="0.25">
      <c r="D485" s="91"/>
      <c r="E485" s="91"/>
    </row>
    <row r="486" spans="4:5" s="77" customFormat="1" x14ac:dyDescent="0.25">
      <c r="D486" s="91"/>
      <c r="E486" s="91"/>
    </row>
    <row r="487" spans="4:5" s="77" customFormat="1" x14ac:dyDescent="0.25">
      <c r="D487" s="91"/>
      <c r="E487" s="91"/>
    </row>
    <row r="488" spans="4:5" s="77" customFormat="1" x14ac:dyDescent="0.25">
      <c r="D488" s="91"/>
      <c r="E488" s="91"/>
    </row>
    <row r="489" spans="4:5" s="77" customFormat="1" x14ac:dyDescent="0.25">
      <c r="D489" s="91"/>
      <c r="E489" s="91"/>
    </row>
    <row r="490" spans="4:5" s="77" customFormat="1" x14ac:dyDescent="0.25">
      <c r="D490" s="91"/>
      <c r="E490" s="91"/>
    </row>
    <row r="491" spans="4:5" s="77" customFormat="1" x14ac:dyDescent="0.25">
      <c r="D491" s="91"/>
      <c r="E491" s="91"/>
    </row>
    <row r="492" spans="4:5" s="77" customFormat="1" ht="15.4" customHeight="1" x14ac:dyDescent="0.25">
      <c r="D492" s="91"/>
      <c r="E492" s="91"/>
    </row>
    <row r="493" spans="4:5" s="77" customFormat="1" ht="15.4" customHeight="1" x14ac:dyDescent="0.25">
      <c r="D493" s="91"/>
      <c r="E493" s="91"/>
    </row>
    <row r="494" spans="4:5" s="77" customFormat="1" x14ac:dyDescent="0.25">
      <c r="D494" s="91"/>
      <c r="E494" s="91"/>
    </row>
    <row r="495" spans="4:5" s="77" customFormat="1" x14ac:dyDescent="0.25">
      <c r="D495" s="91"/>
      <c r="E495" s="91"/>
    </row>
    <row r="496" spans="4:5" s="77" customFormat="1" x14ac:dyDescent="0.25">
      <c r="D496" s="91"/>
      <c r="E496" s="91"/>
    </row>
    <row r="497" spans="4:5" s="77" customFormat="1" x14ac:dyDescent="0.25">
      <c r="D497" s="91"/>
      <c r="E497" s="91"/>
    </row>
    <row r="498" spans="4:5" s="77" customFormat="1" x14ac:dyDescent="0.25">
      <c r="D498" s="91"/>
      <c r="E498" s="91"/>
    </row>
    <row r="499" spans="4:5" s="77" customFormat="1" x14ac:dyDescent="0.25">
      <c r="D499" s="91"/>
      <c r="E499" s="91"/>
    </row>
    <row r="500" spans="4:5" s="77" customFormat="1" x14ac:dyDescent="0.25">
      <c r="D500" s="91"/>
      <c r="E500" s="91"/>
    </row>
    <row r="501" spans="4:5" s="77" customFormat="1" x14ac:dyDescent="0.25">
      <c r="D501" s="91"/>
      <c r="E501" s="91"/>
    </row>
    <row r="502" spans="4:5" s="77" customFormat="1" x14ac:dyDescent="0.25">
      <c r="D502" s="91"/>
      <c r="E502" s="91"/>
    </row>
    <row r="503" spans="4:5" s="77" customFormat="1" x14ac:dyDescent="0.25">
      <c r="D503" s="91"/>
      <c r="E503" s="91"/>
    </row>
    <row r="504" spans="4:5" s="77" customFormat="1" x14ac:dyDescent="0.25">
      <c r="D504" s="91"/>
      <c r="E504" s="91"/>
    </row>
    <row r="505" spans="4:5" s="77" customFormat="1" x14ac:dyDescent="0.25">
      <c r="D505" s="91"/>
      <c r="E505" s="91"/>
    </row>
    <row r="506" spans="4:5" s="77" customFormat="1" x14ac:dyDescent="0.25">
      <c r="D506" s="91"/>
      <c r="E506" s="91"/>
    </row>
    <row r="507" spans="4:5" s="77" customFormat="1" x14ac:dyDescent="0.25">
      <c r="D507" s="91"/>
      <c r="E507" s="91"/>
    </row>
    <row r="508" spans="4:5" s="77" customFormat="1" x14ac:dyDescent="0.25">
      <c r="D508" s="91"/>
      <c r="E508" s="91"/>
    </row>
    <row r="509" spans="4:5" s="77" customFormat="1" x14ac:dyDescent="0.25">
      <c r="D509" s="91"/>
      <c r="E509" s="91"/>
    </row>
    <row r="510" spans="4:5" s="77" customFormat="1" x14ac:dyDescent="0.25">
      <c r="D510" s="91"/>
      <c r="E510" s="91"/>
    </row>
    <row r="511" spans="4:5" s="77" customFormat="1" x14ac:dyDescent="0.25">
      <c r="D511" s="91"/>
      <c r="E511" s="91"/>
    </row>
    <row r="512" spans="4:5" s="77" customFormat="1" x14ac:dyDescent="0.25">
      <c r="D512" s="91"/>
      <c r="E512" s="91"/>
    </row>
    <row r="513" spans="4:5" s="77" customFormat="1" x14ac:dyDescent="0.25">
      <c r="D513" s="91"/>
      <c r="E513" s="91"/>
    </row>
    <row r="514" spans="4:5" s="77" customFormat="1" x14ac:dyDescent="0.25">
      <c r="D514" s="91"/>
      <c r="E514" s="91"/>
    </row>
    <row r="515" spans="4:5" s="77" customFormat="1" x14ac:dyDescent="0.25">
      <c r="D515" s="91"/>
      <c r="E515" s="91"/>
    </row>
    <row r="516" spans="4:5" s="77" customFormat="1" x14ac:dyDescent="0.25">
      <c r="D516" s="91"/>
      <c r="E516" s="91"/>
    </row>
    <row r="517" spans="4:5" s="77" customFormat="1" x14ac:dyDescent="0.25">
      <c r="D517" s="91"/>
      <c r="E517" s="91"/>
    </row>
    <row r="518" spans="4:5" s="77" customFormat="1" x14ac:dyDescent="0.25">
      <c r="D518" s="91"/>
      <c r="E518" s="91"/>
    </row>
    <row r="519" spans="4:5" s="77" customFormat="1" x14ac:dyDescent="0.25">
      <c r="D519" s="91"/>
      <c r="E519" s="91"/>
    </row>
    <row r="520" spans="4:5" s="77" customFormat="1" x14ac:dyDescent="0.25">
      <c r="D520" s="91"/>
      <c r="E520" s="91"/>
    </row>
    <row r="521" spans="4:5" s="77" customFormat="1" x14ac:dyDescent="0.25">
      <c r="D521" s="91"/>
      <c r="E521" s="91"/>
    </row>
    <row r="522" spans="4:5" s="77" customFormat="1" x14ac:dyDescent="0.25">
      <c r="D522" s="91"/>
      <c r="E522" s="91"/>
    </row>
    <row r="523" spans="4:5" s="77" customFormat="1" x14ac:dyDescent="0.25">
      <c r="D523" s="91"/>
      <c r="E523" s="91"/>
    </row>
    <row r="524" spans="4:5" s="77" customFormat="1" x14ac:dyDescent="0.25">
      <c r="D524" s="91"/>
      <c r="E524" s="91"/>
    </row>
    <row r="525" spans="4:5" s="77" customFormat="1" x14ac:dyDescent="0.25">
      <c r="D525" s="91"/>
      <c r="E525" s="91"/>
    </row>
    <row r="526" spans="4:5" s="77" customFormat="1" x14ac:dyDescent="0.25">
      <c r="D526" s="91"/>
      <c r="E526" s="91"/>
    </row>
    <row r="527" spans="4:5" s="77" customFormat="1" x14ac:dyDescent="0.25">
      <c r="D527" s="91"/>
      <c r="E527" s="91"/>
    </row>
    <row r="528" spans="4:5" s="77" customFormat="1" x14ac:dyDescent="0.25">
      <c r="D528" s="91"/>
      <c r="E528" s="91"/>
    </row>
    <row r="529" spans="1:13" x14ac:dyDescent="0.25">
      <c r="A529" s="77"/>
      <c r="B529" s="77"/>
      <c r="C529" s="77"/>
      <c r="D529" s="91"/>
      <c r="E529" s="91"/>
      <c r="F529" s="77"/>
      <c r="G529" s="77"/>
      <c r="H529" s="77"/>
    </row>
    <row r="530" spans="1:13" x14ac:dyDescent="0.25">
      <c r="A530" s="77"/>
      <c r="B530" s="77"/>
      <c r="C530" s="77"/>
      <c r="D530" s="91"/>
      <c r="E530" s="91"/>
      <c r="F530" s="77"/>
      <c r="G530" s="77"/>
      <c r="H530" s="77"/>
    </row>
    <row r="531" spans="1:13" x14ac:dyDescent="0.25">
      <c r="A531" s="77"/>
      <c r="B531" s="77"/>
      <c r="C531" s="77"/>
      <c r="D531" s="91"/>
      <c r="E531" s="91"/>
      <c r="F531" s="77"/>
      <c r="G531" s="77"/>
      <c r="H531" s="77"/>
    </row>
    <row r="532" spans="1:13" x14ac:dyDescent="0.25">
      <c r="A532" s="77"/>
      <c r="B532" s="77"/>
      <c r="C532" s="77"/>
      <c r="D532" s="91"/>
      <c r="E532" s="91"/>
      <c r="F532" s="77"/>
      <c r="G532" s="77"/>
      <c r="H532" s="77"/>
    </row>
    <row r="533" spans="1:13" x14ac:dyDescent="0.25">
      <c r="A533" s="77"/>
      <c r="B533" s="77"/>
      <c r="C533" s="77"/>
      <c r="D533" s="91"/>
      <c r="E533" s="91"/>
      <c r="F533" s="77"/>
      <c r="G533" s="77"/>
      <c r="H533" s="77"/>
    </row>
    <row r="534" spans="1:13" x14ac:dyDescent="0.25">
      <c r="A534" s="77"/>
      <c r="B534" s="77"/>
      <c r="C534" s="77"/>
      <c r="D534" s="91"/>
      <c r="E534" s="91"/>
      <c r="F534" s="77"/>
      <c r="G534" s="77"/>
      <c r="H534" s="77"/>
    </row>
    <row r="535" spans="1:13" x14ac:dyDescent="0.25">
      <c r="A535" s="77"/>
      <c r="B535" s="77"/>
      <c r="C535" s="77"/>
      <c r="D535" s="91"/>
      <c r="E535" s="91"/>
      <c r="F535" s="77"/>
      <c r="G535" s="77"/>
      <c r="H535" s="77"/>
    </row>
    <row r="536" spans="1:13" x14ac:dyDescent="0.25">
      <c r="A536" s="77"/>
      <c r="B536" s="77"/>
      <c r="C536" s="77"/>
      <c r="D536" s="91"/>
      <c r="E536" s="91"/>
      <c r="F536" s="77"/>
      <c r="G536" s="77"/>
      <c r="H536" s="77"/>
    </row>
    <row r="537" spans="1:13" x14ac:dyDescent="0.25">
      <c r="A537" s="77"/>
      <c r="B537" s="77"/>
      <c r="C537" s="77"/>
      <c r="D537" s="91"/>
      <c r="E537" s="91"/>
      <c r="F537" s="77"/>
      <c r="G537" s="77"/>
      <c r="H537" s="77"/>
    </row>
    <row r="538" spans="1:13" x14ac:dyDescent="0.25">
      <c r="A538" s="77"/>
      <c r="B538" s="77"/>
      <c r="C538" s="77"/>
      <c r="D538" s="91"/>
      <c r="E538" s="91"/>
      <c r="F538" s="77"/>
      <c r="G538" s="77"/>
      <c r="H538" s="77"/>
    </row>
    <row r="539" spans="1:13" x14ac:dyDescent="0.25">
      <c r="A539" s="77"/>
      <c r="B539" s="77"/>
      <c r="C539" s="77"/>
      <c r="D539" s="91"/>
      <c r="E539" s="91"/>
      <c r="F539" s="77"/>
      <c r="G539" s="77"/>
      <c r="H539" s="77"/>
    </row>
    <row r="540" spans="1:13" x14ac:dyDescent="0.25">
      <c r="A540" s="77"/>
      <c r="B540" s="77"/>
      <c r="C540" s="77"/>
      <c r="D540" s="91"/>
      <c r="E540" s="91"/>
      <c r="F540" s="77"/>
      <c r="G540" s="77"/>
      <c r="H540" s="77"/>
    </row>
    <row r="541" spans="1:13" x14ac:dyDescent="0.25">
      <c r="A541" s="77"/>
      <c r="B541" s="77"/>
      <c r="C541" s="77"/>
      <c r="D541" s="91"/>
      <c r="E541" s="91"/>
      <c r="F541" s="77"/>
      <c r="G541" s="77"/>
      <c r="H541" s="77"/>
    </row>
    <row r="542" spans="1:13" x14ac:dyDescent="0.25">
      <c r="A542" s="77"/>
      <c r="B542" s="77"/>
      <c r="C542" s="77"/>
      <c r="D542" s="91"/>
      <c r="E542" s="91"/>
      <c r="F542" s="77"/>
      <c r="G542" s="77"/>
      <c r="H542" s="77"/>
    </row>
    <row r="543" spans="1:13" x14ac:dyDescent="0.25">
      <c r="A543" s="77"/>
      <c r="B543" s="77"/>
      <c r="C543" s="77"/>
      <c r="D543" s="91"/>
      <c r="E543" s="91"/>
      <c r="F543" s="77"/>
      <c r="G543" s="77"/>
      <c r="H543" s="77"/>
    </row>
    <row r="544" spans="1:13" x14ac:dyDescent="0.25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1"/>
    </row>
    <row r="545" spans="1:13" ht="15.75" x14ac:dyDescent="0.25">
      <c r="A545" s="172" t="s">
        <v>223</v>
      </c>
      <c r="B545" s="173"/>
      <c r="C545" s="173"/>
      <c r="D545" s="173"/>
      <c r="E545" s="173"/>
      <c r="F545" s="173"/>
      <c r="G545" s="173"/>
      <c r="H545" s="173"/>
      <c r="I545" s="174" t="e">
        <f>I18+#REF!+#REF!+I105+#REF!+#REF!+#REF!+#REF!+#REF!+#REF!+#REF!+#REF!+#REF!+#REF!+#REF!+#REF!+#REF!</f>
        <v>#REF!</v>
      </c>
      <c r="J545" s="174" t="e">
        <f>J18+#REF!+#REF!+J105+#REF!+#REF!+#REF!+#REF!+#REF!+#REF!+#REF!+#REF!+#REF!+#REF!+#REF!+#REF!+#REF!</f>
        <v>#REF!</v>
      </c>
      <c r="K545" s="174" t="e">
        <f>K18+#REF!+#REF!+K105+#REF!+#REF!+#REF!+#REF!+#REF!+#REF!+#REF!+#REF!+#REF!+#REF!+#REF!+#REF!+#REF!</f>
        <v>#REF!</v>
      </c>
      <c r="L545" s="174" t="e">
        <f>L18+#REF!+#REF!+L105+#REF!+#REF!+#REF!+#REF!+#REF!+#REF!+#REF!+#REF!+#REF!+#REF!+#REF!+#REF!+#REF!</f>
        <v>#REF!</v>
      </c>
      <c r="M545" s="175" t="e">
        <f>L545/J545</f>
        <v>#REF!</v>
      </c>
    </row>
    <row r="546" spans="1:13" x14ac:dyDescent="0.25">
      <c r="A546" s="176"/>
      <c r="B546" s="177"/>
      <c r="C546" s="177"/>
      <c r="D546" s="177"/>
      <c r="E546" s="177"/>
      <c r="F546" s="177"/>
      <c r="G546" s="177"/>
      <c r="H546" s="177"/>
      <c r="I546" s="177"/>
      <c r="J546" s="177"/>
      <c r="K546" s="177"/>
      <c r="L546" s="177"/>
      <c r="M546" s="178"/>
    </row>
    <row r="547" spans="1:13" ht="13.9" customHeight="1" x14ac:dyDescent="0.25">
      <c r="A547" s="179"/>
      <c r="M547" s="184"/>
    </row>
    <row r="548" spans="1:13" x14ac:dyDescent="0.25">
      <c r="A548" s="179"/>
      <c r="B548" s="185"/>
      <c r="I548" s="91"/>
      <c r="J548" s="91"/>
      <c r="M548" s="184"/>
    </row>
    <row r="549" spans="1:13" x14ac:dyDescent="0.25">
      <c r="A549" s="179"/>
      <c r="I549" s="91"/>
      <c r="J549" s="91"/>
      <c r="M549" s="184"/>
    </row>
    <row r="550" spans="1:13" x14ac:dyDescent="0.25">
      <c r="A550" s="179"/>
      <c r="M550" s="184"/>
    </row>
    <row r="551" spans="1:13" x14ac:dyDescent="0.25">
      <c r="A551" s="186"/>
      <c r="B551" s="187"/>
      <c r="C551" s="188"/>
      <c r="D551" s="189"/>
      <c r="E551" s="189"/>
      <c r="F551" s="189"/>
      <c r="G551" s="190"/>
      <c r="H551" s="190"/>
      <c r="I551" s="191"/>
      <c r="J551" s="191"/>
      <c r="K551" s="191"/>
      <c r="L551" s="191"/>
      <c r="M551" s="192"/>
    </row>
    <row r="553" spans="1:13" ht="26.25" customHeight="1" x14ac:dyDescent="0.25">
      <c r="I553" s="91" t="e">
        <f>I545-#REF!</f>
        <v>#REF!</v>
      </c>
      <c r="J553" s="91"/>
    </row>
    <row r="559" spans="1:13" x14ac:dyDescent="0.25">
      <c r="J559" s="193" t="e">
        <f>J545-I545</f>
        <v>#REF!</v>
      </c>
      <c r="K559" s="194"/>
    </row>
    <row r="560" spans="1:13" ht="26.25" customHeight="1" x14ac:dyDescent="0.25">
      <c r="J560" s="194"/>
      <c r="K560" s="194"/>
      <c r="L560" s="195" t="e">
        <f>J559/I545</f>
        <v>#REF!</v>
      </c>
    </row>
    <row r="561" spans="1:18" s="67" customFormat="1" x14ac:dyDescent="0.2">
      <c r="A561" s="181"/>
      <c r="B561" s="180"/>
      <c r="C561" s="181"/>
      <c r="D561" s="182"/>
      <c r="E561" s="182"/>
      <c r="F561" s="182"/>
      <c r="G561" s="183"/>
      <c r="H561" s="183"/>
      <c r="I561" s="77"/>
      <c r="J561" s="77"/>
      <c r="K561" s="77"/>
      <c r="L561" s="77"/>
      <c r="M561" s="77"/>
      <c r="N561" s="66"/>
      <c r="O561" s="66"/>
      <c r="P561" s="66"/>
      <c r="Q561" s="66"/>
      <c r="R561" s="66"/>
    </row>
    <row r="562" spans="1:18" s="67" customFormat="1" ht="16.5" customHeight="1" x14ac:dyDescent="0.2">
      <c r="A562" s="181"/>
      <c r="B562" s="180"/>
      <c r="C562" s="181"/>
      <c r="D562" s="182"/>
      <c r="E562" s="182"/>
      <c r="F562" s="182"/>
      <c r="G562" s="183"/>
      <c r="H562" s="183"/>
      <c r="I562" s="77"/>
      <c r="J562" s="77"/>
      <c r="K562" s="77"/>
      <c r="L562" s="77"/>
      <c r="M562" s="77"/>
      <c r="N562" s="66"/>
      <c r="O562" s="66"/>
      <c r="P562" s="66"/>
      <c r="Q562" s="66"/>
      <c r="R562" s="66"/>
    </row>
  </sheetData>
  <mergeCells count="222">
    <mergeCell ref="A546:M546"/>
    <mergeCell ref="J559:K560"/>
    <mergeCell ref="G109:H109"/>
    <mergeCell ref="I109:M109"/>
    <mergeCell ref="G110:H110"/>
    <mergeCell ref="I110:M110"/>
    <mergeCell ref="A544:M544"/>
    <mergeCell ref="A545:H545"/>
    <mergeCell ref="G106:H106"/>
    <mergeCell ref="I106:M106"/>
    <mergeCell ref="G107:H107"/>
    <mergeCell ref="I107:M107"/>
    <mergeCell ref="G108:H108"/>
    <mergeCell ref="I108:M108"/>
    <mergeCell ref="G103:H103"/>
    <mergeCell ref="I103:M103"/>
    <mergeCell ref="G104:H104"/>
    <mergeCell ref="I104:M104"/>
    <mergeCell ref="G105:H105"/>
    <mergeCell ref="I105:M105"/>
    <mergeCell ref="G100:H100"/>
    <mergeCell ref="I100:M100"/>
    <mergeCell ref="G101:H101"/>
    <mergeCell ref="I101:M101"/>
    <mergeCell ref="G102:H102"/>
    <mergeCell ref="I102:M102"/>
    <mergeCell ref="G97:H97"/>
    <mergeCell ref="I97:M97"/>
    <mergeCell ref="G98:H98"/>
    <mergeCell ref="I98:M98"/>
    <mergeCell ref="G99:H99"/>
    <mergeCell ref="I99:M99"/>
    <mergeCell ref="G94:H94"/>
    <mergeCell ref="I94:M94"/>
    <mergeCell ref="G95:H95"/>
    <mergeCell ref="I95:M95"/>
    <mergeCell ref="G96:H96"/>
    <mergeCell ref="I96:M96"/>
    <mergeCell ref="G91:H91"/>
    <mergeCell ref="I91:M91"/>
    <mergeCell ref="G92:H92"/>
    <mergeCell ref="I92:M92"/>
    <mergeCell ref="G93:H93"/>
    <mergeCell ref="I93:M93"/>
    <mergeCell ref="G88:H88"/>
    <mergeCell ref="I88:M88"/>
    <mergeCell ref="G89:H89"/>
    <mergeCell ref="I89:M89"/>
    <mergeCell ref="G90:H90"/>
    <mergeCell ref="I90:M90"/>
    <mergeCell ref="G85:H85"/>
    <mergeCell ref="I85:M85"/>
    <mergeCell ref="G86:H86"/>
    <mergeCell ref="I86:M86"/>
    <mergeCell ref="G87:H87"/>
    <mergeCell ref="I87:M87"/>
    <mergeCell ref="G82:H82"/>
    <mergeCell ref="I82:M82"/>
    <mergeCell ref="G83:H83"/>
    <mergeCell ref="I83:M83"/>
    <mergeCell ref="G84:H84"/>
    <mergeCell ref="I84:M84"/>
    <mergeCell ref="G79:H79"/>
    <mergeCell ref="I79:M79"/>
    <mergeCell ref="G80:H80"/>
    <mergeCell ref="I80:M80"/>
    <mergeCell ref="G81:H81"/>
    <mergeCell ref="I81:M81"/>
    <mergeCell ref="G76:H76"/>
    <mergeCell ref="I76:M76"/>
    <mergeCell ref="G77:H77"/>
    <mergeCell ref="I77:M77"/>
    <mergeCell ref="G78:H78"/>
    <mergeCell ref="I78:M78"/>
    <mergeCell ref="G73:H73"/>
    <mergeCell ref="I73:M73"/>
    <mergeCell ref="G74:H74"/>
    <mergeCell ref="I74:M74"/>
    <mergeCell ref="G75:H75"/>
    <mergeCell ref="I75:M75"/>
    <mergeCell ref="G70:H70"/>
    <mergeCell ref="I70:M70"/>
    <mergeCell ref="G71:H71"/>
    <mergeCell ref="I71:M71"/>
    <mergeCell ref="G72:H72"/>
    <mergeCell ref="I72:M72"/>
    <mergeCell ref="G67:H67"/>
    <mergeCell ref="I67:M67"/>
    <mergeCell ref="G68:H68"/>
    <mergeCell ref="I68:M68"/>
    <mergeCell ref="G69:H69"/>
    <mergeCell ref="I69:M69"/>
    <mergeCell ref="G64:H64"/>
    <mergeCell ref="I64:M64"/>
    <mergeCell ref="G65:H65"/>
    <mergeCell ref="I65:M65"/>
    <mergeCell ref="G66:H66"/>
    <mergeCell ref="I66:M66"/>
    <mergeCell ref="G61:H61"/>
    <mergeCell ref="I61:M61"/>
    <mergeCell ref="G62:H62"/>
    <mergeCell ref="I62:M62"/>
    <mergeCell ref="G63:H63"/>
    <mergeCell ref="I63:M63"/>
    <mergeCell ref="G58:H58"/>
    <mergeCell ref="I58:M58"/>
    <mergeCell ref="G59:H59"/>
    <mergeCell ref="I59:M59"/>
    <mergeCell ref="G60:H60"/>
    <mergeCell ref="I60:M60"/>
    <mergeCell ref="G55:H55"/>
    <mergeCell ref="I55:M55"/>
    <mergeCell ref="G56:H56"/>
    <mergeCell ref="I56:M56"/>
    <mergeCell ref="G57:H57"/>
    <mergeCell ref="I57:M57"/>
    <mergeCell ref="G52:H52"/>
    <mergeCell ref="I52:M52"/>
    <mergeCell ref="G53:H53"/>
    <mergeCell ref="I53:M53"/>
    <mergeCell ref="G54:H54"/>
    <mergeCell ref="I54:M54"/>
    <mergeCell ref="G49:H49"/>
    <mergeCell ref="I49:M49"/>
    <mergeCell ref="G50:H50"/>
    <mergeCell ref="I50:M50"/>
    <mergeCell ref="G51:H51"/>
    <mergeCell ref="I51:M51"/>
    <mergeCell ref="G46:H46"/>
    <mergeCell ref="I46:M46"/>
    <mergeCell ref="G47:H47"/>
    <mergeCell ref="I47:M47"/>
    <mergeCell ref="G48:H48"/>
    <mergeCell ref="I48:M48"/>
    <mergeCell ref="G43:H43"/>
    <mergeCell ref="I43:M43"/>
    <mergeCell ref="G44:H44"/>
    <mergeCell ref="I44:M44"/>
    <mergeCell ref="G45:H45"/>
    <mergeCell ref="I45:M45"/>
    <mergeCell ref="G40:H40"/>
    <mergeCell ref="I40:M40"/>
    <mergeCell ref="G41:H41"/>
    <mergeCell ref="I41:M41"/>
    <mergeCell ref="G42:H42"/>
    <mergeCell ref="I42:M42"/>
    <mergeCell ref="G37:H37"/>
    <mergeCell ref="I37:M37"/>
    <mergeCell ref="G38:H38"/>
    <mergeCell ref="I38:M38"/>
    <mergeCell ref="G39:H39"/>
    <mergeCell ref="I39:M39"/>
    <mergeCell ref="G34:H34"/>
    <mergeCell ref="I34:M34"/>
    <mergeCell ref="G35:H35"/>
    <mergeCell ref="I35:M35"/>
    <mergeCell ref="G36:H36"/>
    <mergeCell ref="I36:M36"/>
    <mergeCell ref="G31:H31"/>
    <mergeCell ref="I31:M31"/>
    <mergeCell ref="G32:H32"/>
    <mergeCell ref="I32:M32"/>
    <mergeCell ref="G33:H33"/>
    <mergeCell ref="I33:M33"/>
    <mergeCell ref="G28:H28"/>
    <mergeCell ref="I28:M28"/>
    <mergeCell ref="G29:H29"/>
    <mergeCell ref="I29:M29"/>
    <mergeCell ref="G30:H30"/>
    <mergeCell ref="I30:M30"/>
    <mergeCell ref="G25:H25"/>
    <mergeCell ref="I25:M25"/>
    <mergeCell ref="G26:H26"/>
    <mergeCell ref="I26:M26"/>
    <mergeCell ref="G27:H27"/>
    <mergeCell ref="I27:M27"/>
    <mergeCell ref="G22:H22"/>
    <mergeCell ref="I22:M22"/>
    <mergeCell ref="G23:H23"/>
    <mergeCell ref="I23:M23"/>
    <mergeCell ref="G24:H24"/>
    <mergeCell ref="I24:M24"/>
    <mergeCell ref="P17:Q17"/>
    <mergeCell ref="I18:M18"/>
    <mergeCell ref="B19:M19"/>
    <mergeCell ref="G20:H20"/>
    <mergeCell ref="I20:M20"/>
    <mergeCell ref="G21:H21"/>
    <mergeCell ref="I21:M21"/>
    <mergeCell ref="J13:K14"/>
    <mergeCell ref="L13:M14"/>
    <mergeCell ref="O14:O16"/>
    <mergeCell ref="A15:M15"/>
    <mergeCell ref="A16:A17"/>
    <mergeCell ref="B16:B17"/>
    <mergeCell ref="C16:C17"/>
    <mergeCell ref="E16:H16"/>
    <mergeCell ref="I16:M17"/>
    <mergeCell ref="G17:H17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6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3162-52A8-4BA7-9B1C-45AA2704F91A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Bm 01</vt:lpstr>
      <vt:lpstr>Memória de calculo bm 01</vt:lpstr>
      <vt:lpstr>Planilha1</vt:lpstr>
      <vt:lpstr>'Bm 01'!Area_de_impressao</vt:lpstr>
      <vt:lpstr>'Memória de calculo bm 01'!Area_de_impressao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2025-02-19T22:49:11Z</dcterms:created>
  <dcterms:modified xsi:type="dcterms:W3CDTF">2025-02-19T22:49:57Z</dcterms:modified>
</cp:coreProperties>
</file>