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42705577-A0D4-4E56-B02D-FF8D54831288}" xr6:coauthVersionLast="47" xr6:coauthVersionMax="47" xr10:uidLastSave="{00000000-0000-0000-0000-000000000000}"/>
  <bookViews>
    <workbookView xWindow="-120" yWindow="-120" windowWidth="20730" windowHeight="11160" activeTab="3" xr2:uid="{ACFEDA1E-6C8A-46EE-AC6E-2BEDE42A8C82}"/>
  </bookViews>
  <sheets>
    <sheet name="Bm 01" sheetId="2" r:id="rId1"/>
    <sheet name="Memória de calculo bm 01" sheetId="3" r:id="rId2"/>
    <sheet name="Bm 02" sheetId="4" r:id="rId3"/>
    <sheet name="Memória de calculo bm 02" sheetId="5" r:id="rId4"/>
    <sheet name="Planilha1" sheetId="1" r:id="rId5"/>
  </sheets>
  <externalReferences>
    <externalReference r:id="rId6"/>
    <externalReference r:id="rId7"/>
  </externalReferences>
  <definedNames>
    <definedName name="_xlnm.Print_Area" localSheetId="0">'Bm 01'!$A$1:$M$112</definedName>
    <definedName name="_xlnm.Print_Area" localSheetId="2">'Bm 02'!$A$1:$M$112</definedName>
    <definedName name="_xlnm.Print_Area" localSheetId="1">'Memória de calculo bm 01'!$A$1:$M$112</definedName>
    <definedName name="_xlnm.Print_Area" localSheetId="3">'Memória de calculo bm 02'!$A$1:$M$112</definedName>
    <definedName name="JR_PAGE_ANCHOR_0_1" localSheetId="0">[1]orcamento!#REF!</definedName>
    <definedName name="JR_PAGE_ANCHOR_0_1" localSheetId="2">[1]orcamento!#REF!</definedName>
    <definedName name="JR_PAGE_ANCHOR_0_1" localSheetId="1">[1]orcamento!#REF!</definedName>
    <definedName name="JR_PAGE_ANCHOR_0_1" localSheetId="3">[1]orcamento!#REF!</definedName>
    <definedName name="JR_PAGE_ANCHOR_0_1">[1]orcamento!#REF!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45" i="5" l="1"/>
  <c r="L545" i="5"/>
  <c r="K545" i="5"/>
  <c r="J545" i="5"/>
  <c r="I545" i="5"/>
  <c r="J559" i="5" s="1"/>
  <c r="L560" i="5" s="1"/>
  <c r="G110" i="5"/>
  <c r="G109" i="5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J13" i="5"/>
  <c r="I13" i="5"/>
  <c r="G13" i="5"/>
  <c r="E13" i="5"/>
  <c r="K110" i="4"/>
  <c r="J110" i="4"/>
  <c r="I110" i="4"/>
  <c r="H110" i="4"/>
  <c r="L110" i="4" s="1"/>
  <c r="M110" i="4" s="1"/>
  <c r="K109" i="4"/>
  <c r="J109" i="4"/>
  <c r="I109" i="4"/>
  <c r="H109" i="4"/>
  <c r="L109" i="4" s="1"/>
  <c r="M109" i="4" s="1"/>
  <c r="K108" i="4"/>
  <c r="J108" i="4"/>
  <c r="I108" i="4"/>
  <c r="H108" i="4"/>
  <c r="L108" i="4" s="1"/>
  <c r="K107" i="4"/>
  <c r="J107" i="4"/>
  <c r="I107" i="4"/>
  <c r="H107" i="4"/>
  <c r="L107" i="4" s="1"/>
  <c r="M107" i="4" s="1"/>
  <c r="K106" i="4"/>
  <c r="J106" i="4"/>
  <c r="I106" i="4"/>
  <c r="H106" i="4"/>
  <c r="L106" i="4" s="1"/>
  <c r="M106" i="4" s="1"/>
  <c r="K105" i="4"/>
  <c r="J105" i="4"/>
  <c r="I105" i="4"/>
  <c r="H105" i="4"/>
  <c r="L105" i="4" s="1"/>
  <c r="M105" i="4" s="1"/>
  <c r="K104" i="4"/>
  <c r="J104" i="4"/>
  <c r="I104" i="4"/>
  <c r="H104" i="4"/>
  <c r="L104" i="4" s="1"/>
  <c r="K103" i="4"/>
  <c r="J103" i="4"/>
  <c r="I103" i="4"/>
  <c r="H103" i="4"/>
  <c r="L103" i="4" s="1"/>
  <c r="M103" i="4" s="1"/>
  <c r="K102" i="4"/>
  <c r="J102" i="4"/>
  <c r="I102" i="4"/>
  <c r="H102" i="4"/>
  <c r="L102" i="4" s="1"/>
  <c r="M102" i="4" s="1"/>
  <c r="K101" i="4"/>
  <c r="J101" i="4"/>
  <c r="I101" i="4"/>
  <c r="H101" i="4"/>
  <c r="L101" i="4" s="1"/>
  <c r="M101" i="4" s="1"/>
  <c r="K100" i="4"/>
  <c r="J100" i="4"/>
  <c r="I100" i="4"/>
  <c r="H100" i="4"/>
  <c r="L100" i="4" s="1"/>
  <c r="K99" i="4"/>
  <c r="J99" i="4"/>
  <c r="I99" i="4"/>
  <c r="H99" i="4"/>
  <c r="L99" i="4" s="1"/>
  <c r="M99" i="4" s="1"/>
  <c r="K98" i="4"/>
  <c r="J98" i="4"/>
  <c r="I98" i="4"/>
  <c r="H98" i="4"/>
  <c r="L98" i="4" s="1"/>
  <c r="M98" i="4" s="1"/>
  <c r="K97" i="4"/>
  <c r="J97" i="4"/>
  <c r="I97" i="4"/>
  <c r="H97" i="4"/>
  <c r="L97" i="4" s="1"/>
  <c r="M97" i="4" s="1"/>
  <c r="K96" i="4"/>
  <c r="J96" i="4"/>
  <c r="I96" i="4"/>
  <c r="H96" i="4"/>
  <c r="L96" i="4" s="1"/>
  <c r="K95" i="4"/>
  <c r="J95" i="4"/>
  <c r="I95" i="4"/>
  <c r="H95" i="4"/>
  <c r="L95" i="4" s="1"/>
  <c r="M95" i="4" s="1"/>
  <c r="K94" i="4"/>
  <c r="J94" i="4"/>
  <c r="I94" i="4"/>
  <c r="H94" i="4"/>
  <c r="L94" i="4" s="1"/>
  <c r="M94" i="4" s="1"/>
  <c r="K93" i="4"/>
  <c r="J93" i="4"/>
  <c r="I93" i="4"/>
  <c r="H93" i="4"/>
  <c r="L93" i="4" s="1"/>
  <c r="M93" i="4" s="1"/>
  <c r="K92" i="4"/>
  <c r="J92" i="4"/>
  <c r="I92" i="4"/>
  <c r="H92" i="4"/>
  <c r="L92" i="4" s="1"/>
  <c r="K91" i="4"/>
  <c r="J91" i="4"/>
  <c r="I91" i="4"/>
  <c r="H91" i="4"/>
  <c r="L91" i="4" s="1"/>
  <c r="M91" i="4" s="1"/>
  <c r="K90" i="4"/>
  <c r="J90" i="4"/>
  <c r="J89" i="4" s="1"/>
  <c r="I90" i="4"/>
  <c r="H90" i="4"/>
  <c r="L90" i="4" s="1"/>
  <c r="M90" i="4" s="1"/>
  <c r="H89" i="4"/>
  <c r="K88" i="4"/>
  <c r="J88" i="4"/>
  <c r="I88" i="4"/>
  <c r="H88" i="4"/>
  <c r="L88" i="4" s="1"/>
  <c r="K87" i="4"/>
  <c r="J87" i="4"/>
  <c r="I87" i="4"/>
  <c r="H87" i="4"/>
  <c r="L87" i="4" s="1"/>
  <c r="M87" i="4" s="1"/>
  <c r="K86" i="4"/>
  <c r="J86" i="4"/>
  <c r="I86" i="4"/>
  <c r="H86" i="4"/>
  <c r="L86" i="4" s="1"/>
  <c r="M86" i="4" s="1"/>
  <c r="K85" i="4"/>
  <c r="J85" i="4"/>
  <c r="I85" i="4"/>
  <c r="H85" i="4"/>
  <c r="L85" i="4" s="1"/>
  <c r="M85" i="4" s="1"/>
  <c r="K84" i="4"/>
  <c r="J84" i="4"/>
  <c r="I84" i="4"/>
  <c r="H84" i="4"/>
  <c r="L84" i="4" s="1"/>
  <c r="K83" i="4"/>
  <c r="J83" i="4"/>
  <c r="I83" i="4"/>
  <c r="I81" i="4" s="1"/>
  <c r="H83" i="4"/>
  <c r="L83" i="4" s="1"/>
  <c r="M83" i="4" s="1"/>
  <c r="K82" i="4"/>
  <c r="J82" i="4"/>
  <c r="J81" i="4" s="1"/>
  <c r="I82" i="4"/>
  <c r="H82" i="4"/>
  <c r="L82" i="4" s="1"/>
  <c r="M82" i="4" s="1"/>
  <c r="H81" i="4"/>
  <c r="K80" i="4"/>
  <c r="J80" i="4"/>
  <c r="I80" i="4"/>
  <c r="H80" i="4"/>
  <c r="L80" i="4" s="1"/>
  <c r="M80" i="4" s="1"/>
  <c r="K79" i="4"/>
  <c r="J79" i="4"/>
  <c r="I79" i="4"/>
  <c r="H79" i="4"/>
  <c r="L79" i="4" s="1"/>
  <c r="M79" i="4" s="1"/>
  <c r="K78" i="4"/>
  <c r="J78" i="4"/>
  <c r="I78" i="4"/>
  <c r="H78" i="4"/>
  <c r="L78" i="4" s="1"/>
  <c r="M78" i="4" s="1"/>
  <c r="K77" i="4"/>
  <c r="J77" i="4"/>
  <c r="I77" i="4"/>
  <c r="H77" i="4"/>
  <c r="L77" i="4" s="1"/>
  <c r="M77" i="4" s="1"/>
  <c r="I76" i="4"/>
  <c r="H76" i="4"/>
  <c r="K75" i="4"/>
  <c r="J75" i="4"/>
  <c r="I75" i="4"/>
  <c r="H75" i="4"/>
  <c r="L75" i="4" s="1"/>
  <c r="K74" i="4"/>
  <c r="J74" i="4"/>
  <c r="I74" i="4"/>
  <c r="H74" i="4"/>
  <c r="L74" i="4" s="1"/>
  <c r="M74" i="4" s="1"/>
  <c r="K73" i="4"/>
  <c r="J73" i="4"/>
  <c r="I73" i="4"/>
  <c r="H73" i="4"/>
  <c r="L73" i="4" s="1"/>
  <c r="M73" i="4" s="1"/>
  <c r="K72" i="4"/>
  <c r="J72" i="4"/>
  <c r="I72" i="4"/>
  <c r="H72" i="4"/>
  <c r="L72" i="4" s="1"/>
  <c r="M72" i="4" s="1"/>
  <c r="K71" i="4"/>
  <c r="J71" i="4"/>
  <c r="I71" i="4"/>
  <c r="H71" i="4"/>
  <c r="L71" i="4" s="1"/>
  <c r="K70" i="4"/>
  <c r="J70" i="4"/>
  <c r="I70" i="4"/>
  <c r="H70" i="4"/>
  <c r="L70" i="4" s="1"/>
  <c r="M70" i="4" s="1"/>
  <c r="H69" i="4"/>
  <c r="K68" i="4"/>
  <c r="J68" i="4"/>
  <c r="I68" i="4"/>
  <c r="H68" i="4"/>
  <c r="L68" i="4" s="1"/>
  <c r="M68" i="4" s="1"/>
  <c r="K67" i="4"/>
  <c r="J67" i="4"/>
  <c r="I67" i="4"/>
  <c r="H67" i="4"/>
  <c r="L67" i="4" s="1"/>
  <c r="M67" i="4" s="1"/>
  <c r="K66" i="4"/>
  <c r="J66" i="4"/>
  <c r="I66" i="4"/>
  <c r="H66" i="4"/>
  <c r="L66" i="4" s="1"/>
  <c r="M66" i="4" s="1"/>
  <c r="K65" i="4"/>
  <c r="J65" i="4"/>
  <c r="I65" i="4"/>
  <c r="H65" i="4"/>
  <c r="L65" i="4" s="1"/>
  <c r="M65" i="4" s="1"/>
  <c r="K64" i="4"/>
  <c r="J64" i="4"/>
  <c r="I64" i="4"/>
  <c r="H64" i="4"/>
  <c r="L64" i="4" s="1"/>
  <c r="M64" i="4" s="1"/>
  <c r="K63" i="4"/>
  <c r="J63" i="4"/>
  <c r="I63" i="4"/>
  <c r="H63" i="4"/>
  <c r="L63" i="4" s="1"/>
  <c r="M63" i="4" s="1"/>
  <c r="K62" i="4"/>
  <c r="J62" i="4"/>
  <c r="I62" i="4"/>
  <c r="H62" i="4"/>
  <c r="L62" i="4" s="1"/>
  <c r="M62" i="4" s="1"/>
  <c r="K61" i="4"/>
  <c r="J61" i="4"/>
  <c r="I61" i="4"/>
  <c r="H61" i="4"/>
  <c r="L61" i="4" s="1"/>
  <c r="M61" i="4" s="1"/>
  <c r="K60" i="4"/>
  <c r="J60" i="4"/>
  <c r="I60" i="4"/>
  <c r="H60" i="4"/>
  <c r="L60" i="4" s="1"/>
  <c r="M60" i="4" s="1"/>
  <c r="K59" i="4"/>
  <c r="J59" i="4"/>
  <c r="I59" i="4"/>
  <c r="H59" i="4"/>
  <c r="L59" i="4" s="1"/>
  <c r="M59" i="4" s="1"/>
  <c r="K58" i="4"/>
  <c r="J58" i="4"/>
  <c r="I58" i="4"/>
  <c r="H58" i="4"/>
  <c r="L58" i="4" s="1"/>
  <c r="M58" i="4" s="1"/>
  <c r="K57" i="4"/>
  <c r="J57" i="4"/>
  <c r="I57" i="4"/>
  <c r="H57" i="4"/>
  <c r="L57" i="4" s="1"/>
  <c r="M57" i="4" s="1"/>
  <c r="K56" i="4"/>
  <c r="J56" i="4"/>
  <c r="I56" i="4"/>
  <c r="H56" i="4"/>
  <c r="L56" i="4" s="1"/>
  <c r="M56" i="4" s="1"/>
  <c r="K55" i="4"/>
  <c r="J55" i="4"/>
  <c r="I55" i="4"/>
  <c r="H55" i="4"/>
  <c r="L55" i="4" s="1"/>
  <c r="M55" i="4" s="1"/>
  <c r="K54" i="4"/>
  <c r="J54" i="4"/>
  <c r="I54" i="4"/>
  <c r="H54" i="4"/>
  <c r="L54" i="4" s="1"/>
  <c r="M54" i="4" s="1"/>
  <c r="K53" i="4"/>
  <c r="J53" i="4"/>
  <c r="I53" i="4"/>
  <c r="H53" i="4"/>
  <c r="L53" i="4" s="1"/>
  <c r="M53" i="4" s="1"/>
  <c r="K52" i="4"/>
  <c r="J52" i="4"/>
  <c r="I52" i="4"/>
  <c r="H52" i="4"/>
  <c r="L52" i="4" s="1"/>
  <c r="M52" i="4" s="1"/>
  <c r="K51" i="4"/>
  <c r="J51" i="4"/>
  <c r="I51" i="4"/>
  <c r="H51" i="4"/>
  <c r="L51" i="4" s="1"/>
  <c r="M51" i="4" s="1"/>
  <c r="K50" i="4"/>
  <c r="J50" i="4"/>
  <c r="I50" i="4"/>
  <c r="H50" i="4"/>
  <c r="L50" i="4" s="1"/>
  <c r="M50" i="4" s="1"/>
  <c r="K49" i="4"/>
  <c r="J49" i="4"/>
  <c r="I49" i="4"/>
  <c r="H49" i="4"/>
  <c r="L49" i="4" s="1"/>
  <c r="M49" i="4" s="1"/>
  <c r="K48" i="4"/>
  <c r="J48" i="4"/>
  <c r="I48" i="4"/>
  <c r="H48" i="4"/>
  <c r="L48" i="4" s="1"/>
  <c r="M48" i="4" s="1"/>
  <c r="K47" i="4"/>
  <c r="J47" i="4"/>
  <c r="I47" i="4"/>
  <c r="H47" i="4"/>
  <c r="L47" i="4" s="1"/>
  <c r="M47" i="4" s="1"/>
  <c r="K46" i="4"/>
  <c r="J46" i="4"/>
  <c r="I46" i="4"/>
  <c r="H46" i="4"/>
  <c r="L46" i="4" s="1"/>
  <c r="M46" i="4" s="1"/>
  <c r="K45" i="4"/>
  <c r="J45" i="4"/>
  <c r="I45" i="4"/>
  <c r="H45" i="4"/>
  <c r="L45" i="4" s="1"/>
  <c r="M45" i="4" s="1"/>
  <c r="K44" i="4"/>
  <c r="J44" i="4"/>
  <c r="I44" i="4"/>
  <c r="H44" i="4"/>
  <c r="L44" i="4" s="1"/>
  <c r="M44" i="4" s="1"/>
  <c r="K43" i="4"/>
  <c r="J43" i="4"/>
  <c r="I43" i="4"/>
  <c r="H43" i="4"/>
  <c r="L43" i="4" s="1"/>
  <c r="M43" i="4" s="1"/>
  <c r="K42" i="4"/>
  <c r="J42" i="4"/>
  <c r="I42" i="4"/>
  <c r="H42" i="4"/>
  <c r="L42" i="4" s="1"/>
  <c r="M42" i="4" s="1"/>
  <c r="K41" i="4"/>
  <c r="J41" i="4"/>
  <c r="I41" i="4"/>
  <c r="H41" i="4"/>
  <c r="L41" i="4" s="1"/>
  <c r="M41" i="4" s="1"/>
  <c r="K40" i="4"/>
  <c r="J40" i="4"/>
  <c r="I40" i="4"/>
  <c r="H40" i="4"/>
  <c r="L40" i="4" s="1"/>
  <c r="M40" i="4" s="1"/>
  <c r="K39" i="4"/>
  <c r="J39" i="4"/>
  <c r="I39" i="4"/>
  <c r="H39" i="4"/>
  <c r="L39" i="4" s="1"/>
  <c r="M39" i="4" s="1"/>
  <c r="K38" i="4"/>
  <c r="J38" i="4"/>
  <c r="I38" i="4"/>
  <c r="H38" i="4"/>
  <c r="L38" i="4" s="1"/>
  <c r="M38" i="4" s="1"/>
  <c r="K37" i="4"/>
  <c r="J37" i="4"/>
  <c r="I37" i="4"/>
  <c r="H37" i="4"/>
  <c r="L37" i="4" s="1"/>
  <c r="M37" i="4" s="1"/>
  <c r="K36" i="4"/>
  <c r="J36" i="4"/>
  <c r="I36" i="4"/>
  <c r="H36" i="4"/>
  <c r="L36" i="4" s="1"/>
  <c r="M36" i="4" s="1"/>
  <c r="K35" i="4"/>
  <c r="J35" i="4"/>
  <c r="I35" i="4"/>
  <c r="H35" i="4"/>
  <c r="L35" i="4" s="1"/>
  <c r="M35" i="4" s="1"/>
  <c r="K34" i="4"/>
  <c r="J34" i="4"/>
  <c r="I34" i="4"/>
  <c r="H34" i="4"/>
  <c r="L34" i="4" s="1"/>
  <c r="M34" i="4" s="1"/>
  <c r="K33" i="4"/>
  <c r="J33" i="4"/>
  <c r="I33" i="4"/>
  <c r="H33" i="4"/>
  <c r="L33" i="4" s="1"/>
  <c r="M33" i="4" s="1"/>
  <c r="K32" i="4"/>
  <c r="J32" i="4"/>
  <c r="I32" i="4"/>
  <c r="H32" i="4"/>
  <c r="L32" i="4" s="1"/>
  <c r="M32" i="4" s="1"/>
  <c r="K31" i="4"/>
  <c r="J31" i="4"/>
  <c r="I31" i="4"/>
  <c r="H31" i="4"/>
  <c r="L31" i="4" s="1"/>
  <c r="M31" i="4" s="1"/>
  <c r="K30" i="4"/>
  <c r="J30" i="4"/>
  <c r="I30" i="4"/>
  <c r="H30" i="4"/>
  <c r="L30" i="4" s="1"/>
  <c r="M30" i="4" s="1"/>
  <c r="K29" i="4"/>
  <c r="J29" i="4"/>
  <c r="I29" i="4"/>
  <c r="H29" i="4"/>
  <c r="L29" i="4" s="1"/>
  <c r="M29" i="4" s="1"/>
  <c r="K28" i="4"/>
  <c r="J28" i="4"/>
  <c r="I28" i="4"/>
  <c r="H28" i="4"/>
  <c r="L28" i="4" s="1"/>
  <c r="M28" i="4" s="1"/>
  <c r="K27" i="4"/>
  <c r="J27" i="4"/>
  <c r="I27" i="4"/>
  <c r="H27" i="4"/>
  <c r="L27" i="4" s="1"/>
  <c r="M27" i="4" s="1"/>
  <c r="K26" i="4"/>
  <c r="J26" i="4"/>
  <c r="I26" i="4"/>
  <c r="H26" i="4"/>
  <c r="L26" i="4" s="1"/>
  <c r="M26" i="4" s="1"/>
  <c r="K25" i="4"/>
  <c r="J25" i="4"/>
  <c r="I25" i="4"/>
  <c r="H25" i="4"/>
  <c r="L25" i="4" s="1"/>
  <c r="M25" i="4" s="1"/>
  <c r="K24" i="4"/>
  <c r="J24" i="4"/>
  <c r="I24" i="4"/>
  <c r="H24" i="4"/>
  <c r="L24" i="4" s="1"/>
  <c r="M24" i="4" s="1"/>
  <c r="K23" i="4"/>
  <c r="J23" i="4"/>
  <c r="I23" i="4"/>
  <c r="H23" i="4"/>
  <c r="L23" i="4" s="1"/>
  <c r="M23" i="4" s="1"/>
  <c r="K22" i="4"/>
  <c r="J22" i="4"/>
  <c r="I22" i="4"/>
  <c r="H22" i="4"/>
  <c r="L22" i="4" s="1"/>
  <c r="M22" i="4" s="1"/>
  <c r="K21" i="4"/>
  <c r="J21" i="4"/>
  <c r="I21" i="4"/>
  <c r="I18" i="4" s="1"/>
  <c r="I545" i="4" s="1"/>
  <c r="I553" i="4" s="1"/>
  <c r="H21" i="4"/>
  <c r="L21" i="4" s="1"/>
  <c r="K20" i="4"/>
  <c r="K18" i="4" s="1"/>
  <c r="J20" i="4"/>
  <c r="J18" i="4" s="1"/>
  <c r="I20" i="4"/>
  <c r="H20" i="4"/>
  <c r="L20" i="4" s="1"/>
  <c r="M20" i="4" s="1"/>
  <c r="M545" i="3"/>
  <c r="L545" i="3"/>
  <c r="K545" i="3"/>
  <c r="J545" i="3"/>
  <c r="J559" i="3" s="1"/>
  <c r="L560" i="3" s="1"/>
  <c r="I545" i="3"/>
  <c r="I553" i="3" s="1"/>
  <c r="G68" i="3"/>
  <c r="G66" i="3"/>
  <c r="G64" i="3"/>
  <c r="G63" i="3"/>
  <c r="G61" i="3"/>
  <c r="G49" i="3"/>
  <c r="G48" i="3"/>
  <c r="G47" i="3"/>
  <c r="G46" i="3"/>
  <c r="G45" i="3"/>
  <c r="G44" i="3"/>
  <c r="G43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J13" i="3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89" i="2" s="1"/>
  <c r="J90" i="2"/>
  <c r="L88" i="2"/>
  <c r="M88" i="2" s="1"/>
  <c r="K88" i="2"/>
  <c r="J88" i="2"/>
  <c r="I88" i="2"/>
  <c r="M87" i="2"/>
  <c r="L87" i="2"/>
  <c r="K87" i="2"/>
  <c r="J87" i="2"/>
  <c r="I87" i="2"/>
  <c r="L86" i="2"/>
  <c r="M86" i="2" s="1"/>
  <c r="K86" i="2"/>
  <c r="J86" i="2"/>
  <c r="I86" i="2"/>
  <c r="L85" i="2"/>
  <c r="M85" i="2" s="1"/>
  <c r="K85" i="2"/>
  <c r="J85" i="2"/>
  <c r="I85" i="2"/>
  <c r="L84" i="2"/>
  <c r="M84" i="2" s="1"/>
  <c r="K84" i="2"/>
  <c r="J84" i="2"/>
  <c r="I84" i="2"/>
  <c r="M83" i="2"/>
  <c r="L83" i="2"/>
  <c r="K83" i="2"/>
  <c r="J83" i="2"/>
  <c r="I83" i="2"/>
  <c r="I81" i="2" s="1"/>
  <c r="L82" i="2"/>
  <c r="M82" i="2" s="1"/>
  <c r="K82" i="2"/>
  <c r="J82" i="2"/>
  <c r="J81" i="2" s="1"/>
  <c r="I82" i="2"/>
  <c r="M80" i="2"/>
  <c r="L80" i="2"/>
  <c r="K80" i="2"/>
  <c r="J80" i="2"/>
  <c r="I80" i="2"/>
  <c r="L79" i="2"/>
  <c r="M79" i="2" s="1"/>
  <c r="K79" i="2"/>
  <c r="J79" i="2"/>
  <c r="I79" i="2"/>
  <c r="L78" i="2"/>
  <c r="M78" i="2" s="1"/>
  <c r="K78" i="2"/>
  <c r="J78" i="2"/>
  <c r="I78" i="2"/>
  <c r="L77" i="2"/>
  <c r="M77" i="2" s="1"/>
  <c r="K77" i="2"/>
  <c r="J77" i="2"/>
  <c r="I77" i="2"/>
  <c r="I76" i="2" s="1"/>
  <c r="J76" i="2"/>
  <c r="L75" i="2"/>
  <c r="M75" i="2" s="1"/>
  <c r="K75" i="2"/>
  <c r="J75" i="2"/>
  <c r="I75" i="2"/>
  <c r="L74" i="2"/>
  <c r="M74" i="2" s="1"/>
  <c r="K74" i="2"/>
  <c r="J74" i="2"/>
  <c r="I74" i="2"/>
  <c r="M73" i="2"/>
  <c r="L73" i="2"/>
  <c r="K73" i="2"/>
  <c r="J73" i="2"/>
  <c r="I73" i="2"/>
  <c r="L72" i="2"/>
  <c r="M72" i="2" s="1"/>
  <c r="K72" i="2"/>
  <c r="J72" i="2"/>
  <c r="I72" i="2"/>
  <c r="L71" i="2"/>
  <c r="M71" i="2" s="1"/>
  <c r="K71" i="2"/>
  <c r="J71" i="2"/>
  <c r="I71" i="2"/>
  <c r="J70" i="2"/>
  <c r="J69" i="2" s="1"/>
  <c r="I70" i="2"/>
  <c r="I69" i="2" s="1"/>
  <c r="L68" i="2"/>
  <c r="M68" i="2" s="1"/>
  <c r="K68" i="2"/>
  <c r="J68" i="2"/>
  <c r="I68" i="2"/>
  <c r="M67" i="2"/>
  <c r="L67" i="2"/>
  <c r="K67" i="2"/>
  <c r="J67" i="2"/>
  <c r="I67" i="2"/>
  <c r="L66" i="2"/>
  <c r="M66" i="2" s="1"/>
  <c r="K66" i="2"/>
  <c r="J66" i="2"/>
  <c r="I66" i="2"/>
  <c r="L65" i="2"/>
  <c r="M65" i="2" s="1"/>
  <c r="K65" i="2"/>
  <c r="J65" i="2"/>
  <c r="I65" i="2"/>
  <c r="L64" i="2"/>
  <c r="M64" i="2" s="1"/>
  <c r="K64" i="2"/>
  <c r="J64" i="2"/>
  <c r="I64" i="2"/>
  <c r="M63" i="2"/>
  <c r="L63" i="2"/>
  <c r="K63" i="2"/>
  <c r="J63" i="2"/>
  <c r="I63" i="2"/>
  <c r="L62" i="2"/>
  <c r="M62" i="2" s="1"/>
  <c r="K62" i="2"/>
  <c r="J62" i="2"/>
  <c r="I62" i="2"/>
  <c r="L61" i="2"/>
  <c r="M61" i="2" s="1"/>
  <c r="K61" i="2"/>
  <c r="J61" i="2"/>
  <c r="I61" i="2"/>
  <c r="L60" i="2"/>
  <c r="M60" i="2" s="1"/>
  <c r="K60" i="2"/>
  <c r="J60" i="2"/>
  <c r="I60" i="2"/>
  <c r="M59" i="2"/>
  <c r="L59" i="2"/>
  <c r="K59" i="2"/>
  <c r="J59" i="2"/>
  <c r="I59" i="2"/>
  <c r="L58" i="2"/>
  <c r="M58" i="2" s="1"/>
  <c r="K58" i="2"/>
  <c r="J58" i="2"/>
  <c r="I58" i="2"/>
  <c r="L57" i="2"/>
  <c r="M57" i="2" s="1"/>
  <c r="K57" i="2"/>
  <c r="J57" i="2"/>
  <c r="I57" i="2"/>
  <c r="L56" i="2"/>
  <c r="M56" i="2" s="1"/>
  <c r="K56" i="2"/>
  <c r="J56" i="2"/>
  <c r="I56" i="2"/>
  <c r="M55" i="2"/>
  <c r="L55" i="2"/>
  <c r="K55" i="2"/>
  <c r="J55" i="2"/>
  <c r="I55" i="2"/>
  <c r="L54" i="2"/>
  <c r="M54" i="2" s="1"/>
  <c r="K54" i="2"/>
  <c r="J54" i="2"/>
  <c r="I54" i="2"/>
  <c r="L53" i="2"/>
  <c r="M53" i="2" s="1"/>
  <c r="K53" i="2"/>
  <c r="J53" i="2"/>
  <c r="I53" i="2"/>
  <c r="L52" i="2"/>
  <c r="M52" i="2" s="1"/>
  <c r="K52" i="2"/>
  <c r="J52" i="2"/>
  <c r="I52" i="2"/>
  <c r="M51" i="2"/>
  <c r="L51" i="2"/>
  <c r="K51" i="2"/>
  <c r="J51" i="2"/>
  <c r="I51" i="2"/>
  <c r="L50" i="2"/>
  <c r="M50" i="2" s="1"/>
  <c r="K50" i="2"/>
  <c r="J50" i="2"/>
  <c r="I50" i="2"/>
  <c r="L49" i="2"/>
  <c r="M49" i="2" s="1"/>
  <c r="K49" i="2"/>
  <c r="J49" i="2"/>
  <c r="I49" i="2"/>
  <c r="L48" i="2"/>
  <c r="M48" i="2" s="1"/>
  <c r="K48" i="2"/>
  <c r="J48" i="2"/>
  <c r="I48" i="2"/>
  <c r="M47" i="2"/>
  <c r="L47" i="2"/>
  <c r="K47" i="2"/>
  <c r="J47" i="2"/>
  <c r="I47" i="2"/>
  <c r="L46" i="2"/>
  <c r="M46" i="2" s="1"/>
  <c r="K46" i="2"/>
  <c r="J46" i="2"/>
  <c r="I46" i="2"/>
  <c r="L45" i="2"/>
  <c r="M45" i="2" s="1"/>
  <c r="K45" i="2"/>
  <c r="J45" i="2"/>
  <c r="I45" i="2"/>
  <c r="L44" i="2"/>
  <c r="M44" i="2" s="1"/>
  <c r="K44" i="2"/>
  <c r="J44" i="2"/>
  <c r="I44" i="2"/>
  <c r="M43" i="2"/>
  <c r="L43" i="2"/>
  <c r="K43" i="2"/>
  <c r="J43" i="2"/>
  <c r="I43" i="2"/>
  <c r="L42" i="2"/>
  <c r="M42" i="2" s="1"/>
  <c r="K42" i="2"/>
  <c r="J42" i="2"/>
  <c r="I42" i="2"/>
  <c r="L41" i="2"/>
  <c r="M41" i="2" s="1"/>
  <c r="K41" i="2"/>
  <c r="J41" i="2"/>
  <c r="I41" i="2"/>
  <c r="L40" i="2"/>
  <c r="M40" i="2" s="1"/>
  <c r="K40" i="2"/>
  <c r="J40" i="2"/>
  <c r="I40" i="2"/>
  <c r="M39" i="2"/>
  <c r="L39" i="2"/>
  <c r="K39" i="2"/>
  <c r="J39" i="2"/>
  <c r="I39" i="2"/>
  <c r="L38" i="2"/>
  <c r="M38" i="2" s="1"/>
  <c r="K38" i="2"/>
  <c r="J38" i="2"/>
  <c r="I38" i="2"/>
  <c r="L37" i="2"/>
  <c r="M37" i="2" s="1"/>
  <c r="K37" i="2"/>
  <c r="J37" i="2"/>
  <c r="I37" i="2"/>
  <c r="L36" i="2"/>
  <c r="M36" i="2" s="1"/>
  <c r="K36" i="2"/>
  <c r="J36" i="2"/>
  <c r="I36" i="2"/>
  <c r="M35" i="2"/>
  <c r="L35" i="2"/>
  <c r="K35" i="2"/>
  <c r="J35" i="2"/>
  <c r="I35" i="2"/>
  <c r="L34" i="2"/>
  <c r="M34" i="2" s="1"/>
  <c r="K34" i="2"/>
  <c r="J34" i="2"/>
  <c r="I34" i="2"/>
  <c r="L33" i="2"/>
  <c r="M33" i="2" s="1"/>
  <c r="K33" i="2"/>
  <c r="J33" i="2"/>
  <c r="I33" i="2"/>
  <c r="L32" i="2"/>
  <c r="M32" i="2" s="1"/>
  <c r="K32" i="2"/>
  <c r="J32" i="2"/>
  <c r="I32" i="2"/>
  <c r="M31" i="2"/>
  <c r="L31" i="2"/>
  <c r="K31" i="2"/>
  <c r="J31" i="2"/>
  <c r="I31" i="2"/>
  <c r="L30" i="2"/>
  <c r="M30" i="2" s="1"/>
  <c r="K30" i="2"/>
  <c r="J30" i="2"/>
  <c r="I30" i="2"/>
  <c r="L29" i="2"/>
  <c r="M29" i="2" s="1"/>
  <c r="K29" i="2"/>
  <c r="J29" i="2"/>
  <c r="I29" i="2"/>
  <c r="L28" i="2"/>
  <c r="M28" i="2" s="1"/>
  <c r="K28" i="2"/>
  <c r="J28" i="2"/>
  <c r="I28" i="2"/>
  <c r="M27" i="2"/>
  <c r="L27" i="2"/>
  <c r="K27" i="2"/>
  <c r="J27" i="2"/>
  <c r="I27" i="2"/>
  <c r="L26" i="2"/>
  <c r="M26" i="2" s="1"/>
  <c r="K26" i="2"/>
  <c r="J26" i="2"/>
  <c r="I26" i="2"/>
  <c r="L25" i="2"/>
  <c r="M25" i="2" s="1"/>
  <c r="K25" i="2"/>
  <c r="J25" i="2"/>
  <c r="I25" i="2"/>
  <c r="L24" i="2"/>
  <c r="M24" i="2" s="1"/>
  <c r="K24" i="2"/>
  <c r="J24" i="2"/>
  <c r="I24" i="2"/>
  <c r="M23" i="2"/>
  <c r="L23" i="2"/>
  <c r="K23" i="2"/>
  <c r="J23" i="2"/>
  <c r="I23" i="2"/>
  <c r="L22" i="2"/>
  <c r="M22" i="2" s="1"/>
  <c r="K22" i="2"/>
  <c r="J22" i="2"/>
  <c r="J18" i="2" s="1"/>
  <c r="I22" i="2"/>
  <c r="L21" i="2"/>
  <c r="M21" i="2" s="1"/>
  <c r="K21" i="2"/>
  <c r="K18" i="2" s="1"/>
  <c r="J21" i="2"/>
  <c r="I21" i="2"/>
  <c r="L20" i="2"/>
  <c r="L18" i="2" s="1"/>
  <c r="K20" i="2"/>
  <c r="J20" i="2"/>
  <c r="I20" i="2"/>
  <c r="I18" i="2"/>
  <c r="I545" i="2" s="1"/>
  <c r="I553" i="2" s="1"/>
  <c r="I553" i="5" l="1"/>
  <c r="K545" i="4"/>
  <c r="J13" i="4"/>
  <c r="M21" i="4"/>
  <c r="L18" i="4"/>
  <c r="J545" i="4"/>
  <c r="J559" i="4" s="1"/>
  <c r="L560" i="4" s="1"/>
  <c r="I69" i="4"/>
  <c r="M84" i="4"/>
  <c r="M88" i="4"/>
  <c r="M92" i="4"/>
  <c r="M96" i="4"/>
  <c r="M100" i="4"/>
  <c r="M104" i="4"/>
  <c r="M108" i="4"/>
  <c r="J69" i="4"/>
  <c r="E13" i="4" s="1"/>
  <c r="G13" i="4" s="1"/>
  <c r="I13" i="4" s="1"/>
  <c r="M71" i="4"/>
  <c r="M75" i="4"/>
  <c r="J76" i="4"/>
  <c r="J545" i="2"/>
  <c r="J559" i="2" s="1"/>
  <c r="L560" i="2" s="1"/>
  <c r="E13" i="2"/>
  <c r="G13" i="2" s="1"/>
  <c r="I13" i="2" s="1"/>
  <c r="J13" i="2"/>
  <c r="K545" i="2"/>
  <c r="L545" i="2"/>
  <c r="M545" i="2" s="1"/>
  <c r="M18" i="2"/>
  <c r="M20" i="2"/>
  <c r="L545" i="4" l="1"/>
  <c r="M545" i="4" s="1"/>
  <c r="M18" i="4"/>
</calcChain>
</file>

<file path=xl/sharedStrings.xml><?xml version="1.0" encoding="utf-8"?>
<sst xmlns="http://schemas.openxmlformats.org/spreadsheetml/2006/main" count="1354" uniqueCount="280">
  <si>
    <t>BM 01</t>
  </si>
  <si>
    <t>ESTADO DA PARAÍBA</t>
  </si>
  <si>
    <t>PREFEITURA  MUNICIPAL  DE SOUSA - PB</t>
  </si>
  <si>
    <t>Objetivo</t>
  </si>
  <si>
    <t>Agente Promotor</t>
  </si>
  <si>
    <t>Data de Emissão</t>
  </si>
  <si>
    <t>Nº BM</t>
  </si>
  <si>
    <t>ILUMINAÇÃO ESTÁDIO ÂNTONIO MARIZ - MARIZÃO</t>
  </si>
  <si>
    <t>Localização</t>
  </si>
  <si>
    <t>Contratada</t>
  </si>
  <si>
    <t>Início da Obra</t>
  </si>
  <si>
    <t>Termino da Obra</t>
  </si>
  <si>
    <t>BKL</t>
  </si>
  <si>
    <t>Nº de Contrato e Data de assinatura</t>
  </si>
  <si>
    <t>Valor do Contrato / PMS</t>
  </si>
  <si>
    <t>Valor Contrato - 1º Readequação</t>
  </si>
  <si>
    <t>Valor do Aditivo</t>
  </si>
  <si>
    <t>Percentual (%) Aditivo</t>
  </si>
  <si>
    <t>Valor da medição - R$</t>
  </si>
  <si>
    <t>Período de medição</t>
  </si>
  <si>
    <t>14/07/2023 a 01/09/2023</t>
  </si>
  <si>
    <t>Itens</t>
  </si>
  <si>
    <t>Discriminação dos serviços do orçamento</t>
  </si>
  <si>
    <t>Unid.</t>
  </si>
  <si>
    <t>Quantidade</t>
  </si>
  <si>
    <t>Financeiro</t>
  </si>
  <si>
    <t>Desvio (%)</t>
  </si>
  <si>
    <t>Custo Unitário</t>
  </si>
  <si>
    <t>Prevista</t>
  </si>
  <si>
    <t>1º Readequação</t>
  </si>
  <si>
    <t>Medida no período</t>
  </si>
  <si>
    <t>Acumulada incluindo o período</t>
  </si>
  <si>
    <t>INSTALAÇÕES ELÉTRICAS</t>
  </si>
  <si>
    <t>1.1</t>
  </si>
  <si>
    <t>ENTRADA DE ENERGIA</t>
  </si>
  <si>
    <t>1.1.1</t>
  </si>
  <si>
    <t>TRANSFORMADOR DE DISTRIBUIÇÃO, 112,5 KVA, TRIFÁSICO, 60 HZ, CLASSE 15 KV, IMERSO EM ÓLEO MINERAL, INSTALAÇÃO EM POSTE (NÃO INCLUSO SUPORTE) - FORNECIMENTO E INSTALAÇÃO. AF_12/2020</t>
  </si>
  <si>
    <t>UND</t>
  </si>
  <si>
    <t>1.1.2</t>
  </si>
  <si>
    <t>POSTE DE CONCRETO ARMADO DE SEÇÃO DUPLO T, EXTENSÇÃO DE 11,00 M, RESISTÊNCIA DE 600 DAN, TIPO B (UN)</t>
  </si>
  <si>
    <t>1.1.3</t>
  </si>
  <si>
    <t>ALÇA PREFORMADA DE DISTRIBUIÇÃO, EM AÇO GALVANIZADO, AWG 2(KG)- FORNECIMENTO E INSTALAÇÃO</t>
  </si>
  <si>
    <t>1.1.4</t>
  </si>
  <si>
    <t>CABO DE ALUMÍNIO NU COM ALMA DE AÇO, BITOLA 2 AWG (KG)</t>
  </si>
  <si>
    <t>1.1.5</t>
  </si>
  <si>
    <t>ARRUELA QUADRADA EM AÇO GALVANIZADO, DIMENSAO = 38 MM, ESPESSURA = 3 MM, DIAMETRO DO FURO = 18 MM (UN)</t>
  </si>
  <si>
    <t>1.1.6</t>
  </si>
  <si>
    <t>PORCA QUADRADA ROSCA, FORNECIMENTO</t>
  </si>
  <si>
    <t>1.1.7</t>
  </si>
  <si>
    <t>ISOLADOR, TIPO DISCO, PARA TENSAO 15KV - FORNECIMENTO E INSTALAÇÃO. AF_07/2020</t>
  </si>
  <si>
    <t>1.1.8</t>
  </si>
  <si>
    <t>MANILHA SAPATILHA PREFORMADA, FORNECIMENTO</t>
  </si>
  <si>
    <t>1.1.9</t>
  </si>
  <si>
    <t>FORNECIMENTO DE PORCA OLHAL</t>
  </si>
  <si>
    <t>1.1.10</t>
  </si>
  <si>
    <t>GANCHO SUSPENSÃO COM OLHAL, FORNECIMENTO</t>
  </si>
  <si>
    <t>1.1.11</t>
  </si>
  <si>
    <t>FORNECIMENTO DE PARAFUSO CABEÇA QUADRADA 16 X 450MM</t>
  </si>
  <si>
    <t>1.1.12</t>
  </si>
  <si>
    <t>FORNECIMENTO DE PARAFUSO CABEÇA QUADRADA 16 X 350MM</t>
  </si>
  <si>
    <t>1.1.13</t>
  </si>
  <si>
    <t>FORNECIMENTO E INSTALAÇÃO DE PARA RAIOS TIPO POLIMÉRICO 15KV-12KA</t>
  </si>
  <si>
    <t>1.1.14</t>
  </si>
  <si>
    <t>CRUZETA EM CONCRETO ARMADO, TIPO "T", 1900MM - FORNECIMENTO</t>
  </si>
  <si>
    <t>1.1.15</t>
  </si>
  <si>
    <t>CAIXA DE INSPEÇÃO PARA ATERRAMENTO, CIRCULAR, EM POLIETILENO, DIÂMETRO INTERNO= 0,3 M. AF_12/2020 (UN)</t>
  </si>
  <si>
    <t>1.1.16</t>
  </si>
  <si>
    <t>TERMINAL A COMPRESSÃO EM COBRE ESTANHADO PARA CABO 35MM², 1 FURO E 1 COMPRESSÃO, PARA PARAFUSO DE FIXAÇÃO M8 (UN)</t>
  </si>
  <si>
    <t>1.1.17</t>
  </si>
  <si>
    <t>FORNECIMENTO DE CONCTOR AMPACTINHO TIPO Í CINZA - 880.557-1</t>
  </si>
  <si>
    <t>1.1.18</t>
  </si>
  <si>
    <t>CABO DE COBRE FLEXIVEL ISOLADO, 70MM², ANTI-CHAMA 0,6/1,0 KV, PARA REDE ENTERRADA DE DISTRIBUIÇÃO DE ENERGIA ELÉTRICA - FORNECIMENTO E INSTALAÇÃO. AF_12/2021</t>
  </si>
  <si>
    <t>M</t>
  </si>
  <si>
    <t>1.1.19</t>
  </si>
  <si>
    <t>CABO DE COBRE FLEXIVEL ISOLADO, 35MM², ANTI-CHAMA 0,6/1,0 KV, PARA REDE ENTERRADA DE DISTRIBUIÇÃO DE ENERGIA ELÉTRICA - FORNECIMENTO E INSTALAÇÃO. AF_12/2021</t>
  </si>
  <si>
    <t>1.1.20</t>
  </si>
  <si>
    <t xml:space="preserve">CAIXA DE MEDIÇÃO DIRETA ATÉ 200A CONFECCIONADA EM CHAPA GALVANIZADA E PINTADA ELETROSTATICAMENTE D= 100X60X15CM </t>
  </si>
  <si>
    <t>1.1.21</t>
  </si>
  <si>
    <t>DISJUNTOR TERMOMAGNETICO TRIPOLAR EM CAIXA MOLDADA 175 COM CAIXA MOLDADA 10 KA</t>
  </si>
  <si>
    <t>1.1.22</t>
  </si>
  <si>
    <t>TERMINAL A COMPRESSÃO PARA CABO DE 70 MM² -FORNECIMENTO E INSTALAÇÃO</t>
  </si>
  <si>
    <t>1.1.23</t>
  </si>
  <si>
    <t>TERMINAL DE COMPRESSÃO BANDEIRA PARA CABO 70MM²</t>
  </si>
  <si>
    <t>1.1.24</t>
  </si>
  <si>
    <t>BUCHA COM ARRUELA EM LIGA ESPECIAL ZAMAK, P/ELETRODUTO 85MM, D=3"</t>
  </si>
  <si>
    <t>1.1.25</t>
  </si>
  <si>
    <t>BUCHA DE ALUMINIO P/ELETRODUTO D=4"</t>
  </si>
  <si>
    <t>1.1.26</t>
  </si>
  <si>
    <t>CABEÇOTE DE ALUMINIO DE 4" - FORNECIMENTO</t>
  </si>
  <si>
    <t>1.1.27</t>
  </si>
  <si>
    <t>CURVA 135 GRAUS, PARA ELETRODUTO, EM AÇO GALVANIZADO ELETROLITICO, DIAMETRO DE 80 MM (3")</t>
  </si>
  <si>
    <t>1.1.28</t>
  </si>
  <si>
    <t>ELETRODUTO GALVANIZADO 80MM</t>
  </si>
  <si>
    <t>1.1.29</t>
  </si>
  <si>
    <t>FITA EM AÇO INOX,FUSIMEC OU SIMILAR - FORNECIMENTO</t>
  </si>
  <si>
    <t>1.1.30</t>
  </si>
  <si>
    <t>FITA ISOLANTE ALTA FUSÃO 19MMX10X - FORNECIMENTO</t>
  </si>
  <si>
    <t>1.1.31</t>
  </si>
  <si>
    <t>ELETRODUTO DE PVC RÍGIDO ROSCÁVEL, DIÂMETRO= 75MM (2 1/2)</t>
  </si>
  <si>
    <t>1.1.32</t>
  </si>
  <si>
    <t>CURVA 90 GRAUS PARA ELETRODUTO, PVC, ROSCÁVEL, DN 75MM (2 1/2"),PARA REDE ENTERRADA DE DISTRIBUIÇÃO DE ENERGIA ELÉTRICA</t>
  </si>
  <si>
    <t>1.1.33</t>
  </si>
  <si>
    <t>LUVA PARA ELETRODUTO, PVC, ROSCÁVEL, DN 75MM (2 1/2"), PARA REDE ENTERRADA DE DISTRIBUIÇÃO DE ENERGIA ELÉTRICA- FORNECIMENTO E INSTALAÇÃO</t>
  </si>
  <si>
    <t>1.1.34</t>
  </si>
  <si>
    <t>PORCA SEXTAVADA 3/8", BICROMATIZADA</t>
  </si>
  <si>
    <t>1.1.35</t>
  </si>
  <si>
    <t>PARAFUSO ZINCADO, SEXTAVADO, COM ROSCA INTEIRA, DIAMETRO 3/8", COMPRIMENTO 2" (UN)</t>
  </si>
  <si>
    <t>1.1.36</t>
  </si>
  <si>
    <t>1.1.37</t>
  </si>
  <si>
    <t>ARRUELA DE LISA 3/8"</t>
  </si>
  <si>
    <t>1.1.38</t>
  </si>
  <si>
    <t>ARRUELA DE PRESSÃO 3/8" - REV 02</t>
  </si>
  <si>
    <t>1.1.39</t>
  </si>
  <si>
    <t>1.1.40</t>
  </si>
  <si>
    <t>ABRACADEIRA DE NYLON PARA AMARRACAO DE CABOS, COMPRIMENTO DE *230* X *7,6* MM</t>
  </si>
  <si>
    <t>1.1.41</t>
  </si>
  <si>
    <t>TERMINAL METÁLICO A PRESSAO PARA 1 CABO DE 50 A 70MM², COM 2 FUROS PARA FIXAÇÃO (UN)</t>
  </si>
  <si>
    <t>1.1.42</t>
  </si>
  <si>
    <t>FORNCIMENTO E INSTALAÇÃO DE HASTE DE ATERRAMENTO 5/8"X3,00M COM CONECTOR</t>
  </si>
  <si>
    <t>1.1.43</t>
  </si>
  <si>
    <t>CONECTOR DE TERRA DUPLO - FORNECIMENTO</t>
  </si>
  <si>
    <t>1.1.44</t>
  </si>
  <si>
    <t>CABO DE COBRE UM 50MM² MEIO-DURO (M)</t>
  </si>
  <si>
    <t>1.1.45</t>
  </si>
  <si>
    <t>GRAMPO METALICO TIPO OLHAL PARA HASTE DE ATERRAMENTO DE 3/4", CONDUTOR DE "10" A 50MM² (UN)</t>
  </si>
  <si>
    <t>1.1.46</t>
  </si>
  <si>
    <t>1.1.47</t>
  </si>
  <si>
    <t>CONECTOR DE PRESSAO PARA CABO NU DE 35MM² - FORNECIMENTO E INSTALAÇÃO</t>
  </si>
  <si>
    <t>1.1.48</t>
  </si>
  <si>
    <t>ELETRODUTO DE PVC RÍGIDO ROSCÁVEL, DIÂMETRO= 25MM (3/4")</t>
  </si>
  <si>
    <t>1.1.49</t>
  </si>
  <si>
    <t>MASSA 3M PARA CALAFETAÇÃO (FORNECIMENTO)</t>
  </si>
  <si>
    <t>KG</t>
  </si>
  <si>
    <t>2.2</t>
  </si>
  <si>
    <t>ELETRODUTOS</t>
  </si>
  <si>
    <t>2.2.1</t>
  </si>
  <si>
    <t>ELETRODUTO DE PVC RIGIDO ROSCÁVEL, DIÂMETRO= 75MM (2 1/2")</t>
  </si>
  <si>
    <t>2.2.2</t>
  </si>
  <si>
    <t>CABEÇOTE DE ALUMINIO DE 2 1/2"</t>
  </si>
  <si>
    <t>2.2.3</t>
  </si>
  <si>
    <t>LUVA DE PVC RÍGIDO ROSCÁVEL DIÂMETRO= 2 1/2"</t>
  </si>
  <si>
    <t>2.2.4</t>
  </si>
  <si>
    <t>2.2.5</t>
  </si>
  <si>
    <t>CONECTOR SPLIT BOLT PARA CABO DE COBRE NU #35MM² - FORNECIMENTO E INSTALAÇÃO</t>
  </si>
  <si>
    <t>2.2.6</t>
  </si>
  <si>
    <t>CAIXA DE PASSAGEM ALVENARIA DE TIJOLOS MACIÇOS EPS. = 0,12M, DIM. INT. = 0.50 x 0.50 x 0.50M</t>
  </si>
  <si>
    <t>2.3</t>
  </si>
  <si>
    <t>CONDUTORES</t>
  </si>
  <si>
    <t>2.3.1</t>
  </si>
  <si>
    <t>AZUL: CABO DE COBRE FLEXIVEL ISOLADO, 6MM², ANTI-CHAMA 0,6/1,0KV, PARA CIRCUITOS TERMINAIS - FORNECIMENTO E INSTALAÇÃO. AF_12/2015</t>
  </si>
  <si>
    <t>2.3.2</t>
  </si>
  <si>
    <t>VERMELHO: CABO DE COBRE FLEXIVEL ISOLADO, 6MM², ANTI-CHAMA 0,6/1,0KV, PARA CIRCUITOS TERMINAIS - FORNECIMENTO E INSTALAÇÃO. AF_12/2016</t>
  </si>
  <si>
    <t>2.3.3</t>
  </si>
  <si>
    <t>VERDE: CABO DE COBRE FLEXIVEL ISOLADO, 6MM², ANTI-CHAMA 0,6/1,0KV, PARA CIRCUITOS TERMINAIS - FORNECIMENTO E INSTALAÇÃO. AF_12/2017</t>
  </si>
  <si>
    <t>2.3.4</t>
  </si>
  <si>
    <t>PRETO: CABO DE COBRE FLEXIVEL ISOLADO, 6MM², ANTI-CHAMA 0,6/1,0KV, PARA CIRCUITOS TERMINAIS - FORNECIMENTO E INSTALAÇÃO. AF_12/2018</t>
  </si>
  <si>
    <t>2.4</t>
  </si>
  <si>
    <t>ILUMINAÇÃO E OUTROS</t>
  </si>
  <si>
    <t>2.4.1</t>
  </si>
  <si>
    <t>QUADRO DE COMANDO EM CHAPA DE FERRO, 80X60X20CM PARA BOMBAS, CONSTANDO DE DISJUNTORES, COMUTADORES E OUTROS (VER RELAÇÃO EM IMAGENS) DA ESTAÇÃO ELEVATÓRIA</t>
  </si>
  <si>
    <t>2.4.2</t>
  </si>
  <si>
    <t>2.4.3</t>
  </si>
  <si>
    <t>DISJUNTOR MONOPOLAR TIPO DIN, CORRENTE NOMINAL DE 32A - FORNECIMENTO E INSTALAÇÃO. AF_10/2020</t>
  </si>
  <si>
    <t>2.4.4</t>
  </si>
  <si>
    <t>DISJUNTOR TRIPOLAR TIPO NEMA, CORRENTE NOMINAL DE 60 ATE 100A - FORNECIMENTO E INSTALAÇÃO. AF 10/2020</t>
  </si>
  <si>
    <t>2.4.5</t>
  </si>
  <si>
    <t>DISJUNTOR TERMOMÁGNETICO TRIPOLAR 150A/600V, TIPO FXD/ICC-35 KA (UN)</t>
  </si>
  <si>
    <t>2.4.6</t>
  </si>
  <si>
    <t>DISJUNTOR TERMOMAGNETICO TRIPOLAR, CORRENTE NOMINAL DE 125A - FORNECIMENTO E INSTALAÇÃO. AF_10/2020 (UN)</t>
  </si>
  <si>
    <t>2.4.7</t>
  </si>
  <si>
    <t>REFLETOR INDUSTRIAL ROBUST SX LED 1000W</t>
  </si>
  <si>
    <t>COMPLEMENTARES</t>
  </si>
  <si>
    <t>3.1</t>
  </si>
  <si>
    <t>FORNECIMENTO E INSTALAÇÃO DE HASTE DE ATERRAMENTO 5/8"x3,00m COM CONECTOR</t>
  </si>
  <si>
    <t>un</t>
  </si>
  <si>
    <t>3.2</t>
  </si>
  <si>
    <t>3.3</t>
  </si>
  <si>
    <t>POSTE DE CONCRETO DT 22/1500 - SEM FUNDAÇÃO/CONCRETO</t>
  </si>
  <si>
    <t>Un</t>
  </si>
  <si>
    <t>3.4</t>
  </si>
  <si>
    <t>CAIXA ENTERRADA ELÉTRICA RETANGULAR, EM ALVENARIA COM BLOCOS DE CONCRETO, FUNDO COM BRITA, DIMENSÕES INTERNAS: 0,4X0,4X0,4 M. AF_12/2020</t>
  </si>
  <si>
    <t>UN</t>
  </si>
  <si>
    <t>3.5</t>
  </si>
  <si>
    <t>CURVA 90 GRAUS PARA ELETRODUTO, PVC, ROSCÁVEL, DN 75 MM (2 1/2"), PARA REDE ENTERRADA DE DISTRIBUIÇÃO DE ENERGIA ELÉTRICA - FORNECIMENTO E INSTALAÇÃO. AF_12/2021</t>
  </si>
  <si>
    <t>3.6</t>
  </si>
  <si>
    <t>CORDOALHA DE COBRE NU 16 MM², NÃO ENTERRADA, COM ISOLADOR - FORNECIMENTO E INSTALAÇÃO. AF_12/2017</t>
  </si>
  <si>
    <t>m</t>
  </si>
  <si>
    <t>3.7</t>
  </si>
  <si>
    <t>CONECTOR PARAFUSO FENDIDO SPLIT-BOLT - PARA CABO DE 16MM2 - FORNECIMENTO E INSTALACAO</t>
  </si>
  <si>
    <t>3.8</t>
  </si>
  <si>
    <t>ESCAVAÇÃO MANUAL DE VALA COM PROFUNDIDADE MENOR OU IGUAL A 1,30 M. AF_02/2021</t>
  </si>
  <si>
    <t>m³</t>
  </si>
  <si>
    <t>3.9</t>
  </si>
  <si>
    <t>ATERRO MANUAL DE VALAS COM AREIA PARA ATERRO E COMPACTAÇÃO MECANIZADA. AF_05/2016</t>
  </si>
  <si>
    <t>3.10</t>
  </si>
  <si>
    <t>ESCAVAÇÃO MANUAL PARA BLOCO DE COROAMENTO OU SAPATA (SEM ESCAVAÇÃO PARA COLOCAÇÃO DE FÔRMAS). AF_06/2017</t>
  </si>
  <si>
    <t>3.11</t>
  </si>
  <si>
    <t>REATERRO MANUAL APILOADO COM SOQUETE. AF_10/2017</t>
  </si>
  <si>
    <t>3.12</t>
  </si>
  <si>
    <t>TRANSPORTE DE CARGA DE QUALQUER NATUREZA,EXCLUSIVE AS DESPES AS DE CARGA E DESCARGA,TANTO DE ESPERA DA CARRETA COMO DO SE RVENTE OU EQUIPAMENTO AUXILIAR,A VELOCIDADE MEDIA DE 50KM/H, EM CARRETA,COM CAPACIDADE UTIL DE 30T</t>
  </si>
  <si>
    <t>T X KM</t>
  </si>
  <si>
    <t>3.13</t>
  </si>
  <si>
    <t>GUINDASTE HIDRÁULICO AUTOPROPELIDO, COM LANÇA TELESCÓPICA 28,80 M, CAPACIDADE MÁXIMA 30 T, POTÊNCIA 97 KW, TRAÇÃO 4 X 4 - DEPRECIAÇÃO. AF_11/2014</t>
  </si>
  <si>
    <t>h</t>
  </si>
  <si>
    <t>3.14</t>
  </si>
  <si>
    <t>GUINDASTE HIDRÁULICO AUTOPROPELIDO, COM LANÇA TELESCÓPICA 28,80 M, CAPACIDADE MÁXIMA 30 T, POTÊNCIA 97 KW, TRAÇÃO 4 X 4 - CHI DIURNO. AF_11/2014</t>
  </si>
  <si>
    <t>CHI</t>
  </si>
  <si>
    <t>3.15</t>
  </si>
  <si>
    <t>REMOÇÃO DE ESTRUTURA METÁLICA CHUMBADA EM CONCRETO</t>
  </si>
  <si>
    <t>m²</t>
  </si>
  <si>
    <t>3.16</t>
  </si>
  <si>
    <t xml:space="preserve">REMOÇÃO E REASSENTAMENTO DE PARALELEPÍPEDO SOBRE COLCHÃO DE AREIA </t>
  </si>
  <si>
    <t>3.17</t>
  </si>
  <si>
    <t>Cabo de cobre nú 35 mm2 - fornecimento e assentamento - REFERENTE AO QPBT 01, 02, 03 E 04 (3,16m/kg)</t>
  </si>
  <si>
    <t>kg</t>
  </si>
  <si>
    <t>3.18</t>
  </si>
  <si>
    <t>Cabo de cobre PP Cordplast 3 x 2,5 mm2, 450/750v - fornecimento e instalação - PARA CIRCUITOS FINAIS</t>
  </si>
  <si>
    <t>3.19</t>
  </si>
  <si>
    <t>CABO DE COBRE FLEXÍVEL ISOLADO, 10 MM², ANTI-CHAMA 0,6/1,0 KV, PARA CIRCUITOS TERMINAIS - FORNECIMENTO E INSTALAÇÃO. AF_12/2015</t>
  </si>
  <si>
    <t>3.20</t>
  </si>
  <si>
    <t>CABO DE COBRE FLEXÍVEL ISOLADO, 16 MM², ANTI-CHAMA 0,6/1,0 KV, PARA CIRCUITOS TERMINAIS - FORNECIMENTO E INSTALAÇÃO. AF_12/2015</t>
  </si>
  <si>
    <t>3.21</t>
  </si>
  <si>
    <t>CABO DE COBRE FLEXÍVEL ISOLADO, 25 MM², ANTI-CHAMA 0,6/1,0 KV, PARA REDE ENTERRADA DE DISTRIBUIÇÃO DE ENERGIA ELÉTRICA - FORNECIMENTO E INSTALAÇÃO. AF_12/2021</t>
  </si>
  <si>
    <t>TOTAL</t>
  </si>
  <si>
    <t>MEMORIADE CALCULO MEDIÇÃO BM 01</t>
  </si>
  <si>
    <t>01</t>
  </si>
  <si>
    <t>MEMÓRIA DE CALCULO</t>
  </si>
  <si>
    <t>1 TRANSFORMADOR 112,5KVA INSTALADO</t>
  </si>
  <si>
    <t>01 POSTE CONCRETO DA SUBESTAÇÃO INSTALADO</t>
  </si>
  <si>
    <t>03 condutores por fase, logo será necessário 3 alças preformadas.</t>
  </si>
  <si>
    <t>Distância da subestação para rede energisa = 27,23 metros /  Cabo = 3 fase x  = 81,7metros                                                                                    Cabo Alumínio Ca NU 1X 2 AWG Iris Astm Classe 2 (0,0918 Kg/m)                                                                                           Conversão ( metros para kg) = 81,69 x 0,0918 = 7,5 kg</t>
  </si>
  <si>
    <t>20 unidades , utilizadas para instalação das cruzetas , transformador, isoladores suspensção.</t>
  </si>
  <si>
    <t>03 unidades , uma para cada fase</t>
  </si>
  <si>
    <t xml:space="preserve">04 unidades  conforme instalação da cruzeta e isoladores de suspensção </t>
  </si>
  <si>
    <t>02 para fixação da cruzeta no poste</t>
  </si>
  <si>
    <t>02 unidades</t>
  </si>
  <si>
    <t>03 unidades conforme projeto aprovado na energisa</t>
  </si>
  <si>
    <t xml:space="preserve">01 unidade , utilizado no neutro </t>
  </si>
  <si>
    <t>03 unidades, uma para cada fase</t>
  </si>
  <si>
    <t>09 metros por fase , Total 09 x 3 = 27 metros</t>
  </si>
  <si>
    <t>09 metros para o neutro da subestação</t>
  </si>
  <si>
    <t>01 caixa instalada</t>
  </si>
  <si>
    <t>01 disjuntor geral da caixa de medição</t>
  </si>
  <si>
    <t>03 terminais , um para cada fase</t>
  </si>
  <si>
    <t xml:space="preserve">- </t>
  </si>
  <si>
    <t>02 unidades, referente a entrada e saída na caixa de medição dos condutores</t>
  </si>
  <si>
    <t>01 cabeçote na entrada do eletroduto dos circuitos de baixa tensão</t>
  </si>
  <si>
    <t>01 unidade conforme projeto aprovado na energisa</t>
  </si>
  <si>
    <t>Comprimento do eletroduto 3 metros, altura do poste 9 metros. Quantidade = 02 x 3 metros = 6 metros</t>
  </si>
  <si>
    <t>Utilizada na amarração do eletroduto no poste. Tamanho da fita para cada amarração 5 metros. Utilizado 3 amarrações . Total = 03 x 5 metros = 15 metros</t>
  </si>
  <si>
    <t>01 unidade</t>
  </si>
  <si>
    <t>-</t>
  </si>
  <si>
    <t>03 aterramentos conforme projeto aprovado na energisa</t>
  </si>
  <si>
    <t>Altura do poste 9 metros , malha de aterramento 5 metros. Total = 14 metros</t>
  </si>
  <si>
    <t>300 gramas por aterramento. Total = 0,3kg x 3 = 0,9kg</t>
  </si>
  <si>
    <t>BM 02</t>
  </si>
  <si>
    <t>MEMORIADE CALCULO MEDIÇÃO BM 02</t>
  </si>
  <si>
    <t>09 metros para o neutro da subestação, 800 metros(3F+N) para torre arquibancada sentada,  296 metros(3F+N) para torre arquibancada lado detran. Total = 1105 metros</t>
  </si>
  <si>
    <t xml:space="preserve">metragem da subestação até as 04 torres </t>
  </si>
  <si>
    <t>referente a 04 torres</t>
  </si>
  <si>
    <t>10 metros por torres. Total = 10 *4 = 40 metros</t>
  </si>
  <si>
    <t>02 caixas para passagem dos circuitos saida da subestação ate os dois lados onde fica localizado cada torre</t>
  </si>
  <si>
    <t>22,65 metros para cada refletor instaldo em poste de altura de 22 metros. Total = 22,65 x 64 refletores = 1450 metros</t>
  </si>
  <si>
    <t>01 quadro para cada torre. Total = 01 x 4 torres = 04 unidades</t>
  </si>
  <si>
    <t>01 disjuntore para cada refletor. Total 64 refletores</t>
  </si>
  <si>
    <t>01 disjuntor geral para cada torre. Total 04 unidades</t>
  </si>
  <si>
    <t>02 disjuntor instalado no quadro geral de iluminação</t>
  </si>
  <si>
    <t>64 refletores instalado em 04 torres.  16 refletores por torre</t>
  </si>
  <si>
    <t>01 unidade por torre. Total 01 x 04 = 04 unidades</t>
  </si>
  <si>
    <t>02 novos postes de concreto instalados no lado da arquibancada sombra.</t>
  </si>
  <si>
    <t>06 unidade instaladas na conforme projeto executivo para infraestrutura dos circuitos que alimentação das torres</t>
  </si>
  <si>
    <t>20 metros por cada torre. Total 20 x 04 = 80 metros</t>
  </si>
  <si>
    <t>Transporte dos postes ida e volta ate 1000km / Peso poste 22 metros = 3720kg     -- Total = 02 x 3,72 T x 1000 km = 7440 txkm</t>
  </si>
  <si>
    <t>06 horas para cada torre = total 06 x 4 = 24 horas</t>
  </si>
  <si>
    <t>area da estrutura = 40,96 metros quadrados</t>
  </si>
  <si>
    <t>cabo utilizado na interligação das malhas terrra das torres  3kg por torre . Total = 03 * 4 = 12kg</t>
  </si>
  <si>
    <t>Caboo utilizado para alimentação circuito torres arquibancada sol 01.</t>
  </si>
  <si>
    <t>Caboo utilizado para alimentação circuito torre arquibancada sol 02.</t>
  </si>
  <si>
    <t>Caboo utilizado para alimentação circuito torre arquibancada sombra 01.</t>
  </si>
  <si>
    <t>Caboo utilizado para alimentação circuito torre arquibancada sombra 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</si>
</sst>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"/>
    <numFmt numFmtId="165" formatCode="&quot;R$&quot;\ #,##0.0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1"/>
    </font>
    <font>
      <sz val="10"/>
      <name val="Arial Narrow"/>
      <family val="2"/>
    </font>
    <font>
      <b/>
      <sz val="14"/>
      <name val="Arial Narrow"/>
      <family val="2"/>
    </font>
    <font>
      <sz val="10"/>
      <color theme="0"/>
      <name val="Arial Narrow"/>
      <family val="2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1"/>
      <color rgb="FF000000"/>
      <name val="Courier New"/>
      <family val="3"/>
    </font>
    <font>
      <sz val="10"/>
      <color rgb="FF000000"/>
      <name val="Arial Narrow"/>
      <family val="2"/>
    </font>
    <font>
      <b/>
      <sz val="11"/>
      <color rgb="FF000000"/>
      <name val="Arial Narrow"/>
      <family val="2"/>
    </font>
    <font>
      <sz val="11"/>
      <name val="Courier New"/>
      <family val="3"/>
    </font>
    <font>
      <b/>
      <sz val="11"/>
      <color rgb="FF000000"/>
      <name val="Arial"/>
      <family val="2"/>
    </font>
    <font>
      <b/>
      <sz val="11"/>
      <color rgb="FF000000"/>
      <name val="Courier New"/>
      <family val="3"/>
    </font>
    <font>
      <b/>
      <sz val="11"/>
      <name val="Courier New"/>
      <family val="3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color rgb="FF000000"/>
      <name val="Arial Narrow"/>
      <family val="2"/>
    </font>
    <font>
      <b/>
      <sz val="12"/>
      <name val="Arial Narrow"/>
      <family val="2"/>
    </font>
    <font>
      <b/>
      <sz val="16"/>
      <name val="Arial Narrow"/>
      <family val="2"/>
    </font>
    <font>
      <sz val="12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</cellStyleXfs>
  <cellXfs count="228">
    <xf numFmtId="0" fontId="0" fillId="0" borderId="0" xfId="0"/>
    <xf numFmtId="0" fontId="3" fillId="0" borderId="1" xfId="1" applyFont="1" applyBorder="1" applyAlignment="1">
      <alignment vertical="distributed"/>
    </xf>
    <xf numFmtId="0" fontId="3" fillId="0" borderId="2" xfId="1" applyFont="1" applyBorder="1" applyAlignment="1">
      <alignment vertical="distributed"/>
    </xf>
    <xf numFmtId="0" fontId="5" fillId="0" borderId="0" xfId="1" applyFont="1" applyAlignment="1">
      <alignment horizontal="justify" vertical="distributed"/>
    </xf>
    <xf numFmtId="0" fontId="3" fillId="0" borderId="0" xfId="1" applyFont="1" applyAlignment="1">
      <alignment horizontal="justify" vertical="distributed"/>
    </xf>
    <xf numFmtId="0" fontId="3" fillId="0" borderId="4" xfId="1" applyFont="1" applyBorder="1" applyAlignment="1">
      <alignment vertical="distributed"/>
    </xf>
    <xf numFmtId="0" fontId="3" fillId="0" borderId="0" xfId="1" applyFont="1" applyAlignment="1">
      <alignment vertical="distributed"/>
    </xf>
    <xf numFmtId="0" fontId="3" fillId="0" borderId="0" xfId="1" applyFont="1" applyAlignment="1">
      <alignment horizontal="center" vertical="distributed"/>
    </xf>
    <xf numFmtId="0" fontId="3" fillId="0" borderId="6" xfId="1" applyFont="1" applyBorder="1" applyAlignment="1">
      <alignment vertical="distributed"/>
    </xf>
    <xf numFmtId="0" fontId="3" fillId="2" borderId="10" xfId="1" applyFont="1" applyFill="1" applyBorder="1" applyAlignment="1">
      <alignment horizontal="left" vertical="distributed"/>
    </xf>
    <xf numFmtId="0" fontId="3" fillId="2" borderId="11" xfId="1" applyFont="1" applyFill="1" applyBorder="1" applyAlignment="1">
      <alignment horizontal="left" vertical="distributed"/>
    </xf>
    <xf numFmtId="10" fontId="3" fillId="2" borderId="12" xfId="1" applyNumberFormat="1" applyFont="1" applyFill="1" applyBorder="1" applyAlignment="1">
      <alignment horizontal="left" vertical="distributed"/>
    </xf>
    <xf numFmtId="0" fontId="3" fillId="0" borderId="2" xfId="1" applyFont="1" applyBorder="1" applyAlignment="1">
      <alignment horizontal="left" vertical="distributed"/>
    </xf>
    <xf numFmtId="0" fontId="3" fillId="0" borderId="7" xfId="1" applyFont="1" applyBorder="1" applyAlignment="1">
      <alignment horizontal="left" vertical="distributed"/>
    </xf>
    <xf numFmtId="4" fontId="3" fillId="2" borderId="13" xfId="1" applyNumberFormat="1" applyFont="1" applyFill="1" applyBorder="1" applyAlignment="1">
      <alignment horizontal="left" vertical="distributed"/>
    </xf>
    <xf numFmtId="10" fontId="3" fillId="2" borderId="13" xfId="1" applyNumberFormat="1" applyFont="1" applyFill="1" applyBorder="1" applyAlignment="1">
      <alignment horizontal="left" vertical="distributed"/>
    </xf>
    <xf numFmtId="0" fontId="3" fillId="3" borderId="3" xfId="1" applyFont="1" applyFill="1" applyBorder="1" applyAlignment="1">
      <alignment horizontal="left" vertical="distributed"/>
    </xf>
    <xf numFmtId="0" fontId="3" fillId="3" borderId="8" xfId="1" applyFont="1" applyFill="1" applyBorder="1" applyAlignment="1">
      <alignment horizontal="left" vertical="distributed"/>
    </xf>
    <xf numFmtId="4" fontId="6" fillId="2" borderId="13" xfId="1" applyNumberFormat="1" applyFont="1" applyFill="1" applyBorder="1" applyAlignment="1">
      <alignment vertical="distributed"/>
    </xf>
    <xf numFmtId="0" fontId="6" fillId="2" borderId="13" xfId="1" applyFont="1" applyFill="1" applyBorder="1" applyAlignment="1">
      <alignment horizontal="center" vertical="center" wrapText="1"/>
    </xf>
    <xf numFmtId="0" fontId="5" fillId="0" borderId="0" xfId="1" applyFont="1"/>
    <xf numFmtId="0" fontId="3" fillId="0" borderId="0" xfId="1" applyFont="1"/>
    <xf numFmtId="4" fontId="6" fillId="2" borderId="13" xfId="1" applyNumberFormat="1" applyFont="1" applyFill="1" applyBorder="1" applyAlignment="1">
      <alignment horizontal="center" vertical="center" wrapText="1"/>
    </xf>
    <xf numFmtId="164" fontId="3" fillId="0" borderId="0" xfId="1" applyNumberFormat="1" applyFont="1"/>
    <xf numFmtId="2" fontId="6" fillId="0" borderId="0" xfId="1" applyNumberFormat="1" applyFont="1"/>
    <xf numFmtId="0" fontId="7" fillId="4" borderId="13" xfId="1" applyFont="1" applyFill="1" applyBorder="1" applyAlignment="1">
      <alignment horizontal="center" vertical="center" wrapText="1"/>
    </xf>
    <xf numFmtId="0" fontId="7" fillId="4" borderId="9" xfId="1" applyFont="1" applyFill="1" applyBorder="1" applyAlignment="1">
      <alignment vertical="distributed" wrapText="1"/>
    </xf>
    <xf numFmtId="0" fontId="7" fillId="4" borderId="10" xfId="1" applyFont="1" applyFill="1" applyBorder="1" applyAlignment="1">
      <alignment vertical="distributed" wrapText="1"/>
    </xf>
    <xf numFmtId="165" fontId="6" fillId="4" borderId="13" xfId="1" applyNumberFormat="1" applyFont="1" applyFill="1" applyBorder="1" applyAlignment="1">
      <alignment horizontal="right" vertical="center" indent="1"/>
    </xf>
    <xf numFmtId="10" fontId="7" fillId="4" borderId="11" xfId="1" applyNumberFormat="1" applyFont="1" applyFill="1" applyBorder="1" applyAlignment="1">
      <alignment vertical="distributed" wrapText="1"/>
    </xf>
    <xf numFmtId="0" fontId="3" fillId="3" borderId="0" xfId="1" applyFont="1" applyFill="1" applyAlignment="1">
      <alignment vertical="center"/>
    </xf>
    <xf numFmtId="0" fontId="7" fillId="3" borderId="13" xfId="1" applyFont="1" applyFill="1" applyBorder="1" applyAlignment="1">
      <alignment horizontal="center" vertical="center" wrapText="1"/>
    </xf>
    <xf numFmtId="0" fontId="8" fillId="3" borderId="13" xfId="1" applyFont="1" applyFill="1" applyBorder="1" applyAlignment="1">
      <alignment horizontal="center" vertical="center" wrapText="1"/>
    </xf>
    <xf numFmtId="0" fontId="8" fillId="3" borderId="13" xfId="1" applyFont="1" applyFill="1" applyBorder="1" applyAlignment="1">
      <alignment horizontal="left" vertical="center" wrapText="1"/>
    </xf>
    <xf numFmtId="44" fontId="9" fillId="3" borderId="13" xfId="1" applyNumberFormat="1" applyFont="1" applyFill="1" applyBorder="1" applyAlignment="1">
      <alignment horizontal="center" vertical="center" wrapText="1"/>
    </xf>
    <xf numFmtId="2" fontId="8" fillId="3" borderId="13" xfId="1" applyNumberFormat="1" applyFont="1" applyFill="1" applyBorder="1" applyAlignment="1">
      <alignment horizontal="center" vertical="center" wrapText="1"/>
    </xf>
    <xf numFmtId="4" fontId="9" fillId="3" borderId="13" xfId="1" applyNumberFormat="1" applyFont="1" applyFill="1" applyBorder="1" applyAlignment="1">
      <alignment horizontal="center" vertical="center" wrapText="1"/>
    </xf>
    <xf numFmtId="4" fontId="10" fillId="3" borderId="13" xfId="1" applyNumberFormat="1" applyFont="1" applyFill="1" applyBorder="1" applyAlignment="1">
      <alignment horizontal="center" vertical="center" wrapText="1"/>
    </xf>
    <xf numFmtId="43" fontId="9" fillId="3" borderId="13" xfId="1" applyNumberFormat="1" applyFont="1" applyFill="1" applyBorder="1" applyAlignment="1">
      <alignment horizontal="right" vertical="center" wrapText="1" indent="1"/>
    </xf>
    <xf numFmtId="44" fontId="3" fillId="3" borderId="13" xfId="1" applyNumberFormat="1" applyFont="1" applyFill="1" applyBorder="1" applyAlignment="1">
      <alignment horizontal="right" vertical="center" indent="1"/>
    </xf>
    <xf numFmtId="10" fontId="3" fillId="3" borderId="13" xfId="1" applyNumberFormat="1" applyFont="1" applyFill="1" applyBorder="1" applyAlignment="1">
      <alignment horizontal="right" vertical="center" indent="1"/>
    </xf>
    <xf numFmtId="4" fontId="3" fillId="3" borderId="0" xfId="1" applyNumberFormat="1" applyFont="1" applyFill="1" applyAlignment="1">
      <alignment vertical="center"/>
    </xf>
    <xf numFmtId="44" fontId="9" fillId="3" borderId="15" xfId="2" applyNumberFormat="1" applyFont="1" applyFill="1" applyBorder="1" applyAlignment="1">
      <alignment horizontal="center" vertical="center" wrapText="1"/>
    </xf>
    <xf numFmtId="4" fontId="9" fillId="3" borderId="13" xfId="2" applyNumberFormat="1" applyFont="1" applyFill="1" applyBorder="1" applyAlignment="1">
      <alignment horizontal="center" vertical="center" wrapText="1"/>
    </xf>
    <xf numFmtId="4" fontId="9" fillId="3" borderId="13" xfId="1" applyNumberFormat="1" applyFont="1" applyFill="1" applyBorder="1" applyAlignment="1">
      <alignment horizontal="right" vertical="center" wrapText="1" indent="1"/>
    </xf>
    <xf numFmtId="44" fontId="9" fillId="3" borderId="13" xfId="2" applyNumberFormat="1" applyFont="1" applyFill="1" applyBorder="1" applyAlignment="1">
      <alignment horizontal="center" vertical="center" wrapText="1"/>
    </xf>
    <xf numFmtId="0" fontId="11" fillId="3" borderId="13" xfId="1" applyFont="1" applyFill="1" applyBorder="1"/>
    <xf numFmtId="0" fontId="11" fillId="3" borderId="13" xfId="1" applyFont="1" applyFill="1" applyBorder="1" applyAlignment="1">
      <alignment horizontal="center" vertical="center"/>
    </xf>
    <xf numFmtId="2" fontId="11" fillId="3" borderId="13" xfId="1" applyNumberFormat="1" applyFont="1" applyFill="1" applyBorder="1" applyAlignment="1">
      <alignment horizontal="center"/>
    </xf>
    <xf numFmtId="4" fontId="9" fillId="3" borderId="16" xfId="2" applyNumberFormat="1" applyFont="1" applyFill="1" applyBorder="1" applyAlignment="1">
      <alignment horizontal="center" vertical="center" wrapText="1"/>
    </xf>
    <xf numFmtId="4" fontId="12" fillId="3" borderId="16" xfId="1" applyNumberFormat="1" applyFont="1" applyFill="1" applyBorder="1" applyAlignment="1">
      <alignment horizontal="center" vertical="center" shrinkToFit="1"/>
    </xf>
    <xf numFmtId="0" fontId="11" fillId="3" borderId="13" xfId="1" applyFont="1" applyFill="1" applyBorder="1" applyAlignment="1">
      <alignment horizontal="left" vertical="center" wrapText="1"/>
    </xf>
    <xf numFmtId="2" fontId="11" fillId="3" borderId="13" xfId="1" applyNumberFormat="1" applyFont="1" applyFill="1" applyBorder="1" applyAlignment="1">
      <alignment horizontal="center" vertical="center"/>
    </xf>
    <xf numFmtId="0" fontId="11" fillId="3" borderId="13" xfId="1" applyFont="1" applyFill="1" applyBorder="1" applyAlignment="1">
      <alignment wrapText="1"/>
    </xf>
    <xf numFmtId="0" fontId="3" fillId="5" borderId="0" xfId="1" applyFont="1" applyFill="1" applyAlignment="1">
      <alignment vertical="center"/>
    </xf>
    <xf numFmtId="0" fontId="11" fillId="3" borderId="0" xfId="1" applyFont="1" applyFill="1"/>
    <xf numFmtId="0" fontId="3" fillId="6" borderId="0" xfId="1" applyFont="1" applyFill="1" applyAlignment="1">
      <alignment vertical="center"/>
    </xf>
    <xf numFmtId="4" fontId="10" fillId="3" borderId="10" xfId="1" applyNumberFormat="1" applyFont="1" applyFill="1" applyBorder="1" applyAlignment="1">
      <alignment horizontal="center" vertical="center" wrapText="1"/>
    </xf>
    <xf numFmtId="0" fontId="8" fillId="3" borderId="14" xfId="1" applyFont="1" applyFill="1" applyBorder="1" applyAlignment="1">
      <alignment horizontal="center" vertical="center" wrapText="1"/>
    </xf>
    <xf numFmtId="0" fontId="11" fillId="3" borderId="14" xfId="1" applyFont="1" applyFill="1" applyBorder="1" applyAlignment="1">
      <alignment wrapText="1"/>
    </xf>
    <xf numFmtId="0" fontId="11" fillId="3" borderId="14" xfId="1" applyFont="1" applyFill="1" applyBorder="1" applyAlignment="1">
      <alignment horizontal="center" vertical="center"/>
    </xf>
    <xf numFmtId="44" fontId="9" fillId="3" borderId="17" xfId="2" applyNumberFormat="1" applyFont="1" applyFill="1" applyBorder="1" applyAlignment="1">
      <alignment horizontal="center" vertical="center" wrapText="1"/>
    </xf>
    <xf numFmtId="2" fontId="11" fillId="3" borderId="14" xfId="1" applyNumberFormat="1" applyFont="1" applyFill="1" applyBorder="1" applyAlignment="1">
      <alignment horizontal="center" vertical="center"/>
    </xf>
    <xf numFmtId="4" fontId="9" fillId="3" borderId="0" xfId="2" applyNumberFormat="1" applyFont="1" applyFill="1" applyAlignment="1">
      <alignment horizontal="center" vertical="center" wrapText="1"/>
    </xf>
    <xf numFmtId="4" fontId="10" fillId="3" borderId="14" xfId="1" applyNumberFormat="1" applyFont="1" applyFill="1" applyBorder="1" applyAlignment="1">
      <alignment horizontal="center" vertical="center" wrapText="1"/>
    </xf>
    <xf numFmtId="43" fontId="9" fillId="3" borderId="14" xfId="1" applyNumberFormat="1" applyFont="1" applyFill="1" applyBorder="1" applyAlignment="1">
      <alignment horizontal="right" vertical="center" wrapText="1" indent="1"/>
    </xf>
    <xf numFmtId="44" fontId="3" fillId="3" borderId="14" xfId="1" applyNumberFormat="1" applyFont="1" applyFill="1" applyBorder="1" applyAlignment="1">
      <alignment horizontal="right" vertical="center" indent="1"/>
    </xf>
    <xf numFmtId="10" fontId="3" fillId="3" borderId="14" xfId="1" applyNumberFormat="1" applyFont="1" applyFill="1" applyBorder="1" applyAlignment="1">
      <alignment horizontal="right" vertical="center" indent="1"/>
    </xf>
    <xf numFmtId="0" fontId="13" fillId="4" borderId="13" xfId="1" applyFont="1" applyFill="1" applyBorder="1" applyAlignment="1">
      <alignment horizontal="center" vertical="center" wrapText="1"/>
    </xf>
    <xf numFmtId="0" fontId="14" fillId="4" borderId="9" xfId="1" applyFont="1" applyFill="1" applyBorder="1" applyAlignment="1">
      <alignment wrapText="1"/>
    </xf>
    <xf numFmtId="0" fontId="14" fillId="4" borderId="10" xfId="1" applyFont="1" applyFill="1" applyBorder="1" applyAlignment="1">
      <alignment wrapText="1"/>
    </xf>
    <xf numFmtId="44" fontId="14" fillId="4" borderId="10" xfId="1" applyNumberFormat="1" applyFont="1" applyFill="1" applyBorder="1" applyAlignment="1">
      <alignment wrapText="1"/>
    </xf>
    <xf numFmtId="44" fontId="14" fillId="4" borderId="13" xfId="1" applyNumberFormat="1" applyFont="1" applyFill="1" applyBorder="1" applyAlignment="1">
      <alignment wrapText="1"/>
    </xf>
    <xf numFmtId="44" fontId="3" fillId="4" borderId="13" xfId="1" applyNumberFormat="1" applyFont="1" applyFill="1" applyBorder="1" applyAlignment="1">
      <alignment horizontal="right" vertical="center" indent="1"/>
    </xf>
    <xf numFmtId="10" fontId="3" fillId="4" borderId="13" xfId="1" applyNumberFormat="1" applyFont="1" applyFill="1" applyBorder="1" applyAlignment="1">
      <alignment horizontal="right" vertical="center" indent="1"/>
    </xf>
    <xf numFmtId="4" fontId="10" fillId="3" borderId="13" xfId="1" applyNumberFormat="1" applyFont="1" applyFill="1" applyBorder="1" applyAlignment="1">
      <alignment horizontal="right" vertical="center" wrapText="1" indent="1"/>
    </xf>
    <xf numFmtId="4" fontId="9" fillId="3" borderId="15" xfId="2" applyNumberFormat="1" applyFont="1" applyFill="1" applyBorder="1" applyAlignment="1">
      <alignment horizontal="center" vertical="center" wrapText="1"/>
    </xf>
    <xf numFmtId="4" fontId="10" fillId="3" borderId="12" xfId="1" applyNumberFormat="1" applyFont="1" applyFill="1" applyBorder="1" applyAlignment="1">
      <alignment horizontal="right" vertical="center" wrapText="1" indent="1"/>
    </xf>
    <xf numFmtId="43" fontId="9" fillId="3" borderId="12" xfId="1" applyNumberFormat="1" applyFont="1" applyFill="1" applyBorder="1" applyAlignment="1">
      <alignment horizontal="right" vertical="center" wrapText="1" indent="1"/>
    </xf>
    <xf numFmtId="44" fontId="3" fillId="3" borderId="12" xfId="1" applyNumberFormat="1" applyFont="1" applyFill="1" applyBorder="1" applyAlignment="1">
      <alignment horizontal="right" vertical="center" indent="1"/>
    </xf>
    <xf numFmtId="10" fontId="3" fillId="3" borderId="12" xfId="1" applyNumberFormat="1" applyFont="1" applyFill="1" applyBorder="1" applyAlignment="1">
      <alignment horizontal="right" vertical="center" indent="1"/>
    </xf>
    <xf numFmtId="0" fontId="11" fillId="3" borderId="13" xfId="1" applyFont="1" applyFill="1" applyBorder="1" applyAlignment="1">
      <alignment horizontal="left" vertical="center"/>
    </xf>
    <xf numFmtId="0" fontId="14" fillId="4" borderId="9" xfId="1" applyFont="1" applyFill="1" applyBorder="1"/>
    <xf numFmtId="0" fontId="14" fillId="4" borderId="10" xfId="1" applyFont="1" applyFill="1" applyBorder="1"/>
    <xf numFmtId="44" fontId="14" fillId="4" borderId="10" xfId="1" applyNumberFormat="1" applyFont="1" applyFill="1" applyBorder="1"/>
    <xf numFmtId="44" fontId="14" fillId="4" borderId="13" xfId="1" applyNumberFormat="1" applyFont="1" applyFill="1" applyBorder="1"/>
    <xf numFmtId="0" fontId="11" fillId="0" borderId="13" xfId="1" applyFont="1" applyBorder="1" applyAlignment="1">
      <alignment horizontal="left" vertical="center" wrapText="1"/>
    </xf>
    <xf numFmtId="0" fontId="11" fillId="0" borderId="13" xfId="1" applyFont="1" applyBorder="1" applyAlignment="1">
      <alignment horizontal="center" vertical="center"/>
    </xf>
    <xf numFmtId="44" fontId="9" fillId="0" borderId="13" xfId="2" applyNumberFormat="1" applyFont="1" applyBorder="1" applyAlignment="1">
      <alignment horizontal="center" vertical="center" wrapText="1"/>
    </xf>
    <xf numFmtId="4" fontId="11" fillId="0" borderId="13" xfId="1" applyNumberFormat="1" applyFont="1" applyBorder="1" applyAlignment="1">
      <alignment horizontal="center" vertical="center"/>
    </xf>
    <xf numFmtId="4" fontId="9" fillId="0" borderId="13" xfId="2" applyNumberFormat="1" applyFont="1" applyBorder="1" applyAlignment="1">
      <alignment horizontal="center" vertical="center" wrapText="1"/>
    </xf>
    <xf numFmtId="165" fontId="3" fillId="3" borderId="13" xfId="1" applyNumberFormat="1" applyFont="1" applyFill="1" applyBorder="1" applyAlignment="1">
      <alignment horizontal="right" vertical="center" indent="1"/>
    </xf>
    <xf numFmtId="0" fontId="14" fillId="4" borderId="13" xfId="1" applyFont="1" applyFill="1" applyBorder="1" applyAlignment="1">
      <alignment horizontal="center"/>
    </xf>
    <xf numFmtId="165" fontId="14" fillId="4" borderId="13" xfId="1" applyNumberFormat="1" applyFont="1" applyFill="1" applyBorder="1"/>
    <xf numFmtId="165" fontId="3" fillId="4" borderId="13" xfId="1" applyNumberFormat="1" applyFont="1" applyFill="1" applyBorder="1" applyAlignment="1">
      <alignment horizontal="right" vertical="center" indent="1"/>
    </xf>
    <xf numFmtId="2" fontId="11" fillId="0" borderId="13" xfId="1" applyNumberFormat="1" applyFont="1" applyBorder="1" applyAlignment="1">
      <alignment horizontal="center" vertical="center"/>
    </xf>
    <xf numFmtId="0" fontId="11" fillId="0" borderId="0" xfId="1" applyFont="1" applyAlignment="1">
      <alignment wrapText="1"/>
    </xf>
    <xf numFmtId="0" fontId="11" fillId="0" borderId="13" xfId="1" applyFont="1" applyBorder="1" applyAlignment="1">
      <alignment horizontal="left" vertical="center"/>
    </xf>
    <xf numFmtId="0" fontId="6" fillId="4" borderId="13" xfId="2" applyFont="1" applyFill="1" applyBorder="1" applyAlignment="1">
      <alignment horizontal="center" vertical="center" wrapText="1"/>
    </xf>
    <xf numFmtId="0" fontId="7" fillId="4" borderId="13" xfId="2" applyFont="1" applyFill="1" applyBorder="1" applyAlignment="1">
      <alignment horizontal="left" vertical="center" wrapText="1"/>
    </xf>
    <xf numFmtId="4" fontId="9" fillId="4" borderId="13" xfId="2" applyNumberFormat="1" applyFont="1" applyFill="1" applyBorder="1" applyAlignment="1">
      <alignment horizontal="center" vertical="center" wrapText="1"/>
    </xf>
    <xf numFmtId="44" fontId="9" fillId="4" borderId="13" xfId="2" applyNumberFormat="1" applyFont="1" applyFill="1" applyBorder="1" applyAlignment="1">
      <alignment horizontal="center" vertical="center" wrapText="1"/>
    </xf>
    <xf numFmtId="4" fontId="10" fillId="4" borderId="13" xfId="1" applyNumberFormat="1" applyFont="1" applyFill="1" applyBorder="1" applyAlignment="1">
      <alignment horizontal="right" vertical="center" wrapText="1" indent="1"/>
    </xf>
    <xf numFmtId="43" fontId="9" fillId="4" borderId="13" xfId="1" applyNumberFormat="1" applyFont="1" applyFill="1" applyBorder="1" applyAlignment="1">
      <alignment horizontal="right" vertical="center" wrapText="1" indent="1"/>
    </xf>
    <xf numFmtId="44" fontId="6" fillId="4" borderId="13" xfId="1" applyNumberFormat="1" applyFont="1" applyFill="1" applyBorder="1" applyAlignment="1">
      <alignment horizontal="right" vertical="center" indent="1"/>
    </xf>
    <xf numFmtId="0" fontId="3" fillId="3" borderId="13" xfId="2" applyFont="1" applyFill="1" applyBorder="1" applyAlignment="1">
      <alignment horizontal="center" vertical="center" wrapText="1"/>
    </xf>
    <xf numFmtId="0" fontId="15" fillId="7" borderId="13" xfId="1" applyFont="1" applyFill="1" applyBorder="1" applyAlignment="1">
      <alignment horizontal="left" vertical="center" wrapText="1"/>
    </xf>
    <xf numFmtId="0" fontId="15" fillId="7" borderId="13" xfId="1" applyFont="1" applyFill="1" applyBorder="1" applyAlignment="1">
      <alignment horizontal="center" vertical="center" wrapText="1"/>
    </xf>
    <xf numFmtId="0" fontId="16" fillId="3" borderId="13" xfId="1" applyFont="1" applyFill="1" applyBorder="1" applyAlignment="1">
      <alignment horizontal="left" vertical="center" wrapText="1"/>
    </xf>
    <xf numFmtId="0" fontId="16" fillId="3" borderId="13" xfId="1" applyFont="1" applyFill="1" applyBorder="1" applyAlignment="1">
      <alignment horizontal="center" vertical="center" wrapText="1"/>
    </xf>
    <xf numFmtId="4" fontId="7" fillId="3" borderId="13" xfId="1" applyNumberFormat="1" applyFont="1" applyFill="1" applyBorder="1" applyAlignment="1">
      <alignment vertical="distributed" wrapText="1"/>
    </xf>
    <xf numFmtId="0" fontId="15" fillId="3" borderId="13" xfId="1" applyFont="1" applyFill="1" applyBorder="1" applyAlignment="1">
      <alignment horizontal="left" vertical="center" wrapText="1"/>
    </xf>
    <xf numFmtId="0" fontId="15" fillId="3" borderId="13" xfId="1" applyFont="1" applyFill="1" applyBorder="1" applyAlignment="1">
      <alignment horizontal="center" vertical="center" wrapText="1"/>
    </xf>
    <xf numFmtId="4" fontId="17" fillId="3" borderId="13" xfId="1" applyNumberFormat="1" applyFont="1" applyFill="1" applyBorder="1" applyAlignment="1">
      <alignment horizontal="center" vertical="distributed" wrapText="1"/>
    </xf>
    <xf numFmtId="44" fontId="6" fillId="3" borderId="13" xfId="1" applyNumberFormat="1" applyFont="1" applyFill="1" applyBorder="1" applyAlignment="1">
      <alignment horizontal="right" vertical="center" indent="1"/>
    </xf>
    <xf numFmtId="10" fontId="7" fillId="3" borderId="13" xfId="1" applyNumberFormat="1" applyFont="1" applyFill="1" applyBorder="1" applyAlignment="1">
      <alignment vertical="distributed" wrapText="1"/>
    </xf>
    <xf numFmtId="44" fontId="9" fillId="3" borderId="10" xfId="1" applyNumberFormat="1" applyFont="1" applyFill="1" applyBorder="1" applyAlignment="1">
      <alignment horizontal="center" vertical="distributed" wrapText="1"/>
    </xf>
    <xf numFmtId="44" fontId="9" fillId="3" borderId="13" xfId="1" applyNumberFormat="1" applyFont="1" applyFill="1" applyBorder="1" applyAlignment="1">
      <alignment vertical="distributed" wrapText="1"/>
    </xf>
    <xf numFmtId="4" fontId="17" fillId="3" borderId="13" xfId="1" applyNumberFormat="1" applyFont="1" applyFill="1" applyBorder="1" applyAlignment="1">
      <alignment vertical="distributed" wrapText="1"/>
    </xf>
    <xf numFmtId="44" fontId="18" fillId="8" borderId="13" xfId="1" applyNumberFormat="1" applyFont="1" applyFill="1" applyBorder="1" applyAlignment="1">
      <alignment vertical="center" wrapText="1"/>
    </xf>
    <xf numFmtId="10" fontId="18" fillId="8" borderId="13" xfId="1" applyNumberFormat="1" applyFont="1" applyFill="1" applyBorder="1" applyAlignment="1">
      <alignment horizontal="right" indent="1"/>
    </xf>
    <xf numFmtId="0" fontId="3" fillId="3" borderId="4" xfId="1" applyFont="1" applyFill="1" applyBorder="1" applyAlignment="1">
      <alignment horizontal="center" vertical="center"/>
    </xf>
    <xf numFmtId="0" fontId="3" fillId="3" borderId="0" xfId="1" applyFont="1" applyFill="1" applyAlignment="1">
      <alignment horizontal="justify" vertical="distributed"/>
    </xf>
    <xf numFmtId="0" fontId="3" fillId="3" borderId="0" xfId="1" applyFont="1" applyFill="1" applyAlignment="1">
      <alignment horizontal="center" vertical="center"/>
    </xf>
    <xf numFmtId="4" fontId="3" fillId="3" borderId="0" xfId="1" applyNumberFormat="1" applyFont="1" applyFill="1" applyAlignment="1">
      <alignment horizontal="center" vertical="center"/>
    </xf>
    <xf numFmtId="4" fontId="3" fillId="3" borderId="0" xfId="1" applyNumberFormat="1" applyFont="1" applyFill="1" applyAlignment="1">
      <alignment horizontal="right" vertical="center" indent="1"/>
    </xf>
    <xf numFmtId="0" fontId="3" fillId="3" borderId="5" xfId="1" applyFont="1" applyFill="1" applyBorder="1" applyAlignment="1">
      <alignment vertical="center"/>
    </xf>
    <xf numFmtId="0" fontId="6" fillId="3" borderId="0" xfId="1" applyFont="1" applyFill="1" applyAlignment="1">
      <alignment horizontal="justify" vertical="distributed"/>
    </xf>
    <xf numFmtId="0" fontId="3" fillId="3" borderId="6" xfId="1" applyFont="1" applyFill="1" applyBorder="1" applyAlignment="1">
      <alignment horizontal="center" vertical="center"/>
    </xf>
    <xf numFmtId="43" fontId="3" fillId="3" borderId="7" xfId="3" applyFont="1" applyFill="1" applyBorder="1" applyAlignment="1">
      <alignment horizontal="justify" vertical="distributed"/>
    </xf>
    <xf numFmtId="0" fontId="3" fillId="3" borderId="7" xfId="1" applyFont="1" applyFill="1" applyBorder="1" applyAlignment="1">
      <alignment horizontal="center" vertical="center"/>
    </xf>
    <xf numFmtId="4" fontId="3" fillId="3" borderId="7" xfId="1" applyNumberFormat="1" applyFont="1" applyFill="1" applyBorder="1" applyAlignment="1">
      <alignment horizontal="center" vertical="center"/>
    </xf>
    <xf numFmtId="4" fontId="3" fillId="3" borderId="7" xfId="1" applyNumberFormat="1" applyFont="1" applyFill="1" applyBorder="1" applyAlignment="1">
      <alignment horizontal="right" vertical="center" indent="1"/>
    </xf>
    <xf numFmtId="0" fontId="3" fillId="3" borderId="7" xfId="1" applyFont="1" applyFill="1" applyBorder="1" applyAlignment="1">
      <alignment vertical="center"/>
    </xf>
    <xf numFmtId="0" fontId="3" fillId="3" borderId="8" xfId="1" applyFont="1" applyFill="1" applyBorder="1" applyAlignment="1">
      <alignment vertical="center"/>
    </xf>
    <xf numFmtId="10" fontId="19" fillId="3" borderId="0" xfId="1" applyNumberFormat="1" applyFont="1" applyFill="1" applyAlignment="1">
      <alignment vertical="center"/>
    </xf>
    <xf numFmtId="165" fontId="3" fillId="0" borderId="0" xfId="1" applyNumberFormat="1" applyFont="1" applyAlignment="1">
      <alignment horizontal="center"/>
    </xf>
    <xf numFmtId="0" fontId="7" fillId="3" borderId="9" xfId="1" applyFont="1" applyFill="1" applyBorder="1" applyAlignment="1">
      <alignment vertical="distributed" wrapText="1"/>
    </xf>
    <xf numFmtId="0" fontId="7" fillId="3" borderId="10" xfId="1" applyFont="1" applyFill="1" applyBorder="1" applyAlignment="1">
      <alignment vertical="distributed" wrapText="1"/>
    </xf>
    <xf numFmtId="0" fontId="7" fillId="3" borderId="11" xfId="1" applyFont="1" applyFill="1" applyBorder="1" applyAlignment="1">
      <alignment vertical="distributed" wrapText="1"/>
    </xf>
    <xf numFmtId="0" fontId="6" fillId="3" borderId="9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18" fillId="8" borderId="9" xfId="1" applyFont="1" applyFill="1" applyBorder="1" applyAlignment="1">
      <alignment horizontal="center" vertical="center" wrapText="1"/>
    </xf>
    <xf numFmtId="0" fontId="18" fillId="8" borderId="10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left" vertical="center"/>
    </xf>
    <xf numFmtId="0" fontId="3" fillId="3" borderId="0" xfId="1" applyFont="1" applyFill="1" applyAlignment="1">
      <alignment horizontal="left" vertical="center"/>
    </xf>
    <xf numFmtId="0" fontId="3" fillId="3" borderId="5" xfId="1" applyFont="1" applyFill="1" applyBorder="1" applyAlignment="1">
      <alignment horizontal="left" vertical="center"/>
    </xf>
    <xf numFmtId="4" fontId="19" fillId="3" borderId="0" xfId="1" applyNumberFormat="1" applyFont="1" applyFill="1" applyAlignment="1">
      <alignment horizontal="center" vertical="center"/>
    </xf>
    <xf numFmtId="0" fontId="19" fillId="3" borderId="0" xfId="1" applyFont="1" applyFill="1" applyAlignment="1">
      <alignment horizontal="center" vertical="center"/>
    </xf>
    <xf numFmtId="164" fontId="6" fillId="0" borderId="1" xfId="1" applyNumberFormat="1" applyFont="1" applyBorder="1" applyAlignment="1">
      <alignment horizontal="left" vertical="distributed"/>
    </xf>
    <xf numFmtId="164" fontId="6" fillId="0" borderId="3" xfId="1" applyNumberFormat="1" applyFont="1" applyBorder="1" applyAlignment="1">
      <alignment horizontal="left" vertical="distributed"/>
    </xf>
    <xf numFmtId="164" fontId="6" fillId="0" borderId="6" xfId="1" applyNumberFormat="1" applyFont="1" applyBorder="1" applyAlignment="1">
      <alignment horizontal="left" vertical="distributed"/>
    </xf>
    <xf numFmtId="164" fontId="6" fillId="0" borderId="8" xfId="1" applyNumberFormat="1" applyFont="1" applyBorder="1" applyAlignment="1">
      <alignment horizontal="left" vertical="distributed"/>
    </xf>
    <xf numFmtId="0" fontId="3" fillId="3" borderId="13" xfId="1" applyFont="1" applyFill="1" applyBorder="1" applyAlignment="1">
      <alignment horizontal="left" vertical="distributed"/>
    </xf>
    <xf numFmtId="0" fontId="3" fillId="0" borderId="0" xfId="1" applyFont="1" applyAlignment="1">
      <alignment horizontal="center" vertical="distributed"/>
    </xf>
    <xf numFmtId="0" fontId="3" fillId="0" borderId="13" xfId="1" applyFont="1" applyBorder="1" applyAlignment="1">
      <alignment horizontal="center" vertical="distributed"/>
    </xf>
    <xf numFmtId="0" fontId="6" fillId="2" borderId="13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 wrapText="1"/>
    </xf>
    <xf numFmtId="4" fontId="6" fillId="2" borderId="13" xfId="1" applyNumberFormat="1" applyFont="1" applyFill="1" applyBorder="1" applyAlignment="1">
      <alignment horizontal="center" vertical="center"/>
    </xf>
    <xf numFmtId="10" fontId="6" fillId="2" borderId="13" xfId="1" applyNumberFormat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left" vertical="distributed"/>
    </xf>
    <xf numFmtId="0" fontId="3" fillId="2" borderId="9" xfId="1" applyFont="1" applyFill="1" applyBorder="1" applyAlignment="1">
      <alignment horizontal="left" vertical="distributed"/>
    </xf>
    <xf numFmtId="0" fontId="3" fillId="2" borderId="11" xfId="1" applyFont="1" applyFill="1" applyBorder="1" applyAlignment="1">
      <alignment horizontal="left" vertical="distributed"/>
    </xf>
    <xf numFmtId="4" fontId="3" fillId="2" borderId="13" xfId="1" applyNumberFormat="1" applyFont="1" applyFill="1" applyBorder="1" applyAlignment="1">
      <alignment horizontal="left" vertical="distributed"/>
    </xf>
    <xf numFmtId="0" fontId="3" fillId="3" borderId="1" xfId="1" applyFont="1" applyFill="1" applyBorder="1" applyAlignment="1">
      <alignment horizontal="left" vertical="distributed"/>
    </xf>
    <xf numFmtId="0" fontId="3" fillId="3" borderId="3" xfId="1" applyFont="1" applyFill="1" applyBorder="1" applyAlignment="1">
      <alignment horizontal="left" vertical="distributed"/>
    </xf>
    <xf numFmtId="0" fontId="3" fillId="3" borderId="6" xfId="1" applyFont="1" applyFill="1" applyBorder="1" applyAlignment="1">
      <alignment horizontal="left" vertical="distributed"/>
    </xf>
    <xf numFmtId="0" fontId="3" fillId="3" borderId="8" xfId="1" applyFont="1" applyFill="1" applyBorder="1" applyAlignment="1">
      <alignment horizontal="left" vertical="distributed"/>
    </xf>
    <xf numFmtId="164" fontId="3" fillId="0" borderId="1" xfId="1" applyNumberFormat="1" applyFont="1" applyBorder="1" applyAlignment="1">
      <alignment horizontal="left" vertical="distributed"/>
    </xf>
    <xf numFmtId="164" fontId="3" fillId="0" borderId="3" xfId="1" applyNumberFormat="1" applyFont="1" applyBorder="1" applyAlignment="1">
      <alignment horizontal="left" vertical="distributed"/>
    </xf>
    <xf numFmtId="164" fontId="3" fillId="0" borderId="6" xfId="1" applyNumberFormat="1" applyFont="1" applyBorder="1" applyAlignment="1">
      <alignment horizontal="left" vertical="distributed"/>
    </xf>
    <xf numFmtId="164" fontId="3" fillId="0" borderId="8" xfId="1" applyNumberFormat="1" applyFont="1" applyBorder="1" applyAlignment="1">
      <alignment horizontal="left" vertical="distributed"/>
    </xf>
    <xf numFmtId="10" fontId="6" fillId="0" borderId="14" xfId="1" applyNumberFormat="1" applyFont="1" applyBorder="1" applyAlignment="1">
      <alignment horizontal="left" vertical="distributed"/>
    </xf>
    <xf numFmtId="10" fontId="6" fillId="0" borderId="12" xfId="1" applyNumberFormat="1" applyFont="1" applyBorder="1" applyAlignment="1">
      <alignment horizontal="left" vertical="distributed"/>
    </xf>
    <xf numFmtId="0" fontId="3" fillId="2" borderId="10" xfId="1" applyFont="1" applyFill="1" applyBorder="1" applyAlignment="1">
      <alignment horizontal="left" vertical="distributed"/>
    </xf>
    <xf numFmtId="0" fontId="3" fillId="3" borderId="2" xfId="1" applyFont="1" applyFill="1" applyBorder="1" applyAlignment="1">
      <alignment horizontal="left" vertical="distributed"/>
    </xf>
    <xf numFmtId="0" fontId="3" fillId="3" borderId="7" xfId="1" applyFont="1" applyFill="1" applyBorder="1" applyAlignment="1">
      <alignment horizontal="left" vertical="distributed"/>
    </xf>
    <xf numFmtId="14" fontId="3" fillId="3" borderId="13" xfId="1" applyNumberFormat="1" applyFont="1" applyFill="1" applyBorder="1" applyAlignment="1">
      <alignment horizontal="left" vertical="distributed"/>
    </xf>
    <xf numFmtId="0" fontId="4" fillId="0" borderId="2" xfId="1" applyFont="1" applyBorder="1" applyAlignment="1">
      <alignment horizontal="center" vertical="distributed"/>
    </xf>
    <xf numFmtId="0" fontId="4" fillId="0" borderId="3" xfId="1" applyFont="1" applyBorder="1" applyAlignment="1">
      <alignment horizontal="center" vertical="distributed"/>
    </xf>
    <xf numFmtId="0" fontId="4" fillId="0" borderId="0" xfId="1" applyFont="1" applyAlignment="1">
      <alignment horizontal="center" vertical="distributed"/>
    </xf>
    <xf numFmtId="0" fontId="4" fillId="0" borderId="5" xfId="1" applyFont="1" applyBorder="1" applyAlignment="1">
      <alignment horizontal="center" vertical="distributed"/>
    </xf>
    <xf numFmtId="0" fontId="4" fillId="0" borderId="7" xfId="1" applyFont="1" applyBorder="1" applyAlignment="1">
      <alignment horizontal="center" vertical="distributed"/>
    </xf>
    <xf numFmtId="0" fontId="4" fillId="0" borderId="8" xfId="1" applyFont="1" applyBorder="1" applyAlignment="1">
      <alignment horizontal="center" vertical="distributed"/>
    </xf>
    <xf numFmtId="4" fontId="3" fillId="2" borderId="9" xfId="1" applyNumberFormat="1" applyFont="1" applyFill="1" applyBorder="1" applyAlignment="1">
      <alignment horizontal="left" vertical="distributed"/>
    </xf>
    <xf numFmtId="4" fontId="3" fillId="2" borderId="10" xfId="1" applyNumberFormat="1" applyFont="1" applyFill="1" applyBorder="1" applyAlignment="1">
      <alignment horizontal="left" vertical="distributed"/>
    </xf>
    <xf numFmtId="4" fontId="3" fillId="2" borderId="11" xfId="1" applyNumberFormat="1" applyFont="1" applyFill="1" applyBorder="1" applyAlignment="1">
      <alignment horizontal="left" vertical="distributed"/>
    </xf>
    <xf numFmtId="0" fontId="3" fillId="0" borderId="1" xfId="1" applyFont="1" applyBorder="1" applyAlignment="1">
      <alignment horizontal="left" vertical="distributed"/>
    </xf>
    <xf numFmtId="0" fontId="3" fillId="0" borderId="2" xfId="1" applyFont="1" applyBorder="1" applyAlignment="1">
      <alignment horizontal="left" vertical="distributed"/>
    </xf>
    <xf numFmtId="0" fontId="3" fillId="0" borderId="3" xfId="1" applyFont="1" applyBorder="1" applyAlignment="1">
      <alignment horizontal="left" vertical="distributed"/>
    </xf>
    <xf numFmtId="0" fontId="3" fillId="0" borderId="6" xfId="1" applyFont="1" applyBorder="1" applyAlignment="1">
      <alignment horizontal="left" vertical="distributed"/>
    </xf>
    <xf numFmtId="0" fontId="3" fillId="0" borderId="7" xfId="1" applyFont="1" applyBorder="1" applyAlignment="1">
      <alignment horizontal="left" vertical="distributed"/>
    </xf>
    <xf numFmtId="0" fontId="3" fillId="0" borderId="8" xfId="1" applyFont="1" applyBorder="1" applyAlignment="1">
      <alignment horizontal="left" vertical="distributed"/>
    </xf>
    <xf numFmtId="49" fontId="3" fillId="3" borderId="14" xfId="1" applyNumberFormat="1" applyFont="1" applyFill="1" applyBorder="1" applyAlignment="1">
      <alignment horizontal="center" vertical="distributed"/>
    </xf>
    <xf numFmtId="49" fontId="3" fillId="3" borderId="12" xfId="1" applyNumberFormat="1" applyFont="1" applyFill="1" applyBorder="1" applyAlignment="1">
      <alignment horizontal="center" vertical="distributed"/>
    </xf>
    <xf numFmtId="4" fontId="10" fillId="3" borderId="9" xfId="1" applyNumberFormat="1" applyFont="1" applyFill="1" applyBorder="1" applyAlignment="1">
      <alignment horizontal="center" vertical="center" wrapText="1"/>
    </xf>
    <xf numFmtId="4" fontId="10" fillId="3" borderId="11" xfId="1" applyNumberFormat="1" applyFont="1" applyFill="1" applyBorder="1" applyAlignment="1">
      <alignment horizontal="center" vertical="center" wrapText="1"/>
    </xf>
    <xf numFmtId="49" fontId="3" fillId="3" borderId="9" xfId="1" applyNumberFormat="1" applyFont="1" applyFill="1" applyBorder="1" applyAlignment="1">
      <alignment horizontal="center" vertical="center" wrapText="1"/>
    </xf>
    <xf numFmtId="49" fontId="3" fillId="3" borderId="10" xfId="1" applyNumberFormat="1" applyFont="1" applyFill="1" applyBorder="1" applyAlignment="1">
      <alignment horizontal="center" vertical="center" wrapText="1"/>
    </xf>
    <xf numFmtId="49" fontId="3" fillId="3" borderId="11" xfId="1" applyNumberFormat="1" applyFont="1" applyFill="1" applyBorder="1" applyAlignment="1">
      <alignment horizontal="center" vertical="center" wrapText="1"/>
    </xf>
    <xf numFmtId="0" fontId="20" fillId="3" borderId="9" xfId="1" applyFont="1" applyFill="1" applyBorder="1" applyAlignment="1">
      <alignment horizontal="center" vertical="center" wrapText="1"/>
    </xf>
    <xf numFmtId="0" fontId="20" fillId="3" borderId="10" xfId="1" applyFont="1" applyFill="1" applyBorder="1" applyAlignment="1">
      <alignment horizontal="center" vertical="center" wrapText="1"/>
    </xf>
    <xf numFmtId="0" fontId="20" fillId="3" borderId="11" xfId="1" applyFont="1" applyFill="1" applyBorder="1" applyAlignment="1">
      <alignment horizontal="center" vertical="center" wrapText="1"/>
    </xf>
    <xf numFmtId="165" fontId="6" fillId="4" borderId="9" xfId="1" applyNumberFormat="1" applyFont="1" applyFill="1" applyBorder="1" applyAlignment="1">
      <alignment horizontal="center" vertical="center"/>
    </xf>
    <xf numFmtId="165" fontId="6" fillId="4" borderId="10" xfId="1" applyNumberFormat="1" applyFont="1" applyFill="1" applyBorder="1" applyAlignment="1">
      <alignment horizontal="center" vertical="center"/>
    </xf>
    <xf numFmtId="165" fontId="6" fillId="4" borderId="11" xfId="1" applyNumberFormat="1" applyFont="1" applyFill="1" applyBorder="1" applyAlignment="1">
      <alignment horizontal="center" vertical="center"/>
    </xf>
    <xf numFmtId="0" fontId="3" fillId="3" borderId="9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distributed"/>
    </xf>
    <xf numFmtId="164" fontId="6" fillId="0" borderId="3" xfId="1" applyNumberFormat="1" applyFont="1" applyBorder="1" applyAlignment="1">
      <alignment horizontal="center" vertical="distributed"/>
    </xf>
    <xf numFmtId="164" fontId="6" fillId="0" borderId="6" xfId="1" applyNumberFormat="1" applyFont="1" applyBorder="1" applyAlignment="1">
      <alignment horizontal="center" vertical="distributed"/>
    </xf>
    <xf numFmtId="164" fontId="6" fillId="0" borderId="8" xfId="1" applyNumberFormat="1" applyFont="1" applyBorder="1" applyAlignment="1">
      <alignment horizontal="center" vertical="distributed"/>
    </xf>
    <xf numFmtId="4" fontId="6" fillId="2" borderId="1" xfId="1" applyNumberFormat="1" applyFont="1" applyFill="1" applyBorder="1" applyAlignment="1">
      <alignment horizontal="center" vertical="center"/>
    </xf>
    <xf numFmtId="4" fontId="6" fillId="2" borderId="2" xfId="1" applyNumberFormat="1" applyFont="1" applyFill="1" applyBorder="1" applyAlignment="1">
      <alignment horizontal="center" vertical="center"/>
    </xf>
    <xf numFmtId="4" fontId="6" fillId="2" borderId="3" xfId="1" applyNumberFormat="1" applyFont="1" applyFill="1" applyBorder="1" applyAlignment="1">
      <alignment horizontal="center" vertical="center"/>
    </xf>
    <xf numFmtId="4" fontId="6" fillId="2" borderId="6" xfId="1" applyNumberFormat="1" applyFont="1" applyFill="1" applyBorder="1" applyAlignment="1">
      <alignment horizontal="center" vertical="center"/>
    </xf>
    <xf numFmtId="4" fontId="6" fillId="2" borderId="7" xfId="1" applyNumberFormat="1" applyFont="1" applyFill="1" applyBorder="1" applyAlignment="1">
      <alignment horizontal="center" vertical="center"/>
    </xf>
    <xf numFmtId="4" fontId="6" fillId="2" borderId="8" xfId="1" applyNumberFormat="1" applyFont="1" applyFill="1" applyBorder="1" applyAlignment="1">
      <alignment horizontal="center" vertical="center"/>
    </xf>
    <xf numFmtId="4" fontId="6" fillId="2" borderId="9" xfId="1" applyNumberFormat="1" applyFont="1" applyFill="1" applyBorder="1" applyAlignment="1">
      <alignment horizontal="center" vertical="center" wrapText="1"/>
    </xf>
    <xf numFmtId="4" fontId="6" fillId="2" borderId="11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distributed"/>
    </xf>
    <xf numFmtId="164" fontId="3" fillId="0" borderId="3" xfId="1" applyNumberFormat="1" applyFont="1" applyBorder="1" applyAlignment="1">
      <alignment horizontal="center" vertical="distributed"/>
    </xf>
    <xf numFmtId="164" fontId="3" fillId="0" borderId="6" xfId="1" applyNumberFormat="1" applyFont="1" applyBorder="1" applyAlignment="1">
      <alignment horizontal="center" vertical="distributed"/>
    </xf>
    <xf numFmtId="164" fontId="3" fillId="0" borderId="8" xfId="1" applyNumberFormat="1" applyFont="1" applyBorder="1" applyAlignment="1">
      <alignment horizontal="center" vertical="distributed"/>
    </xf>
    <xf numFmtId="165" fontId="3" fillId="0" borderId="13" xfId="1" applyNumberFormat="1" applyFont="1" applyBorder="1" applyAlignment="1">
      <alignment horizontal="right" vertical="center" indent="1"/>
    </xf>
    <xf numFmtId="4" fontId="7" fillId="3" borderId="13" xfId="1" applyNumberFormat="1" applyFont="1" applyFill="1" applyBorder="1" applyAlignment="1">
      <alignment horizontal="center" vertical="distributed" wrapText="1"/>
    </xf>
  </cellXfs>
  <cellStyles count="4">
    <cellStyle name="Normal" xfId="0" builtinId="0"/>
    <cellStyle name="Normal 2" xfId="1" xr:uid="{353FE724-F874-4848-A48A-1EDC1B272D46}"/>
    <cellStyle name="Normal 2 3" xfId="2" xr:uid="{5D350A17-E12E-45EC-B2C4-C27C1A21E3B7}"/>
    <cellStyle name="Vírgula 2" xfId="3" xr:uid="{76FF78F5-F26D-42EB-B4A3-19B41DC731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0</xdr:col>
      <xdr:colOff>703534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558B4E46-63CC-4128-A13D-B682907FB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3534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0</xdr:col>
      <xdr:colOff>707344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57162209-1A00-4C3B-85DB-0CBD5E95F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7344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0</xdr:col>
      <xdr:colOff>707344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1D672A94-7FDB-4EB0-821A-AD726B411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7344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0</xdr:col>
      <xdr:colOff>707344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EA5C0090-1FCD-497C-901D-20475338C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7344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ownloads/PLANILHA%20VENCEDORA%20COMPACTO%20CONSTR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wnloads\Planilhas%20bm's%20ilumina&#231;&#227;o%20marizao%20(%20completa%20)%20(1)%20(1).xlsx" TargetMode="External"/><Relationship Id="rId1" Type="http://schemas.openxmlformats.org/officeDocument/2006/relationships/externalLinkPath" Target="/Downloads/Planilhas%20bm's%20ilumina&#231;&#227;o%20marizao%20(%20completa%20)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adequação"/>
      <sheetName val="Bm 01"/>
      <sheetName val="Memória de calculo bm 01"/>
      <sheetName val="Bm 02"/>
      <sheetName val="Memória de calculo bm 02"/>
      <sheetName val="Bm 03"/>
      <sheetName val="Memória de calculo bm 03"/>
    </sheetNames>
    <sheetDataSet>
      <sheetData sheetId="0"/>
      <sheetData sheetId="1">
        <row r="20">
          <cell r="G20">
            <v>1</v>
          </cell>
        </row>
        <row r="21">
          <cell r="G21">
            <v>1</v>
          </cell>
        </row>
        <row r="22">
          <cell r="G22">
            <v>3</v>
          </cell>
        </row>
        <row r="23">
          <cell r="G23">
            <v>7.5</v>
          </cell>
        </row>
        <row r="24">
          <cell r="G24">
            <v>20</v>
          </cell>
        </row>
        <row r="25">
          <cell r="G25">
            <v>20</v>
          </cell>
        </row>
        <row r="26">
          <cell r="G26">
            <v>3</v>
          </cell>
        </row>
        <row r="27">
          <cell r="G27">
            <v>3</v>
          </cell>
        </row>
        <row r="28">
          <cell r="G28">
            <v>3</v>
          </cell>
        </row>
        <row r="29">
          <cell r="G29">
            <v>3</v>
          </cell>
        </row>
        <row r="30">
          <cell r="G30">
            <v>4</v>
          </cell>
        </row>
        <row r="31">
          <cell r="G31">
            <v>2</v>
          </cell>
        </row>
        <row r="32">
          <cell r="G32">
            <v>3</v>
          </cell>
        </row>
        <row r="33">
          <cell r="G33">
            <v>2</v>
          </cell>
        </row>
        <row r="34">
          <cell r="G34">
            <v>3</v>
          </cell>
        </row>
        <row r="35">
          <cell r="G35">
            <v>1</v>
          </cell>
        </row>
        <row r="36">
          <cell r="G36">
            <v>3</v>
          </cell>
        </row>
        <row r="37">
          <cell r="G37">
            <v>27</v>
          </cell>
        </row>
        <row r="38">
          <cell r="G38">
            <v>9</v>
          </cell>
        </row>
        <row r="39">
          <cell r="G39">
            <v>1</v>
          </cell>
        </row>
        <row r="40">
          <cell r="G40">
            <v>1</v>
          </cell>
        </row>
        <row r="41">
          <cell r="G41">
            <v>3</v>
          </cell>
        </row>
        <row r="43">
          <cell r="G43">
            <v>2</v>
          </cell>
        </row>
        <row r="44">
          <cell r="G44">
            <v>2</v>
          </cell>
        </row>
        <row r="45">
          <cell r="G45">
            <v>1</v>
          </cell>
        </row>
        <row r="46">
          <cell r="G46">
            <v>1</v>
          </cell>
        </row>
        <row r="47">
          <cell r="G47">
            <v>2</v>
          </cell>
        </row>
        <row r="48">
          <cell r="G48">
            <v>15</v>
          </cell>
        </row>
        <row r="49">
          <cell r="G49">
            <v>1</v>
          </cell>
        </row>
        <row r="61">
          <cell r="G61">
            <v>3</v>
          </cell>
        </row>
        <row r="63">
          <cell r="G63">
            <v>14</v>
          </cell>
        </row>
        <row r="64">
          <cell r="G64">
            <v>3</v>
          </cell>
        </row>
        <row r="66">
          <cell r="G66">
            <v>3</v>
          </cell>
        </row>
        <row r="68">
          <cell r="G68">
            <v>0.9</v>
          </cell>
        </row>
      </sheetData>
      <sheetData sheetId="2"/>
      <sheetData sheetId="3">
        <row r="13">
          <cell r="E13">
            <v>838815.18</v>
          </cell>
          <cell r="G13">
            <v>166651.62</v>
          </cell>
          <cell r="I13">
            <v>0.24793313698826516</v>
          </cell>
          <cell r="J13">
            <v>714363.53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76055-F94B-441A-ADEF-227C8718B161}">
  <sheetPr>
    <pageSetUpPr fitToPage="1"/>
  </sheetPr>
  <dimension ref="A1:R562"/>
  <sheetViews>
    <sheetView view="pageBreakPreview" topLeftCell="C6" zoomScale="90" zoomScaleNormal="85" zoomScaleSheetLayoutView="90" workbookViewId="0">
      <selection activeCell="I20" sqref="I20"/>
    </sheetView>
  </sheetViews>
  <sheetFormatPr defaultColWidth="10.28515625" defaultRowHeight="12.75" x14ac:dyDescent="0.25"/>
  <cols>
    <col min="1" max="1" width="11.85546875" style="123" customWidth="1"/>
    <col min="2" max="2" width="68.7109375" style="122" customWidth="1"/>
    <col min="3" max="3" width="8.85546875" style="123" customWidth="1"/>
    <col min="4" max="4" width="14.42578125" style="124" customWidth="1"/>
    <col min="5" max="5" width="12.28515625" style="124" customWidth="1"/>
    <col min="6" max="6" width="13.28515625" style="124" customWidth="1"/>
    <col min="7" max="7" width="13.42578125" style="125" customWidth="1"/>
    <col min="8" max="8" width="12.28515625" style="125" customWidth="1"/>
    <col min="9" max="9" width="21.5703125" style="30" customWidth="1"/>
    <col min="10" max="10" width="23.140625" style="30" customWidth="1"/>
    <col min="11" max="12" width="17.85546875" style="30" customWidth="1"/>
    <col min="13" max="13" width="13.140625" style="30" customWidth="1"/>
    <col min="14" max="14" width="10.28515625" style="30"/>
    <col min="15" max="15" width="12" style="30" bestFit="1" customWidth="1"/>
    <col min="16" max="16384" width="10.28515625" style="30"/>
  </cols>
  <sheetData>
    <row r="1" spans="1:18" s="4" customFormat="1" ht="12.75" customHeight="1" x14ac:dyDescent="0.25">
      <c r="A1" s="1"/>
      <c r="B1" s="2"/>
      <c r="C1" s="179" t="s">
        <v>0</v>
      </c>
      <c r="D1" s="179"/>
      <c r="E1" s="179"/>
      <c r="F1" s="179"/>
      <c r="G1" s="179"/>
      <c r="H1" s="179"/>
      <c r="I1" s="179"/>
      <c r="J1" s="179"/>
      <c r="K1" s="179"/>
      <c r="L1" s="179"/>
      <c r="M1" s="180"/>
      <c r="N1" s="3"/>
      <c r="O1" s="3"/>
      <c r="P1" s="3"/>
      <c r="Q1" s="3"/>
      <c r="R1" s="3"/>
    </row>
    <row r="2" spans="1:18" s="4" customFormat="1" ht="12.75" customHeight="1" x14ac:dyDescent="0.25">
      <c r="A2" s="5"/>
      <c r="B2" s="6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2"/>
      <c r="N2" s="3"/>
      <c r="O2" s="3"/>
      <c r="P2" s="3"/>
      <c r="Q2" s="3"/>
      <c r="R2" s="3"/>
    </row>
    <row r="3" spans="1:18" s="4" customFormat="1" ht="12.75" customHeight="1" x14ac:dyDescent="0.25">
      <c r="A3" s="5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2"/>
      <c r="N3" s="3"/>
      <c r="O3" s="3"/>
      <c r="P3" s="3"/>
      <c r="Q3" s="3"/>
      <c r="R3" s="3"/>
    </row>
    <row r="4" spans="1:18" s="4" customFormat="1" ht="12.75" customHeight="1" x14ac:dyDescent="0.25">
      <c r="A4" s="5"/>
      <c r="B4" s="7" t="s">
        <v>1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2"/>
      <c r="N4" s="3"/>
      <c r="O4" s="3"/>
      <c r="P4" s="3"/>
      <c r="Q4" s="3"/>
      <c r="R4" s="3"/>
    </row>
    <row r="5" spans="1:18" s="4" customFormat="1" ht="12.75" customHeight="1" x14ac:dyDescent="0.25">
      <c r="A5" s="8"/>
      <c r="B5" s="7" t="s">
        <v>2</v>
      </c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4"/>
      <c r="N5" s="3"/>
      <c r="O5" s="3"/>
      <c r="P5" s="3"/>
      <c r="Q5" s="3"/>
      <c r="R5" s="3"/>
    </row>
    <row r="6" spans="1:18" s="4" customFormat="1" x14ac:dyDescent="0.25">
      <c r="A6" s="162" t="s">
        <v>3</v>
      </c>
      <c r="B6" s="175"/>
      <c r="C6" s="175"/>
      <c r="D6" s="175"/>
      <c r="E6" s="163"/>
      <c r="F6" s="9"/>
      <c r="G6" s="185" t="s">
        <v>4</v>
      </c>
      <c r="H6" s="186"/>
      <c r="I6" s="186"/>
      <c r="J6" s="186"/>
      <c r="K6" s="187"/>
      <c r="L6" s="11" t="s">
        <v>5</v>
      </c>
      <c r="M6" s="11" t="s">
        <v>6</v>
      </c>
      <c r="N6" s="3"/>
      <c r="O6" s="3"/>
      <c r="P6" s="3"/>
      <c r="Q6" s="3"/>
      <c r="R6" s="3"/>
    </row>
    <row r="7" spans="1:18" s="4" customFormat="1" ht="12.75" customHeight="1" x14ac:dyDescent="0.25">
      <c r="A7" s="188" t="s">
        <v>7</v>
      </c>
      <c r="B7" s="189"/>
      <c r="C7" s="189"/>
      <c r="D7" s="189"/>
      <c r="E7" s="190"/>
      <c r="F7" s="12"/>
      <c r="G7" s="188" t="s">
        <v>2</v>
      </c>
      <c r="H7" s="189"/>
      <c r="I7" s="189"/>
      <c r="J7" s="189"/>
      <c r="K7" s="190"/>
      <c r="L7" s="178">
        <v>45078</v>
      </c>
      <c r="M7" s="194"/>
      <c r="N7" s="3"/>
      <c r="O7" s="3"/>
      <c r="P7" s="3"/>
      <c r="Q7" s="3"/>
      <c r="R7" s="3"/>
    </row>
    <row r="8" spans="1:18" s="4" customFormat="1" x14ac:dyDescent="0.25">
      <c r="A8" s="191"/>
      <c r="B8" s="192"/>
      <c r="C8" s="192"/>
      <c r="D8" s="192"/>
      <c r="E8" s="193"/>
      <c r="F8" s="13"/>
      <c r="G8" s="191"/>
      <c r="H8" s="192"/>
      <c r="I8" s="192"/>
      <c r="J8" s="192"/>
      <c r="K8" s="193"/>
      <c r="L8" s="178"/>
      <c r="M8" s="195"/>
      <c r="N8" s="3"/>
      <c r="O8" s="3"/>
      <c r="P8" s="3"/>
      <c r="Q8" s="3"/>
      <c r="R8" s="3"/>
    </row>
    <row r="9" spans="1:18" s="4" customFormat="1" ht="33" customHeight="1" x14ac:dyDescent="0.25">
      <c r="A9" s="162" t="s">
        <v>8</v>
      </c>
      <c r="B9" s="175"/>
      <c r="C9" s="175"/>
      <c r="D9" s="175"/>
      <c r="E9" s="163"/>
      <c r="F9" s="10"/>
      <c r="G9" s="161" t="s">
        <v>9</v>
      </c>
      <c r="H9" s="161"/>
      <c r="I9" s="161"/>
      <c r="J9" s="161"/>
      <c r="K9" s="161"/>
      <c r="L9" s="14" t="s">
        <v>10</v>
      </c>
      <c r="M9" s="15" t="s">
        <v>11</v>
      </c>
      <c r="N9" s="3"/>
      <c r="O9" s="3"/>
      <c r="P9" s="3"/>
      <c r="Q9" s="3"/>
      <c r="R9" s="3"/>
    </row>
    <row r="10" spans="1:18" s="4" customFormat="1" ht="12.75" customHeight="1" x14ac:dyDescent="0.25">
      <c r="A10" s="165"/>
      <c r="B10" s="176"/>
      <c r="C10" s="176"/>
      <c r="D10" s="176"/>
      <c r="E10" s="166"/>
      <c r="F10" s="16"/>
      <c r="G10" s="154" t="s">
        <v>12</v>
      </c>
      <c r="H10" s="154"/>
      <c r="I10" s="154"/>
      <c r="J10" s="154"/>
      <c r="K10" s="154"/>
      <c r="L10" s="178">
        <v>44957</v>
      </c>
      <c r="M10" s="178">
        <v>45322</v>
      </c>
      <c r="N10" s="3"/>
      <c r="O10" s="3"/>
      <c r="P10" s="3"/>
      <c r="Q10" s="3"/>
      <c r="R10" s="3"/>
    </row>
    <row r="11" spans="1:18" s="4" customFormat="1" x14ac:dyDescent="0.25">
      <c r="A11" s="167"/>
      <c r="B11" s="177"/>
      <c r="C11" s="177"/>
      <c r="D11" s="177"/>
      <c r="E11" s="168"/>
      <c r="F11" s="17"/>
      <c r="G11" s="154"/>
      <c r="H11" s="154"/>
      <c r="I11" s="154"/>
      <c r="J11" s="154"/>
      <c r="K11" s="154"/>
      <c r="L11" s="178"/>
      <c r="M11" s="178"/>
      <c r="N11" s="3"/>
      <c r="O11" s="3"/>
      <c r="P11" s="3"/>
      <c r="Q11" s="3"/>
      <c r="R11" s="3"/>
    </row>
    <row r="12" spans="1:18" s="4" customFormat="1" ht="13.15" customHeight="1" x14ac:dyDescent="0.25">
      <c r="A12" s="161" t="s">
        <v>13</v>
      </c>
      <c r="B12" s="161"/>
      <c r="C12" s="162" t="s">
        <v>14</v>
      </c>
      <c r="D12" s="163"/>
      <c r="E12" s="161" t="s">
        <v>15</v>
      </c>
      <c r="F12" s="161"/>
      <c r="G12" s="161" t="s">
        <v>16</v>
      </c>
      <c r="H12" s="161"/>
      <c r="I12" s="18" t="s">
        <v>17</v>
      </c>
      <c r="J12" s="18" t="s">
        <v>18</v>
      </c>
      <c r="K12" s="18"/>
      <c r="L12" s="164" t="s">
        <v>19</v>
      </c>
      <c r="M12" s="164"/>
      <c r="N12" s="3"/>
      <c r="O12" s="3"/>
      <c r="P12" s="3"/>
      <c r="Q12" s="3"/>
      <c r="R12" s="3"/>
    </row>
    <row r="13" spans="1:18" s="4" customFormat="1" ht="15" customHeight="1" x14ac:dyDescent="0.25">
      <c r="A13" s="165"/>
      <c r="B13" s="166"/>
      <c r="C13" s="169">
        <v>672163.56</v>
      </c>
      <c r="D13" s="170"/>
      <c r="E13" s="169">
        <f>J18+J69+J76+J81+J89</f>
        <v>838815.18</v>
      </c>
      <c r="F13" s="170"/>
      <c r="G13" s="150">
        <f>E13-C13</f>
        <v>166651.62</v>
      </c>
      <c r="H13" s="151"/>
      <c r="I13" s="173">
        <f>G13/C13</f>
        <v>0.24793313698826516</v>
      </c>
      <c r="J13" s="150">
        <f>K18</f>
        <v>33330.000000000007</v>
      </c>
      <c r="K13" s="151"/>
      <c r="L13" s="154" t="s">
        <v>20</v>
      </c>
      <c r="M13" s="154"/>
      <c r="N13" s="3"/>
      <c r="O13" s="3"/>
      <c r="P13" s="3"/>
      <c r="Q13" s="3"/>
      <c r="R13" s="3"/>
    </row>
    <row r="14" spans="1:18" s="4" customFormat="1" x14ac:dyDescent="0.25">
      <c r="A14" s="167"/>
      <c r="B14" s="168"/>
      <c r="C14" s="171"/>
      <c r="D14" s="172"/>
      <c r="E14" s="171"/>
      <c r="F14" s="172"/>
      <c r="G14" s="152"/>
      <c r="H14" s="153"/>
      <c r="I14" s="174"/>
      <c r="J14" s="152"/>
      <c r="K14" s="153"/>
      <c r="L14" s="154"/>
      <c r="M14" s="154"/>
      <c r="N14" s="3"/>
      <c r="O14" s="155"/>
      <c r="P14" s="3"/>
      <c r="Q14" s="3"/>
      <c r="R14" s="3"/>
    </row>
    <row r="15" spans="1:18" s="4" customForma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3"/>
      <c r="O15" s="155"/>
      <c r="P15" s="3"/>
      <c r="Q15" s="3"/>
      <c r="R15" s="3"/>
    </row>
    <row r="16" spans="1:18" s="21" customFormat="1" ht="12.75" customHeight="1" x14ac:dyDescent="0.2">
      <c r="A16" s="157" t="s">
        <v>21</v>
      </c>
      <c r="B16" s="158" t="s">
        <v>22</v>
      </c>
      <c r="C16" s="158" t="s">
        <v>23</v>
      </c>
      <c r="D16" s="19"/>
      <c r="E16" s="157" t="s">
        <v>24</v>
      </c>
      <c r="F16" s="157"/>
      <c r="G16" s="157"/>
      <c r="H16" s="157"/>
      <c r="I16" s="159" t="s">
        <v>25</v>
      </c>
      <c r="J16" s="159"/>
      <c r="K16" s="159"/>
      <c r="L16" s="159"/>
      <c r="M16" s="160" t="s">
        <v>26</v>
      </c>
      <c r="N16" s="20"/>
      <c r="O16" s="155"/>
      <c r="P16" s="20"/>
      <c r="Q16" s="20"/>
      <c r="R16" s="20"/>
    </row>
    <row r="17" spans="1:18" s="21" customFormat="1" ht="38.25" x14ac:dyDescent="0.2">
      <c r="A17" s="157"/>
      <c r="B17" s="158"/>
      <c r="C17" s="158"/>
      <c r="D17" s="19" t="s">
        <v>27</v>
      </c>
      <c r="E17" s="19" t="s">
        <v>28</v>
      </c>
      <c r="F17" s="19" t="s">
        <v>29</v>
      </c>
      <c r="G17" s="19" t="s">
        <v>30</v>
      </c>
      <c r="H17" s="22" t="s">
        <v>31</v>
      </c>
      <c r="I17" s="22" t="s">
        <v>28</v>
      </c>
      <c r="J17" s="19" t="s">
        <v>29</v>
      </c>
      <c r="K17" s="22" t="s">
        <v>30</v>
      </c>
      <c r="L17" s="22" t="s">
        <v>31</v>
      </c>
      <c r="M17" s="160"/>
      <c r="N17" s="20"/>
      <c r="O17" s="23"/>
      <c r="P17" s="136"/>
      <c r="Q17" s="136"/>
      <c r="R17" s="24"/>
    </row>
    <row r="18" spans="1:18" x14ac:dyDescent="0.25">
      <c r="A18" s="25">
        <v>1</v>
      </c>
      <c r="B18" s="26" t="s">
        <v>32</v>
      </c>
      <c r="C18" s="27"/>
      <c r="D18" s="27"/>
      <c r="E18" s="27"/>
      <c r="F18" s="27"/>
      <c r="G18" s="27"/>
      <c r="H18" s="27"/>
      <c r="I18" s="28">
        <f>SUM(I20:I68)</f>
        <v>51317</v>
      </c>
      <c r="J18" s="28">
        <f>SUM(J20:J68)</f>
        <v>99262.239999999976</v>
      </c>
      <c r="K18" s="28">
        <f>SUM(K20:K110)</f>
        <v>33330.000000000007</v>
      </c>
      <c r="L18" s="28">
        <f>SUM(L20:L48)</f>
        <v>0</v>
      </c>
      <c r="M18" s="29">
        <f>L18/J18</f>
        <v>0</v>
      </c>
    </row>
    <row r="19" spans="1:18" ht="13.9" customHeight="1" x14ac:dyDescent="0.25">
      <c r="A19" s="31" t="s">
        <v>33</v>
      </c>
      <c r="B19" s="137" t="s">
        <v>34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9"/>
    </row>
    <row r="20" spans="1:18" ht="60" x14ac:dyDescent="0.25">
      <c r="A20" s="32" t="s">
        <v>35</v>
      </c>
      <c r="B20" s="33" t="s">
        <v>36</v>
      </c>
      <c r="C20" s="32" t="s">
        <v>37</v>
      </c>
      <c r="D20" s="34">
        <v>20935.199251999999</v>
      </c>
      <c r="E20" s="35">
        <v>1</v>
      </c>
      <c r="F20" s="36">
        <v>1</v>
      </c>
      <c r="G20" s="37">
        <v>1</v>
      </c>
      <c r="H20" s="38"/>
      <c r="I20" s="39">
        <f>ROUND(E20*D20,2)</f>
        <v>20935.2</v>
      </c>
      <c r="J20" s="39">
        <f>ROUND(F20*D20,2)</f>
        <v>20935.2</v>
      </c>
      <c r="K20" s="39">
        <f>ROUND(G20*D20,2)</f>
        <v>20935.2</v>
      </c>
      <c r="L20" s="39">
        <f>ROUND(H20*D20,2)</f>
        <v>0</v>
      </c>
      <c r="M20" s="40">
        <f>L20/J20</f>
        <v>0</v>
      </c>
      <c r="Q20" s="41"/>
    </row>
    <row r="21" spans="1:18" ht="66" customHeight="1" x14ac:dyDescent="0.25">
      <c r="A21" s="32" t="s">
        <v>38</v>
      </c>
      <c r="B21" s="33" t="s">
        <v>39</v>
      </c>
      <c r="C21" s="32" t="s">
        <v>37</v>
      </c>
      <c r="D21" s="34">
        <v>2003.4554760000001</v>
      </c>
      <c r="E21" s="35">
        <v>1</v>
      </c>
      <c r="F21" s="36">
        <v>1</v>
      </c>
      <c r="G21" s="37">
        <v>1</v>
      </c>
      <c r="H21" s="38"/>
      <c r="I21" s="39">
        <f>ROUND(E21*D21,2)</f>
        <v>2003.46</v>
      </c>
      <c r="J21" s="39">
        <f t="shared" ref="J21:J84" si="0">ROUND(F21*D21,2)</f>
        <v>2003.46</v>
      </c>
      <c r="K21" s="39">
        <f>ROUND(G21*D21,2)</f>
        <v>2003.46</v>
      </c>
      <c r="L21" s="39">
        <f>ROUND(H21*D21,2)</f>
        <v>0</v>
      </c>
      <c r="M21" s="40">
        <f t="shared" ref="M21:M84" si="1">L21/J21</f>
        <v>0</v>
      </c>
      <c r="Q21" s="41"/>
      <c r="R21" s="41"/>
    </row>
    <row r="22" spans="1:18" ht="50.45" customHeight="1" x14ac:dyDescent="0.25">
      <c r="A22" s="32" t="s">
        <v>40</v>
      </c>
      <c r="B22" s="33" t="s">
        <v>41</v>
      </c>
      <c r="C22" s="32" t="s">
        <v>37</v>
      </c>
      <c r="D22" s="34">
        <v>13.994068</v>
      </c>
      <c r="E22" s="35">
        <v>3</v>
      </c>
      <c r="F22" s="36">
        <v>3</v>
      </c>
      <c r="G22" s="37">
        <v>3</v>
      </c>
      <c r="H22" s="38"/>
      <c r="I22" s="39">
        <f>ROUND(E22*D22,2)</f>
        <v>41.98</v>
      </c>
      <c r="J22" s="39">
        <f t="shared" si="0"/>
        <v>41.98</v>
      </c>
      <c r="K22" s="39">
        <f>ROUND(G22*D22,2)</f>
        <v>41.98</v>
      </c>
      <c r="L22" s="39">
        <f>ROUND(H22*D22,2)</f>
        <v>0</v>
      </c>
      <c r="M22" s="40">
        <f t="shared" si="1"/>
        <v>0</v>
      </c>
      <c r="Q22" s="41"/>
      <c r="R22" s="41"/>
    </row>
    <row r="23" spans="1:18" ht="45" customHeight="1" x14ac:dyDescent="0.25">
      <c r="A23" s="32" t="s">
        <v>42</v>
      </c>
      <c r="B23" s="33" t="s">
        <v>43</v>
      </c>
      <c r="C23" s="32" t="s">
        <v>37</v>
      </c>
      <c r="D23" s="34">
        <v>32.583385999999997</v>
      </c>
      <c r="E23" s="35">
        <v>100</v>
      </c>
      <c r="F23" s="36">
        <v>100</v>
      </c>
      <c r="G23" s="37">
        <v>7.5</v>
      </c>
      <c r="H23" s="38"/>
      <c r="I23" s="39">
        <f>ROUND(E23*D23,2)</f>
        <v>3258.34</v>
      </c>
      <c r="J23" s="39">
        <f t="shared" si="0"/>
        <v>3258.34</v>
      </c>
      <c r="K23" s="39">
        <f>ROUND(G23*D23,2)</f>
        <v>244.38</v>
      </c>
      <c r="L23" s="39">
        <f>ROUND(H23*D23,2)</f>
        <v>0</v>
      </c>
      <c r="M23" s="40">
        <f t="shared" si="1"/>
        <v>0</v>
      </c>
      <c r="Q23" s="41"/>
      <c r="R23" s="41"/>
    </row>
    <row r="24" spans="1:18" ht="49.9" customHeight="1" x14ac:dyDescent="0.25">
      <c r="A24" s="32" t="s">
        <v>44</v>
      </c>
      <c r="B24" s="33" t="s">
        <v>45</v>
      </c>
      <c r="C24" s="32" t="s">
        <v>37</v>
      </c>
      <c r="D24" s="34">
        <v>0.99257399999999996</v>
      </c>
      <c r="E24" s="35">
        <v>24</v>
      </c>
      <c r="F24" s="36">
        <v>24</v>
      </c>
      <c r="G24" s="37">
        <v>20</v>
      </c>
      <c r="H24" s="38"/>
      <c r="I24" s="39">
        <f t="shared" ref="I24:I41" si="2">ROUND(E24*D24,2)</f>
        <v>23.82</v>
      </c>
      <c r="J24" s="39">
        <f t="shared" si="0"/>
        <v>23.82</v>
      </c>
      <c r="K24" s="39">
        <f t="shared" ref="K24:K41" si="3">ROUND(G24*D24,2)</f>
        <v>19.850000000000001</v>
      </c>
      <c r="L24" s="39">
        <f t="shared" ref="L24:L41" si="4">ROUND(H24*D24,2)</f>
        <v>0</v>
      </c>
      <c r="M24" s="40">
        <f t="shared" si="1"/>
        <v>0</v>
      </c>
      <c r="Q24" s="41"/>
      <c r="R24" s="41"/>
    </row>
    <row r="25" spans="1:18" ht="16.5" x14ac:dyDescent="0.25">
      <c r="A25" s="32" t="s">
        <v>46</v>
      </c>
      <c r="B25" s="33" t="s">
        <v>47</v>
      </c>
      <c r="C25" s="32" t="s">
        <v>37</v>
      </c>
      <c r="D25" s="34">
        <v>3.5781679999999998</v>
      </c>
      <c r="E25" s="35">
        <v>24</v>
      </c>
      <c r="F25" s="36">
        <v>24</v>
      </c>
      <c r="G25" s="37">
        <v>20</v>
      </c>
      <c r="H25" s="38"/>
      <c r="I25" s="39">
        <f t="shared" si="2"/>
        <v>85.88</v>
      </c>
      <c r="J25" s="39">
        <f t="shared" si="0"/>
        <v>85.88</v>
      </c>
      <c r="K25" s="39">
        <f t="shared" si="3"/>
        <v>71.56</v>
      </c>
      <c r="L25" s="39">
        <f t="shared" si="4"/>
        <v>0</v>
      </c>
      <c r="M25" s="40">
        <f t="shared" si="1"/>
        <v>0</v>
      </c>
      <c r="Q25" s="41"/>
      <c r="R25" s="41"/>
    </row>
    <row r="26" spans="1:18" ht="30" x14ac:dyDescent="0.25">
      <c r="A26" s="32" t="s">
        <v>48</v>
      </c>
      <c r="B26" s="33" t="s">
        <v>49</v>
      </c>
      <c r="C26" s="32" t="s">
        <v>37</v>
      </c>
      <c r="D26" s="34">
        <v>55.743445999999999</v>
      </c>
      <c r="E26" s="35">
        <v>3</v>
      </c>
      <c r="F26" s="36">
        <v>3</v>
      </c>
      <c r="G26" s="37">
        <v>3</v>
      </c>
      <c r="H26" s="38"/>
      <c r="I26" s="39">
        <f t="shared" si="2"/>
        <v>167.23</v>
      </c>
      <c r="J26" s="39">
        <f t="shared" si="0"/>
        <v>167.23</v>
      </c>
      <c r="K26" s="39">
        <f t="shared" si="3"/>
        <v>167.23</v>
      </c>
      <c r="L26" s="39">
        <f t="shared" si="4"/>
        <v>0</v>
      </c>
      <c r="M26" s="40">
        <f t="shared" si="1"/>
        <v>0</v>
      </c>
      <c r="Q26" s="41"/>
      <c r="R26" s="41"/>
    </row>
    <row r="27" spans="1:18" ht="39" customHeight="1" x14ac:dyDescent="0.25">
      <c r="A27" s="32" t="s">
        <v>50</v>
      </c>
      <c r="B27" s="33" t="s">
        <v>51</v>
      </c>
      <c r="C27" s="32" t="s">
        <v>37</v>
      </c>
      <c r="D27" s="34">
        <v>28.368010000000002</v>
      </c>
      <c r="E27" s="35">
        <v>3</v>
      </c>
      <c r="F27" s="36">
        <v>3</v>
      </c>
      <c r="G27" s="37">
        <v>3</v>
      </c>
      <c r="H27" s="38"/>
      <c r="I27" s="39">
        <f t="shared" si="2"/>
        <v>85.1</v>
      </c>
      <c r="J27" s="39">
        <f t="shared" si="0"/>
        <v>85.1</v>
      </c>
      <c r="K27" s="39">
        <f t="shared" si="3"/>
        <v>85.1</v>
      </c>
      <c r="L27" s="39">
        <f t="shared" si="4"/>
        <v>0</v>
      </c>
      <c r="M27" s="40">
        <f t="shared" si="1"/>
        <v>0</v>
      </c>
      <c r="Q27" s="41"/>
      <c r="R27" s="41"/>
    </row>
    <row r="28" spans="1:18" ht="16.5" x14ac:dyDescent="0.25">
      <c r="A28" s="32" t="s">
        <v>52</v>
      </c>
      <c r="B28" s="33" t="s">
        <v>53</v>
      </c>
      <c r="C28" s="32" t="s">
        <v>37</v>
      </c>
      <c r="D28" s="34">
        <v>14.619021999999999</v>
      </c>
      <c r="E28" s="35">
        <v>3</v>
      </c>
      <c r="F28" s="36">
        <v>3</v>
      </c>
      <c r="G28" s="37">
        <v>3</v>
      </c>
      <c r="H28" s="38"/>
      <c r="I28" s="39">
        <f t="shared" si="2"/>
        <v>43.86</v>
      </c>
      <c r="J28" s="39">
        <f t="shared" si="0"/>
        <v>43.86</v>
      </c>
      <c r="K28" s="39">
        <f t="shared" si="3"/>
        <v>43.86</v>
      </c>
      <c r="L28" s="39">
        <f t="shared" si="4"/>
        <v>0</v>
      </c>
      <c r="M28" s="40">
        <f t="shared" si="1"/>
        <v>0</v>
      </c>
      <c r="Q28" s="41"/>
      <c r="R28" s="41"/>
    </row>
    <row r="29" spans="1:18" ht="16.5" x14ac:dyDescent="0.25">
      <c r="A29" s="32" t="s">
        <v>54</v>
      </c>
      <c r="B29" s="33" t="s">
        <v>55</v>
      </c>
      <c r="C29" s="32" t="s">
        <v>37</v>
      </c>
      <c r="D29" s="34">
        <v>21.321960000000001</v>
      </c>
      <c r="E29" s="35">
        <v>3</v>
      </c>
      <c r="F29" s="36">
        <v>3</v>
      </c>
      <c r="G29" s="37">
        <v>3</v>
      </c>
      <c r="H29" s="38"/>
      <c r="I29" s="39">
        <f t="shared" si="2"/>
        <v>63.97</v>
      </c>
      <c r="J29" s="39">
        <f t="shared" si="0"/>
        <v>63.97</v>
      </c>
      <c r="K29" s="39">
        <f t="shared" si="3"/>
        <v>63.97</v>
      </c>
      <c r="L29" s="39">
        <f t="shared" si="4"/>
        <v>0</v>
      </c>
      <c r="M29" s="40">
        <f t="shared" si="1"/>
        <v>0</v>
      </c>
      <c r="Q29" s="41"/>
      <c r="R29" s="41"/>
    </row>
    <row r="30" spans="1:18" ht="30" x14ac:dyDescent="0.25">
      <c r="A30" s="32" t="s">
        <v>56</v>
      </c>
      <c r="B30" s="33" t="s">
        <v>57</v>
      </c>
      <c r="C30" s="32" t="s">
        <v>37</v>
      </c>
      <c r="D30" s="34">
        <v>34.923900000000003</v>
      </c>
      <c r="E30" s="35">
        <v>4</v>
      </c>
      <c r="F30" s="36">
        <v>4</v>
      </c>
      <c r="G30" s="37">
        <v>4</v>
      </c>
      <c r="H30" s="38"/>
      <c r="I30" s="39">
        <f t="shared" si="2"/>
        <v>139.69999999999999</v>
      </c>
      <c r="J30" s="39">
        <f t="shared" si="0"/>
        <v>139.69999999999999</v>
      </c>
      <c r="K30" s="39">
        <f t="shared" si="3"/>
        <v>139.69999999999999</v>
      </c>
      <c r="L30" s="39">
        <f t="shared" si="4"/>
        <v>0</v>
      </c>
      <c r="M30" s="40">
        <f t="shared" si="1"/>
        <v>0</v>
      </c>
      <c r="Q30" s="41"/>
      <c r="R30" s="41"/>
    </row>
    <row r="31" spans="1:18" ht="30" x14ac:dyDescent="0.25">
      <c r="A31" s="32" t="s">
        <v>58</v>
      </c>
      <c r="B31" s="33" t="s">
        <v>59</v>
      </c>
      <c r="C31" s="32" t="s">
        <v>37</v>
      </c>
      <c r="D31" s="34">
        <v>26.713719999999999</v>
      </c>
      <c r="E31" s="35">
        <v>2</v>
      </c>
      <c r="F31" s="36">
        <v>2</v>
      </c>
      <c r="G31" s="37">
        <v>2</v>
      </c>
      <c r="H31" s="38"/>
      <c r="I31" s="39">
        <f t="shared" si="2"/>
        <v>53.43</v>
      </c>
      <c r="J31" s="39">
        <f t="shared" si="0"/>
        <v>53.43</v>
      </c>
      <c r="K31" s="39">
        <f t="shared" si="3"/>
        <v>53.43</v>
      </c>
      <c r="L31" s="39">
        <f t="shared" si="4"/>
        <v>0</v>
      </c>
      <c r="M31" s="40">
        <f t="shared" si="1"/>
        <v>0</v>
      </c>
      <c r="Q31" s="41"/>
      <c r="R31" s="41"/>
    </row>
    <row r="32" spans="1:18" ht="30" x14ac:dyDescent="0.25">
      <c r="A32" s="32" t="s">
        <v>60</v>
      </c>
      <c r="B32" s="33" t="s">
        <v>61</v>
      </c>
      <c r="C32" s="32" t="s">
        <v>37</v>
      </c>
      <c r="D32" s="34">
        <v>184.97413</v>
      </c>
      <c r="E32" s="35">
        <v>3</v>
      </c>
      <c r="F32" s="36">
        <v>3</v>
      </c>
      <c r="G32" s="37">
        <v>3</v>
      </c>
      <c r="H32" s="38"/>
      <c r="I32" s="39">
        <f t="shared" si="2"/>
        <v>554.91999999999996</v>
      </c>
      <c r="J32" s="39">
        <f t="shared" si="0"/>
        <v>554.91999999999996</v>
      </c>
      <c r="K32" s="39">
        <f t="shared" si="3"/>
        <v>554.91999999999996</v>
      </c>
      <c r="L32" s="39">
        <f t="shared" si="4"/>
        <v>0</v>
      </c>
      <c r="M32" s="40">
        <f t="shared" si="1"/>
        <v>0</v>
      </c>
      <c r="Q32" s="41"/>
      <c r="R32" s="41"/>
    </row>
    <row r="33" spans="1:18" ht="30" x14ac:dyDescent="0.25">
      <c r="A33" s="32" t="s">
        <v>62</v>
      </c>
      <c r="B33" s="33" t="s">
        <v>63</v>
      </c>
      <c r="C33" s="32" t="s">
        <v>37</v>
      </c>
      <c r="D33" s="34">
        <v>208.31800000000001</v>
      </c>
      <c r="E33" s="35">
        <v>2</v>
      </c>
      <c r="F33" s="36">
        <v>2</v>
      </c>
      <c r="G33" s="37">
        <v>2</v>
      </c>
      <c r="H33" s="38"/>
      <c r="I33" s="39">
        <f t="shared" si="2"/>
        <v>416.64</v>
      </c>
      <c r="J33" s="39">
        <f t="shared" si="0"/>
        <v>416.64</v>
      </c>
      <c r="K33" s="39">
        <f t="shared" si="3"/>
        <v>416.64</v>
      </c>
      <c r="L33" s="39">
        <f t="shared" si="4"/>
        <v>0</v>
      </c>
      <c r="M33" s="40">
        <f t="shared" si="1"/>
        <v>0</v>
      </c>
      <c r="Q33" s="41"/>
      <c r="R33" s="41"/>
    </row>
    <row r="34" spans="1:18" ht="45" x14ac:dyDescent="0.25">
      <c r="A34" s="32" t="s">
        <v>64</v>
      </c>
      <c r="B34" s="33" t="s">
        <v>65</v>
      </c>
      <c r="C34" s="32" t="s">
        <v>37</v>
      </c>
      <c r="D34" s="34">
        <v>55.216524</v>
      </c>
      <c r="E34" s="35">
        <v>3</v>
      </c>
      <c r="F34" s="36">
        <v>3</v>
      </c>
      <c r="G34" s="37">
        <v>3</v>
      </c>
      <c r="H34" s="38"/>
      <c r="I34" s="39">
        <f t="shared" si="2"/>
        <v>165.65</v>
      </c>
      <c r="J34" s="39">
        <f t="shared" si="0"/>
        <v>165.65</v>
      </c>
      <c r="K34" s="39">
        <f t="shared" si="3"/>
        <v>165.65</v>
      </c>
      <c r="L34" s="39">
        <f t="shared" si="4"/>
        <v>0</v>
      </c>
      <c r="M34" s="40">
        <f t="shared" si="1"/>
        <v>0</v>
      </c>
      <c r="P34" s="41"/>
      <c r="Q34" s="41"/>
      <c r="R34" s="41"/>
    </row>
    <row r="35" spans="1:18" ht="45" x14ac:dyDescent="0.25">
      <c r="A35" s="32" t="s">
        <v>66</v>
      </c>
      <c r="B35" s="33" t="s">
        <v>67</v>
      </c>
      <c r="C35" s="32" t="s">
        <v>37</v>
      </c>
      <c r="D35" s="34">
        <v>2.4875620000000001</v>
      </c>
      <c r="E35" s="35">
        <v>10</v>
      </c>
      <c r="F35" s="36">
        <v>10</v>
      </c>
      <c r="G35" s="37">
        <v>1</v>
      </c>
      <c r="H35" s="38"/>
      <c r="I35" s="39">
        <f t="shared" si="2"/>
        <v>24.88</v>
      </c>
      <c r="J35" s="39">
        <f t="shared" si="0"/>
        <v>24.88</v>
      </c>
      <c r="K35" s="39">
        <f t="shared" si="3"/>
        <v>2.4900000000000002</v>
      </c>
      <c r="L35" s="39">
        <f t="shared" si="4"/>
        <v>0</v>
      </c>
      <c r="M35" s="40">
        <f t="shared" si="1"/>
        <v>0</v>
      </c>
      <c r="Q35" s="41"/>
      <c r="R35" s="41"/>
    </row>
    <row r="36" spans="1:18" ht="43.15" customHeight="1" x14ac:dyDescent="0.25">
      <c r="A36" s="32" t="s">
        <v>68</v>
      </c>
      <c r="B36" s="33" t="s">
        <v>69</v>
      </c>
      <c r="C36" s="32" t="s">
        <v>37</v>
      </c>
      <c r="D36" s="34">
        <v>7.9038300000000001</v>
      </c>
      <c r="E36" s="35">
        <v>3</v>
      </c>
      <c r="F36" s="36">
        <v>3</v>
      </c>
      <c r="G36" s="37">
        <v>3</v>
      </c>
      <c r="H36" s="38"/>
      <c r="I36" s="39">
        <f t="shared" si="2"/>
        <v>23.71</v>
      </c>
      <c r="J36" s="39">
        <f t="shared" si="0"/>
        <v>23.71</v>
      </c>
      <c r="K36" s="39">
        <f t="shared" si="3"/>
        <v>23.71</v>
      </c>
      <c r="L36" s="39">
        <f t="shared" si="4"/>
        <v>0</v>
      </c>
      <c r="M36" s="40">
        <f t="shared" si="1"/>
        <v>0</v>
      </c>
      <c r="Q36" s="41"/>
      <c r="R36" s="41"/>
    </row>
    <row r="37" spans="1:18" ht="60" x14ac:dyDescent="0.25">
      <c r="A37" s="32" t="s">
        <v>70</v>
      </c>
      <c r="B37" s="33" t="s">
        <v>71</v>
      </c>
      <c r="C37" s="32" t="s">
        <v>72</v>
      </c>
      <c r="D37" s="34">
        <v>87.848926000000006</v>
      </c>
      <c r="E37" s="35">
        <v>150</v>
      </c>
      <c r="F37" s="36">
        <v>150</v>
      </c>
      <c r="G37" s="37">
        <v>27</v>
      </c>
      <c r="H37" s="38"/>
      <c r="I37" s="39">
        <f t="shared" si="2"/>
        <v>13177.34</v>
      </c>
      <c r="J37" s="39">
        <f t="shared" si="0"/>
        <v>13177.34</v>
      </c>
      <c r="K37" s="39">
        <f t="shared" si="3"/>
        <v>2371.92</v>
      </c>
      <c r="L37" s="39">
        <f t="shared" si="4"/>
        <v>0</v>
      </c>
      <c r="M37" s="40">
        <f t="shared" si="1"/>
        <v>0</v>
      </c>
      <c r="Q37" s="41"/>
      <c r="R37" s="41"/>
    </row>
    <row r="38" spans="1:18" ht="60" x14ac:dyDescent="0.25">
      <c r="A38" s="32" t="s">
        <v>73</v>
      </c>
      <c r="B38" s="33" t="s">
        <v>74</v>
      </c>
      <c r="C38" s="32" t="s">
        <v>72</v>
      </c>
      <c r="D38" s="34">
        <v>45.339799999999997</v>
      </c>
      <c r="E38" s="35">
        <v>50</v>
      </c>
      <c r="F38" s="36">
        <v>1105</v>
      </c>
      <c r="G38" s="37">
        <v>9</v>
      </c>
      <c r="H38" s="38"/>
      <c r="I38" s="39">
        <f t="shared" si="2"/>
        <v>2266.9899999999998</v>
      </c>
      <c r="J38" s="39">
        <f t="shared" si="0"/>
        <v>50100.480000000003</v>
      </c>
      <c r="K38" s="39">
        <f t="shared" si="3"/>
        <v>408.06</v>
      </c>
      <c r="L38" s="39">
        <f t="shared" si="4"/>
        <v>0</v>
      </c>
      <c r="M38" s="40">
        <f t="shared" si="1"/>
        <v>0</v>
      </c>
      <c r="Q38" s="41"/>
      <c r="R38" s="41"/>
    </row>
    <row r="39" spans="1:18" ht="45" x14ac:dyDescent="0.25">
      <c r="A39" s="32" t="s">
        <v>75</v>
      </c>
      <c r="B39" s="33" t="s">
        <v>76</v>
      </c>
      <c r="C39" s="32" t="s">
        <v>37</v>
      </c>
      <c r="D39" s="34">
        <v>2448.8761220000001</v>
      </c>
      <c r="E39" s="35">
        <v>1</v>
      </c>
      <c r="F39" s="36">
        <v>1</v>
      </c>
      <c r="G39" s="37">
        <v>1</v>
      </c>
      <c r="H39" s="38"/>
      <c r="I39" s="39">
        <f t="shared" si="2"/>
        <v>2448.88</v>
      </c>
      <c r="J39" s="39">
        <f t="shared" si="0"/>
        <v>2448.88</v>
      </c>
      <c r="K39" s="39">
        <f t="shared" si="3"/>
        <v>2448.88</v>
      </c>
      <c r="L39" s="39">
        <f t="shared" si="4"/>
        <v>0</v>
      </c>
      <c r="M39" s="40">
        <f t="shared" si="1"/>
        <v>0</v>
      </c>
      <c r="Q39" s="41"/>
      <c r="R39" s="41"/>
    </row>
    <row r="40" spans="1:18" ht="30" x14ac:dyDescent="0.25">
      <c r="A40" s="32" t="s">
        <v>77</v>
      </c>
      <c r="B40" s="33" t="s">
        <v>78</v>
      </c>
      <c r="C40" s="32" t="s">
        <v>37</v>
      </c>
      <c r="D40" s="34">
        <v>882.300254</v>
      </c>
      <c r="E40" s="35">
        <v>1</v>
      </c>
      <c r="F40" s="36">
        <v>1</v>
      </c>
      <c r="G40" s="37">
        <v>1</v>
      </c>
      <c r="H40" s="38"/>
      <c r="I40" s="39">
        <f t="shared" si="2"/>
        <v>882.3</v>
      </c>
      <c r="J40" s="39">
        <f t="shared" si="0"/>
        <v>882.3</v>
      </c>
      <c r="K40" s="39">
        <f t="shared" si="3"/>
        <v>882.3</v>
      </c>
      <c r="L40" s="39">
        <f t="shared" si="4"/>
        <v>0</v>
      </c>
      <c r="M40" s="40">
        <f t="shared" si="1"/>
        <v>0</v>
      </c>
      <c r="Q40" s="41"/>
      <c r="R40" s="41"/>
    </row>
    <row r="41" spans="1:18" ht="30" x14ac:dyDescent="0.25">
      <c r="A41" s="32" t="s">
        <v>79</v>
      </c>
      <c r="B41" s="33" t="s">
        <v>80</v>
      </c>
      <c r="C41" s="32" t="s">
        <v>37</v>
      </c>
      <c r="D41" s="34">
        <v>7.193098</v>
      </c>
      <c r="E41" s="35">
        <v>12</v>
      </c>
      <c r="F41" s="36">
        <v>12</v>
      </c>
      <c r="G41" s="37">
        <v>3</v>
      </c>
      <c r="H41" s="38"/>
      <c r="I41" s="39">
        <f t="shared" si="2"/>
        <v>86.32</v>
      </c>
      <c r="J41" s="39">
        <f t="shared" si="0"/>
        <v>86.32</v>
      </c>
      <c r="K41" s="39">
        <f t="shared" si="3"/>
        <v>21.58</v>
      </c>
      <c r="L41" s="39">
        <f t="shared" si="4"/>
        <v>0</v>
      </c>
      <c r="M41" s="40">
        <f t="shared" si="1"/>
        <v>0</v>
      </c>
      <c r="Q41" s="41"/>
      <c r="R41" s="41"/>
    </row>
    <row r="42" spans="1:18" ht="16.5" x14ac:dyDescent="0.25">
      <c r="A42" s="32" t="s">
        <v>81</v>
      </c>
      <c r="B42" s="33" t="s">
        <v>82</v>
      </c>
      <c r="C42" s="32" t="s">
        <v>37</v>
      </c>
      <c r="D42" s="42">
        <v>7.193098</v>
      </c>
      <c r="E42" s="35">
        <v>6</v>
      </c>
      <c r="F42" s="43">
        <v>6</v>
      </c>
      <c r="G42" s="37"/>
      <c r="H42" s="44"/>
      <c r="I42" s="39">
        <f>ROUND(E42*D42,2)</f>
        <v>43.16</v>
      </c>
      <c r="J42" s="39">
        <f t="shared" si="0"/>
        <v>43.16</v>
      </c>
      <c r="K42" s="39">
        <f>ROUND(G42*D42,2)</f>
        <v>0</v>
      </c>
      <c r="L42" s="39">
        <f>ROUND(H42*D42,2)</f>
        <v>0</v>
      </c>
      <c r="M42" s="40">
        <f t="shared" si="1"/>
        <v>0</v>
      </c>
      <c r="Q42" s="41"/>
      <c r="R42" s="41"/>
    </row>
    <row r="43" spans="1:18" ht="39.6" customHeight="1" x14ac:dyDescent="0.25">
      <c r="A43" s="32" t="s">
        <v>83</v>
      </c>
      <c r="B43" s="33" t="s">
        <v>84</v>
      </c>
      <c r="C43" s="32" t="s">
        <v>37</v>
      </c>
      <c r="D43" s="45">
        <v>10.795774</v>
      </c>
      <c r="E43" s="35">
        <v>2</v>
      </c>
      <c r="F43" s="43">
        <v>2</v>
      </c>
      <c r="G43" s="37">
        <v>2</v>
      </c>
      <c r="H43" s="38"/>
      <c r="I43" s="39">
        <f t="shared" ref="I43:I48" si="5">ROUND(E43*D43,2)</f>
        <v>21.59</v>
      </c>
      <c r="J43" s="39">
        <f t="shared" si="0"/>
        <v>21.59</v>
      </c>
      <c r="K43" s="39">
        <f t="shared" ref="K43:K48" si="6">ROUND(G43*D43,2)</f>
        <v>21.59</v>
      </c>
      <c r="L43" s="39">
        <f t="shared" ref="L43:L48" si="7">ROUND(H43*D43,2)</f>
        <v>0</v>
      </c>
      <c r="M43" s="40">
        <f t="shared" si="1"/>
        <v>0</v>
      </c>
      <c r="Q43" s="41"/>
      <c r="R43" s="41"/>
    </row>
    <row r="44" spans="1:18" ht="16.5" x14ac:dyDescent="0.25">
      <c r="A44" s="32" t="s">
        <v>85</v>
      </c>
      <c r="B44" s="33" t="s">
        <v>86</v>
      </c>
      <c r="C44" s="32" t="s">
        <v>37</v>
      </c>
      <c r="D44" s="45">
        <v>16.420359999999999</v>
      </c>
      <c r="E44" s="35">
        <v>2</v>
      </c>
      <c r="F44" s="43">
        <v>2</v>
      </c>
      <c r="G44" s="37">
        <v>2</v>
      </c>
      <c r="H44" s="38"/>
      <c r="I44" s="39">
        <f t="shared" si="5"/>
        <v>32.840000000000003</v>
      </c>
      <c r="J44" s="39">
        <f t="shared" si="0"/>
        <v>32.840000000000003</v>
      </c>
      <c r="K44" s="39">
        <f t="shared" si="6"/>
        <v>32.840000000000003</v>
      </c>
      <c r="L44" s="39">
        <f t="shared" si="7"/>
        <v>0</v>
      </c>
      <c r="M44" s="40">
        <f t="shared" si="1"/>
        <v>0</v>
      </c>
      <c r="Q44" s="41"/>
      <c r="R44" s="41"/>
    </row>
    <row r="45" spans="1:18" ht="16.5" x14ac:dyDescent="0.25">
      <c r="A45" s="32" t="s">
        <v>87</v>
      </c>
      <c r="B45" s="33" t="s">
        <v>88</v>
      </c>
      <c r="C45" s="32" t="s">
        <v>37</v>
      </c>
      <c r="D45" s="45">
        <v>48.893459999999997</v>
      </c>
      <c r="E45" s="35">
        <v>1</v>
      </c>
      <c r="F45" s="36">
        <v>1</v>
      </c>
      <c r="G45" s="37">
        <v>1</v>
      </c>
      <c r="H45" s="38"/>
      <c r="I45" s="39">
        <f t="shared" si="5"/>
        <v>48.89</v>
      </c>
      <c r="J45" s="39">
        <f t="shared" si="0"/>
        <v>48.89</v>
      </c>
      <c r="K45" s="39">
        <f t="shared" si="6"/>
        <v>48.89</v>
      </c>
      <c r="L45" s="39">
        <f t="shared" si="7"/>
        <v>0</v>
      </c>
      <c r="M45" s="40">
        <f t="shared" si="1"/>
        <v>0</v>
      </c>
      <c r="Q45" s="41"/>
      <c r="R45" s="41"/>
    </row>
    <row r="46" spans="1:18" ht="30" x14ac:dyDescent="0.25">
      <c r="A46" s="32" t="s">
        <v>89</v>
      </c>
      <c r="B46" s="33" t="s">
        <v>90</v>
      </c>
      <c r="C46" s="32" t="s">
        <v>37</v>
      </c>
      <c r="D46" s="45">
        <v>152.402998</v>
      </c>
      <c r="E46" s="35">
        <v>1</v>
      </c>
      <c r="F46" s="36">
        <v>1</v>
      </c>
      <c r="G46" s="37">
        <v>1</v>
      </c>
      <c r="H46" s="38"/>
      <c r="I46" s="39">
        <f t="shared" si="5"/>
        <v>152.4</v>
      </c>
      <c r="J46" s="39">
        <f t="shared" si="0"/>
        <v>152.4</v>
      </c>
      <c r="K46" s="39">
        <f t="shared" si="6"/>
        <v>152.4</v>
      </c>
      <c r="L46" s="39">
        <f t="shared" si="7"/>
        <v>0</v>
      </c>
      <c r="M46" s="40">
        <f t="shared" si="1"/>
        <v>0</v>
      </c>
      <c r="Q46" s="41"/>
      <c r="R46" s="41"/>
    </row>
    <row r="47" spans="1:18" ht="16.5" x14ac:dyDescent="0.25">
      <c r="A47" s="32" t="s">
        <v>91</v>
      </c>
      <c r="B47" s="33" t="s">
        <v>92</v>
      </c>
      <c r="C47" s="32" t="s">
        <v>37</v>
      </c>
      <c r="D47" s="45">
        <v>234.210702</v>
      </c>
      <c r="E47" s="35">
        <v>2</v>
      </c>
      <c r="F47" s="36">
        <v>2</v>
      </c>
      <c r="G47" s="37">
        <v>2</v>
      </c>
      <c r="H47" s="38"/>
      <c r="I47" s="39">
        <f t="shared" si="5"/>
        <v>468.42</v>
      </c>
      <c r="J47" s="39">
        <f t="shared" si="0"/>
        <v>468.42</v>
      </c>
      <c r="K47" s="39">
        <f t="shared" si="6"/>
        <v>468.42</v>
      </c>
      <c r="L47" s="39">
        <f t="shared" si="7"/>
        <v>0</v>
      </c>
      <c r="M47" s="40">
        <f t="shared" si="1"/>
        <v>0</v>
      </c>
      <c r="Q47" s="41"/>
      <c r="R47" s="41"/>
    </row>
    <row r="48" spans="1:18" ht="16.5" x14ac:dyDescent="0.25">
      <c r="A48" s="32" t="s">
        <v>93</v>
      </c>
      <c r="B48" s="33" t="s">
        <v>94</v>
      </c>
      <c r="C48" s="32" t="s">
        <v>72</v>
      </c>
      <c r="D48" s="45">
        <v>6.3720800000000004</v>
      </c>
      <c r="E48" s="35">
        <v>25</v>
      </c>
      <c r="F48" s="36">
        <v>25</v>
      </c>
      <c r="G48" s="37">
        <v>15</v>
      </c>
      <c r="H48" s="38"/>
      <c r="I48" s="39">
        <f t="shared" si="5"/>
        <v>159.30000000000001</v>
      </c>
      <c r="J48" s="39">
        <f t="shared" si="0"/>
        <v>159.30000000000001</v>
      </c>
      <c r="K48" s="39">
        <f t="shared" si="6"/>
        <v>95.58</v>
      </c>
      <c r="L48" s="39">
        <f t="shared" si="7"/>
        <v>0</v>
      </c>
      <c r="M48" s="40">
        <f t="shared" si="1"/>
        <v>0</v>
      </c>
      <c r="Q48" s="41"/>
      <c r="R48" s="41"/>
    </row>
    <row r="49" spans="1:18" ht="15" x14ac:dyDescent="0.25">
      <c r="A49" s="32" t="s">
        <v>95</v>
      </c>
      <c r="B49" s="46" t="s">
        <v>96</v>
      </c>
      <c r="C49" s="47" t="s">
        <v>37</v>
      </c>
      <c r="D49" s="42">
        <v>15.44004</v>
      </c>
      <c r="E49" s="48">
        <v>10</v>
      </c>
      <c r="F49" s="49">
        <v>10</v>
      </c>
      <c r="G49" s="50">
        <v>1</v>
      </c>
      <c r="H49" s="38"/>
      <c r="I49" s="39">
        <f>ROUND(E49*D49,2)</f>
        <v>154.4</v>
      </c>
      <c r="J49" s="39">
        <f t="shared" si="0"/>
        <v>154.4</v>
      </c>
      <c r="K49" s="39">
        <f>ROUND(G49*D49,2)</f>
        <v>15.44</v>
      </c>
      <c r="L49" s="39">
        <f>ROUND(H49*D49,2)</f>
        <v>0</v>
      </c>
      <c r="M49" s="40">
        <f t="shared" si="1"/>
        <v>0</v>
      </c>
      <c r="Q49" s="41"/>
      <c r="R49" s="41"/>
    </row>
    <row r="50" spans="1:18" ht="30" x14ac:dyDescent="0.25">
      <c r="A50" s="32" t="s">
        <v>97</v>
      </c>
      <c r="B50" s="51" t="s">
        <v>98</v>
      </c>
      <c r="C50" s="47" t="s">
        <v>37</v>
      </c>
      <c r="D50" s="42">
        <v>52.373595999999999</v>
      </c>
      <c r="E50" s="52">
        <v>2</v>
      </c>
      <c r="F50" s="49">
        <v>2</v>
      </c>
      <c r="G50" s="37"/>
      <c r="H50" s="38"/>
      <c r="I50" s="39">
        <f t="shared" ref="I50:I67" si="8">ROUND(E50*D50,2)</f>
        <v>104.75</v>
      </c>
      <c r="J50" s="39">
        <f t="shared" si="0"/>
        <v>104.75</v>
      </c>
      <c r="K50" s="39">
        <f t="shared" ref="K50:K67" si="9">ROUND(G50*D50,2)</f>
        <v>0</v>
      </c>
      <c r="L50" s="39">
        <f t="shared" ref="L50:L67" si="10">ROUND(H50*D50,2)</f>
        <v>0</v>
      </c>
      <c r="M50" s="40">
        <f t="shared" si="1"/>
        <v>0</v>
      </c>
      <c r="Q50" s="41"/>
      <c r="R50" s="41"/>
    </row>
    <row r="51" spans="1:18" ht="45" x14ac:dyDescent="0.25">
      <c r="A51" s="32" t="s">
        <v>99</v>
      </c>
      <c r="B51" s="51" t="s">
        <v>100</v>
      </c>
      <c r="C51" s="47" t="s">
        <v>37</v>
      </c>
      <c r="D51" s="42">
        <v>39.225054</v>
      </c>
      <c r="E51" s="52">
        <v>1</v>
      </c>
      <c r="F51" s="49">
        <v>1</v>
      </c>
      <c r="G51" s="37"/>
      <c r="H51" s="38"/>
      <c r="I51" s="39">
        <f t="shared" si="8"/>
        <v>39.229999999999997</v>
      </c>
      <c r="J51" s="39">
        <f t="shared" si="0"/>
        <v>39.229999999999997</v>
      </c>
      <c r="K51" s="39">
        <f t="shared" si="9"/>
        <v>0</v>
      </c>
      <c r="L51" s="39">
        <f t="shared" si="10"/>
        <v>0</v>
      </c>
      <c r="M51" s="40">
        <f t="shared" si="1"/>
        <v>0</v>
      </c>
      <c r="Q51" s="41"/>
      <c r="R51" s="41"/>
    </row>
    <row r="52" spans="1:18" ht="45" customHeight="1" x14ac:dyDescent="0.25">
      <c r="A52" s="32" t="s">
        <v>101</v>
      </c>
      <c r="B52" s="53" t="s">
        <v>102</v>
      </c>
      <c r="C52" s="47" t="s">
        <v>37</v>
      </c>
      <c r="D52" s="42">
        <v>22.351296000000001</v>
      </c>
      <c r="E52" s="52">
        <v>2</v>
      </c>
      <c r="F52" s="49">
        <v>2</v>
      </c>
      <c r="G52" s="37"/>
      <c r="H52" s="38"/>
      <c r="I52" s="39">
        <f t="shared" si="8"/>
        <v>44.7</v>
      </c>
      <c r="J52" s="39">
        <f t="shared" si="0"/>
        <v>44.7</v>
      </c>
      <c r="K52" s="39">
        <f t="shared" si="9"/>
        <v>0</v>
      </c>
      <c r="L52" s="39">
        <f t="shared" si="10"/>
        <v>0</v>
      </c>
      <c r="M52" s="40">
        <f t="shared" si="1"/>
        <v>0</v>
      </c>
      <c r="Q52" s="41"/>
      <c r="R52" s="41"/>
    </row>
    <row r="53" spans="1:18" ht="30.6" customHeight="1" x14ac:dyDescent="0.25">
      <c r="A53" s="32" t="s">
        <v>103</v>
      </c>
      <c r="B53" s="53" t="s">
        <v>104</v>
      </c>
      <c r="C53" s="47" t="s">
        <v>37</v>
      </c>
      <c r="D53" s="42">
        <v>4.5217260000000001</v>
      </c>
      <c r="E53" s="52">
        <v>8</v>
      </c>
      <c r="F53" s="49">
        <v>8</v>
      </c>
      <c r="G53" s="37"/>
      <c r="H53" s="38"/>
      <c r="I53" s="39">
        <f t="shared" si="8"/>
        <v>36.17</v>
      </c>
      <c r="J53" s="39">
        <f t="shared" si="0"/>
        <v>36.17</v>
      </c>
      <c r="K53" s="39">
        <f t="shared" si="9"/>
        <v>0</v>
      </c>
      <c r="L53" s="39">
        <f t="shared" si="10"/>
        <v>0</v>
      </c>
      <c r="M53" s="40">
        <f t="shared" si="1"/>
        <v>0</v>
      </c>
      <c r="Q53" s="41"/>
      <c r="R53" s="41"/>
    </row>
    <row r="54" spans="1:18" ht="30" x14ac:dyDescent="0.25">
      <c r="A54" s="32" t="s">
        <v>105</v>
      </c>
      <c r="B54" s="53" t="s">
        <v>106</v>
      </c>
      <c r="C54" s="47" t="s">
        <v>37</v>
      </c>
      <c r="D54" s="42">
        <v>1.519496</v>
      </c>
      <c r="E54" s="52">
        <v>8</v>
      </c>
      <c r="F54" s="49">
        <v>8</v>
      </c>
      <c r="G54" s="37"/>
      <c r="H54" s="38"/>
      <c r="I54" s="39">
        <f t="shared" si="8"/>
        <v>12.16</v>
      </c>
      <c r="J54" s="39">
        <f t="shared" si="0"/>
        <v>12.16</v>
      </c>
      <c r="K54" s="39">
        <f t="shared" si="9"/>
        <v>0</v>
      </c>
      <c r="L54" s="39">
        <f t="shared" si="10"/>
        <v>0</v>
      </c>
      <c r="M54" s="40">
        <f t="shared" si="1"/>
        <v>0</v>
      </c>
      <c r="N54" s="54"/>
      <c r="Q54" s="41"/>
      <c r="R54" s="41"/>
    </row>
    <row r="55" spans="1:18" ht="16.5" x14ac:dyDescent="0.25">
      <c r="A55" s="32" t="s">
        <v>107</v>
      </c>
      <c r="B55" s="53" t="s">
        <v>104</v>
      </c>
      <c r="C55" s="47" t="s">
        <v>37</v>
      </c>
      <c r="D55" s="42">
        <v>4.5217260000000001</v>
      </c>
      <c r="E55" s="52">
        <v>8</v>
      </c>
      <c r="F55" s="49">
        <v>8</v>
      </c>
      <c r="G55" s="37"/>
      <c r="H55" s="38"/>
      <c r="I55" s="39">
        <f t="shared" si="8"/>
        <v>36.17</v>
      </c>
      <c r="J55" s="39">
        <f t="shared" si="0"/>
        <v>36.17</v>
      </c>
      <c r="K55" s="39">
        <f t="shared" si="9"/>
        <v>0</v>
      </c>
      <c r="L55" s="39">
        <f t="shared" si="10"/>
        <v>0</v>
      </c>
      <c r="M55" s="40">
        <f t="shared" si="1"/>
        <v>0</v>
      </c>
      <c r="Q55" s="41"/>
      <c r="R55" s="41"/>
    </row>
    <row r="56" spans="1:18" ht="16.5" x14ac:dyDescent="0.25">
      <c r="A56" s="32" t="s">
        <v>108</v>
      </c>
      <c r="B56" s="55" t="s">
        <v>109</v>
      </c>
      <c r="C56" s="47" t="s">
        <v>37</v>
      </c>
      <c r="D56" s="42">
        <v>0.56368399999999996</v>
      </c>
      <c r="E56" s="52">
        <v>8</v>
      </c>
      <c r="F56" s="49">
        <v>8</v>
      </c>
      <c r="G56" s="37"/>
      <c r="H56" s="38"/>
      <c r="I56" s="39">
        <f t="shared" si="8"/>
        <v>4.51</v>
      </c>
      <c r="J56" s="39">
        <f t="shared" si="0"/>
        <v>4.51</v>
      </c>
      <c r="K56" s="39">
        <f t="shared" si="9"/>
        <v>0</v>
      </c>
      <c r="L56" s="39">
        <f t="shared" si="10"/>
        <v>0</v>
      </c>
      <c r="M56" s="40">
        <f t="shared" si="1"/>
        <v>0</v>
      </c>
      <c r="N56" s="54"/>
      <c r="Q56" s="41"/>
      <c r="R56" s="41"/>
    </row>
    <row r="57" spans="1:18" ht="16.5" x14ac:dyDescent="0.25">
      <c r="A57" s="32" t="s">
        <v>110</v>
      </c>
      <c r="B57" s="53" t="s">
        <v>111</v>
      </c>
      <c r="C57" s="47" t="s">
        <v>37</v>
      </c>
      <c r="D57" s="42">
        <v>0.72298600000000002</v>
      </c>
      <c r="E57" s="52">
        <v>8</v>
      </c>
      <c r="F57" s="49">
        <v>8</v>
      </c>
      <c r="G57" s="37"/>
      <c r="H57" s="38"/>
      <c r="I57" s="39">
        <f t="shared" si="8"/>
        <v>5.78</v>
      </c>
      <c r="J57" s="39">
        <f t="shared" si="0"/>
        <v>5.78</v>
      </c>
      <c r="K57" s="39">
        <f t="shared" si="9"/>
        <v>0</v>
      </c>
      <c r="L57" s="39">
        <f t="shared" si="10"/>
        <v>0</v>
      </c>
      <c r="M57" s="40">
        <f t="shared" si="1"/>
        <v>0</v>
      </c>
      <c r="N57" s="56"/>
      <c r="Q57" s="41"/>
      <c r="R57" s="41"/>
    </row>
    <row r="58" spans="1:18" ht="45" x14ac:dyDescent="0.25">
      <c r="A58" s="32" t="s">
        <v>112</v>
      </c>
      <c r="B58" s="53" t="s">
        <v>102</v>
      </c>
      <c r="C58" s="47" t="s">
        <v>37</v>
      </c>
      <c r="D58" s="42">
        <v>22.351296000000001</v>
      </c>
      <c r="E58" s="52">
        <v>4</v>
      </c>
      <c r="F58" s="49">
        <v>9</v>
      </c>
      <c r="G58" s="37"/>
      <c r="H58" s="38"/>
      <c r="I58" s="39">
        <f t="shared" si="8"/>
        <v>89.41</v>
      </c>
      <c r="J58" s="39">
        <f t="shared" si="0"/>
        <v>201.16</v>
      </c>
      <c r="K58" s="39">
        <f t="shared" si="9"/>
        <v>0</v>
      </c>
      <c r="L58" s="39">
        <f t="shared" si="10"/>
        <v>0</v>
      </c>
      <c r="M58" s="40">
        <f t="shared" si="1"/>
        <v>0</v>
      </c>
      <c r="N58" s="56"/>
      <c r="Q58" s="41"/>
      <c r="R58" s="41"/>
    </row>
    <row r="59" spans="1:18" ht="30" x14ac:dyDescent="0.25">
      <c r="A59" s="32" t="s">
        <v>113</v>
      </c>
      <c r="B59" s="53" t="s">
        <v>114</v>
      </c>
      <c r="C59" s="47" t="s">
        <v>37</v>
      </c>
      <c r="D59" s="42">
        <v>0.88228799999999996</v>
      </c>
      <c r="E59" s="52">
        <v>6</v>
      </c>
      <c r="F59" s="49">
        <v>6</v>
      </c>
      <c r="G59" s="37"/>
      <c r="H59" s="38"/>
      <c r="I59" s="39">
        <f t="shared" si="8"/>
        <v>5.29</v>
      </c>
      <c r="J59" s="39">
        <f t="shared" si="0"/>
        <v>5.29</v>
      </c>
      <c r="K59" s="39">
        <f t="shared" si="9"/>
        <v>0</v>
      </c>
      <c r="L59" s="39">
        <f t="shared" si="10"/>
        <v>0</v>
      </c>
      <c r="M59" s="40">
        <f t="shared" si="1"/>
        <v>0</v>
      </c>
      <c r="N59" s="54"/>
      <c r="Q59" s="41"/>
      <c r="R59" s="41"/>
    </row>
    <row r="60" spans="1:18" ht="30" x14ac:dyDescent="0.25">
      <c r="A60" s="32" t="s">
        <v>115</v>
      </c>
      <c r="B60" s="53" t="s">
        <v>116</v>
      </c>
      <c r="C60" s="47" t="s">
        <v>37</v>
      </c>
      <c r="D60" s="42">
        <v>52.851502000000004</v>
      </c>
      <c r="E60" s="52">
        <v>1</v>
      </c>
      <c r="F60" s="49">
        <v>1</v>
      </c>
      <c r="G60" s="37"/>
      <c r="H60" s="38"/>
      <c r="I60" s="39">
        <f t="shared" si="8"/>
        <v>52.85</v>
      </c>
      <c r="J60" s="39">
        <f t="shared" si="0"/>
        <v>52.85</v>
      </c>
      <c r="K60" s="39">
        <f t="shared" si="9"/>
        <v>0</v>
      </c>
      <c r="L60" s="39">
        <f t="shared" si="10"/>
        <v>0</v>
      </c>
      <c r="M60" s="40">
        <f t="shared" si="1"/>
        <v>0</v>
      </c>
      <c r="Q60" s="41"/>
      <c r="R60" s="41"/>
    </row>
    <row r="61" spans="1:18" ht="30" x14ac:dyDescent="0.25">
      <c r="A61" s="32" t="s">
        <v>117</v>
      </c>
      <c r="B61" s="53" t="s">
        <v>118</v>
      </c>
      <c r="C61" s="47" t="s">
        <v>37</v>
      </c>
      <c r="D61" s="42">
        <v>108.251836</v>
      </c>
      <c r="E61" s="52">
        <v>4</v>
      </c>
      <c r="F61" s="49">
        <v>4</v>
      </c>
      <c r="G61" s="57">
        <v>3</v>
      </c>
      <c r="H61" s="38"/>
      <c r="I61" s="39">
        <f t="shared" si="8"/>
        <v>433.01</v>
      </c>
      <c r="J61" s="39">
        <f t="shared" si="0"/>
        <v>433.01</v>
      </c>
      <c r="K61" s="39">
        <f t="shared" si="9"/>
        <v>324.76</v>
      </c>
      <c r="L61" s="39">
        <f t="shared" si="10"/>
        <v>0</v>
      </c>
      <c r="M61" s="40">
        <f t="shared" si="1"/>
        <v>0</v>
      </c>
      <c r="N61" s="56"/>
      <c r="Q61" s="41"/>
      <c r="R61" s="41"/>
    </row>
    <row r="62" spans="1:18" ht="16.5" x14ac:dyDescent="0.25">
      <c r="A62" s="32" t="s">
        <v>119</v>
      </c>
      <c r="B62" s="53" t="s">
        <v>120</v>
      </c>
      <c r="C62" s="47" t="s">
        <v>37</v>
      </c>
      <c r="D62" s="42">
        <v>20.64799</v>
      </c>
      <c r="E62" s="52">
        <v>3</v>
      </c>
      <c r="F62" s="49">
        <v>3</v>
      </c>
      <c r="G62" s="57"/>
      <c r="H62" s="38"/>
      <c r="I62" s="39">
        <f t="shared" si="8"/>
        <v>61.94</v>
      </c>
      <c r="J62" s="39">
        <f t="shared" si="0"/>
        <v>61.94</v>
      </c>
      <c r="K62" s="39">
        <f t="shared" si="9"/>
        <v>0</v>
      </c>
      <c r="L62" s="39">
        <f t="shared" si="10"/>
        <v>0</v>
      </c>
      <c r="M62" s="40">
        <f t="shared" si="1"/>
        <v>0</v>
      </c>
      <c r="N62" s="54"/>
      <c r="Q62" s="41"/>
      <c r="R62" s="41"/>
    </row>
    <row r="63" spans="1:18" ht="16.5" x14ac:dyDescent="0.25">
      <c r="A63" s="32" t="s">
        <v>121</v>
      </c>
      <c r="B63" s="53" t="s">
        <v>122</v>
      </c>
      <c r="C63" s="47" t="s">
        <v>72</v>
      </c>
      <c r="D63" s="42">
        <v>63.720799999999997</v>
      </c>
      <c r="E63" s="52">
        <v>30</v>
      </c>
      <c r="F63" s="49">
        <v>30</v>
      </c>
      <c r="G63" s="37">
        <v>14</v>
      </c>
      <c r="H63" s="38"/>
      <c r="I63" s="39">
        <f t="shared" si="8"/>
        <v>1911.62</v>
      </c>
      <c r="J63" s="39">
        <f t="shared" si="0"/>
        <v>1911.62</v>
      </c>
      <c r="K63" s="39">
        <f t="shared" si="9"/>
        <v>892.09</v>
      </c>
      <c r="L63" s="39">
        <f t="shared" si="10"/>
        <v>0</v>
      </c>
      <c r="M63" s="40">
        <f t="shared" si="1"/>
        <v>0</v>
      </c>
      <c r="N63" s="56"/>
      <c r="Q63" s="41"/>
      <c r="R63" s="41"/>
    </row>
    <row r="64" spans="1:18" ht="30" x14ac:dyDescent="0.25">
      <c r="A64" s="32" t="s">
        <v>123</v>
      </c>
      <c r="B64" s="51" t="s">
        <v>124</v>
      </c>
      <c r="C64" s="47" t="s">
        <v>37</v>
      </c>
      <c r="D64" s="42">
        <v>11.751586</v>
      </c>
      <c r="E64" s="52">
        <v>10</v>
      </c>
      <c r="F64" s="49">
        <v>10</v>
      </c>
      <c r="G64" s="37">
        <v>3</v>
      </c>
      <c r="H64" s="38"/>
      <c r="I64" s="39">
        <f t="shared" si="8"/>
        <v>117.52</v>
      </c>
      <c r="J64" s="39">
        <f t="shared" si="0"/>
        <v>117.52</v>
      </c>
      <c r="K64" s="39">
        <f t="shared" si="9"/>
        <v>35.25</v>
      </c>
      <c r="L64" s="39">
        <f t="shared" si="10"/>
        <v>0</v>
      </c>
      <c r="M64" s="40">
        <f t="shared" si="1"/>
        <v>0</v>
      </c>
      <c r="N64" s="56"/>
      <c r="Q64" s="41"/>
      <c r="R64" s="41"/>
    </row>
    <row r="65" spans="1:18" ht="30" x14ac:dyDescent="0.25">
      <c r="A65" s="32" t="s">
        <v>125</v>
      </c>
      <c r="B65" s="51" t="s">
        <v>124</v>
      </c>
      <c r="C65" s="47" t="s">
        <v>37</v>
      </c>
      <c r="D65" s="42">
        <v>11.751586</v>
      </c>
      <c r="E65" s="52">
        <v>10</v>
      </c>
      <c r="F65" s="49">
        <v>10</v>
      </c>
      <c r="G65" s="37"/>
      <c r="H65" s="38"/>
      <c r="I65" s="39">
        <f t="shared" si="8"/>
        <v>117.52</v>
      </c>
      <c r="J65" s="39">
        <f t="shared" si="0"/>
        <v>117.52</v>
      </c>
      <c r="K65" s="39">
        <f t="shared" si="9"/>
        <v>0</v>
      </c>
      <c r="L65" s="39">
        <f t="shared" si="10"/>
        <v>0</v>
      </c>
      <c r="M65" s="40">
        <f t="shared" si="1"/>
        <v>0</v>
      </c>
      <c r="Q65" s="41"/>
      <c r="R65" s="41"/>
    </row>
    <row r="66" spans="1:18" ht="30" x14ac:dyDescent="0.25">
      <c r="A66" s="32" t="s">
        <v>126</v>
      </c>
      <c r="B66" s="53" t="s">
        <v>127</v>
      </c>
      <c r="C66" s="47" t="s">
        <v>37</v>
      </c>
      <c r="D66" s="42">
        <v>15.930199999999999</v>
      </c>
      <c r="E66" s="52">
        <v>3</v>
      </c>
      <c r="F66" s="49">
        <v>3</v>
      </c>
      <c r="G66" s="37">
        <v>3</v>
      </c>
      <c r="H66" s="38"/>
      <c r="I66" s="39">
        <f t="shared" si="8"/>
        <v>47.79</v>
      </c>
      <c r="J66" s="39">
        <f t="shared" si="0"/>
        <v>47.79</v>
      </c>
      <c r="K66" s="39">
        <f t="shared" si="9"/>
        <v>47.79</v>
      </c>
      <c r="L66" s="39">
        <f t="shared" si="10"/>
        <v>0</v>
      </c>
      <c r="M66" s="40">
        <f t="shared" si="1"/>
        <v>0</v>
      </c>
      <c r="N66" s="56"/>
      <c r="Q66" s="41"/>
      <c r="R66" s="41"/>
    </row>
    <row r="67" spans="1:18" ht="30" x14ac:dyDescent="0.25">
      <c r="A67" s="32" t="s">
        <v>128</v>
      </c>
      <c r="B67" s="53" t="s">
        <v>129</v>
      </c>
      <c r="C67" s="47" t="s">
        <v>72</v>
      </c>
      <c r="D67" s="42">
        <v>14.851848</v>
      </c>
      <c r="E67" s="52">
        <v>9</v>
      </c>
      <c r="F67" s="49">
        <v>9</v>
      </c>
      <c r="G67" s="37"/>
      <c r="H67" s="38"/>
      <c r="I67" s="39">
        <f t="shared" si="8"/>
        <v>133.66999999999999</v>
      </c>
      <c r="J67" s="39">
        <f t="shared" si="0"/>
        <v>133.66999999999999</v>
      </c>
      <c r="K67" s="39">
        <f t="shared" si="9"/>
        <v>0</v>
      </c>
      <c r="L67" s="39">
        <f t="shared" si="10"/>
        <v>0</v>
      </c>
      <c r="M67" s="40">
        <f t="shared" si="1"/>
        <v>0</v>
      </c>
      <c r="N67" s="56"/>
      <c r="Q67" s="41"/>
      <c r="R67" s="41"/>
    </row>
    <row r="68" spans="1:18" ht="16.5" x14ac:dyDescent="0.25">
      <c r="A68" s="58" t="s">
        <v>130</v>
      </c>
      <c r="B68" s="59" t="s">
        <v>131</v>
      </c>
      <c r="C68" s="60" t="s">
        <v>132</v>
      </c>
      <c r="D68" s="61">
        <v>32.313797999999998</v>
      </c>
      <c r="E68" s="62">
        <v>1</v>
      </c>
      <c r="F68" s="63">
        <v>1</v>
      </c>
      <c r="G68" s="64">
        <v>0.9</v>
      </c>
      <c r="H68" s="65"/>
      <c r="I68" s="66">
        <f>ROUND(E68*D68,2)</f>
        <v>32.31</v>
      </c>
      <c r="J68" s="66">
        <f t="shared" si="0"/>
        <v>32.31</v>
      </c>
      <c r="K68" s="66">
        <f>ROUND(G68*D68,2)</f>
        <v>29.08</v>
      </c>
      <c r="L68" s="66">
        <f>ROUND(H68*D68,2)</f>
        <v>0</v>
      </c>
      <c r="M68" s="67">
        <f t="shared" si="1"/>
        <v>0</v>
      </c>
      <c r="N68" s="56"/>
      <c r="Q68" s="41"/>
      <c r="R68" s="41"/>
    </row>
    <row r="69" spans="1:18" ht="15.75" x14ac:dyDescent="0.3">
      <c r="A69" s="68" t="s">
        <v>133</v>
      </c>
      <c r="B69" s="69" t="s">
        <v>134</v>
      </c>
      <c r="C69" s="70"/>
      <c r="D69" s="71"/>
      <c r="E69" s="70"/>
      <c r="F69" s="70"/>
      <c r="G69" s="70"/>
      <c r="H69" s="70"/>
      <c r="I69" s="72">
        <f>SUM(I70:I75)</f>
        <v>35713.35</v>
      </c>
      <c r="J69" s="72">
        <f>SUM(J70:J75)</f>
        <v>44133.7</v>
      </c>
      <c r="K69" s="73"/>
      <c r="L69" s="73"/>
      <c r="M69" s="74"/>
      <c r="N69" s="56"/>
      <c r="Q69" s="41"/>
      <c r="R69" s="41"/>
    </row>
    <row r="70" spans="1:18" ht="30" x14ac:dyDescent="0.25">
      <c r="A70" s="32" t="s">
        <v>135</v>
      </c>
      <c r="B70" s="51" t="s">
        <v>136</v>
      </c>
      <c r="C70" s="47" t="s">
        <v>72</v>
      </c>
      <c r="D70" s="45">
        <v>52.373595999999999</v>
      </c>
      <c r="E70" s="52">
        <v>450</v>
      </c>
      <c r="F70" s="43">
        <v>521</v>
      </c>
      <c r="G70" s="75"/>
      <c r="H70" s="38"/>
      <c r="I70" s="39">
        <f>ROUND(E70*D70,2)</f>
        <v>23568.12</v>
      </c>
      <c r="J70" s="39">
        <f>ROUND(F70*D70,2)</f>
        <v>27286.639999999999</v>
      </c>
      <c r="K70" s="39"/>
      <c r="L70" s="39"/>
      <c r="M70" s="40"/>
      <c r="N70" s="56"/>
      <c r="Q70" s="41"/>
      <c r="R70" s="41"/>
    </row>
    <row r="71" spans="1:18" ht="16.5" x14ac:dyDescent="0.25">
      <c r="A71" s="32" t="s">
        <v>137</v>
      </c>
      <c r="B71" s="51" t="s">
        <v>138</v>
      </c>
      <c r="C71" s="47" t="s">
        <v>72</v>
      </c>
      <c r="D71" s="42">
        <v>26.223559999999999</v>
      </c>
      <c r="E71" s="52">
        <v>4</v>
      </c>
      <c r="F71" s="76">
        <v>4</v>
      </c>
      <c r="G71" s="77"/>
      <c r="H71" s="78"/>
      <c r="I71" s="79">
        <f t="shared" ref="I71:I75" si="11">ROUND(E71*D71,2)</f>
        <v>104.89</v>
      </c>
      <c r="J71" s="79">
        <f t="shared" si="0"/>
        <v>104.89</v>
      </c>
      <c r="K71" s="79">
        <f t="shared" ref="K71:K75" si="12">ROUND(G71*D71,2)</f>
        <v>0</v>
      </c>
      <c r="L71" s="79">
        <f t="shared" ref="L71:L75" si="13">ROUND(H71*D71,2)</f>
        <v>0</v>
      </c>
      <c r="M71" s="80">
        <f t="shared" si="1"/>
        <v>0</v>
      </c>
      <c r="Q71" s="41"/>
      <c r="R71" s="41"/>
    </row>
    <row r="72" spans="1:18" ht="16.5" x14ac:dyDescent="0.25">
      <c r="A72" s="32" t="s">
        <v>139</v>
      </c>
      <c r="B72" s="81" t="s">
        <v>140</v>
      </c>
      <c r="C72" s="47" t="s">
        <v>37</v>
      </c>
      <c r="D72" s="42">
        <v>44.898656000000003</v>
      </c>
      <c r="E72" s="52">
        <v>120</v>
      </c>
      <c r="F72" s="49">
        <v>224.720935</v>
      </c>
      <c r="G72" s="75"/>
      <c r="H72" s="38"/>
      <c r="I72" s="39">
        <f t="shared" si="11"/>
        <v>5387.84</v>
      </c>
      <c r="J72" s="39">
        <f t="shared" si="0"/>
        <v>10089.67</v>
      </c>
      <c r="K72" s="39">
        <f t="shared" si="12"/>
        <v>0</v>
      </c>
      <c r="L72" s="39">
        <f t="shared" si="13"/>
        <v>0</v>
      </c>
      <c r="M72" s="40">
        <f t="shared" si="1"/>
        <v>0</v>
      </c>
      <c r="Q72" s="41"/>
      <c r="R72" s="41"/>
    </row>
    <row r="73" spans="1:18" ht="16.5" x14ac:dyDescent="0.25">
      <c r="A73" s="32" t="s">
        <v>141</v>
      </c>
      <c r="B73" s="81" t="s">
        <v>94</v>
      </c>
      <c r="C73" s="47" t="s">
        <v>72</v>
      </c>
      <c r="D73" s="42">
        <v>6.3720800000000004</v>
      </c>
      <c r="E73" s="52">
        <v>100</v>
      </c>
      <c r="F73" s="49">
        <v>100</v>
      </c>
      <c r="G73" s="75"/>
      <c r="H73" s="38"/>
      <c r="I73" s="39">
        <f t="shared" si="11"/>
        <v>637.21</v>
      </c>
      <c r="J73" s="39">
        <f t="shared" si="0"/>
        <v>637.21</v>
      </c>
      <c r="K73" s="39">
        <f t="shared" si="12"/>
        <v>0</v>
      </c>
      <c r="L73" s="39">
        <f t="shared" si="13"/>
        <v>0</v>
      </c>
      <c r="M73" s="40">
        <f t="shared" si="1"/>
        <v>0</v>
      </c>
      <c r="Q73" s="41"/>
      <c r="R73" s="41"/>
    </row>
    <row r="74" spans="1:18" ht="30" x14ac:dyDescent="0.25">
      <c r="A74" s="32" t="s">
        <v>142</v>
      </c>
      <c r="B74" s="51" t="s">
        <v>143</v>
      </c>
      <c r="C74" s="47" t="s">
        <v>37</v>
      </c>
      <c r="D74" s="42">
        <v>18.785381999999998</v>
      </c>
      <c r="E74" s="52">
        <v>20</v>
      </c>
      <c r="F74" s="49">
        <v>20</v>
      </c>
      <c r="G74" s="75"/>
      <c r="H74" s="38"/>
      <c r="I74" s="39">
        <f t="shared" si="11"/>
        <v>375.71</v>
      </c>
      <c r="J74" s="39">
        <f t="shared" si="0"/>
        <v>375.71</v>
      </c>
      <c r="K74" s="39">
        <f t="shared" si="12"/>
        <v>0</v>
      </c>
      <c r="L74" s="39">
        <f t="shared" si="13"/>
        <v>0</v>
      </c>
      <c r="M74" s="40">
        <f t="shared" si="1"/>
        <v>0</v>
      </c>
      <c r="Q74" s="41"/>
      <c r="R74" s="41"/>
    </row>
    <row r="75" spans="1:18" ht="30" x14ac:dyDescent="0.25">
      <c r="A75" s="32" t="s">
        <v>144</v>
      </c>
      <c r="B75" s="51" t="s">
        <v>145</v>
      </c>
      <c r="C75" s="47" t="s">
        <v>37</v>
      </c>
      <c r="D75" s="42">
        <v>352.47405600000002</v>
      </c>
      <c r="E75" s="52">
        <v>16</v>
      </c>
      <c r="F75" s="49">
        <v>16</v>
      </c>
      <c r="G75" s="75"/>
      <c r="H75" s="38"/>
      <c r="I75" s="39">
        <f t="shared" si="11"/>
        <v>5639.58</v>
      </c>
      <c r="J75" s="39">
        <f t="shared" si="0"/>
        <v>5639.58</v>
      </c>
      <c r="K75" s="39">
        <f t="shared" si="12"/>
        <v>0</v>
      </c>
      <c r="L75" s="39">
        <f t="shared" si="13"/>
        <v>0</v>
      </c>
      <c r="M75" s="40">
        <f t="shared" si="1"/>
        <v>0</v>
      </c>
      <c r="Q75" s="41"/>
      <c r="R75" s="41"/>
    </row>
    <row r="76" spans="1:18" ht="15.75" x14ac:dyDescent="0.3">
      <c r="A76" s="68" t="s">
        <v>146</v>
      </c>
      <c r="B76" s="82" t="s">
        <v>147</v>
      </c>
      <c r="C76" s="83"/>
      <c r="D76" s="84"/>
      <c r="E76" s="83"/>
      <c r="F76" s="83"/>
      <c r="G76" s="83"/>
      <c r="H76" s="83"/>
      <c r="I76" s="85">
        <f>SUM(I77:I80)</f>
        <v>114889.84</v>
      </c>
      <c r="J76" s="85">
        <f>SUM(J77:J80)</f>
        <v>114889.84</v>
      </c>
      <c r="K76" s="73"/>
      <c r="L76" s="73"/>
      <c r="M76" s="74"/>
      <c r="Q76" s="41"/>
      <c r="R76" s="41"/>
    </row>
    <row r="77" spans="1:18" ht="45" x14ac:dyDescent="0.25">
      <c r="A77" s="32" t="s">
        <v>148</v>
      </c>
      <c r="B77" s="86" t="s">
        <v>149</v>
      </c>
      <c r="C77" s="87" t="s">
        <v>72</v>
      </c>
      <c r="D77" s="88">
        <v>11.567776</v>
      </c>
      <c r="E77" s="89">
        <v>1450</v>
      </c>
      <c r="F77" s="90">
        <v>1450</v>
      </c>
      <c r="G77" s="75"/>
      <c r="H77" s="38"/>
      <c r="I77" s="39">
        <f>ROUND(E77*D77,2)</f>
        <v>16773.28</v>
      </c>
      <c r="J77" s="39">
        <f t="shared" si="0"/>
        <v>16773.28</v>
      </c>
      <c r="K77" s="39">
        <f>ROUND(G77*D77,2)</f>
        <v>0</v>
      </c>
      <c r="L77" s="39">
        <f>ROUND(H77*D77,2)</f>
        <v>0</v>
      </c>
      <c r="M77" s="40">
        <f t="shared" si="1"/>
        <v>0</v>
      </c>
      <c r="Q77" s="41"/>
      <c r="R77" s="41"/>
    </row>
    <row r="78" spans="1:18" ht="45" x14ac:dyDescent="0.25">
      <c r="A78" s="32" t="s">
        <v>150</v>
      </c>
      <c r="B78" s="86" t="s">
        <v>151</v>
      </c>
      <c r="C78" s="87" t="s">
        <v>72</v>
      </c>
      <c r="D78" s="88">
        <v>11.567776</v>
      </c>
      <c r="E78" s="89">
        <v>1450</v>
      </c>
      <c r="F78" s="90">
        <v>1450</v>
      </c>
      <c r="G78" s="75"/>
      <c r="H78" s="38"/>
      <c r="I78" s="39">
        <f>ROUND(E78*D78,2)</f>
        <v>16773.28</v>
      </c>
      <c r="J78" s="39">
        <f t="shared" si="0"/>
        <v>16773.28</v>
      </c>
      <c r="K78" s="39">
        <f>ROUND(G78*D78,2)</f>
        <v>0</v>
      </c>
      <c r="L78" s="39">
        <f>ROUND(H78*D78,2)</f>
        <v>0</v>
      </c>
      <c r="M78" s="40">
        <f t="shared" si="1"/>
        <v>0</v>
      </c>
      <c r="Q78" s="41"/>
      <c r="R78" s="41"/>
    </row>
    <row r="79" spans="1:18" ht="46.9" customHeight="1" x14ac:dyDescent="0.25">
      <c r="A79" s="32" t="s">
        <v>152</v>
      </c>
      <c r="B79" s="86" t="s">
        <v>153</v>
      </c>
      <c r="C79" s="87" t="s">
        <v>72</v>
      </c>
      <c r="D79" s="88">
        <v>11.567776</v>
      </c>
      <c r="E79" s="89">
        <v>1450</v>
      </c>
      <c r="F79" s="90">
        <v>1450</v>
      </c>
      <c r="G79" s="75"/>
      <c r="H79" s="38"/>
      <c r="I79" s="39">
        <f>ROUND(E79*D79,2)</f>
        <v>16773.28</v>
      </c>
      <c r="J79" s="39">
        <f t="shared" si="0"/>
        <v>16773.28</v>
      </c>
      <c r="K79" s="39">
        <f>ROUND(G79*D79,2)</f>
        <v>0</v>
      </c>
      <c r="L79" s="39">
        <f>ROUND(H79*D79,2)</f>
        <v>0</v>
      </c>
      <c r="M79" s="40">
        <f t="shared" si="1"/>
        <v>0</v>
      </c>
      <c r="Q79" s="41"/>
      <c r="R79" s="41"/>
    </row>
    <row r="80" spans="1:18" ht="45" x14ac:dyDescent="0.25">
      <c r="A80" s="32" t="s">
        <v>154</v>
      </c>
      <c r="B80" s="86" t="s">
        <v>155</v>
      </c>
      <c r="C80" s="87" t="s">
        <v>72</v>
      </c>
      <c r="D80" s="88">
        <v>44.531036</v>
      </c>
      <c r="E80" s="89">
        <v>1450</v>
      </c>
      <c r="F80" s="90">
        <v>1450</v>
      </c>
      <c r="G80" s="75"/>
      <c r="H80" s="38"/>
      <c r="I80" s="91">
        <f>ROUND(E80*D80,2)</f>
        <v>64570</v>
      </c>
      <c r="J80" s="91">
        <f t="shared" si="0"/>
        <v>64570</v>
      </c>
      <c r="K80" s="91">
        <f>ROUND(G80*D80,2)</f>
        <v>0</v>
      </c>
      <c r="L80" s="91">
        <f>ROUND(H80*D80,2)</f>
        <v>0</v>
      </c>
      <c r="M80" s="40">
        <f t="shared" si="1"/>
        <v>0</v>
      </c>
      <c r="Q80" s="41"/>
      <c r="R80" s="41"/>
    </row>
    <row r="81" spans="1:18" ht="15.75" x14ac:dyDescent="0.3">
      <c r="A81" s="92" t="s">
        <v>156</v>
      </c>
      <c r="B81" s="82" t="s">
        <v>157</v>
      </c>
      <c r="C81" s="83"/>
      <c r="D81" s="84"/>
      <c r="E81" s="83"/>
      <c r="F81" s="83"/>
      <c r="G81" s="83"/>
      <c r="H81" s="83"/>
      <c r="I81" s="93">
        <f>SUM(I82:I88)</f>
        <v>470243.49</v>
      </c>
      <c r="J81" s="93">
        <f>SUM(J82:J88)</f>
        <v>470243.49</v>
      </c>
      <c r="K81" s="94"/>
      <c r="L81" s="94"/>
      <c r="M81" s="74"/>
      <c r="Q81" s="41"/>
      <c r="R81" s="41"/>
    </row>
    <row r="82" spans="1:18" ht="55.15" customHeight="1" x14ac:dyDescent="0.25">
      <c r="A82" s="87" t="s">
        <v>158</v>
      </c>
      <c r="B82" s="86" t="s">
        <v>159</v>
      </c>
      <c r="C82" s="87" t="s">
        <v>37</v>
      </c>
      <c r="D82" s="88">
        <v>6127</v>
      </c>
      <c r="E82" s="95">
        <v>4</v>
      </c>
      <c r="F82" s="90">
        <v>4</v>
      </c>
      <c r="G82" s="75"/>
      <c r="H82" s="38"/>
      <c r="I82" s="91">
        <f t="shared" ref="I82:I88" si="14">ROUND(E82*D82,2)</f>
        <v>24508</v>
      </c>
      <c r="J82" s="91">
        <f t="shared" si="0"/>
        <v>24508</v>
      </c>
      <c r="K82" s="91">
        <f t="shared" ref="K82:K88" si="15">ROUND(G82*D82,2)</f>
        <v>0</v>
      </c>
      <c r="L82" s="91">
        <f t="shared" ref="L82:L88" si="16">ROUND(H82*D82,2)</f>
        <v>0</v>
      </c>
      <c r="M82" s="40">
        <f t="shared" si="1"/>
        <v>0</v>
      </c>
      <c r="Q82" s="41"/>
      <c r="R82" s="41"/>
    </row>
    <row r="83" spans="1:18" ht="60" x14ac:dyDescent="0.25">
      <c r="A83" s="87" t="s">
        <v>160</v>
      </c>
      <c r="B83" s="86" t="s">
        <v>159</v>
      </c>
      <c r="C83" s="87" t="s">
        <v>37</v>
      </c>
      <c r="D83" s="88">
        <v>11028.281396</v>
      </c>
      <c r="E83" s="95">
        <v>1</v>
      </c>
      <c r="F83" s="90">
        <v>1</v>
      </c>
      <c r="G83" s="75"/>
      <c r="H83" s="38"/>
      <c r="I83" s="91">
        <f t="shared" si="14"/>
        <v>11028.28</v>
      </c>
      <c r="J83" s="91">
        <f t="shared" si="0"/>
        <v>11028.28</v>
      </c>
      <c r="K83" s="91">
        <f t="shared" si="15"/>
        <v>0</v>
      </c>
      <c r="L83" s="91">
        <f t="shared" si="16"/>
        <v>0</v>
      </c>
      <c r="M83" s="40">
        <f t="shared" si="1"/>
        <v>0</v>
      </c>
      <c r="Q83" s="41"/>
      <c r="R83" s="41"/>
    </row>
    <row r="84" spans="1:18" ht="30" x14ac:dyDescent="0.25">
      <c r="A84" s="87" t="s">
        <v>161</v>
      </c>
      <c r="B84" s="86" t="s">
        <v>162</v>
      </c>
      <c r="C84" s="87" t="s">
        <v>37</v>
      </c>
      <c r="D84" s="88">
        <v>15.035679999999999</v>
      </c>
      <c r="E84" s="95">
        <v>64</v>
      </c>
      <c r="F84" s="90">
        <v>64</v>
      </c>
      <c r="G84" s="75"/>
      <c r="H84" s="38"/>
      <c r="I84" s="91">
        <f t="shared" si="14"/>
        <v>962.28</v>
      </c>
      <c r="J84" s="91">
        <f t="shared" si="0"/>
        <v>962.28</v>
      </c>
      <c r="K84" s="91">
        <f t="shared" si="15"/>
        <v>0</v>
      </c>
      <c r="L84" s="91">
        <f t="shared" si="16"/>
        <v>0</v>
      </c>
      <c r="M84" s="40">
        <f t="shared" si="1"/>
        <v>0</v>
      </c>
      <c r="Q84" s="41"/>
      <c r="R84" s="41"/>
    </row>
    <row r="85" spans="1:18" ht="63.6" customHeight="1" x14ac:dyDescent="0.25">
      <c r="A85" s="87" t="s">
        <v>163</v>
      </c>
      <c r="B85" s="86" t="s">
        <v>164</v>
      </c>
      <c r="C85" s="87" t="s">
        <v>37</v>
      </c>
      <c r="D85" s="88">
        <v>162.451278</v>
      </c>
      <c r="E85" s="95">
        <v>4</v>
      </c>
      <c r="F85" s="90">
        <v>4</v>
      </c>
      <c r="G85" s="75"/>
      <c r="H85" s="38"/>
      <c r="I85" s="91">
        <f t="shared" si="14"/>
        <v>649.80999999999995</v>
      </c>
      <c r="J85" s="91">
        <f t="shared" ref="J85:J110" si="17">ROUND(F85*D85,2)</f>
        <v>649.80999999999995</v>
      </c>
      <c r="K85" s="91">
        <f t="shared" si="15"/>
        <v>0</v>
      </c>
      <c r="L85" s="91">
        <f t="shared" si="16"/>
        <v>0</v>
      </c>
      <c r="M85" s="40">
        <f t="shared" ref="M85:M88" si="18">L85/J85</f>
        <v>0</v>
      </c>
      <c r="Q85" s="41"/>
      <c r="R85" s="41"/>
    </row>
    <row r="86" spans="1:18" ht="30" x14ac:dyDescent="0.25">
      <c r="A86" s="87" t="s">
        <v>165</v>
      </c>
      <c r="B86" s="96" t="s">
        <v>166</v>
      </c>
      <c r="C86" s="87" t="s">
        <v>37</v>
      </c>
      <c r="D86" s="88">
        <v>442.01403399999998</v>
      </c>
      <c r="E86" s="95">
        <v>1</v>
      </c>
      <c r="F86" s="90">
        <v>1</v>
      </c>
      <c r="G86" s="75"/>
      <c r="H86" s="38"/>
      <c r="I86" s="39">
        <f t="shared" si="14"/>
        <v>442.01</v>
      </c>
      <c r="J86" s="39">
        <f t="shared" si="17"/>
        <v>442.01</v>
      </c>
      <c r="K86" s="39">
        <f t="shared" si="15"/>
        <v>0</v>
      </c>
      <c r="L86" s="39">
        <f t="shared" si="16"/>
        <v>0</v>
      </c>
      <c r="M86" s="40">
        <f t="shared" si="18"/>
        <v>0</v>
      </c>
      <c r="Q86" s="41"/>
      <c r="R86" s="41"/>
    </row>
    <row r="87" spans="1:18" ht="52.15" customHeight="1" x14ac:dyDescent="0.25">
      <c r="A87" s="87" t="s">
        <v>167</v>
      </c>
      <c r="B87" s="86" t="s">
        <v>168</v>
      </c>
      <c r="C87" s="87" t="s">
        <v>37</v>
      </c>
      <c r="D87" s="88">
        <v>455.38314800000001</v>
      </c>
      <c r="E87" s="95">
        <v>2</v>
      </c>
      <c r="F87" s="90">
        <v>2</v>
      </c>
      <c r="G87" s="75"/>
      <c r="H87" s="38"/>
      <c r="I87" s="39">
        <f t="shared" si="14"/>
        <v>910.77</v>
      </c>
      <c r="J87" s="39">
        <f t="shared" si="17"/>
        <v>910.77</v>
      </c>
      <c r="K87" s="39">
        <f t="shared" si="15"/>
        <v>0</v>
      </c>
      <c r="L87" s="39">
        <f t="shared" si="16"/>
        <v>0</v>
      </c>
      <c r="M87" s="40">
        <f t="shared" si="18"/>
        <v>0</v>
      </c>
      <c r="Q87" s="41"/>
      <c r="R87" s="41"/>
    </row>
    <row r="88" spans="1:18" ht="16.5" x14ac:dyDescent="0.25">
      <c r="A88" s="87" t="s">
        <v>169</v>
      </c>
      <c r="B88" s="97" t="s">
        <v>170</v>
      </c>
      <c r="C88" s="87" t="s">
        <v>37</v>
      </c>
      <c r="D88" s="88">
        <v>6745.974048</v>
      </c>
      <c r="E88" s="95">
        <v>64</v>
      </c>
      <c r="F88" s="90">
        <v>64</v>
      </c>
      <c r="G88" s="75"/>
      <c r="H88" s="38"/>
      <c r="I88" s="39">
        <f t="shared" si="14"/>
        <v>431742.34</v>
      </c>
      <c r="J88" s="39">
        <f t="shared" si="17"/>
        <v>431742.34</v>
      </c>
      <c r="K88" s="39">
        <f t="shared" si="15"/>
        <v>0</v>
      </c>
      <c r="L88" s="39">
        <f t="shared" si="16"/>
        <v>0</v>
      </c>
      <c r="M88" s="40">
        <f t="shared" si="18"/>
        <v>0</v>
      </c>
      <c r="Q88" s="41"/>
      <c r="R88" s="41"/>
    </row>
    <row r="89" spans="1:18" ht="15.4" customHeight="1" x14ac:dyDescent="0.25">
      <c r="A89" s="98">
        <v>3</v>
      </c>
      <c r="B89" s="99" t="s">
        <v>171</v>
      </c>
      <c r="C89" s="100"/>
      <c r="D89" s="101"/>
      <c r="E89" s="100"/>
      <c r="F89" s="100"/>
      <c r="G89" s="102"/>
      <c r="H89" s="103"/>
      <c r="I89" s="73"/>
      <c r="J89" s="104">
        <f>SUM(J90:J110)</f>
        <v>110285.91</v>
      </c>
      <c r="K89" s="73"/>
      <c r="L89" s="73"/>
      <c r="M89" s="74"/>
      <c r="Q89" s="41"/>
      <c r="R89" s="41"/>
    </row>
    <row r="90" spans="1:18" ht="25.5" x14ac:dyDescent="0.25">
      <c r="A90" s="105" t="s">
        <v>172</v>
      </c>
      <c r="B90" s="106" t="s">
        <v>173</v>
      </c>
      <c r="C90" s="107" t="s">
        <v>174</v>
      </c>
      <c r="D90" s="45">
        <v>129.20272700000001</v>
      </c>
      <c r="E90" s="43"/>
      <c r="F90" s="43">
        <v>11</v>
      </c>
      <c r="G90" s="75"/>
      <c r="H90" s="38"/>
      <c r="I90" s="39"/>
      <c r="J90" s="39">
        <f t="shared" si="17"/>
        <v>1421.23</v>
      </c>
      <c r="K90" s="39"/>
      <c r="L90" s="39"/>
      <c r="M90" s="40"/>
      <c r="Q90" s="41"/>
      <c r="R90" s="41"/>
    </row>
    <row r="91" spans="1:18" ht="38.25" x14ac:dyDescent="0.25">
      <c r="A91" s="105" t="s">
        <v>175</v>
      </c>
      <c r="B91" s="108" t="s">
        <v>67</v>
      </c>
      <c r="C91" s="109" t="s">
        <v>174</v>
      </c>
      <c r="D91" s="45">
        <v>2.13888889</v>
      </c>
      <c r="E91" s="43"/>
      <c r="F91" s="43">
        <v>9</v>
      </c>
      <c r="G91" s="75"/>
      <c r="H91" s="38"/>
      <c r="I91" s="39"/>
      <c r="J91" s="39">
        <f t="shared" si="17"/>
        <v>19.25</v>
      </c>
      <c r="K91" s="39"/>
      <c r="L91" s="39"/>
      <c r="M91" s="40"/>
      <c r="Q91" s="41"/>
      <c r="R91" s="41"/>
    </row>
    <row r="92" spans="1:18" ht="20.45" customHeight="1" x14ac:dyDescent="0.25">
      <c r="A92" s="105" t="s">
        <v>176</v>
      </c>
      <c r="B92" s="106" t="s">
        <v>177</v>
      </c>
      <c r="C92" s="107" t="s">
        <v>178</v>
      </c>
      <c r="D92" s="45">
        <v>11859.485000000001</v>
      </c>
      <c r="E92" s="43"/>
      <c r="F92" s="43">
        <v>2</v>
      </c>
      <c r="G92" s="75"/>
      <c r="H92" s="38"/>
      <c r="I92" s="39"/>
      <c r="J92" s="39">
        <f t="shared" si="17"/>
        <v>23718.97</v>
      </c>
      <c r="K92" s="39"/>
      <c r="L92" s="39"/>
      <c r="M92" s="40"/>
      <c r="Q92" s="41"/>
      <c r="R92" s="41"/>
    </row>
    <row r="93" spans="1:18" ht="40.9" customHeight="1" x14ac:dyDescent="0.25">
      <c r="A93" s="105" t="s">
        <v>179</v>
      </c>
      <c r="B93" s="106" t="s">
        <v>180</v>
      </c>
      <c r="C93" s="107" t="s">
        <v>181</v>
      </c>
      <c r="D93" s="45">
        <v>184.44</v>
      </c>
      <c r="E93" s="43"/>
      <c r="F93" s="43">
        <v>4</v>
      </c>
      <c r="G93" s="75"/>
      <c r="H93" s="38"/>
      <c r="I93" s="39"/>
      <c r="J93" s="39">
        <f t="shared" si="17"/>
        <v>737.76</v>
      </c>
      <c r="K93" s="39"/>
      <c r="L93" s="39"/>
      <c r="M93" s="40"/>
      <c r="Q93" s="41"/>
      <c r="R93" s="41"/>
    </row>
    <row r="94" spans="1:18" ht="38.25" x14ac:dyDescent="0.25">
      <c r="A94" s="105" t="s">
        <v>182</v>
      </c>
      <c r="B94" s="106" t="s">
        <v>183</v>
      </c>
      <c r="C94" s="107" t="s">
        <v>181</v>
      </c>
      <c r="D94" s="45">
        <v>39.561999999999998</v>
      </c>
      <c r="E94" s="43"/>
      <c r="F94" s="107">
        <v>40</v>
      </c>
      <c r="G94" s="75"/>
      <c r="H94" s="38"/>
      <c r="I94" s="39"/>
      <c r="J94" s="39">
        <f t="shared" si="17"/>
        <v>1582.48</v>
      </c>
      <c r="K94" s="39"/>
      <c r="L94" s="39"/>
      <c r="M94" s="40"/>
      <c r="Q94" s="41"/>
      <c r="R94" s="41"/>
    </row>
    <row r="95" spans="1:18" ht="25.5" x14ac:dyDescent="0.25">
      <c r="A95" s="105" t="s">
        <v>184</v>
      </c>
      <c r="B95" s="106" t="s">
        <v>185</v>
      </c>
      <c r="C95" s="107" t="s">
        <v>186</v>
      </c>
      <c r="D95" s="45">
        <v>31.0663333</v>
      </c>
      <c r="E95" s="43"/>
      <c r="F95" s="107">
        <v>150</v>
      </c>
      <c r="G95" s="75"/>
      <c r="H95" s="38"/>
      <c r="I95" s="39"/>
      <c r="J95" s="39">
        <f t="shared" si="17"/>
        <v>4659.95</v>
      </c>
      <c r="K95" s="39"/>
      <c r="L95" s="39"/>
      <c r="M95" s="40"/>
      <c r="Q95" s="41"/>
      <c r="R95" s="41"/>
    </row>
    <row r="96" spans="1:18" ht="25.5" x14ac:dyDescent="0.25">
      <c r="A96" s="105" t="s">
        <v>187</v>
      </c>
      <c r="B96" s="106" t="s">
        <v>188</v>
      </c>
      <c r="C96" s="107" t="s">
        <v>181</v>
      </c>
      <c r="D96" s="45">
        <v>12.17</v>
      </c>
      <c r="E96" s="43"/>
      <c r="F96" s="107">
        <v>8</v>
      </c>
      <c r="G96" s="75"/>
      <c r="H96" s="38"/>
      <c r="I96" s="39"/>
      <c r="J96" s="39">
        <f t="shared" si="17"/>
        <v>97.36</v>
      </c>
      <c r="K96" s="39"/>
      <c r="L96" s="39"/>
      <c r="M96" s="40"/>
      <c r="Q96" s="41"/>
      <c r="R96" s="41"/>
    </row>
    <row r="97" spans="1:18" ht="25.5" x14ac:dyDescent="0.25">
      <c r="A97" s="105" t="s">
        <v>189</v>
      </c>
      <c r="B97" s="106" t="s">
        <v>190</v>
      </c>
      <c r="C97" s="107" t="s">
        <v>191</v>
      </c>
      <c r="D97" s="45">
        <v>72.502249199999994</v>
      </c>
      <c r="E97" s="43"/>
      <c r="F97" s="107">
        <v>51.13</v>
      </c>
      <c r="G97" s="75"/>
      <c r="H97" s="38"/>
      <c r="I97" s="39"/>
      <c r="J97" s="39">
        <f t="shared" si="17"/>
        <v>3707.04</v>
      </c>
      <c r="K97" s="39"/>
      <c r="L97" s="39"/>
      <c r="M97" s="40"/>
      <c r="Q97" s="41"/>
      <c r="R97" s="41"/>
    </row>
    <row r="98" spans="1:18" ht="25.5" x14ac:dyDescent="0.25">
      <c r="A98" s="105" t="s">
        <v>192</v>
      </c>
      <c r="B98" s="106" t="s">
        <v>193</v>
      </c>
      <c r="C98" s="107" t="s">
        <v>191</v>
      </c>
      <c r="D98" s="34">
        <v>102.53679099999999</v>
      </c>
      <c r="E98" s="110"/>
      <c r="F98" s="107">
        <v>41.45</v>
      </c>
      <c r="G98" s="110"/>
      <c r="H98" s="110"/>
      <c r="I98" s="110"/>
      <c r="J98" s="39">
        <f t="shared" si="17"/>
        <v>4250.1499999999996</v>
      </c>
      <c r="K98" s="110"/>
      <c r="L98" s="110"/>
      <c r="M98" s="110"/>
      <c r="Q98" s="41"/>
      <c r="R98" s="41"/>
    </row>
    <row r="99" spans="1:18" ht="34.9" customHeight="1" x14ac:dyDescent="0.25">
      <c r="A99" s="105" t="s">
        <v>194</v>
      </c>
      <c r="B99" s="106" t="s">
        <v>195</v>
      </c>
      <c r="C99" s="107" t="s">
        <v>191</v>
      </c>
      <c r="D99" s="45">
        <v>127.139286</v>
      </c>
      <c r="E99" s="43"/>
      <c r="F99" s="107">
        <v>5.6</v>
      </c>
      <c r="G99" s="75"/>
      <c r="H99" s="38"/>
      <c r="I99" s="39"/>
      <c r="J99" s="39">
        <f t="shared" si="17"/>
        <v>711.98</v>
      </c>
      <c r="K99" s="39"/>
      <c r="L99" s="39"/>
      <c r="M99" s="40"/>
      <c r="Q99" s="41"/>
      <c r="R99" s="41"/>
    </row>
    <row r="100" spans="1:18" ht="16.5" x14ac:dyDescent="0.25">
      <c r="A100" s="105" t="s">
        <v>196</v>
      </c>
      <c r="B100" s="106" t="s">
        <v>197</v>
      </c>
      <c r="C100" s="107" t="s">
        <v>191</v>
      </c>
      <c r="D100" s="45">
        <v>43.950980399999999</v>
      </c>
      <c r="E100" s="43"/>
      <c r="F100" s="107">
        <v>5.0999999999999996</v>
      </c>
      <c r="G100" s="75"/>
      <c r="H100" s="38"/>
      <c r="I100" s="39"/>
      <c r="J100" s="39">
        <f t="shared" si="17"/>
        <v>224.15</v>
      </c>
      <c r="K100" s="39"/>
      <c r="L100" s="39"/>
      <c r="M100" s="40"/>
      <c r="Q100" s="41"/>
      <c r="R100" s="41"/>
    </row>
    <row r="101" spans="1:18" ht="51" x14ac:dyDescent="0.25">
      <c r="A101" s="105" t="s">
        <v>198</v>
      </c>
      <c r="B101" s="111" t="s">
        <v>199</v>
      </c>
      <c r="C101" s="112" t="s">
        <v>200</v>
      </c>
      <c r="D101" s="45">
        <v>0.42109542999999999</v>
      </c>
      <c r="E101" s="43"/>
      <c r="F101" s="112">
        <v>7440</v>
      </c>
      <c r="G101" s="75"/>
      <c r="H101" s="38"/>
      <c r="I101" s="39"/>
      <c r="J101" s="39">
        <f t="shared" si="17"/>
        <v>3132.95</v>
      </c>
      <c r="K101" s="39"/>
      <c r="L101" s="39"/>
      <c r="M101" s="40"/>
      <c r="Q101" s="41"/>
      <c r="R101" s="41"/>
    </row>
    <row r="102" spans="1:18" ht="38.25" x14ac:dyDescent="0.25">
      <c r="A102" s="105" t="s">
        <v>201</v>
      </c>
      <c r="B102" s="111" t="s">
        <v>202</v>
      </c>
      <c r="C102" s="112" t="s">
        <v>203</v>
      </c>
      <c r="D102" s="45">
        <v>47.994230799999997</v>
      </c>
      <c r="E102" s="43"/>
      <c r="F102" s="112">
        <v>24</v>
      </c>
      <c r="G102" s="75"/>
      <c r="H102" s="38"/>
      <c r="I102" s="39"/>
      <c r="J102" s="39">
        <f t="shared" si="17"/>
        <v>1151.8599999999999</v>
      </c>
      <c r="K102" s="39"/>
      <c r="L102" s="39"/>
      <c r="M102" s="40"/>
      <c r="Q102" s="41"/>
      <c r="R102" s="41"/>
    </row>
    <row r="103" spans="1:18" ht="38.450000000000003" customHeight="1" x14ac:dyDescent="0.25">
      <c r="A103" s="105" t="s">
        <v>204</v>
      </c>
      <c r="B103" s="111" t="s">
        <v>205</v>
      </c>
      <c r="C103" s="112" t="s">
        <v>206</v>
      </c>
      <c r="D103" s="45">
        <v>86.714230799999996</v>
      </c>
      <c r="E103" s="43"/>
      <c r="F103" s="112">
        <v>24</v>
      </c>
      <c r="G103" s="75"/>
      <c r="H103" s="38"/>
      <c r="I103" s="39"/>
      <c r="J103" s="39">
        <f t="shared" si="17"/>
        <v>2081.14</v>
      </c>
      <c r="K103" s="39"/>
      <c r="L103" s="39"/>
      <c r="M103" s="40"/>
      <c r="Q103" s="41"/>
      <c r="R103" s="41"/>
    </row>
    <row r="104" spans="1:18" ht="31.15" customHeight="1" x14ac:dyDescent="0.25">
      <c r="A104" s="105" t="s">
        <v>207</v>
      </c>
      <c r="B104" s="106" t="s">
        <v>208</v>
      </c>
      <c r="C104" s="107" t="s">
        <v>209</v>
      </c>
      <c r="D104" s="45">
        <v>48.162841800000002</v>
      </c>
      <c r="E104" s="43"/>
      <c r="F104" s="107">
        <v>40.96</v>
      </c>
      <c r="G104" s="75"/>
      <c r="H104" s="38"/>
      <c r="I104" s="39"/>
      <c r="J104" s="39">
        <f t="shared" si="17"/>
        <v>1972.75</v>
      </c>
      <c r="K104" s="39"/>
      <c r="L104" s="39"/>
      <c r="M104" s="40"/>
      <c r="Q104" s="41"/>
      <c r="R104" s="41"/>
    </row>
    <row r="105" spans="1:18" ht="24.6" customHeight="1" x14ac:dyDescent="0.25">
      <c r="A105" s="105" t="s">
        <v>210</v>
      </c>
      <c r="B105" s="106" t="s">
        <v>211</v>
      </c>
      <c r="C105" s="107" t="s">
        <v>209</v>
      </c>
      <c r="D105" s="34">
        <v>59.627198999999997</v>
      </c>
      <c r="E105" s="110"/>
      <c r="F105" s="107">
        <v>153.61000000000001</v>
      </c>
      <c r="G105" s="113"/>
      <c r="H105" s="113"/>
      <c r="I105" s="114"/>
      <c r="J105" s="39">
        <f t="shared" si="17"/>
        <v>9159.33</v>
      </c>
      <c r="K105" s="114"/>
      <c r="L105" s="114"/>
      <c r="M105" s="115"/>
      <c r="Q105" s="41"/>
      <c r="R105" s="41"/>
    </row>
    <row r="106" spans="1:18" ht="25.5" x14ac:dyDescent="0.25">
      <c r="A106" s="105" t="s">
        <v>212</v>
      </c>
      <c r="B106" s="111" t="s">
        <v>213</v>
      </c>
      <c r="C106" s="112" t="s">
        <v>214</v>
      </c>
      <c r="D106" s="116">
        <v>116.80166699999999</v>
      </c>
      <c r="E106" s="110"/>
      <c r="F106" s="112">
        <v>12</v>
      </c>
      <c r="G106" s="110"/>
      <c r="H106" s="110"/>
      <c r="I106" s="110"/>
      <c r="J106" s="117">
        <f t="shared" si="17"/>
        <v>1401.62</v>
      </c>
      <c r="K106" s="110"/>
      <c r="L106" s="110"/>
      <c r="M106" s="110"/>
      <c r="Q106" s="41"/>
      <c r="R106" s="41"/>
    </row>
    <row r="107" spans="1:18" ht="25.5" x14ac:dyDescent="0.25">
      <c r="A107" s="105" t="s">
        <v>215</v>
      </c>
      <c r="B107" s="106" t="s">
        <v>216</v>
      </c>
      <c r="C107" s="107" t="s">
        <v>186</v>
      </c>
      <c r="D107" s="45">
        <v>10.422124999999999</v>
      </c>
      <c r="E107" s="43"/>
      <c r="F107" s="107">
        <v>320</v>
      </c>
      <c r="G107" s="75"/>
      <c r="H107" s="38"/>
      <c r="I107" s="39"/>
      <c r="J107" s="39">
        <f t="shared" si="17"/>
        <v>3335.08</v>
      </c>
      <c r="K107" s="39"/>
      <c r="L107" s="39"/>
      <c r="M107" s="40"/>
      <c r="Q107" s="41"/>
      <c r="R107" s="41"/>
    </row>
    <row r="108" spans="1:18" ht="38.25" x14ac:dyDescent="0.25">
      <c r="A108" s="105" t="s">
        <v>217</v>
      </c>
      <c r="B108" s="106" t="s">
        <v>218</v>
      </c>
      <c r="C108" s="107" t="s">
        <v>72</v>
      </c>
      <c r="D108" s="34">
        <v>16.222727299999999</v>
      </c>
      <c r="E108" s="110"/>
      <c r="F108" s="107">
        <v>396</v>
      </c>
      <c r="G108" s="110"/>
      <c r="H108" s="110"/>
      <c r="I108" s="110"/>
      <c r="J108" s="117">
        <f t="shared" si="17"/>
        <v>6424.2</v>
      </c>
      <c r="K108" s="110"/>
      <c r="L108" s="110"/>
      <c r="M108" s="110"/>
      <c r="Q108" s="41"/>
      <c r="R108" s="41"/>
    </row>
    <row r="109" spans="1:18" ht="38.25" x14ac:dyDescent="0.25">
      <c r="A109" s="105" t="s">
        <v>219</v>
      </c>
      <c r="B109" s="106" t="s">
        <v>220</v>
      </c>
      <c r="C109" s="107" t="s">
        <v>72</v>
      </c>
      <c r="D109" s="45">
        <v>24.739384600000001</v>
      </c>
      <c r="E109" s="43"/>
      <c r="F109" s="107">
        <v>630</v>
      </c>
      <c r="G109" s="75"/>
      <c r="H109" s="38"/>
      <c r="I109" s="39"/>
      <c r="J109" s="117">
        <f t="shared" si="17"/>
        <v>15585.81</v>
      </c>
      <c r="K109" s="39"/>
      <c r="L109" s="39"/>
      <c r="M109" s="40"/>
      <c r="Q109" s="41"/>
      <c r="R109" s="41"/>
    </row>
    <row r="110" spans="1:18" ht="43.9" customHeight="1" x14ac:dyDescent="0.25">
      <c r="A110" s="105" t="s">
        <v>221</v>
      </c>
      <c r="B110" s="106" t="s">
        <v>222</v>
      </c>
      <c r="C110" s="107" t="s">
        <v>72</v>
      </c>
      <c r="D110" s="34">
        <v>28.666108000000001</v>
      </c>
      <c r="E110" s="110"/>
      <c r="F110" s="107">
        <v>869</v>
      </c>
      <c r="G110" s="118"/>
      <c r="H110" s="118"/>
      <c r="I110" s="118"/>
      <c r="J110" s="117">
        <f t="shared" si="17"/>
        <v>24910.85</v>
      </c>
      <c r="K110" s="118"/>
      <c r="L110" s="118"/>
      <c r="M110" s="118"/>
      <c r="Q110" s="41"/>
      <c r="R110" s="41"/>
    </row>
    <row r="111" spans="1:18" ht="15.4" customHeight="1" x14ac:dyDescent="0.25">
      <c r="A111" s="30"/>
      <c r="B111" s="30"/>
      <c r="C111" s="30"/>
      <c r="D111" s="41"/>
      <c r="E111" s="41"/>
      <c r="F111" s="30"/>
      <c r="G111" s="30"/>
      <c r="H111" s="30"/>
    </row>
    <row r="112" spans="1:18" x14ac:dyDescent="0.25">
      <c r="A112" s="30"/>
      <c r="B112" s="30"/>
      <c r="C112" s="30"/>
      <c r="D112" s="41"/>
      <c r="E112" s="41"/>
      <c r="F112" s="30"/>
      <c r="G112" s="30"/>
      <c r="H112" s="30"/>
    </row>
    <row r="113" spans="4:5" s="30" customFormat="1" x14ac:dyDescent="0.25">
      <c r="D113" s="41"/>
      <c r="E113" s="41"/>
    </row>
    <row r="114" spans="4:5" s="30" customFormat="1" x14ac:dyDescent="0.25">
      <c r="D114" s="41"/>
      <c r="E114" s="41"/>
    </row>
    <row r="115" spans="4:5" s="30" customFormat="1" ht="15.4" customHeight="1" x14ac:dyDescent="0.25">
      <c r="D115" s="41"/>
      <c r="E115" s="41"/>
    </row>
    <row r="116" spans="4:5" s="30" customFormat="1" x14ac:dyDescent="0.25">
      <c r="D116" s="41"/>
      <c r="E116" s="41"/>
    </row>
    <row r="117" spans="4:5" s="30" customFormat="1" x14ac:dyDescent="0.25">
      <c r="D117" s="41"/>
      <c r="E117" s="41"/>
    </row>
    <row r="118" spans="4:5" s="30" customFormat="1" x14ac:dyDescent="0.25">
      <c r="D118" s="41"/>
      <c r="E118" s="41"/>
    </row>
    <row r="119" spans="4:5" s="30" customFormat="1" x14ac:dyDescent="0.25">
      <c r="D119" s="41"/>
      <c r="E119" s="41"/>
    </row>
    <row r="120" spans="4:5" s="30" customFormat="1" x14ac:dyDescent="0.25">
      <c r="D120" s="41"/>
      <c r="E120" s="41"/>
    </row>
    <row r="121" spans="4:5" s="30" customFormat="1" x14ac:dyDescent="0.25">
      <c r="D121" s="41"/>
      <c r="E121" s="41"/>
    </row>
    <row r="122" spans="4:5" s="30" customFormat="1" x14ac:dyDescent="0.25">
      <c r="D122" s="41"/>
      <c r="E122" s="41"/>
    </row>
    <row r="123" spans="4:5" s="30" customFormat="1" ht="15.4" customHeight="1" x14ac:dyDescent="0.25">
      <c r="D123" s="41"/>
      <c r="E123" s="41"/>
    </row>
    <row r="124" spans="4:5" s="30" customFormat="1" x14ac:dyDescent="0.25">
      <c r="D124" s="41"/>
      <c r="E124" s="41"/>
    </row>
    <row r="125" spans="4:5" s="30" customFormat="1" ht="15.4" customHeight="1" x14ac:dyDescent="0.25">
      <c r="D125" s="41"/>
      <c r="E125" s="41"/>
    </row>
    <row r="126" spans="4:5" s="30" customFormat="1" x14ac:dyDescent="0.25">
      <c r="D126" s="41"/>
      <c r="E126" s="41"/>
    </row>
    <row r="127" spans="4:5" s="30" customFormat="1" x14ac:dyDescent="0.25">
      <c r="D127" s="41"/>
      <c r="E127" s="41"/>
    </row>
    <row r="128" spans="4:5" s="30" customFormat="1" x14ac:dyDescent="0.25">
      <c r="D128" s="41"/>
      <c r="E128" s="41"/>
    </row>
    <row r="129" spans="1:8" x14ac:dyDescent="0.25">
      <c r="A129" s="30"/>
      <c r="B129" s="30"/>
      <c r="C129" s="30"/>
      <c r="D129" s="41"/>
      <c r="E129" s="41"/>
      <c r="F129" s="30"/>
      <c r="G129" s="30"/>
      <c r="H129" s="30"/>
    </row>
    <row r="130" spans="1:8" x14ac:dyDescent="0.25">
      <c r="A130" s="30"/>
      <c r="B130" s="30"/>
      <c r="C130" s="30"/>
      <c r="D130" s="41"/>
      <c r="E130" s="41"/>
      <c r="F130" s="30"/>
      <c r="G130" s="30"/>
      <c r="H130" s="30"/>
    </row>
    <row r="131" spans="1:8" x14ac:dyDescent="0.25">
      <c r="A131" s="30"/>
      <c r="B131" s="30"/>
      <c r="C131" s="30"/>
      <c r="D131" s="41"/>
      <c r="E131" s="41"/>
      <c r="F131" s="30"/>
      <c r="G131" s="30"/>
      <c r="H131" s="30"/>
    </row>
    <row r="132" spans="1:8" x14ac:dyDescent="0.25">
      <c r="A132" s="30"/>
      <c r="B132" s="30"/>
      <c r="C132" s="30"/>
      <c r="D132" s="41"/>
      <c r="E132" s="41"/>
      <c r="F132" s="30"/>
      <c r="G132" s="30"/>
      <c r="H132" s="30"/>
    </row>
    <row r="133" spans="1:8" ht="15.4" customHeight="1" x14ac:dyDescent="0.25">
      <c r="A133" s="30"/>
      <c r="B133" s="30"/>
      <c r="C133" s="30"/>
      <c r="D133" s="41"/>
      <c r="E133" s="41"/>
      <c r="F133" s="30"/>
      <c r="G133" s="30"/>
      <c r="H133" s="30"/>
    </row>
    <row r="134" spans="1:8" x14ac:dyDescent="0.25">
      <c r="A134" s="30"/>
      <c r="B134" s="30"/>
      <c r="C134" s="30"/>
      <c r="D134" s="41"/>
      <c r="E134" s="41"/>
      <c r="F134" s="30"/>
      <c r="G134" s="30"/>
      <c r="H134" s="30"/>
    </row>
    <row r="135" spans="1:8" x14ac:dyDescent="0.25">
      <c r="A135" s="30"/>
      <c r="B135" s="30"/>
      <c r="C135" s="30"/>
      <c r="D135" s="41"/>
      <c r="E135" s="41"/>
      <c r="F135" s="30"/>
      <c r="G135" s="30"/>
      <c r="H135" s="30"/>
    </row>
    <row r="136" spans="1:8" x14ac:dyDescent="0.25">
      <c r="A136" s="30"/>
      <c r="B136" s="30"/>
      <c r="C136" s="30"/>
      <c r="D136" s="41"/>
      <c r="E136" s="41"/>
      <c r="F136" s="30"/>
      <c r="G136" s="30"/>
      <c r="H136" s="30"/>
    </row>
    <row r="137" spans="1:8" x14ac:dyDescent="0.25">
      <c r="A137" s="30"/>
      <c r="B137" s="30"/>
      <c r="C137" s="30"/>
      <c r="D137" s="41"/>
      <c r="E137" s="41"/>
      <c r="F137" s="30"/>
      <c r="G137" s="30"/>
      <c r="H137" s="30"/>
    </row>
    <row r="138" spans="1:8" x14ac:dyDescent="0.25">
      <c r="A138" s="30"/>
      <c r="B138" s="30"/>
      <c r="C138" s="30"/>
      <c r="D138" s="41"/>
      <c r="E138" s="41"/>
      <c r="F138" s="30"/>
      <c r="G138" s="30"/>
      <c r="H138" s="30"/>
    </row>
    <row r="139" spans="1:8" ht="15.4" customHeight="1" x14ac:dyDescent="0.25">
      <c r="A139" s="30"/>
      <c r="B139" s="30"/>
      <c r="C139" s="30"/>
      <c r="D139" s="41"/>
      <c r="E139" s="41"/>
      <c r="F139" s="30"/>
      <c r="G139" s="30"/>
      <c r="H139" s="30"/>
    </row>
    <row r="140" spans="1:8" x14ac:dyDescent="0.25">
      <c r="A140" s="56"/>
      <c r="B140" s="30"/>
      <c r="C140" s="30"/>
      <c r="D140" s="41"/>
      <c r="E140" s="41"/>
      <c r="F140" s="30"/>
      <c r="G140" s="30"/>
      <c r="H140" s="30"/>
    </row>
    <row r="141" spans="1:8" x14ac:dyDescent="0.25">
      <c r="A141" s="56"/>
      <c r="B141" s="30"/>
      <c r="C141" s="30"/>
      <c r="D141" s="41"/>
      <c r="E141" s="41"/>
      <c r="F141" s="30"/>
      <c r="G141" s="30"/>
      <c r="H141" s="30"/>
    </row>
    <row r="142" spans="1:8" x14ac:dyDescent="0.25">
      <c r="A142" s="56"/>
      <c r="B142" s="30"/>
      <c r="C142" s="30"/>
      <c r="D142" s="41"/>
      <c r="E142" s="41"/>
      <c r="F142" s="30"/>
      <c r="G142" s="30"/>
      <c r="H142" s="30"/>
    </row>
    <row r="143" spans="1:8" x14ac:dyDescent="0.25">
      <c r="A143" s="30"/>
      <c r="B143" s="30"/>
      <c r="C143" s="30"/>
      <c r="D143" s="41"/>
      <c r="E143" s="41"/>
      <c r="F143" s="30"/>
      <c r="G143" s="30"/>
      <c r="H143" s="30"/>
    </row>
    <row r="144" spans="1:8" x14ac:dyDescent="0.25">
      <c r="A144" s="54"/>
      <c r="B144" s="30"/>
      <c r="C144" s="30"/>
      <c r="D144" s="41"/>
      <c r="E144" s="41"/>
      <c r="F144" s="30"/>
      <c r="G144" s="30"/>
      <c r="H144" s="30"/>
    </row>
    <row r="145" spans="1:8" x14ac:dyDescent="0.25">
      <c r="A145" s="54"/>
      <c r="B145" s="30"/>
      <c r="C145" s="30"/>
      <c r="D145" s="41"/>
      <c r="E145" s="41"/>
      <c r="F145" s="30"/>
      <c r="G145" s="30"/>
      <c r="H145" s="30"/>
    </row>
    <row r="146" spans="1:8" x14ac:dyDescent="0.25">
      <c r="A146" s="56"/>
      <c r="B146" s="30"/>
      <c r="C146" s="30"/>
      <c r="D146" s="41"/>
      <c r="E146" s="41"/>
      <c r="F146" s="30"/>
      <c r="G146" s="30"/>
      <c r="H146" s="30"/>
    </row>
    <row r="147" spans="1:8" x14ac:dyDescent="0.25">
      <c r="A147" s="54"/>
      <c r="B147" s="30"/>
      <c r="C147" s="30"/>
      <c r="D147" s="41"/>
      <c r="E147" s="41"/>
      <c r="F147" s="30"/>
      <c r="G147" s="30"/>
      <c r="H147" s="30"/>
    </row>
    <row r="148" spans="1:8" x14ac:dyDescent="0.25">
      <c r="A148" s="30"/>
      <c r="B148" s="30"/>
      <c r="C148" s="30"/>
      <c r="D148" s="41"/>
      <c r="E148" s="41"/>
      <c r="F148" s="30"/>
      <c r="G148" s="30"/>
      <c r="H148" s="30"/>
    </row>
    <row r="149" spans="1:8" x14ac:dyDescent="0.25">
      <c r="A149" s="56"/>
      <c r="B149" s="30"/>
      <c r="C149" s="30"/>
      <c r="D149" s="41"/>
      <c r="E149" s="41"/>
      <c r="F149" s="30"/>
      <c r="G149" s="30"/>
      <c r="H149" s="30"/>
    </row>
    <row r="150" spans="1:8" x14ac:dyDescent="0.25">
      <c r="A150" s="56"/>
      <c r="B150" s="30"/>
      <c r="C150" s="30"/>
      <c r="D150" s="41"/>
      <c r="E150" s="41"/>
      <c r="F150" s="30"/>
      <c r="G150" s="30"/>
      <c r="H150" s="30"/>
    </row>
    <row r="151" spans="1:8" x14ac:dyDescent="0.25">
      <c r="A151" s="56"/>
      <c r="B151" s="30"/>
      <c r="C151" s="30"/>
      <c r="D151" s="41"/>
      <c r="E151" s="41"/>
      <c r="F151" s="30"/>
      <c r="G151" s="30"/>
      <c r="H151" s="30"/>
    </row>
    <row r="152" spans="1:8" ht="15.4" customHeight="1" x14ac:dyDescent="0.25">
      <c r="A152" s="30"/>
      <c r="B152" s="30"/>
      <c r="C152" s="30"/>
      <c r="D152" s="41"/>
      <c r="E152" s="41"/>
      <c r="F152" s="30"/>
      <c r="G152" s="30"/>
      <c r="H152" s="30"/>
    </row>
    <row r="153" spans="1:8" x14ac:dyDescent="0.25">
      <c r="A153" s="30"/>
      <c r="B153" s="30"/>
      <c r="C153" s="30"/>
      <c r="D153" s="41"/>
      <c r="E153" s="41"/>
      <c r="F153" s="30"/>
      <c r="G153" s="30"/>
      <c r="H153" s="30"/>
    </row>
    <row r="154" spans="1:8" x14ac:dyDescent="0.25">
      <c r="A154" s="30"/>
      <c r="B154" s="30"/>
      <c r="C154" s="30"/>
      <c r="D154" s="41"/>
      <c r="E154" s="41"/>
      <c r="F154" s="30"/>
      <c r="G154" s="30"/>
      <c r="H154" s="30"/>
    </row>
    <row r="155" spans="1:8" x14ac:dyDescent="0.25">
      <c r="A155" s="30"/>
      <c r="B155" s="30"/>
      <c r="C155" s="30"/>
      <c r="D155" s="41"/>
      <c r="E155" s="41"/>
      <c r="F155" s="30"/>
      <c r="G155" s="30"/>
      <c r="H155" s="30"/>
    </row>
    <row r="156" spans="1:8" x14ac:dyDescent="0.25">
      <c r="A156" s="30"/>
      <c r="B156" s="30"/>
      <c r="C156" s="30"/>
      <c r="D156" s="41"/>
      <c r="E156" s="41"/>
      <c r="F156" s="30"/>
      <c r="G156" s="30"/>
      <c r="H156" s="30"/>
    </row>
    <row r="157" spans="1:8" x14ac:dyDescent="0.25">
      <c r="A157" s="30"/>
      <c r="B157" s="30"/>
      <c r="C157" s="30"/>
      <c r="D157" s="41"/>
      <c r="E157" s="41"/>
      <c r="F157" s="30"/>
      <c r="G157" s="30"/>
      <c r="H157" s="30"/>
    </row>
    <row r="158" spans="1:8" x14ac:dyDescent="0.25">
      <c r="A158" s="30"/>
      <c r="B158" s="30"/>
      <c r="C158" s="30"/>
      <c r="D158" s="41"/>
      <c r="E158" s="41"/>
      <c r="F158" s="30"/>
      <c r="G158" s="30"/>
      <c r="H158" s="30"/>
    </row>
    <row r="159" spans="1:8" ht="15.4" customHeight="1" x14ac:dyDescent="0.25">
      <c r="A159" s="30"/>
      <c r="B159" s="30"/>
      <c r="C159" s="30"/>
      <c r="D159" s="41"/>
      <c r="E159" s="41"/>
      <c r="F159" s="30"/>
      <c r="G159" s="30"/>
      <c r="H159" s="30"/>
    </row>
    <row r="160" spans="1:8" x14ac:dyDescent="0.25">
      <c r="A160" s="30"/>
      <c r="B160" s="30"/>
      <c r="C160" s="30"/>
      <c r="D160" s="41"/>
      <c r="E160" s="41"/>
      <c r="F160" s="30"/>
      <c r="G160" s="30"/>
      <c r="H160" s="30"/>
    </row>
    <row r="161" spans="4:5" s="30" customFormat="1" x14ac:dyDescent="0.25">
      <c r="D161" s="41"/>
      <c r="E161" s="41"/>
    </row>
    <row r="162" spans="4:5" s="30" customFormat="1" x14ac:dyDescent="0.25">
      <c r="D162" s="41"/>
      <c r="E162" s="41"/>
    </row>
    <row r="163" spans="4:5" s="30" customFormat="1" x14ac:dyDescent="0.25">
      <c r="D163" s="41"/>
      <c r="E163" s="41"/>
    </row>
    <row r="164" spans="4:5" s="30" customFormat="1" x14ac:dyDescent="0.25">
      <c r="D164" s="41"/>
      <c r="E164" s="41"/>
    </row>
    <row r="165" spans="4:5" s="30" customFormat="1" ht="15.4" customHeight="1" x14ac:dyDescent="0.25">
      <c r="D165" s="41"/>
      <c r="E165" s="41"/>
    </row>
    <row r="166" spans="4:5" s="30" customFormat="1" x14ac:dyDescent="0.25">
      <c r="D166" s="41"/>
      <c r="E166" s="41"/>
    </row>
    <row r="167" spans="4:5" s="30" customFormat="1" x14ac:dyDescent="0.25">
      <c r="D167" s="41"/>
      <c r="E167" s="41"/>
    </row>
    <row r="168" spans="4:5" s="30" customFormat="1" ht="27" customHeight="1" x14ac:dyDescent="0.25">
      <c r="D168" s="41"/>
      <c r="E168" s="41"/>
    </row>
    <row r="169" spans="4:5" s="30" customFormat="1" ht="15.4" customHeight="1" x14ac:dyDescent="0.25">
      <c r="D169" s="41"/>
      <c r="E169" s="41"/>
    </row>
    <row r="170" spans="4:5" s="30" customFormat="1" x14ac:dyDescent="0.25">
      <c r="D170" s="41"/>
      <c r="E170" s="41"/>
    </row>
    <row r="171" spans="4:5" s="30" customFormat="1" x14ac:dyDescent="0.25">
      <c r="D171" s="41"/>
      <c r="E171" s="41"/>
    </row>
    <row r="172" spans="4:5" s="30" customFormat="1" x14ac:dyDescent="0.25">
      <c r="D172" s="41"/>
      <c r="E172" s="41"/>
    </row>
    <row r="173" spans="4:5" s="30" customFormat="1" ht="15.4" customHeight="1" x14ac:dyDescent="0.25">
      <c r="D173" s="41"/>
      <c r="E173" s="41"/>
    </row>
    <row r="174" spans="4:5" s="30" customFormat="1" x14ac:dyDescent="0.25">
      <c r="D174" s="41"/>
      <c r="E174" s="41"/>
    </row>
    <row r="175" spans="4:5" s="30" customFormat="1" x14ac:dyDescent="0.25">
      <c r="D175" s="41"/>
      <c r="E175" s="41"/>
    </row>
    <row r="176" spans="4:5" s="30" customFormat="1" x14ac:dyDescent="0.25">
      <c r="D176" s="41"/>
      <c r="E176" s="41"/>
    </row>
    <row r="177" spans="4:5" s="30" customFormat="1" x14ac:dyDescent="0.25">
      <c r="D177" s="41"/>
      <c r="E177" s="41"/>
    </row>
    <row r="178" spans="4:5" s="30" customFormat="1" x14ac:dyDescent="0.25">
      <c r="D178" s="41"/>
      <c r="E178" s="41"/>
    </row>
    <row r="179" spans="4:5" s="30" customFormat="1" ht="15.4" customHeight="1" x14ac:dyDescent="0.25">
      <c r="D179" s="41"/>
      <c r="E179" s="41"/>
    </row>
    <row r="180" spans="4:5" s="30" customFormat="1" x14ac:dyDescent="0.25">
      <c r="D180" s="41"/>
      <c r="E180" s="41"/>
    </row>
    <row r="181" spans="4:5" s="30" customFormat="1" x14ac:dyDescent="0.25">
      <c r="D181" s="41"/>
      <c r="E181" s="41"/>
    </row>
    <row r="182" spans="4:5" s="30" customFormat="1" x14ac:dyDescent="0.25">
      <c r="D182" s="41"/>
      <c r="E182" s="41"/>
    </row>
    <row r="183" spans="4:5" s="30" customFormat="1" ht="15.4" customHeight="1" x14ac:dyDescent="0.25">
      <c r="D183" s="41"/>
      <c r="E183" s="41"/>
    </row>
    <row r="184" spans="4:5" s="30" customFormat="1" x14ac:dyDescent="0.25">
      <c r="D184" s="41"/>
      <c r="E184" s="41"/>
    </row>
    <row r="185" spans="4:5" s="30" customFormat="1" x14ac:dyDescent="0.25">
      <c r="D185" s="41"/>
      <c r="E185" s="41"/>
    </row>
    <row r="186" spans="4:5" s="30" customFormat="1" x14ac:dyDescent="0.25">
      <c r="D186" s="41"/>
      <c r="E186" s="41"/>
    </row>
    <row r="187" spans="4:5" s="30" customFormat="1" ht="26.25" customHeight="1" x14ac:dyDescent="0.25">
      <c r="D187" s="41"/>
      <c r="E187" s="41"/>
    </row>
    <row r="188" spans="4:5" s="30" customFormat="1" ht="23.25" customHeight="1" x14ac:dyDescent="0.25">
      <c r="D188" s="41"/>
      <c r="E188" s="41"/>
    </row>
    <row r="189" spans="4:5" s="30" customFormat="1" x14ac:dyDescent="0.25">
      <c r="D189" s="41"/>
      <c r="E189" s="41"/>
    </row>
    <row r="190" spans="4:5" s="30" customFormat="1" ht="15.4" customHeight="1" x14ac:dyDescent="0.25">
      <c r="D190" s="41"/>
      <c r="E190" s="41"/>
    </row>
    <row r="191" spans="4:5" s="30" customFormat="1" x14ac:dyDescent="0.25">
      <c r="D191" s="41"/>
      <c r="E191" s="41"/>
    </row>
    <row r="192" spans="4:5" s="30" customFormat="1" x14ac:dyDescent="0.25">
      <c r="D192" s="41"/>
      <c r="E192" s="41"/>
    </row>
    <row r="193" spans="1:8" x14ac:dyDescent="0.25">
      <c r="A193" s="30"/>
      <c r="B193" s="30"/>
      <c r="C193" s="30"/>
      <c r="D193" s="41"/>
      <c r="E193" s="41"/>
      <c r="F193" s="30"/>
      <c r="G193" s="30"/>
      <c r="H193" s="30"/>
    </row>
    <row r="194" spans="1:8" x14ac:dyDescent="0.25">
      <c r="A194" s="30"/>
      <c r="B194" s="30"/>
      <c r="C194" s="30"/>
      <c r="D194" s="41"/>
      <c r="E194" s="41"/>
      <c r="F194" s="30"/>
      <c r="G194" s="30"/>
      <c r="H194" s="30"/>
    </row>
    <row r="195" spans="1:8" x14ac:dyDescent="0.25">
      <c r="A195" s="30"/>
      <c r="B195" s="30"/>
      <c r="C195" s="30"/>
      <c r="D195" s="41"/>
      <c r="E195" s="41"/>
      <c r="F195" s="30"/>
      <c r="G195" s="30"/>
      <c r="H195" s="30"/>
    </row>
    <row r="196" spans="1:8" x14ac:dyDescent="0.25">
      <c r="A196" s="30"/>
      <c r="B196" s="30"/>
      <c r="C196" s="30"/>
      <c r="D196" s="41"/>
      <c r="E196" s="41"/>
      <c r="F196" s="30"/>
      <c r="G196" s="30"/>
      <c r="H196" s="30"/>
    </row>
    <row r="197" spans="1:8" x14ac:dyDescent="0.25">
      <c r="A197" s="30"/>
      <c r="B197" s="30"/>
      <c r="C197" s="30"/>
      <c r="D197" s="41"/>
      <c r="E197" s="41"/>
      <c r="F197" s="30"/>
      <c r="G197" s="30"/>
      <c r="H197" s="30"/>
    </row>
    <row r="198" spans="1:8" x14ac:dyDescent="0.25">
      <c r="A198" s="30"/>
      <c r="B198" s="30"/>
      <c r="C198" s="30"/>
      <c r="D198" s="41"/>
      <c r="E198" s="41"/>
      <c r="F198" s="30"/>
      <c r="G198" s="30"/>
      <c r="H198" s="30"/>
    </row>
    <row r="199" spans="1:8" ht="15.4" customHeight="1" x14ac:dyDescent="0.25">
      <c r="A199" s="30"/>
      <c r="B199" s="30"/>
      <c r="C199" s="30"/>
      <c r="D199" s="41"/>
      <c r="E199" s="41"/>
      <c r="F199" s="30"/>
      <c r="G199" s="30"/>
      <c r="H199" s="30"/>
    </row>
    <row r="200" spans="1:8" ht="15.4" customHeight="1" x14ac:dyDescent="0.25">
      <c r="A200" s="30"/>
      <c r="B200" s="30"/>
      <c r="C200" s="30"/>
      <c r="D200" s="41"/>
      <c r="E200" s="41"/>
      <c r="F200" s="30"/>
      <c r="G200" s="30"/>
      <c r="H200" s="30"/>
    </row>
    <row r="201" spans="1:8" x14ac:dyDescent="0.25">
      <c r="A201" s="30"/>
      <c r="B201" s="30"/>
      <c r="C201" s="30"/>
      <c r="D201" s="41"/>
      <c r="E201" s="41"/>
      <c r="F201" s="30"/>
      <c r="G201" s="30"/>
      <c r="H201" s="30"/>
    </row>
    <row r="202" spans="1:8" ht="15.4" customHeight="1" x14ac:dyDescent="0.25">
      <c r="A202" s="30"/>
      <c r="B202" s="30"/>
      <c r="C202" s="30"/>
      <c r="D202" s="41"/>
      <c r="E202" s="41"/>
      <c r="F202" s="30"/>
      <c r="G202" s="30"/>
      <c r="H202" s="30"/>
    </row>
    <row r="203" spans="1:8" x14ac:dyDescent="0.25">
      <c r="A203" s="54"/>
      <c r="B203" s="30"/>
      <c r="C203" s="30"/>
      <c r="D203" s="41"/>
      <c r="E203" s="41"/>
      <c r="F203" s="30"/>
      <c r="G203" s="30"/>
      <c r="H203" s="30"/>
    </row>
    <row r="204" spans="1:8" x14ac:dyDescent="0.25">
      <c r="A204" s="56"/>
      <c r="B204" s="30"/>
      <c r="C204" s="30"/>
      <c r="D204" s="41"/>
      <c r="E204" s="41"/>
      <c r="F204" s="30"/>
      <c r="G204" s="30"/>
      <c r="H204" s="30"/>
    </row>
    <row r="205" spans="1:8" x14ac:dyDescent="0.25">
      <c r="A205" s="56"/>
      <c r="B205" s="30"/>
      <c r="C205" s="30"/>
      <c r="D205" s="41"/>
      <c r="E205" s="41"/>
      <c r="F205" s="30"/>
      <c r="G205" s="30"/>
      <c r="H205" s="30"/>
    </row>
    <row r="206" spans="1:8" x14ac:dyDescent="0.25">
      <c r="A206" s="56"/>
      <c r="B206" s="30"/>
      <c r="C206" s="30"/>
      <c r="D206" s="41"/>
      <c r="E206" s="41"/>
      <c r="F206" s="30"/>
      <c r="G206" s="30"/>
      <c r="H206" s="30"/>
    </row>
    <row r="207" spans="1:8" x14ac:dyDescent="0.25">
      <c r="A207" s="56"/>
      <c r="B207" s="30"/>
      <c r="C207" s="30"/>
      <c r="D207" s="41"/>
      <c r="E207" s="41"/>
      <c r="F207" s="30"/>
      <c r="G207" s="30"/>
      <c r="H207" s="30"/>
    </row>
    <row r="208" spans="1:8" x14ac:dyDescent="0.25">
      <c r="A208" s="56"/>
      <c r="B208" s="30"/>
      <c r="C208" s="30"/>
      <c r="D208" s="41"/>
      <c r="E208" s="41"/>
      <c r="F208" s="30"/>
      <c r="G208" s="30"/>
      <c r="H208" s="30"/>
    </row>
    <row r="209" spans="1:8" x14ac:dyDescent="0.25">
      <c r="A209" s="56"/>
      <c r="B209" s="30"/>
      <c r="C209" s="30"/>
      <c r="D209" s="41"/>
      <c r="E209" s="41"/>
      <c r="F209" s="30"/>
      <c r="G209" s="30"/>
      <c r="H209" s="30"/>
    </row>
    <row r="210" spans="1:8" x14ac:dyDescent="0.25">
      <c r="A210" s="56"/>
      <c r="B210" s="30"/>
      <c r="C210" s="30"/>
      <c r="D210" s="41"/>
      <c r="E210" s="41"/>
      <c r="F210" s="30"/>
      <c r="G210" s="30"/>
      <c r="H210" s="30"/>
    </row>
    <row r="211" spans="1:8" x14ac:dyDescent="0.25">
      <c r="A211" s="56"/>
      <c r="B211" s="30"/>
      <c r="C211" s="30"/>
      <c r="D211" s="41"/>
      <c r="E211" s="41"/>
      <c r="F211" s="30"/>
      <c r="G211" s="30"/>
      <c r="H211" s="30"/>
    </row>
    <row r="212" spans="1:8" x14ac:dyDescent="0.25">
      <c r="A212" s="56"/>
      <c r="B212" s="30"/>
      <c r="C212" s="30"/>
      <c r="D212" s="41"/>
      <c r="E212" s="41"/>
      <c r="F212" s="30"/>
      <c r="G212" s="30"/>
      <c r="H212" s="30"/>
    </row>
    <row r="213" spans="1:8" x14ac:dyDescent="0.25">
      <c r="A213" s="30"/>
      <c r="B213" s="30"/>
      <c r="C213" s="30"/>
      <c r="D213" s="41"/>
      <c r="E213" s="41"/>
      <c r="F213" s="30"/>
      <c r="G213" s="30"/>
      <c r="H213" s="30"/>
    </row>
    <row r="214" spans="1:8" x14ac:dyDescent="0.25">
      <c r="A214" s="30"/>
      <c r="B214" s="30"/>
      <c r="C214" s="30"/>
      <c r="D214" s="41"/>
      <c r="E214" s="41"/>
      <c r="F214" s="30"/>
      <c r="G214" s="30"/>
      <c r="H214" s="30"/>
    </row>
    <row r="215" spans="1:8" x14ac:dyDescent="0.25">
      <c r="A215" s="30"/>
      <c r="B215" s="30"/>
      <c r="C215" s="30"/>
      <c r="D215" s="41"/>
      <c r="E215" s="41"/>
      <c r="F215" s="30"/>
      <c r="G215" s="30"/>
      <c r="H215" s="30"/>
    </row>
    <row r="216" spans="1:8" x14ac:dyDescent="0.25">
      <c r="A216" s="30"/>
      <c r="B216" s="30"/>
      <c r="C216" s="30"/>
      <c r="D216" s="41"/>
      <c r="E216" s="41"/>
      <c r="F216" s="30"/>
      <c r="G216" s="30"/>
      <c r="H216" s="30"/>
    </row>
    <row r="217" spans="1:8" ht="15.4" customHeight="1" x14ac:dyDescent="0.25">
      <c r="A217" s="30"/>
      <c r="B217" s="30"/>
      <c r="C217" s="30"/>
      <c r="D217" s="41"/>
      <c r="E217" s="41"/>
      <c r="F217" s="30"/>
      <c r="G217" s="30"/>
      <c r="H217" s="30"/>
    </row>
    <row r="218" spans="1:8" x14ac:dyDescent="0.25">
      <c r="A218" s="30"/>
      <c r="B218" s="30"/>
      <c r="C218" s="30"/>
      <c r="D218" s="41"/>
      <c r="E218" s="41"/>
      <c r="F218" s="30"/>
      <c r="G218" s="30"/>
      <c r="H218" s="30"/>
    </row>
    <row r="219" spans="1:8" x14ac:dyDescent="0.25">
      <c r="A219" s="30"/>
      <c r="B219" s="30"/>
      <c r="C219" s="30"/>
      <c r="D219" s="41"/>
      <c r="E219" s="41"/>
      <c r="F219" s="30"/>
      <c r="G219" s="30"/>
      <c r="H219" s="30"/>
    </row>
    <row r="220" spans="1:8" x14ac:dyDescent="0.25">
      <c r="A220" s="30"/>
      <c r="B220" s="30"/>
      <c r="C220" s="30"/>
      <c r="D220" s="41"/>
      <c r="E220" s="41"/>
      <c r="F220" s="30"/>
      <c r="G220" s="30"/>
      <c r="H220" s="30"/>
    </row>
    <row r="221" spans="1:8" x14ac:dyDescent="0.25">
      <c r="A221" s="30"/>
      <c r="B221" s="30"/>
      <c r="C221" s="30"/>
      <c r="D221" s="41"/>
      <c r="E221" s="41"/>
      <c r="F221" s="30"/>
      <c r="G221" s="30"/>
      <c r="H221" s="30"/>
    </row>
    <row r="222" spans="1:8" x14ac:dyDescent="0.25">
      <c r="A222" s="30"/>
      <c r="B222" s="30"/>
      <c r="C222" s="30"/>
      <c r="D222" s="41"/>
      <c r="E222" s="41"/>
      <c r="F222" s="30"/>
      <c r="G222" s="30"/>
      <c r="H222" s="30"/>
    </row>
    <row r="223" spans="1:8" ht="15.4" customHeight="1" x14ac:dyDescent="0.25">
      <c r="A223" s="30"/>
      <c r="B223" s="30"/>
      <c r="C223" s="30"/>
      <c r="D223" s="41"/>
      <c r="E223" s="41"/>
      <c r="F223" s="30"/>
      <c r="G223" s="30"/>
      <c r="H223" s="30"/>
    </row>
    <row r="224" spans="1:8" x14ac:dyDescent="0.25">
      <c r="A224" s="30"/>
      <c r="B224" s="30"/>
      <c r="C224" s="30"/>
      <c r="D224" s="41"/>
      <c r="E224" s="41"/>
      <c r="F224" s="30"/>
      <c r="G224" s="30"/>
      <c r="H224" s="30"/>
    </row>
    <row r="225" spans="1:18" x14ac:dyDescent="0.25">
      <c r="A225" s="30"/>
      <c r="B225" s="30"/>
      <c r="C225" s="30"/>
      <c r="D225" s="41"/>
      <c r="E225" s="41"/>
      <c r="F225" s="30"/>
      <c r="G225" s="30"/>
      <c r="H225" s="30"/>
    </row>
    <row r="226" spans="1:18" x14ac:dyDescent="0.25">
      <c r="A226" s="30"/>
      <c r="B226" s="30"/>
      <c r="C226" s="30"/>
      <c r="D226" s="41"/>
      <c r="E226" s="41"/>
      <c r="F226" s="30"/>
      <c r="G226" s="30"/>
      <c r="H226" s="30"/>
    </row>
    <row r="227" spans="1:18" x14ac:dyDescent="0.25">
      <c r="A227" s="30"/>
      <c r="B227" s="30"/>
      <c r="C227" s="30"/>
      <c r="D227" s="41"/>
      <c r="E227" s="41"/>
      <c r="F227" s="30"/>
      <c r="G227" s="30"/>
      <c r="H227" s="30"/>
    </row>
    <row r="228" spans="1:18" ht="15.4" customHeight="1" x14ac:dyDescent="0.25">
      <c r="A228" s="30"/>
      <c r="B228" s="30"/>
      <c r="C228" s="30"/>
      <c r="D228" s="41"/>
      <c r="E228" s="41"/>
      <c r="F228" s="30"/>
      <c r="G228" s="30"/>
      <c r="H228" s="30"/>
    </row>
    <row r="229" spans="1:18" x14ac:dyDescent="0.25">
      <c r="A229" s="30"/>
      <c r="B229" s="30"/>
      <c r="C229" s="30"/>
      <c r="D229" s="41"/>
      <c r="E229" s="41"/>
      <c r="F229" s="30"/>
      <c r="G229" s="30"/>
      <c r="H229" s="30"/>
    </row>
    <row r="230" spans="1:18" x14ac:dyDescent="0.25">
      <c r="A230" s="30"/>
      <c r="B230" s="30"/>
      <c r="C230" s="30"/>
      <c r="D230" s="30"/>
      <c r="E230" s="30"/>
      <c r="F230" s="30"/>
      <c r="G230" s="30"/>
      <c r="H230" s="30"/>
    </row>
    <row r="231" spans="1:18" x14ac:dyDescent="0.25">
      <c r="A231" s="30"/>
      <c r="B231" s="30"/>
      <c r="C231" s="30"/>
      <c r="D231" s="30"/>
      <c r="E231" s="30"/>
      <c r="F231" s="30"/>
      <c r="G231" s="30"/>
      <c r="H231" s="30"/>
    </row>
    <row r="232" spans="1:18" ht="15.4" customHeight="1" x14ac:dyDescent="0.25">
      <c r="A232" s="30"/>
      <c r="B232" s="30"/>
      <c r="C232" s="30"/>
      <c r="D232" s="30"/>
      <c r="E232" s="30"/>
      <c r="F232" s="30"/>
      <c r="G232" s="30"/>
      <c r="H232" s="30"/>
    </row>
    <row r="233" spans="1:18" x14ac:dyDescent="0.25">
      <c r="A233" s="30"/>
      <c r="B233" s="30"/>
      <c r="C233" s="30"/>
      <c r="D233" s="30"/>
      <c r="E233" s="30"/>
      <c r="F233" s="30"/>
      <c r="G233" s="30"/>
      <c r="H233" s="30"/>
    </row>
    <row r="234" spans="1:18" x14ac:dyDescent="0.25">
      <c r="A234" s="30"/>
      <c r="B234" s="30"/>
      <c r="C234" s="30"/>
      <c r="D234" s="30"/>
      <c r="E234" s="30"/>
      <c r="F234" s="30"/>
      <c r="G234" s="30"/>
      <c r="H234" s="30"/>
    </row>
    <row r="235" spans="1:18" x14ac:dyDescent="0.25">
      <c r="A235" s="30"/>
      <c r="B235" s="30"/>
      <c r="C235" s="30"/>
      <c r="D235" s="41"/>
      <c r="E235" s="41"/>
      <c r="F235" s="30"/>
      <c r="G235" s="30"/>
      <c r="H235" s="30"/>
      <c r="Q235" s="41"/>
      <c r="R235" s="41"/>
    </row>
    <row r="236" spans="1:18" x14ac:dyDescent="0.25">
      <c r="A236" s="30"/>
      <c r="B236" s="30"/>
      <c r="C236" s="30"/>
      <c r="D236" s="41"/>
      <c r="E236" s="41"/>
      <c r="F236" s="30"/>
      <c r="G236" s="30"/>
      <c r="H236" s="30"/>
      <c r="Q236" s="41"/>
      <c r="R236" s="41"/>
    </row>
    <row r="237" spans="1:18" x14ac:dyDescent="0.25">
      <c r="A237" s="30"/>
      <c r="B237" s="30"/>
      <c r="C237" s="30"/>
      <c r="D237" s="41"/>
      <c r="E237" s="41"/>
      <c r="F237" s="30"/>
      <c r="G237" s="30"/>
      <c r="H237" s="30"/>
      <c r="Q237" s="41"/>
      <c r="R237" s="41"/>
    </row>
    <row r="238" spans="1:18" ht="15.4" customHeight="1" x14ac:dyDescent="0.25">
      <c r="A238" s="30"/>
      <c r="B238" s="30"/>
      <c r="C238" s="30"/>
      <c r="D238" s="41"/>
      <c r="E238" s="41"/>
      <c r="F238" s="30"/>
      <c r="G238" s="30"/>
      <c r="H238" s="30"/>
      <c r="Q238" s="41"/>
      <c r="R238" s="41"/>
    </row>
    <row r="239" spans="1:18" x14ac:dyDescent="0.25">
      <c r="A239" s="30"/>
      <c r="B239" s="30"/>
      <c r="C239" s="30"/>
      <c r="D239" s="41"/>
      <c r="E239" s="41"/>
      <c r="F239" s="30"/>
      <c r="G239" s="30"/>
      <c r="H239" s="30"/>
      <c r="Q239" s="41"/>
      <c r="R239" s="41"/>
    </row>
    <row r="240" spans="1:18" x14ac:dyDescent="0.25">
      <c r="A240" s="30"/>
      <c r="B240" s="30"/>
      <c r="C240" s="30"/>
      <c r="D240" s="41"/>
      <c r="E240" s="41"/>
      <c r="F240" s="30"/>
      <c r="G240" s="30"/>
      <c r="H240" s="30"/>
      <c r="Q240" s="41"/>
      <c r="R240" s="41"/>
    </row>
    <row r="241" spans="1:18" x14ac:dyDescent="0.25">
      <c r="A241" s="30"/>
      <c r="B241" s="30"/>
      <c r="C241" s="30"/>
      <c r="D241" s="41"/>
      <c r="E241" s="41"/>
      <c r="F241" s="30"/>
      <c r="G241" s="30"/>
      <c r="H241" s="30"/>
      <c r="Q241" s="41"/>
      <c r="R241" s="41"/>
    </row>
    <row r="242" spans="1:18" x14ac:dyDescent="0.25">
      <c r="A242" s="30"/>
      <c r="B242" s="30"/>
      <c r="C242" s="30"/>
      <c r="D242" s="41"/>
      <c r="E242" s="41"/>
      <c r="F242" s="30"/>
      <c r="G242" s="30"/>
      <c r="H242" s="30"/>
      <c r="Q242" s="41"/>
      <c r="R242" s="41"/>
    </row>
    <row r="243" spans="1:18" x14ac:dyDescent="0.25">
      <c r="A243" s="30"/>
      <c r="B243" s="30"/>
      <c r="C243" s="30"/>
      <c r="D243" s="41"/>
      <c r="E243" s="41"/>
      <c r="F243" s="30"/>
      <c r="G243" s="30"/>
      <c r="H243" s="30"/>
      <c r="Q243" s="41"/>
      <c r="R243" s="41"/>
    </row>
    <row r="244" spans="1:18" x14ac:dyDescent="0.25">
      <c r="A244" s="30"/>
      <c r="B244" s="30"/>
      <c r="C244" s="30"/>
      <c r="D244" s="41"/>
      <c r="E244" s="41"/>
      <c r="F244" s="30"/>
      <c r="G244" s="30"/>
      <c r="H244" s="30"/>
      <c r="Q244" s="41"/>
      <c r="R244" s="41"/>
    </row>
    <row r="245" spans="1:18" x14ac:dyDescent="0.25">
      <c r="A245" s="54"/>
      <c r="B245" s="30"/>
      <c r="C245" s="30"/>
      <c r="D245" s="41"/>
      <c r="E245" s="41"/>
      <c r="F245" s="30"/>
      <c r="G245" s="30"/>
      <c r="H245" s="30"/>
      <c r="Q245" s="41"/>
      <c r="R245" s="41"/>
    </row>
    <row r="246" spans="1:18" x14ac:dyDescent="0.25">
      <c r="A246" s="54"/>
      <c r="B246" s="30"/>
      <c r="C246" s="30"/>
      <c r="D246" s="41"/>
      <c r="E246" s="41"/>
      <c r="F246" s="30"/>
      <c r="G246" s="30"/>
      <c r="H246" s="30"/>
      <c r="Q246" s="41"/>
      <c r="R246" s="41"/>
    </row>
    <row r="247" spans="1:18" ht="15.4" customHeight="1" x14ac:dyDescent="0.25">
      <c r="A247" s="54"/>
      <c r="B247" s="30"/>
      <c r="C247" s="30"/>
      <c r="D247" s="41"/>
      <c r="E247" s="41"/>
      <c r="F247" s="30"/>
      <c r="G247" s="30"/>
      <c r="H247" s="30"/>
    </row>
    <row r="248" spans="1:18" ht="15.4" customHeight="1" x14ac:dyDescent="0.25">
      <c r="A248" s="54"/>
      <c r="B248" s="30"/>
      <c r="C248" s="30"/>
      <c r="D248" s="41"/>
      <c r="E248" s="41"/>
      <c r="F248" s="30"/>
      <c r="G248" s="30"/>
      <c r="H248" s="30"/>
    </row>
    <row r="249" spans="1:18" ht="15.4" customHeight="1" x14ac:dyDescent="0.25">
      <c r="A249" s="54"/>
      <c r="B249" s="30"/>
      <c r="C249" s="30"/>
      <c r="D249" s="41"/>
      <c r="E249" s="41"/>
      <c r="F249" s="30"/>
      <c r="G249" s="30"/>
      <c r="H249" s="30"/>
    </row>
    <row r="250" spans="1:18" x14ac:dyDescent="0.25">
      <c r="A250" s="30"/>
      <c r="B250" s="30"/>
      <c r="C250" s="30"/>
      <c r="D250" s="41"/>
      <c r="E250" s="41"/>
      <c r="F250" s="30"/>
      <c r="G250" s="30"/>
      <c r="H250" s="30"/>
    </row>
    <row r="251" spans="1:18" ht="15.4" customHeight="1" x14ac:dyDescent="0.25">
      <c r="A251" s="30"/>
      <c r="B251" s="30"/>
      <c r="C251" s="30"/>
      <c r="D251" s="41"/>
      <c r="E251" s="41"/>
      <c r="F251" s="30"/>
      <c r="G251" s="30"/>
      <c r="H251" s="30"/>
    </row>
    <row r="252" spans="1:18" x14ac:dyDescent="0.25">
      <c r="A252" s="30"/>
      <c r="B252" s="30"/>
      <c r="C252" s="30"/>
      <c r="D252" s="41"/>
      <c r="E252" s="41"/>
      <c r="F252" s="30"/>
      <c r="G252" s="30"/>
      <c r="H252" s="30"/>
    </row>
    <row r="253" spans="1:18" x14ac:dyDescent="0.25">
      <c r="A253" s="30"/>
      <c r="B253" s="30"/>
      <c r="C253" s="30"/>
      <c r="D253" s="41"/>
      <c r="E253" s="41"/>
      <c r="F253" s="30"/>
      <c r="G253" s="30"/>
      <c r="H253" s="30"/>
    </row>
    <row r="254" spans="1:18" x14ac:dyDescent="0.25">
      <c r="A254" s="30"/>
      <c r="B254" s="30"/>
      <c r="C254" s="30"/>
      <c r="D254" s="41"/>
      <c r="E254" s="41"/>
      <c r="F254" s="30"/>
      <c r="G254" s="30"/>
      <c r="H254" s="30"/>
    </row>
    <row r="255" spans="1:18" x14ac:dyDescent="0.25">
      <c r="A255" s="30"/>
      <c r="B255" s="30"/>
      <c r="C255" s="30"/>
      <c r="D255" s="41"/>
      <c r="E255" s="41"/>
      <c r="F255" s="30"/>
      <c r="G255" s="30"/>
      <c r="H255" s="30"/>
    </row>
    <row r="256" spans="1:18" x14ac:dyDescent="0.25">
      <c r="A256" s="30"/>
      <c r="B256" s="30"/>
      <c r="C256" s="30"/>
      <c r="D256" s="41"/>
      <c r="E256" s="41"/>
      <c r="F256" s="30"/>
      <c r="G256" s="30"/>
      <c r="H256" s="30"/>
    </row>
    <row r="257" spans="4:5" s="30" customFormat="1" x14ac:dyDescent="0.25">
      <c r="D257" s="41"/>
      <c r="E257" s="41"/>
    </row>
    <row r="258" spans="4:5" s="30" customFormat="1" x14ac:dyDescent="0.25">
      <c r="D258" s="41"/>
      <c r="E258" s="41"/>
    </row>
    <row r="259" spans="4:5" s="30" customFormat="1" x14ac:dyDescent="0.25">
      <c r="D259" s="41"/>
      <c r="E259" s="41"/>
    </row>
    <row r="260" spans="4:5" s="30" customFormat="1" x14ac:dyDescent="0.25">
      <c r="D260" s="41"/>
      <c r="E260" s="41"/>
    </row>
    <row r="261" spans="4:5" s="30" customFormat="1" x14ac:dyDescent="0.25">
      <c r="D261" s="41"/>
      <c r="E261" s="41"/>
    </row>
    <row r="262" spans="4:5" s="30" customFormat="1" x14ac:dyDescent="0.25">
      <c r="D262" s="41"/>
      <c r="E262" s="41"/>
    </row>
    <row r="263" spans="4:5" s="30" customFormat="1" x14ac:dyDescent="0.25">
      <c r="D263" s="41"/>
      <c r="E263" s="41"/>
    </row>
    <row r="264" spans="4:5" s="30" customFormat="1" x14ac:dyDescent="0.25">
      <c r="D264" s="41"/>
      <c r="E264" s="41"/>
    </row>
    <row r="265" spans="4:5" s="30" customFormat="1" x14ac:dyDescent="0.25">
      <c r="D265" s="41"/>
      <c r="E265" s="41"/>
    </row>
    <row r="266" spans="4:5" s="30" customFormat="1" x14ac:dyDescent="0.25">
      <c r="D266" s="41"/>
      <c r="E266" s="41"/>
    </row>
    <row r="267" spans="4:5" s="30" customFormat="1" ht="15.4" customHeight="1" x14ac:dyDescent="0.25">
      <c r="D267" s="41"/>
      <c r="E267" s="41"/>
    </row>
    <row r="268" spans="4:5" s="30" customFormat="1" x14ac:dyDescent="0.25">
      <c r="D268" s="41"/>
      <c r="E268" s="41"/>
    </row>
    <row r="269" spans="4:5" s="30" customFormat="1" ht="15.4" customHeight="1" x14ac:dyDescent="0.25">
      <c r="D269" s="41"/>
      <c r="E269" s="41"/>
    </row>
    <row r="270" spans="4:5" s="30" customFormat="1" x14ac:dyDescent="0.25">
      <c r="D270" s="41"/>
      <c r="E270" s="41"/>
    </row>
    <row r="271" spans="4:5" s="30" customFormat="1" x14ac:dyDescent="0.25">
      <c r="D271" s="41"/>
      <c r="E271" s="41"/>
    </row>
    <row r="272" spans="4:5" s="30" customFormat="1" ht="15.4" customHeight="1" x14ac:dyDescent="0.25">
      <c r="D272" s="41"/>
      <c r="E272" s="41"/>
    </row>
    <row r="273" spans="1:8" x14ac:dyDescent="0.25">
      <c r="A273" s="30"/>
      <c r="B273" s="30"/>
      <c r="C273" s="30"/>
      <c r="D273" s="41"/>
      <c r="E273" s="41"/>
      <c r="F273" s="30"/>
      <c r="G273" s="30"/>
      <c r="H273" s="30"/>
    </row>
    <row r="274" spans="1:8" x14ac:dyDescent="0.25">
      <c r="A274" s="30"/>
      <c r="B274" s="30"/>
      <c r="C274" s="30"/>
      <c r="D274" s="41"/>
      <c r="E274" s="41"/>
      <c r="F274" s="30"/>
      <c r="G274" s="30"/>
      <c r="H274" s="30"/>
    </row>
    <row r="275" spans="1:8" x14ac:dyDescent="0.25">
      <c r="A275" s="30"/>
      <c r="B275" s="30"/>
      <c r="C275" s="30"/>
      <c r="D275" s="41"/>
      <c r="E275" s="41"/>
      <c r="F275" s="30"/>
      <c r="G275" s="30"/>
      <c r="H275" s="30"/>
    </row>
    <row r="276" spans="1:8" x14ac:dyDescent="0.25">
      <c r="A276" s="30"/>
      <c r="B276" s="30"/>
      <c r="C276" s="30"/>
      <c r="D276" s="41"/>
      <c r="E276" s="41"/>
      <c r="F276" s="30"/>
      <c r="G276" s="30"/>
      <c r="H276" s="30"/>
    </row>
    <row r="277" spans="1:8" x14ac:dyDescent="0.25">
      <c r="A277" s="30"/>
      <c r="B277" s="30"/>
      <c r="C277" s="30"/>
      <c r="D277" s="41"/>
      <c r="E277" s="41"/>
      <c r="F277" s="30"/>
      <c r="G277" s="30"/>
      <c r="H277" s="30"/>
    </row>
    <row r="278" spans="1:8" x14ac:dyDescent="0.25">
      <c r="A278" s="30"/>
      <c r="B278" s="30"/>
      <c r="C278" s="30"/>
      <c r="D278" s="41"/>
      <c r="E278" s="41"/>
      <c r="F278" s="30"/>
      <c r="G278" s="30"/>
      <c r="H278" s="30"/>
    </row>
    <row r="279" spans="1:8" x14ac:dyDescent="0.25">
      <c r="A279" s="30"/>
      <c r="B279" s="30"/>
      <c r="C279" s="30"/>
      <c r="D279" s="41"/>
      <c r="E279" s="41"/>
      <c r="F279" s="30"/>
      <c r="G279" s="30"/>
      <c r="H279" s="30"/>
    </row>
    <row r="280" spans="1:8" x14ac:dyDescent="0.25">
      <c r="A280" s="30"/>
      <c r="B280" s="30"/>
      <c r="C280" s="30"/>
      <c r="D280" s="41"/>
      <c r="E280" s="41"/>
      <c r="F280" s="30"/>
      <c r="G280" s="30"/>
      <c r="H280" s="30"/>
    </row>
    <row r="281" spans="1:8" x14ac:dyDescent="0.25">
      <c r="A281" s="56"/>
      <c r="B281" s="30"/>
      <c r="C281" s="30"/>
      <c r="D281" s="41"/>
      <c r="E281" s="41"/>
      <c r="F281" s="30"/>
      <c r="G281" s="30"/>
      <c r="H281" s="30"/>
    </row>
    <row r="282" spans="1:8" x14ac:dyDescent="0.25">
      <c r="A282" s="56"/>
      <c r="B282" s="30"/>
      <c r="C282" s="30"/>
      <c r="D282" s="41"/>
      <c r="E282" s="41"/>
      <c r="F282" s="30"/>
      <c r="G282" s="30"/>
      <c r="H282" s="30"/>
    </row>
    <row r="283" spans="1:8" x14ac:dyDescent="0.25">
      <c r="A283" s="56"/>
      <c r="B283" s="30"/>
      <c r="C283" s="30"/>
      <c r="D283" s="41"/>
      <c r="E283" s="41"/>
      <c r="F283" s="30"/>
      <c r="G283" s="30"/>
      <c r="H283" s="30"/>
    </row>
    <row r="284" spans="1:8" x14ac:dyDescent="0.25">
      <c r="A284" s="56"/>
      <c r="B284" s="30"/>
      <c r="C284" s="30"/>
      <c r="D284" s="41"/>
      <c r="E284" s="41"/>
      <c r="F284" s="30"/>
      <c r="G284" s="30"/>
      <c r="H284" s="30"/>
    </row>
    <row r="285" spans="1:8" x14ac:dyDescent="0.25">
      <c r="A285" s="56"/>
      <c r="B285" s="30"/>
      <c r="C285" s="30"/>
      <c r="D285" s="41"/>
      <c r="E285" s="41"/>
      <c r="F285" s="30"/>
      <c r="G285" s="30"/>
      <c r="H285" s="30"/>
    </row>
    <row r="286" spans="1:8" x14ac:dyDescent="0.25">
      <c r="A286" s="30"/>
      <c r="B286" s="30"/>
      <c r="C286" s="30"/>
      <c r="D286" s="41"/>
      <c r="E286" s="41"/>
      <c r="F286" s="30"/>
      <c r="G286" s="30"/>
      <c r="H286" s="30"/>
    </row>
    <row r="287" spans="1:8" x14ac:dyDescent="0.25">
      <c r="A287" s="30"/>
      <c r="B287" s="30"/>
      <c r="C287" s="30"/>
      <c r="D287" s="41"/>
      <c r="E287" s="41"/>
      <c r="F287" s="30"/>
      <c r="G287" s="30"/>
      <c r="H287" s="30"/>
    </row>
    <row r="288" spans="1:8" x14ac:dyDescent="0.25">
      <c r="A288" s="30"/>
      <c r="B288" s="30"/>
      <c r="C288" s="30"/>
      <c r="D288" s="41"/>
      <c r="E288" s="41"/>
      <c r="F288" s="30"/>
      <c r="G288" s="30"/>
      <c r="H288" s="30"/>
    </row>
    <row r="289" spans="4:5" s="30" customFormat="1" x14ac:dyDescent="0.25">
      <c r="D289" s="41"/>
      <c r="E289" s="41"/>
    </row>
    <row r="290" spans="4:5" s="30" customFormat="1" x14ac:dyDescent="0.25">
      <c r="D290" s="41"/>
      <c r="E290" s="41"/>
    </row>
    <row r="291" spans="4:5" s="30" customFormat="1" x14ac:dyDescent="0.25">
      <c r="D291" s="41"/>
      <c r="E291" s="41"/>
    </row>
    <row r="292" spans="4:5" s="30" customFormat="1" x14ac:dyDescent="0.25">
      <c r="D292" s="41"/>
      <c r="E292" s="41"/>
    </row>
    <row r="293" spans="4:5" s="30" customFormat="1" x14ac:dyDescent="0.25">
      <c r="D293" s="41"/>
      <c r="E293" s="41"/>
    </row>
    <row r="294" spans="4:5" s="30" customFormat="1" x14ac:dyDescent="0.25">
      <c r="D294" s="41"/>
      <c r="E294" s="41"/>
    </row>
    <row r="295" spans="4:5" s="30" customFormat="1" x14ac:dyDescent="0.25">
      <c r="D295" s="41"/>
      <c r="E295" s="41"/>
    </row>
    <row r="296" spans="4:5" s="30" customFormat="1" x14ac:dyDescent="0.25">
      <c r="D296" s="41"/>
      <c r="E296" s="41"/>
    </row>
    <row r="297" spans="4:5" s="30" customFormat="1" x14ac:dyDescent="0.25">
      <c r="D297" s="41"/>
      <c r="E297" s="41"/>
    </row>
    <row r="298" spans="4:5" s="30" customFormat="1" x14ac:dyDescent="0.25">
      <c r="D298" s="41"/>
      <c r="E298" s="41"/>
    </row>
    <row r="299" spans="4:5" s="30" customFormat="1" x14ac:dyDescent="0.25">
      <c r="D299" s="41"/>
      <c r="E299" s="41"/>
    </row>
    <row r="300" spans="4:5" s="30" customFormat="1" x14ac:dyDescent="0.25">
      <c r="D300" s="41"/>
      <c r="E300" s="41"/>
    </row>
    <row r="301" spans="4:5" s="30" customFormat="1" x14ac:dyDescent="0.25">
      <c r="D301" s="41"/>
      <c r="E301" s="41"/>
    </row>
    <row r="302" spans="4:5" s="30" customFormat="1" x14ac:dyDescent="0.25">
      <c r="D302" s="41"/>
      <c r="E302" s="41"/>
    </row>
    <row r="303" spans="4:5" s="30" customFormat="1" x14ac:dyDescent="0.25">
      <c r="D303" s="41"/>
      <c r="E303" s="41"/>
    </row>
    <row r="304" spans="4:5" s="30" customFormat="1" x14ac:dyDescent="0.25">
      <c r="D304" s="41"/>
      <c r="E304" s="41"/>
    </row>
    <row r="305" spans="4:5" s="30" customFormat="1" x14ac:dyDescent="0.25">
      <c r="D305" s="41"/>
      <c r="E305" s="41"/>
    </row>
    <row r="306" spans="4:5" s="30" customFormat="1" x14ac:dyDescent="0.25">
      <c r="D306" s="41"/>
      <c r="E306" s="41"/>
    </row>
    <row r="307" spans="4:5" s="30" customFormat="1" x14ac:dyDescent="0.25">
      <c r="D307" s="41"/>
      <c r="E307" s="41"/>
    </row>
    <row r="308" spans="4:5" s="30" customFormat="1" x14ac:dyDescent="0.25">
      <c r="D308" s="41"/>
      <c r="E308" s="41"/>
    </row>
    <row r="309" spans="4:5" s="30" customFormat="1" x14ac:dyDescent="0.25">
      <c r="D309" s="41"/>
      <c r="E309" s="41"/>
    </row>
    <row r="310" spans="4:5" s="30" customFormat="1" x14ac:dyDescent="0.25">
      <c r="D310" s="41"/>
      <c r="E310" s="41"/>
    </row>
    <row r="311" spans="4:5" s="30" customFormat="1" x14ac:dyDescent="0.25">
      <c r="D311" s="41"/>
      <c r="E311" s="41"/>
    </row>
    <row r="312" spans="4:5" s="30" customFormat="1" x14ac:dyDescent="0.25">
      <c r="D312" s="41"/>
      <c r="E312" s="41"/>
    </row>
    <row r="313" spans="4:5" s="30" customFormat="1" x14ac:dyDescent="0.25">
      <c r="D313" s="41"/>
      <c r="E313" s="41"/>
    </row>
    <row r="314" spans="4:5" s="30" customFormat="1" x14ac:dyDescent="0.25">
      <c r="D314" s="41"/>
      <c r="E314" s="41"/>
    </row>
    <row r="315" spans="4:5" s="30" customFormat="1" x14ac:dyDescent="0.25">
      <c r="D315" s="41"/>
      <c r="E315" s="41"/>
    </row>
    <row r="316" spans="4:5" s="30" customFormat="1" x14ac:dyDescent="0.25">
      <c r="D316" s="41"/>
      <c r="E316" s="41"/>
    </row>
    <row r="317" spans="4:5" s="30" customFormat="1" x14ac:dyDescent="0.25">
      <c r="D317" s="41"/>
      <c r="E317" s="41"/>
    </row>
    <row r="318" spans="4:5" s="30" customFormat="1" x14ac:dyDescent="0.25">
      <c r="D318" s="41"/>
      <c r="E318" s="41"/>
    </row>
    <row r="319" spans="4:5" s="30" customFormat="1" x14ac:dyDescent="0.25">
      <c r="D319" s="41"/>
      <c r="E319" s="41"/>
    </row>
    <row r="320" spans="4:5" s="30" customFormat="1" x14ac:dyDescent="0.25">
      <c r="D320" s="41"/>
      <c r="E320" s="41"/>
    </row>
    <row r="321" spans="4:5" s="30" customFormat="1" x14ac:dyDescent="0.25">
      <c r="D321" s="41"/>
      <c r="E321" s="41"/>
    </row>
    <row r="322" spans="4:5" s="30" customFormat="1" x14ac:dyDescent="0.25">
      <c r="D322" s="41"/>
      <c r="E322" s="41"/>
    </row>
    <row r="323" spans="4:5" s="30" customFormat="1" x14ac:dyDescent="0.25">
      <c r="D323" s="41"/>
      <c r="E323" s="41"/>
    </row>
    <row r="324" spans="4:5" s="30" customFormat="1" x14ac:dyDescent="0.25">
      <c r="D324" s="41"/>
      <c r="E324" s="41"/>
    </row>
    <row r="325" spans="4:5" s="30" customFormat="1" x14ac:dyDescent="0.25">
      <c r="D325" s="41"/>
      <c r="E325" s="41"/>
    </row>
    <row r="326" spans="4:5" s="30" customFormat="1" x14ac:dyDescent="0.25">
      <c r="D326" s="41"/>
      <c r="E326" s="41"/>
    </row>
    <row r="327" spans="4:5" s="30" customFormat="1" x14ac:dyDescent="0.25">
      <c r="D327" s="41"/>
      <c r="E327" s="41"/>
    </row>
    <row r="328" spans="4:5" s="30" customFormat="1" x14ac:dyDescent="0.25">
      <c r="D328" s="41"/>
      <c r="E328" s="41"/>
    </row>
    <row r="329" spans="4:5" s="30" customFormat="1" x14ac:dyDescent="0.25">
      <c r="D329" s="41"/>
      <c r="E329" s="41"/>
    </row>
    <row r="330" spans="4:5" s="30" customFormat="1" x14ac:dyDescent="0.25">
      <c r="D330" s="41"/>
      <c r="E330" s="41"/>
    </row>
    <row r="331" spans="4:5" s="30" customFormat="1" x14ac:dyDescent="0.25">
      <c r="D331" s="41"/>
      <c r="E331" s="41"/>
    </row>
    <row r="332" spans="4:5" s="30" customFormat="1" x14ac:dyDescent="0.25">
      <c r="D332" s="41"/>
      <c r="E332" s="41"/>
    </row>
    <row r="333" spans="4:5" s="30" customFormat="1" x14ac:dyDescent="0.25">
      <c r="D333" s="41"/>
      <c r="E333" s="41"/>
    </row>
    <row r="334" spans="4:5" s="30" customFormat="1" x14ac:dyDescent="0.25">
      <c r="D334" s="41"/>
      <c r="E334" s="41"/>
    </row>
    <row r="335" spans="4:5" s="30" customFormat="1" x14ac:dyDescent="0.25">
      <c r="D335" s="41"/>
      <c r="E335" s="41"/>
    </row>
    <row r="336" spans="4:5" s="30" customFormat="1" ht="15.4" customHeight="1" x14ac:dyDescent="0.25">
      <c r="D336" s="41"/>
      <c r="E336" s="41"/>
    </row>
    <row r="337" spans="4:5" s="30" customFormat="1" x14ac:dyDescent="0.25">
      <c r="D337" s="41"/>
      <c r="E337" s="41"/>
    </row>
    <row r="338" spans="4:5" s="30" customFormat="1" x14ac:dyDescent="0.25">
      <c r="D338" s="41"/>
      <c r="E338" s="41"/>
    </row>
    <row r="339" spans="4:5" s="30" customFormat="1" x14ac:dyDescent="0.25">
      <c r="D339" s="41"/>
      <c r="E339" s="41"/>
    </row>
    <row r="340" spans="4:5" s="30" customFormat="1" x14ac:dyDescent="0.25">
      <c r="D340" s="41"/>
      <c r="E340" s="41"/>
    </row>
    <row r="341" spans="4:5" s="30" customFormat="1" x14ac:dyDescent="0.25">
      <c r="D341" s="41"/>
      <c r="E341" s="41"/>
    </row>
    <row r="342" spans="4:5" s="30" customFormat="1" x14ac:dyDescent="0.25">
      <c r="D342" s="41"/>
      <c r="E342" s="41"/>
    </row>
    <row r="343" spans="4:5" s="30" customFormat="1" x14ac:dyDescent="0.25">
      <c r="D343" s="41"/>
      <c r="E343" s="41"/>
    </row>
    <row r="344" spans="4:5" s="30" customFormat="1" x14ac:dyDescent="0.25">
      <c r="D344" s="41"/>
      <c r="E344" s="41"/>
    </row>
    <row r="345" spans="4:5" s="30" customFormat="1" x14ac:dyDescent="0.25">
      <c r="D345" s="41"/>
      <c r="E345" s="41"/>
    </row>
    <row r="346" spans="4:5" s="30" customFormat="1" x14ac:dyDescent="0.25">
      <c r="D346" s="41"/>
      <c r="E346" s="41"/>
    </row>
    <row r="347" spans="4:5" s="30" customFormat="1" x14ac:dyDescent="0.25">
      <c r="D347" s="41"/>
      <c r="E347" s="41"/>
    </row>
    <row r="348" spans="4:5" s="30" customFormat="1" x14ac:dyDescent="0.25">
      <c r="D348" s="41"/>
      <c r="E348" s="41"/>
    </row>
    <row r="349" spans="4:5" s="30" customFormat="1" x14ac:dyDescent="0.25">
      <c r="D349" s="41"/>
      <c r="E349" s="41"/>
    </row>
    <row r="350" spans="4:5" s="30" customFormat="1" x14ac:dyDescent="0.25">
      <c r="D350" s="41"/>
      <c r="E350" s="41"/>
    </row>
    <row r="351" spans="4:5" s="30" customFormat="1" x14ac:dyDescent="0.25">
      <c r="D351" s="41"/>
      <c r="E351" s="41"/>
    </row>
    <row r="352" spans="4:5" s="30" customFormat="1" x14ac:dyDescent="0.25">
      <c r="D352" s="41"/>
      <c r="E352" s="41"/>
    </row>
    <row r="353" spans="1:8" x14ac:dyDescent="0.25">
      <c r="A353" s="30"/>
      <c r="B353" s="30"/>
      <c r="C353" s="30"/>
      <c r="D353" s="41"/>
      <c r="E353" s="41"/>
      <c r="F353" s="30"/>
      <c r="G353" s="30"/>
      <c r="H353" s="30"/>
    </row>
    <row r="354" spans="1:8" x14ac:dyDescent="0.25">
      <c r="A354" s="30"/>
      <c r="B354" s="30"/>
      <c r="C354" s="30"/>
      <c r="D354" s="41"/>
      <c r="E354" s="41"/>
      <c r="F354" s="30"/>
      <c r="G354" s="30"/>
      <c r="H354" s="30"/>
    </row>
    <row r="355" spans="1:8" x14ac:dyDescent="0.25">
      <c r="A355" s="30"/>
      <c r="B355" s="30"/>
      <c r="C355" s="30"/>
      <c r="D355" s="41"/>
      <c r="E355" s="41"/>
      <c r="F355" s="30"/>
      <c r="G355" s="30"/>
      <c r="H355" s="30"/>
    </row>
    <row r="356" spans="1:8" x14ac:dyDescent="0.25">
      <c r="A356" s="30"/>
      <c r="B356" s="30"/>
      <c r="C356" s="30"/>
      <c r="D356" s="41"/>
      <c r="E356" s="41"/>
      <c r="F356" s="30"/>
      <c r="G356" s="30"/>
      <c r="H356" s="30"/>
    </row>
    <row r="357" spans="1:8" x14ac:dyDescent="0.25">
      <c r="A357" s="30"/>
      <c r="B357" s="30"/>
      <c r="C357" s="30"/>
      <c r="D357" s="41"/>
      <c r="E357" s="41"/>
      <c r="F357" s="30"/>
      <c r="G357" s="30"/>
      <c r="H357" s="30"/>
    </row>
    <row r="358" spans="1:8" x14ac:dyDescent="0.25">
      <c r="A358" s="30"/>
      <c r="B358" s="30"/>
      <c r="C358" s="30"/>
      <c r="D358" s="41"/>
      <c r="E358" s="41"/>
      <c r="F358" s="30"/>
      <c r="G358" s="30"/>
      <c r="H358" s="30"/>
    </row>
    <row r="359" spans="1:8" x14ac:dyDescent="0.25">
      <c r="A359" s="54"/>
      <c r="B359" s="30"/>
      <c r="C359" s="30"/>
      <c r="D359" s="41"/>
      <c r="E359" s="41"/>
      <c r="F359" s="30"/>
      <c r="G359" s="30"/>
      <c r="H359" s="30"/>
    </row>
    <row r="360" spans="1:8" x14ac:dyDescent="0.25">
      <c r="A360" s="30"/>
      <c r="B360" s="30"/>
      <c r="C360" s="30"/>
      <c r="D360" s="41"/>
      <c r="E360" s="41"/>
      <c r="F360" s="30"/>
      <c r="G360" s="30"/>
      <c r="H360" s="30"/>
    </row>
    <row r="361" spans="1:8" x14ac:dyDescent="0.25">
      <c r="A361" s="54"/>
      <c r="B361" s="30"/>
      <c r="C361" s="30"/>
      <c r="D361" s="41"/>
      <c r="E361" s="41"/>
      <c r="F361" s="30"/>
      <c r="G361" s="30"/>
      <c r="H361" s="30"/>
    </row>
    <row r="362" spans="1:8" x14ac:dyDescent="0.25">
      <c r="A362" s="54"/>
      <c r="B362" s="30"/>
      <c r="C362" s="30"/>
      <c r="D362" s="41"/>
      <c r="E362" s="41"/>
      <c r="F362" s="30"/>
      <c r="G362" s="30"/>
      <c r="H362" s="30"/>
    </row>
    <row r="363" spans="1:8" x14ac:dyDescent="0.25">
      <c r="A363" s="56"/>
      <c r="B363" s="30"/>
      <c r="C363" s="30"/>
      <c r="D363" s="41"/>
      <c r="E363" s="41"/>
      <c r="F363" s="30"/>
      <c r="G363" s="30"/>
      <c r="H363" s="30"/>
    </row>
    <row r="364" spans="1:8" x14ac:dyDescent="0.25">
      <c r="A364" s="56"/>
      <c r="B364" s="30"/>
      <c r="C364" s="30"/>
      <c r="D364" s="41"/>
      <c r="E364" s="41"/>
      <c r="F364" s="30"/>
      <c r="G364" s="30"/>
      <c r="H364" s="30"/>
    </row>
    <row r="365" spans="1:8" x14ac:dyDescent="0.25">
      <c r="A365" s="30"/>
      <c r="B365" s="30"/>
      <c r="C365" s="30"/>
      <c r="D365" s="41"/>
      <c r="E365" s="41"/>
      <c r="F365" s="30"/>
      <c r="G365" s="30"/>
      <c r="H365" s="30"/>
    </row>
    <row r="366" spans="1:8" x14ac:dyDescent="0.25">
      <c r="A366" s="30"/>
      <c r="B366" s="30"/>
      <c r="C366" s="30"/>
      <c r="D366" s="41"/>
      <c r="E366" s="41"/>
      <c r="F366" s="30"/>
      <c r="G366" s="30"/>
      <c r="H366" s="30"/>
    </row>
    <row r="367" spans="1:8" x14ac:dyDescent="0.25">
      <c r="A367" s="30"/>
      <c r="B367" s="30"/>
      <c r="C367" s="30"/>
      <c r="D367" s="41"/>
      <c r="E367" s="41"/>
      <c r="F367" s="30"/>
      <c r="G367" s="30"/>
      <c r="H367" s="30"/>
    </row>
    <row r="368" spans="1:8" x14ac:dyDescent="0.25">
      <c r="A368" s="30"/>
      <c r="B368" s="30"/>
      <c r="C368" s="30"/>
      <c r="D368" s="41"/>
      <c r="E368" s="41"/>
      <c r="F368" s="30"/>
      <c r="G368" s="30"/>
      <c r="H368" s="30"/>
    </row>
    <row r="369" spans="4:5" s="30" customFormat="1" x14ac:dyDescent="0.25">
      <c r="D369" s="41"/>
      <c r="E369" s="41"/>
    </row>
    <row r="370" spans="4:5" s="30" customFormat="1" x14ac:dyDescent="0.25">
      <c r="D370" s="41"/>
      <c r="E370" s="41"/>
    </row>
    <row r="371" spans="4:5" s="30" customFormat="1" x14ac:dyDescent="0.25">
      <c r="D371" s="41"/>
      <c r="E371" s="41"/>
    </row>
    <row r="372" spans="4:5" s="30" customFormat="1" x14ac:dyDescent="0.25">
      <c r="D372" s="41"/>
      <c r="E372" s="41"/>
    </row>
    <row r="373" spans="4:5" s="30" customFormat="1" x14ac:dyDescent="0.25">
      <c r="D373" s="41"/>
      <c r="E373" s="41"/>
    </row>
    <row r="374" spans="4:5" s="30" customFormat="1" x14ac:dyDescent="0.25">
      <c r="D374" s="41"/>
      <c r="E374" s="41"/>
    </row>
    <row r="375" spans="4:5" s="30" customFormat="1" x14ac:dyDescent="0.25">
      <c r="D375" s="41"/>
      <c r="E375" s="41"/>
    </row>
    <row r="376" spans="4:5" s="30" customFormat="1" x14ac:dyDescent="0.25">
      <c r="D376" s="41"/>
      <c r="E376" s="41"/>
    </row>
    <row r="377" spans="4:5" s="30" customFormat="1" x14ac:dyDescent="0.25">
      <c r="D377" s="41"/>
      <c r="E377" s="41"/>
    </row>
    <row r="378" spans="4:5" s="30" customFormat="1" x14ac:dyDescent="0.25">
      <c r="D378" s="41"/>
      <c r="E378" s="41"/>
    </row>
    <row r="379" spans="4:5" s="30" customFormat="1" x14ac:dyDescent="0.25">
      <c r="D379" s="41"/>
      <c r="E379" s="41"/>
    </row>
    <row r="380" spans="4:5" s="30" customFormat="1" x14ac:dyDescent="0.25">
      <c r="D380" s="41"/>
      <c r="E380" s="41"/>
    </row>
    <row r="381" spans="4:5" s="30" customFormat="1" x14ac:dyDescent="0.25">
      <c r="D381" s="41"/>
      <c r="E381" s="41"/>
    </row>
    <row r="382" spans="4:5" s="30" customFormat="1" x14ac:dyDescent="0.25">
      <c r="D382" s="41"/>
      <c r="E382" s="41"/>
    </row>
    <row r="383" spans="4:5" s="30" customFormat="1" x14ac:dyDescent="0.25">
      <c r="D383" s="41"/>
      <c r="E383" s="41"/>
    </row>
    <row r="384" spans="4:5" s="30" customFormat="1" x14ac:dyDescent="0.25">
      <c r="D384" s="41"/>
      <c r="E384" s="41"/>
    </row>
    <row r="385" spans="4:5" s="30" customFormat="1" x14ac:dyDescent="0.25">
      <c r="D385" s="41"/>
      <c r="E385" s="41"/>
    </row>
    <row r="386" spans="4:5" s="30" customFormat="1" x14ac:dyDescent="0.25">
      <c r="D386" s="41"/>
      <c r="E386" s="41"/>
    </row>
    <row r="387" spans="4:5" s="30" customFormat="1" x14ac:dyDescent="0.25">
      <c r="D387" s="41"/>
      <c r="E387" s="41"/>
    </row>
    <row r="388" spans="4:5" s="30" customFormat="1" x14ac:dyDescent="0.25">
      <c r="D388" s="41"/>
      <c r="E388" s="41"/>
    </row>
    <row r="389" spans="4:5" s="30" customFormat="1" x14ac:dyDescent="0.25">
      <c r="D389" s="41"/>
      <c r="E389" s="41"/>
    </row>
    <row r="390" spans="4:5" s="30" customFormat="1" x14ac:dyDescent="0.25">
      <c r="D390" s="41"/>
      <c r="E390" s="41"/>
    </row>
    <row r="391" spans="4:5" s="30" customFormat="1" x14ac:dyDescent="0.25">
      <c r="D391" s="41"/>
      <c r="E391" s="41"/>
    </row>
    <row r="392" spans="4:5" s="30" customFormat="1" x14ac:dyDescent="0.25">
      <c r="D392" s="41"/>
      <c r="E392" s="41"/>
    </row>
    <row r="393" spans="4:5" s="30" customFormat="1" x14ac:dyDescent="0.25">
      <c r="D393" s="41"/>
      <c r="E393" s="41"/>
    </row>
    <row r="394" spans="4:5" s="30" customFormat="1" ht="15.4" customHeight="1" x14ac:dyDescent="0.25">
      <c r="D394" s="41"/>
      <c r="E394" s="41"/>
    </row>
    <row r="395" spans="4:5" s="30" customFormat="1" x14ac:dyDescent="0.25">
      <c r="D395" s="41"/>
      <c r="E395" s="41"/>
    </row>
    <row r="396" spans="4:5" s="30" customFormat="1" x14ac:dyDescent="0.25">
      <c r="D396" s="41"/>
      <c r="E396" s="41"/>
    </row>
    <row r="397" spans="4:5" s="30" customFormat="1" x14ac:dyDescent="0.25">
      <c r="D397" s="41"/>
      <c r="E397" s="41"/>
    </row>
    <row r="398" spans="4:5" s="30" customFormat="1" x14ac:dyDescent="0.25">
      <c r="D398" s="41"/>
      <c r="E398" s="41"/>
    </row>
    <row r="399" spans="4:5" s="30" customFormat="1" x14ac:dyDescent="0.25">
      <c r="D399" s="41"/>
      <c r="E399" s="41"/>
    </row>
    <row r="400" spans="4:5" s="30" customFormat="1" x14ac:dyDescent="0.25">
      <c r="D400" s="41"/>
      <c r="E400" s="41"/>
    </row>
    <row r="401" spans="4:5" s="30" customFormat="1" ht="15.4" customHeight="1" x14ac:dyDescent="0.25">
      <c r="D401" s="41"/>
      <c r="E401" s="41"/>
    </row>
    <row r="402" spans="4:5" s="30" customFormat="1" x14ac:dyDescent="0.25">
      <c r="D402" s="41"/>
      <c r="E402" s="41"/>
    </row>
    <row r="403" spans="4:5" s="30" customFormat="1" x14ac:dyDescent="0.25">
      <c r="D403" s="41"/>
      <c r="E403" s="41"/>
    </row>
    <row r="404" spans="4:5" s="30" customFormat="1" ht="15.4" customHeight="1" x14ac:dyDescent="0.25">
      <c r="D404" s="41"/>
      <c r="E404" s="41"/>
    </row>
    <row r="405" spans="4:5" s="30" customFormat="1" x14ac:dyDescent="0.25">
      <c r="D405" s="41"/>
      <c r="E405" s="41"/>
    </row>
    <row r="406" spans="4:5" s="30" customFormat="1" x14ac:dyDescent="0.25">
      <c r="D406" s="41"/>
      <c r="E406" s="41"/>
    </row>
    <row r="407" spans="4:5" s="30" customFormat="1" x14ac:dyDescent="0.25">
      <c r="D407" s="41"/>
      <c r="E407" s="41"/>
    </row>
    <row r="408" spans="4:5" s="30" customFormat="1" x14ac:dyDescent="0.25">
      <c r="D408" s="41"/>
      <c r="E408" s="41"/>
    </row>
    <row r="409" spans="4:5" s="30" customFormat="1" x14ac:dyDescent="0.25">
      <c r="D409" s="41"/>
      <c r="E409" s="41"/>
    </row>
    <row r="410" spans="4:5" s="30" customFormat="1" x14ac:dyDescent="0.25">
      <c r="D410" s="41"/>
      <c r="E410" s="41"/>
    </row>
    <row r="411" spans="4:5" s="30" customFormat="1" x14ac:dyDescent="0.25">
      <c r="D411" s="41"/>
      <c r="E411" s="41"/>
    </row>
    <row r="412" spans="4:5" s="30" customFormat="1" x14ac:dyDescent="0.25">
      <c r="D412" s="41"/>
      <c r="E412" s="41"/>
    </row>
    <row r="413" spans="4:5" s="30" customFormat="1" x14ac:dyDescent="0.25">
      <c r="D413" s="41"/>
      <c r="E413" s="41"/>
    </row>
    <row r="414" spans="4:5" s="30" customFormat="1" x14ac:dyDescent="0.25">
      <c r="D414" s="41"/>
      <c r="E414" s="41"/>
    </row>
    <row r="415" spans="4:5" s="30" customFormat="1" x14ac:dyDescent="0.25">
      <c r="D415" s="41"/>
      <c r="E415" s="41"/>
    </row>
    <row r="416" spans="4:5" s="30" customFormat="1" x14ac:dyDescent="0.25">
      <c r="D416" s="41"/>
      <c r="E416" s="41"/>
    </row>
    <row r="417" spans="4:5" s="30" customFormat="1" x14ac:dyDescent="0.25">
      <c r="D417" s="41"/>
      <c r="E417" s="41"/>
    </row>
    <row r="418" spans="4:5" s="30" customFormat="1" x14ac:dyDescent="0.25">
      <c r="D418" s="41"/>
      <c r="E418" s="41"/>
    </row>
    <row r="419" spans="4:5" s="30" customFormat="1" x14ac:dyDescent="0.25">
      <c r="D419" s="41"/>
      <c r="E419" s="41"/>
    </row>
    <row r="420" spans="4:5" s="30" customFormat="1" x14ac:dyDescent="0.25">
      <c r="D420" s="41"/>
      <c r="E420" s="41"/>
    </row>
    <row r="421" spans="4:5" s="30" customFormat="1" x14ac:dyDescent="0.25">
      <c r="D421" s="41"/>
      <c r="E421" s="41"/>
    </row>
    <row r="422" spans="4:5" s="30" customFormat="1" ht="15.4" customHeight="1" x14ac:dyDescent="0.25">
      <c r="D422" s="41"/>
      <c r="E422" s="41"/>
    </row>
    <row r="423" spans="4:5" s="30" customFormat="1" x14ac:dyDescent="0.25">
      <c r="D423" s="41"/>
      <c r="E423" s="41"/>
    </row>
    <row r="424" spans="4:5" s="30" customFormat="1" x14ac:dyDescent="0.25">
      <c r="D424" s="41"/>
      <c r="E424" s="41"/>
    </row>
    <row r="425" spans="4:5" s="30" customFormat="1" x14ac:dyDescent="0.25">
      <c r="D425" s="41"/>
      <c r="E425" s="41"/>
    </row>
    <row r="426" spans="4:5" s="30" customFormat="1" x14ac:dyDescent="0.25">
      <c r="D426" s="41"/>
      <c r="E426" s="41"/>
    </row>
    <row r="427" spans="4:5" s="30" customFormat="1" x14ac:dyDescent="0.25">
      <c r="D427" s="41"/>
      <c r="E427" s="41"/>
    </row>
    <row r="428" spans="4:5" s="30" customFormat="1" x14ac:dyDescent="0.25">
      <c r="D428" s="41"/>
      <c r="E428" s="41"/>
    </row>
    <row r="429" spans="4:5" s="30" customFormat="1" x14ac:dyDescent="0.25">
      <c r="D429" s="41"/>
      <c r="E429" s="41"/>
    </row>
    <row r="430" spans="4:5" s="30" customFormat="1" x14ac:dyDescent="0.25">
      <c r="D430" s="41"/>
      <c r="E430" s="41"/>
    </row>
    <row r="431" spans="4:5" s="30" customFormat="1" x14ac:dyDescent="0.25">
      <c r="D431" s="41"/>
      <c r="E431" s="41"/>
    </row>
    <row r="432" spans="4:5" s="30" customFormat="1" x14ac:dyDescent="0.25">
      <c r="D432" s="41"/>
      <c r="E432" s="41"/>
    </row>
    <row r="433" spans="4:5" s="30" customFormat="1" x14ac:dyDescent="0.25">
      <c r="D433" s="41"/>
      <c r="E433" s="41"/>
    </row>
    <row r="434" spans="4:5" s="30" customFormat="1" x14ac:dyDescent="0.25">
      <c r="D434" s="41"/>
      <c r="E434" s="41"/>
    </row>
    <row r="435" spans="4:5" s="30" customFormat="1" x14ac:dyDescent="0.25">
      <c r="D435" s="41"/>
      <c r="E435" s="41"/>
    </row>
    <row r="436" spans="4:5" s="30" customFormat="1" ht="15.4" customHeight="1" x14ac:dyDescent="0.25">
      <c r="D436" s="41"/>
      <c r="E436" s="41"/>
    </row>
    <row r="437" spans="4:5" s="30" customFormat="1" x14ac:dyDescent="0.25">
      <c r="D437" s="41"/>
      <c r="E437" s="41"/>
    </row>
    <row r="438" spans="4:5" s="30" customFormat="1" x14ac:dyDescent="0.25">
      <c r="D438" s="41"/>
      <c r="E438" s="41"/>
    </row>
    <row r="439" spans="4:5" s="30" customFormat="1" x14ac:dyDescent="0.25">
      <c r="D439" s="41"/>
      <c r="E439" s="41"/>
    </row>
    <row r="440" spans="4:5" s="30" customFormat="1" x14ac:dyDescent="0.25">
      <c r="D440" s="41"/>
      <c r="E440" s="41"/>
    </row>
    <row r="441" spans="4:5" s="30" customFormat="1" x14ac:dyDescent="0.25">
      <c r="D441" s="41"/>
      <c r="E441" s="41"/>
    </row>
    <row r="442" spans="4:5" s="30" customFormat="1" x14ac:dyDescent="0.25">
      <c r="D442" s="41"/>
      <c r="E442" s="41"/>
    </row>
    <row r="443" spans="4:5" s="30" customFormat="1" x14ac:dyDescent="0.25">
      <c r="D443" s="41"/>
      <c r="E443" s="41"/>
    </row>
    <row r="444" spans="4:5" s="30" customFormat="1" ht="15.4" customHeight="1" x14ac:dyDescent="0.25">
      <c r="D444" s="41"/>
      <c r="E444" s="41"/>
    </row>
    <row r="445" spans="4:5" s="30" customFormat="1" x14ac:dyDescent="0.25">
      <c r="D445" s="41"/>
      <c r="E445" s="41"/>
    </row>
    <row r="446" spans="4:5" s="30" customFormat="1" ht="15.4" customHeight="1" x14ac:dyDescent="0.25">
      <c r="D446" s="41"/>
      <c r="E446" s="41"/>
    </row>
    <row r="447" spans="4:5" s="30" customFormat="1" x14ac:dyDescent="0.25">
      <c r="D447" s="41"/>
      <c r="E447" s="41"/>
    </row>
    <row r="448" spans="4:5" s="30" customFormat="1" x14ac:dyDescent="0.25">
      <c r="D448" s="41"/>
      <c r="E448" s="41"/>
    </row>
    <row r="449" spans="4:5" s="30" customFormat="1" x14ac:dyDescent="0.25">
      <c r="D449" s="41"/>
      <c r="E449" s="41"/>
    </row>
    <row r="450" spans="4:5" s="30" customFormat="1" ht="15.4" customHeight="1" x14ac:dyDescent="0.25">
      <c r="D450" s="41"/>
      <c r="E450" s="41"/>
    </row>
    <row r="451" spans="4:5" s="30" customFormat="1" x14ac:dyDescent="0.25">
      <c r="D451" s="41"/>
      <c r="E451" s="41"/>
    </row>
    <row r="452" spans="4:5" s="30" customFormat="1" x14ac:dyDescent="0.25">
      <c r="D452" s="41"/>
      <c r="E452" s="41"/>
    </row>
    <row r="453" spans="4:5" s="30" customFormat="1" ht="15.4" customHeight="1" x14ac:dyDescent="0.25">
      <c r="D453" s="41"/>
      <c r="E453" s="41"/>
    </row>
    <row r="454" spans="4:5" s="30" customFormat="1" x14ac:dyDescent="0.25">
      <c r="D454" s="41"/>
      <c r="E454" s="41"/>
    </row>
    <row r="455" spans="4:5" s="30" customFormat="1" x14ac:dyDescent="0.25">
      <c r="D455" s="41"/>
      <c r="E455" s="41"/>
    </row>
    <row r="456" spans="4:5" s="30" customFormat="1" x14ac:dyDescent="0.25">
      <c r="D456" s="41"/>
      <c r="E456" s="41"/>
    </row>
    <row r="457" spans="4:5" s="30" customFormat="1" ht="15.4" customHeight="1" x14ac:dyDescent="0.25">
      <c r="D457" s="41"/>
      <c r="E457" s="41"/>
    </row>
    <row r="458" spans="4:5" s="30" customFormat="1" x14ac:dyDescent="0.25">
      <c r="D458" s="41"/>
      <c r="E458" s="41"/>
    </row>
    <row r="459" spans="4:5" s="30" customFormat="1" x14ac:dyDescent="0.25">
      <c r="D459" s="41"/>
      <c r="E459" s="41"/>
    </row>
    <row r="460" spans="4:5" s="30" customFormat="1" x14ac:dyDescent="0.25">
      <c r="D460" s="41"/>
      <c r="E460" s="41"/>
    </row>
    <row r="461" spans="4:5" s="30" customFormat="1" x14ac:dyDescent="0.25">
      <c r="D461" s="41"/>
      <c r="E461" s="41"/>
    </row>
    <row r="462" spans="4:5" s="30" customFormat="1" x14ac:dyDescent="0.25">
      <c r="D462" s="41"/>
      <c r="E462" s="41"/>
    </row>
    <row r="463" spans="4:5" s="30" customFormat="1" ht="15.4" customHeight="1" x14ac:dyDescent="0.25">
      <c r="D463" s="41"/>
      <c r="E463" s="41"/>
    </row>
    <row r="464" spans="4:5" s="30" customFormat="1" x14ac:dyDescent="0.25">
      <c r="D464" s="41"/>
      <c r="E464" s="41"/>
    </row>
    <row r="465" spans="4:5" s="30" customFormat="1" x14ac:dyDescent="0.25">
      <c r="D465" s="41"/>
      <c r="E465" s="41"/>
    </row>
    <row r="466" spans="4:5" s="30" customFormat="1" x14ac:dyDescent="0.25">
      <c r="D466" s="41"/>
      <c r="E466" s="41"/>
    </row>
    <row r="467" spans="4:5" s="30" customFormat="1" x14ac:dyDescent="0.25">
      <c r="D467" s="41"/>
      <c r="E467" s="41"/>
    </row>
    <row r="468" spans="4:5" s="30" customFormat="1" x14ac:dyDescent="0.25">
      <c r="D468" s="41"/>
      <c r="E468" s="41"/>
    </row>
    <row r="469" spans="4:5" s="30" customFormat="1" x14ac:dyDescent="0.25">
      <c r="D469" s="41"/>
      <c r="E469" s="41"/>
    </row>
    <row r="470" spans="4:5" s="30" customFormat="1" x14ac:dyDescent="0.25">
      <c r="D470" s="41"/>
      <c r="E470" s="41"/>
    </row>
    <row r="471" spans="4:5" s="30" customFormat="1" ht="15.4" customHeight="1" x14ac:dyDescent="0.25">
      <c r="D471" s="41"/>
      <c r="E471" s="41"/>
    </row>
    <row r="472" spans="4:5" s="30" customFormat="1" ht="15.4" customHeight="1" x14ac:dyDescent="0.25">
      <c r="D472" s="41"/>
      <c r="E472" s="41"/>
    </row>
    <row r="473" spans="4:5" s="30" customFormat="1" x14ac:dyDescent="0.25">
      <c r="D473" s="41"/>
      <c r="E473" s="41"/>
    </row>
    <row r="474" spans="4:5" s="30" customFormat="1" x14ac:dyDescent="0.25">
      <c r="D474" s="41"/>
      <c r="E474" s="41"/>
    </row>
    <row r="475" spans="4:5" s="30" customFormat="1" x14ac:dyDescent="0.25">
      <c r="D475" s="41"/>
      <c r="E475" s="41"/>
    </row>
    <row r="476" spans="4:5" s="30" customFormat="1" x14ac:dyDescent="0.25">
      <c r="D476" s="41"/>
      <c r="E476" s="41"/>
    </row>
    <row r="477" spans="4:5" s="30" customFormat="1" x14ac:dyDescent="0.25">
      <c r="D477" s="41"/>
      <c r="E477" s="41"/>
    </row>
    <row r="478" spans="4:5" s="30" customFormat="1" ht="15.4" customHeight="1" x14ac:dyDescent="0.25">
      <c r="D478" s="41"/>
      <c r="E478" s="41"/>
    </row>
    <row r="479" spans="4:5" s="30" customFormat="1" ht="15.4" customHeight="1" x14ac:dyDescent="0.25">
      <c r="D479" s="41"/>
      <c r="E479" s="41"/>
    </row>
    <row r="480" spans="4:5" s="30" customFormat="1" x14ac:dyDescent="0.25">
      <c r="D480" s="41"/>
      <c r="E480" s="41"/>
    </row>
    <row r="481" spans="4:5" s="30" customFormat="1" x14ac:dyDescent="0.25">
      <c r="D481" s="41"/>
      <c r="E481" s="41"/>
    </row>
    <row r="482" spans="4:5" s="30" customFormat="1" x14ac:dyDescent="0.25">
      <c r="D482" s="41"/>
      <c r="E482" s="41"/>
    </row>
    <row r="483" spans="4:5" s="30" customFormat="1" x14ac:dyDescent="0.25">
      <c r="D483" s="41"/>
      <c r="E483" s="41"/>
    </row>
    <row r="484" spans="4:5" s="30" customFormat="1" x14ac:dyDescent="0.25">
      <c r="D484" s="41"/>
      <c r="E484" s="41"/>
    </row>
    <row r="485" spans="4:5" s="30" customFormat="1" x14ac:dyDescent="0.25">
      <c r="D485" s="41"/>
      <c r="E485" s="41"/>
    </row>
    <row r="486" spans="4:5" s="30" customFormat="1" x14ac:dyDescent="0.25">
      <c r="D486" s="41"/>
      <c r="E486" s="41"/>
    </row>
    <row r="487" spans="4:5" s="30" customFormat="1" x14ac:dyDescent="0.25">
      <c r="D487" s="41"/>
      <c r="E487" s="41"/>
    </row>
    <row r="488" spans="4:5" s="30" customFormat="1" x14ac:dyDescent="0.25">
      <c r="D488" s="41"/>
      <c r="E488" s="41"/>
    </row>
    <row r="489" spans="4:5" s="30" customFormat="1" x14ac:dyDescent="0.25">
      <c r="D489" s="41"/>
      <c r="E489" s="41"/>
    </row>
    <row r="490" spans="4:5" s="30" customFormat="1" x14ac:dyDescent="0.25">
      <c r="D490" s="41"/>
      <c r="E490" s="41"/>
    </row>
    <row r="491" spans="4:5" s="30" customFormat="1" x14ac:dyDescent="0.25">
      <c r="D491" s="41"/>
      <c r="E491" s="41"/>
    </row>
    <row r="492" spans="4:5" s="30" customFormat="1" ht="15.4" customHeight="1" x14ac:dyDescent="0.25">
      <c r="D492" s="41"/>
      <c r="E492" s="41"/>
    </row>
    <row r="493" spans="4:5" s="30" customFormat="1" ht="15.4" customHeight="1" x14ac:dyDescent="0.25">
      <c r="D493" s="41"/>
      <c r="E493" s="41"/>
    </row>
    <row r="494" spans="4:5" s="30" customFormat="1" x14ac:dyDescent="0.25">
      <c r="D494" s="41"/>
      <c r="E494" s="41"/>
    </row>
    <row r="495" spans="4:5" s="30" customFormat="1" x14ac:dyDescent="0.25">
      <c r="D495" s="41"/>
      <c r="E495" s="41"/>
    </row>
    <row r="496" spans="4:5" s="30" customFormat="1" x14ac:dyDescent="0.25">
      <c r="D496" s="41"/>
      <c r="E496" s="41"/>
    </row>
    <row r="497" spans="4:5" s="30" customFormat="1" x14ac:dyDescent="0.25">
      <c r="D497" s="41"/>
      <c r="E497" s="41"/>
    </row>
    <row r="498" spans="4:5" s="30" customFormat="1" x14ac:dyDescent="0.25">
      <c r="D498" s="41"/>
      <c r="E498" s="41"/>
    </row>
    <row r="499" spans="4:5" s="30" customFormat="1" x14ac:dyDescent="0.25">
      <c r="D499" s="41"/>
      <c r="E499" s="41"/>
    </row>
    <row r="500" spans="4:5" s="30" customFormat="1" x14ac:dyDescent="0.25">
      <c r="D500" s="41"/>
      <c r="E500" s="41"/>
    </row>
    <row r="501" spans="4:5" s="30" customFormat="1" x14ac:dyDescent="0.25">
      <c r="D501" s="41"/>
      <c r="E501" s="41"/>
    </row>
    <row r="502" spans="4:5" s="30" customFormat="1" x14ac:dyDescent="0.25">
      <c r="D502" s="41"/>
      <c r="E502" s="41"/>
    </row>
    <row r="503" spans="4:5" s="30" customFormat="1" x14ac:dyDescent="0.25">
      <c r="D503" s="41"/>
      <c r="E503" s="41"/>
    </row>
    <row r="504" spans="4:5" s="30" customFormat="1" x14ac:dyDescent="0.25">
      <c r="D504" s="41"/>
      <c r="E504" s="41"/>
    </row>
    <row r="505" spans="4:5" s="30" customFormat="1" x14ac:dyDescent="0.25">
      <c r="D505" s="41"/>
      <c r="E505" s="41"/>
    </row>
    <row r="506" spans="4:5" s="30" customFormat="1" x14ac:dyDescent="0.25">
      <c r="D506" s="41"/>
      <c r="E506" s="41"/>
    </row>
    <row r="507" spans="4:5" s="30" customFormat="1" x14ac:dyDescent="0.25">
      <c r="D507" s="41"/>
      <c r="E507" s="41"/>
    </row>
    <row r="508" spans="4:5" s="30" customFormat="1" x14ac:dyDescent="0.25">
      <c r="D508" s="41"/>
      <c r="E508" s="41"/>
    </row>
    <row r="509" spans="4:5" s="30" customFormat="1" x14ac:dyDescent="0.25">
      <c r="D509" s="41"/>
      <c r="E509" s="41"/>
    </row>
    <row r="510" spans="4:5" s="30" customFormat="1" x14ac:dyDescent="0.25">
      <c r="D510" s="41"/>
      <c r="E510" s="41"/>
    </row>
    <row r="511" spans="4:5" s="30" customFormat="1" x14ac:dyDescent="0.25">
      <c r="D511" s="41"/>
      <c r="E511" s="41"/>
    </row>
    <row r="512" spans="4:5" s="30" customFormat="1" x14ac:dyDescent="0.25">
      <c r="D512" s="41"/>
      <c r="E512" s="41"/>
    </row>
    <row r="513" spans="4:5" s="30" customFormat="1" x14ac:dyDescent="0.25">
      <c r="D513" s="41"/>
      <c r="E513" s="41"/>
    </row>
    <row r="514" spans="4:5" s="30" customFormat="1" x14ac:dyDescent="0.25">
      <c r="D514" s="41"/>
      <c r="E514" s="41"/>
    </row>
    <row r="515" spans="4:5" s="30" customFormat="1" x14ac:dyDescent="0.25">
      <c r="D515" s="41"/>
      <c r="E515" s="41"/>
    </row>
    <row r="516" spans="4:5" s="30" customFormat="1" x14ac:dyDescent="0.25">
      <c r="D516" s="41"/>
      <c r="E516" s="41"/>
    </row>
    <row r="517" spans="4:5" s="30" customFormat="1" x14ac:dyDescent="0.25">
      <c r="D517" s="41"/>
      <c r="E517" s="41"/>
    </row>
    <row r="518" spans="4:5" s="30" customFormat="1" x14ac:dyDescent="0.25">
      <c r="D518" s="41"/>
      <c r="E518" s="41"/>
    </row>
    <row r="519" spans="4:5" s="30" customFormat="1" x14ac:dyDescent="0.25">
      <c r="D519" s="41"/>
      <c r="E519" s="41"/>
    </row>
    <row r="520" spans="4:5" s="30" customFormat="1" x14ac:dyDescent="0.25">
      <c r="D520" s="41"/>
      <c r="E520" s="41"/>
    </row>
    <row r="521" spans="4:5" s="30" customFormat="1" x14ac:dyDescent="0.25">
      <c r="D521" s="41"/>
      <c r="E521" s="41"/>
    </row>
    <row r="522" spans="4:5" s="30" customFormat="1" x14ac:dyDescent="0.25">
      <c r="D522" s="41"/>
      <c r="E522" s="41"/>
    </row>
    <row r="523" spans="4:5" s="30" customFormat="1" x14ac:dyDescent="0.25">
      <c r="D523" s="41"/>
      <c r="E523" s="41"/>
    </row>
    <row r="524" spans="4:5" s="30" customFormat="1" x14ac:dyDescent="0.25">
      <c r="D524" s="41"/>
      <c r="E524" s="41"/>
    </row>
    <row r="525" spans="4:5" s="30" customFormat="1" x14ac:dyDescent="0.25">
      <c r="D525" s="41"/>
      <c r="E525" s="41"/>
    </row>
    <row r="526" spans="4:5" s="30" customFormat="1" x14ac:dyDescent="0.25">
      <c r="D526" s="41"/>
      <c r="E526" s="41"/>
    </row>
    <row r="527" spans="4:5" s="30" customFormat="1" x14ac:dyDescent="0.25">
      <c r="D527" s="41"/>
      <c r="E527" s="41"/>
    </row>
    <row r="528" spans="4:5" s="30" customFormat="1" x14ac:dyDescent="0.25">
      <c r="D528" s="41"/>
      <c r="E528" s="41"/>
    </row>
    <row r="529" spans="1:13" x14ac:dyDescent="0.25">
      <c r="A529" s="30"/>
      <c r="B529" s="30"/>
      <c r="C529" s="30"/>
      <c r="D529" s="41"/>
      <c r="E529" s="41"/>
      <c r="F529" s="30"/>
      <c r="G529" s="30"/>
      <c r="H529" s="30"/>
    </row>
    <row r="530" spans="1:13" x14ac:dyDescent="0.25">
      <c r="A530" s="30"/>
      <c r="B530" s="30"/>
      <c r="C530" s="30"/>
      <c r="D530" s="41"/>
      <c r="E530" s="41"/>
      <c r="F530" s="30"/>
      <c r="G530" s="30"/>
      <c r="H530" s="30"/>
    </row>
    <row r="531" spans="1:13" x14ac:dyDescent="0.25">
      <c r="A531" s="30"/>
      <c r="B531" s="30"/>
      <c r="C531" s="30"/>
      <c r="D531" s="41"/>
      <c r="E531" s="41"/>
      <c r="F531" s="30"/>
      <c r="G531" s="30"/>
      <c r="H531" s="30"/>
    </row>
    <row r="532" spans="1:13" x14ac:dyDescent="0.25">
      <c r="A532" s="30"/>
      <c r="B532" s="30"/>
      <c r="C532" s="30"/>
      <c r="D532" s="41"/>
      <c r="E532" s="41"/>
      <c r="F532" s="30"/>
      <c r="G532" s="30"/>
      <c r="H532" s="30"/>
    </row>
    <row r="533" spans="1:13" x14ac:dyDescent="0.25">
      <c r="A533" s="30"/>
      <c r="B533" s="30"/>
      <c r="C533" s="30"/>
      <c r="D533" s="41"/>
      <c r="E533" s="41"/>
      <c r="F533" s="30"/>
      <c r="G533" s="30"/>
      <c r="H533" s="30"/>
    </row>
    <row r="534" spans="1:13" x14ac:dyDescent="0.25">
      <c r="A534" s="30"/>
      <c r="B534" s="30"/>
      <c r="C534" s="30"/>
      <c r="D534" s="41"/>
      <c r="E534" s="41"/>
      <c r="F534" s="30"/>
      <c r="G534" s="30"/>
      <c r="H534" s="30"/>
    </row>
    <row r="535" spans="1:13" x14ac:dyDescent="0.25">
      <c r="A535" s="30"/>
      <c r="B535" s="30"/>
      <c r="C535" s="30"/>
      <c r="D535" s="41"/>
      <c r="E535" s="41"/>
      <c r="F535" s="30"/>
      <c r="G535" s="30"/>
      <c r="H535" s="30"/>
    </row>
    <row r="536" spans="1:13" x14ac:dyDescent="0.25">
      <c r="A536" s="30"/>
      <c r="B536" s="30"/>
      <c r="C536" s="30"/>
      <c r="D536" s="41"/>
      <c r="E536" s="41"/>
      <c r="F536" s="30"/>
      <c r="G536" s="30"/>
      <c r="H536" s="30"/>
    </row>
    <row r="537" spans="1:13" x14ac:dyDescent="0.25">
      <c r="A537" s="30"/>
      <c r="B537" s="30"/>
      <c r="C537" s="30"/>
      <c r="D537" s="41"/>
      <c r="E537" s="41"/>
      <c r="F537" s="30"/>
      <c r="G537" s="30"/>
      <c r="H537" s="30"/>
    </row>
    <row r="538" spans="1:13" x14ac:dyDescent="0.25">
      <c r="A538" s="30"/>
      <c r="B538" s="30"/>
      <c r="C538" s="30"/>
      <c r="D538" s="41"/>
      <c r="E538" s="41"/>
      <c r="F538" s="30"/>
      <c r="G538" s="30"/>
      <c r="H538" s="30"/>
    </row>
    <row r="539" spans="1:13" x14ac:dyDescent="0.25">
      <c r="A539" s="30"/>
      <c r="B539" s="30"/>
      <c r="C539" s="30"/>
      <c r="D539" s="41"/>
      <c r="E539" s="41"/>
      <c r="F539" s="30"/>
      <c r="G539" s="30"/>
      <c r="H539" s="30"/>
    </row>
    <row r="540" spans="1:13" x14ac:dyDescent="0.25">
      <c r="A540" s="30"/>
      <c r="B540" s="30"/>
      <c r="C540" s="30"/>
      <c r="D540" s="41"/>
      <c r="E540" s="41"/>
      <c r="F540" s="30"/>
      <c r="G540" s="30"/>
      <c r="H540" s="30"/>
    </row>
    <row r="541" spans="1:13" x14ac:dyDescent="0.25">
      <c r="A541" s="30"/>
      <c r="B541" s="30"/>
      <c r="C541" s="30"/>
      <c r="D541" s="41"/>
      <c r="E541" s="41"/>
      <c r="F541" s="30"/>
      <c r="G541" s="30"/>
      <c r="H541" s="30"/>
    </row>
    <row r="542" spans="1:13" x14ac:dyDescent="0.25">
      <c r="A542" s="30"/>
      <c r="B542" s="30"/>
      <c r="C542" s="30"/>
      <c r="D542" s="41"/>
      <c r="E542" s="41"/>
      <c r="F542" s="30"/>
      <c r="G542" s="30"/>
      <c r="H542" s="30"/>
    </row>
    <row r="543" spans="1:13" x14ac:dyDescent="0.25">
      <c r="A543" s="30"/>
      <c r="B543" s="30"/>
      <c r="C543" s="30"/>
      <c r="D543" s="41"/>
      <c r="E543" s="41"/>
      <c r="F543" s="30"/>
      <c r="G543" s="30"/>
      <c r="H543" s="30"/>
    </row>
    <row r="544" spans="1:13" x14ac:dyDescent="0.25">
      <c r="A544" s="140"/>
      <c r="B544" s="141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2"/>
    </row>
    <row r="545" spans="1:13" ht="15.75" x14ac:dyDescent="0.25">
      <c r="A545" s="143" t="s">
        <v>223</v>
      </c>
      <c r="B545" s="144"/>
      <c r="C545" s="144"/>
      <c r="D545" s="144"/>
      <c r="E545" s="144"/>
      <c r="F545" s="144"/>
      <c r="G545" s="144"/>
      <c r="H545" s="144"/>
      <c r="I545" s="119" t="e">
        <f>I18+#REF!+#REF!+I105+#REF!+#REF!+#REF!+#REF!+#REF!+#REF!+#REF!+#REF!+#REF!+#REF!+#REF!+#REF!+#REF!</f>
        <v>#REF!</v>
      </c>
      <c r="J545" s="119" t="e">
        <f>J18+#REF!+#REF!+J105+#REF!+#REF!+#REF!+#REF!+#REF!+#REF!+#REF!+#REF!+#REF!+#REF!+#REF!+#REF!+#REF!</f>
        <v>#REF!</v>
      </c>
      <c r="K545" s="119" t="e">
        <f>K18+#REF!+#REF!+K105+#REF!+#REF!+#REF!+#REF!+#REF!+#REF!+#REF!+#REF!+#REF!+#REF!+#REF!+#REF!+#REF!</f>
        <v>#REF!</v>
      </c>
      <c r="L545" s="119" t="e">
        <f>L18+#REF!+#REF!+L105+#REF!+#REF!+#REF!+#REF!+#REF!+#REF!+#REF!+#REF!+#REF!+#REF!+#REF!+#REF!+#REF!</f>
        <v>#REF!</v>
      </c>
      <c r="M545" s="120" t="e">
        <f>L545/J545</f>
        <v>#REF!</v>
      </c>
    </row>
    <row r="546" spans="1:13" x14ac:dyDescent="0.25">
      <c r="A546" s="145"/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7"/>
    </row>
    <row r="547" spans="1:13" ht="13.9" customHeight="1" x14ac:dyDescent="0.25">
      <c r="A547" s="121"/>
      <c r="M547" s="126"/>
    </row>
    <row r="548" spans="1:13" x14ac:dyDescent="0.25">
      <c r="A548" s="121"/>
      <c r="B548" s="127"/>
      <c r="I548" s="41"/>
      <c r="J548" s="41"/>
      <c r="M548" s="126"/>
    </row>
    <row r="549" spans="1:13" x14ac:dyDescent="0.25">
      <c r="A549" s="121"/>
      <c r="I549" s="41"/>
      <c r="J549" s="41"/>
      <c r="M549" s="126"/>
    </row>
    <row r="550" spans="1:13" x14ac:dyDescent="0.25">
      <c r="A550" s="121"/>
      <c r="M550" s="126"/>
    </row>
    <row r="551" spans="1:13" x14ac:dyDescent="0.25">
      <c r="A551" s="128"/>
      <c r="B551" s="129"/>
      <c r="C551" s="130"/>
      <c r="D551" s="131"/>
      <c r="E551" s="131"/>
      <c r="F551" s="131"/>
      <c r="G551" s="132"/>
      <c r="H551" s="132"/>
      <c r="I551" s="133"/>
      <c r="J551" s="133"/>
      <c r="K551" s="133"/>
      <c r="L551" s="133"/>
      <c r="M551" s="134"/>
    </row>
    <row r="553" spans="1:13" ht="26.25" customHeight="1" x14ac:dyDescent="0.25">
      <c r="I553" s="41" t="e">
        <f>I545-#REF!</f>
        <v>#REF!</v>
      </c>
      <c r="J553" s="41"/>
    </row>
    <row r="559" spans="1:13" x14ac:dyDescent="0.25">
      <c r="J559" s="148" t="e">
        <f>J545-I545</f>
        <v>#REF!</v>
      </c>
      <c r="K559" s="149"/>
    </row>
    <row r="560" spans="1:13" ht="26.25" customHeight="1" x14ac:dyDescent="0.25">
      <c r="J560" s="149"/>
      <c r="K560" s="149"/>
      <c r="L560" s="135" t="e">
        <f>J559/I545</f>
        <v>#REF!</v>
      </c>
    </row>
    <row r="561" spans="1:18" s="21" customFormat="1" x14ac:dyDescent="0.2">
      <c r="A561" s="123"/>
      <c r="B561" s="122"/>
      <c r="C561" s="123"/>
      <c r="D561" s="124"/>
      <c r="E561" s="124"/>
      <c r="F561" s="124"/>
      <c r="G561" s="125"/>
      <c r="H561" s="125"/>
      <c r="I561" s="30"/>
      <c r="J561" s="30"/>
      <c r="K561" s="30"/>
      <c r="L561" s="30"/>
      <c r="M561" s="30"/>
      <c r="N561" s="20"/>
      <c r="O561" s="20"/>
      <c r="P561" s="20"/>
      <c r="Q561" s="20"/>
      <c r="R561" s="20"/>
    </row>
    <row r="562" spans="1:18" s="21" customFormat="1" ht="16.5" customHeight="1" x14ac:dyDescent="0.2">
      <c r="A562" s="123"/>
      <c r="B562" s="122"/>
      <c r="C562" s="123"/>
      <c r="D562" s="124"/>
      <c r="E562" s="124"/>
      <c r="F562" s="124"/>
      <c r="G562" s="125"/>
      <c r="H562" s="125"/>
      <c r="I562" s="30"/>
      <c r="J562" s="30"/>
      <c r="K562" s="30"/>
      <c r="L562" s="30"/>
      <c r="M562" s="30"/>
      <c r="N562" s="20"/>
      <c r="O562" s="20"/>
      <c r="P562" s="20"/>
      <c r="Q562" s="20"/>
      <c r="R562" s="20"/>
    </row>
  </sheetData>
  <mergeCells count="39">
    <mergeCell ref="M10:M11"/>
    <mergeCell ref="C1:M5"/>
    <mergeCell ref="A6:E6"/>
    <mergeCell ref="G6:K6"/>
    <mergeCell ref="A7:E8"/>
    <mergeCell ref="G7:K8"/>
    <mergeCell ref="L7:L8"/>
    <mergeCell ref="M7:M8"/>
    <mergeCell ref="A9:E9"/>
    <mergeCell ref="G9:K9"/>
    <mergeCell ref="A10:E11"/>
    <mergeCell ref="G10:K11"/>
    <mergeCell ref="L10:L11"/>
    <mergeCell ref="A12:B12"/>
    <mergeCell ref="C12:D12"/>
    <mergeCell ref="E12:F12"/>
    <mergeCell ref="G12:H12"/>
    <mergeCell ref="L12:M12"/>
    <mergeCell ref="J559:K560"/>
    <mergeCell ref="J13:K14"/>
    <mergeCell ref="L13:M14"/>
    <mergeCell ref="O14:O16"/>
    <mergeCell ref="A15:M15"/>
    <mergeCell ref="A16:A17"/>
    <mergeCell ref="B16:B17"/>
    <mergeCell ref="C16:C17"/>
    <mergeCell ref="E16:H16"/>
    <mergeCell ref="I16:L16"/>
    <mergeCell ref="M16:M17"/>
    <mergeCell ref="A13:B14"/>
    <mergeCell ref="C13:D14"/>
    <mergeCell ref="E13:F14"/>
    <mergeCell ref="G13:H14"/>
    <mergeCell ref="I13:I14"/>
    <mergeCell ref="P17:Q17"/>
    <mergeCell ref="B19:M19"/>
    <mergeCell ref="A544:M544"/>
    <mergeCell ref="A545:H545"/>
    <mergeCell ref="A546:M546"/>
  </mergeCells>
  <printOptions horizontalCentered="1"/>
  <pageMargins left="0.31496062992125984" right="0.31496062992125984" top="1.1811023622047245" bottom="0.78740157480314965" header="0.31496062992125984" footer="0.31496062992125984"/>
  <pageSetup paperSize="9" scale="39" fitToHeight="0" orientation="portrait" horizontalDpi="360" verticalDpi="360" r:id="rId1"/>
  <headerFooter>
    <oddFooter xml:space="preserve">&amp;LFabio Cavalcanti de A. Filho
Resp. Téc. - Eng. Civil
CREA 1617144509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63043-31DA-4C46-9203-81D414B758E8}">
  <sheetPr>
    <pageSetUpPr fitToPage="1"/>
  </sheetPr>
  <dimension ref="A1:R562"/>
  <sheetViews>
    <sheetView view="pageBreakPreview" topLeftCell="A34" zoomScale="70" zoomScaleNormal="85" zoomScaleSheetLayoutView="70" workbookViewId="0">
      <selection activeCell="G42" sqref="G42:H42"/>
    </sheetView>
  </sheetViews>
  <sheetFormatPr defaultColWidth="10.28515625" defaultRowHeight="12.75" x14ac:dyDescent="0.25"/>
  <cols>
    <col min="1" max="1" width="11.85546875" style="123" customWidth="1"/>
    <col min="2" max="2" width="68.7109375" style="122" customWidth="1"/>
    <col min="3" max="3" width="8.85546875" style="123" customWidth="1"/>
    <col min="4" max="4" width="14.42578125" style="124" customWidth="1"/>
    <col min="5" max="5" width="12.28515625" style="124" customWidth="1"/>
    <col min="6" max="6" width="13.28515625" style="124" customWidth="1"/>
    <col min="7" max="7" width="14.28515625" style="125" bestFit="1" customWidth="1"/>
    <col min="8" max="8" width="12.28515625" style="125" customWidth="1"/>
    <col min="9" max="9" width="21.5703125" style="30" customWidth="1"/>
    <col min="10" max="10" width="23.140625" style="30" customWidth="1"/>
    <col min="11" max="12" width="18.85546875" style="30" bestFit="1" customWidth="1"/>
    <col min="13" max="13" width="32.7109375" style="30" customWidth="1"/>
    <col min="14" max="14" width="10.28515625" style="30"/>
    <col min="15" max="15" width="12" style="30" bestFit="1" customWidth="1"/>
    <col min="16" max="16384" width="10.28515625" style="30"/>
  </cols>
  <sheetData>
    <row r="1" spans="1:18" s="4" customFormat="1" ht="12.75" customHeight="1" x14ac:dyDescent="0.25">
      <c r="A1" s="1"/>
      <c r="B1" s="2"/>
      <c r="C1" s="179" t="s">
        <v>224</v>
      </c>
      <c r="D1" s="179"/>
      <c r="E1" s="179"/>
      <c r="F1" s="179"/>
      <c r="G1" s="179"/>
      <c r="H1" s="179"/>
      <c r="I1" s="179"/>
      <c r="J1" s="179"/>
      <c r="K1" s="179"/>
      <c r="L1" s="179"/>
      <c r="M1" s="180"/>
      <c r="N1" s="3"/>
      <c r="O1" s="3"/>
      <c r="P1" s="3"/>
      <c r="Q1" s="3"/>
      <c r="R1" s="3"/>
    </row>
    <row r="2" spans="1:18" s="4" customFormat="1" ht="12.75" customHeight="1" x14ac:dyDescent="0.25">
      <c r="A2" s="5"/>
      <c r="B2" s="6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2"/>
      <c r="N2" s="3"/>
      <c r="O2" s="3"/>
      <c r="P2" s="3"/>
      <c r="Q2" s="3"/>
      <c r="R2" s="3"/>
    </row>
    <row r="3" spans="1:18" s="4" customFormat="1" ht="12.75" customHeight="1" x14ac:dyDescent="0.25">
      <c r="A3" s="5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2"/>
      <c r="N3" s="3"/>
      <c r="O3" s="3"/>
      <c r="P3" s="3"/>
      <c r="Q3" s="3"/>
      <c r="R3" s="3"/>
    </row>
    <row r="4" spans="1:18" s="4" customFormat="1" ht="12.75" customHeight="1" x14ac:dyDescent="0.25">
      <c r="A4" s="5"/>
      <c r="B4" s="7" t="s">
        <v>1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2"/>
      <c r="N4" s="3"/>
      <c r="O4" s="3"/>
      <c r="P4" s="3"/>
      <c r="Q4" s="3"/>
      <c r="R4" s="3"/>
    </row>
    <row r="5" spans="1:18" s="4" customFormat="1" ht="12.75" customHeight="1" x14ac:dyDescent="0.25">
      <c r="A5" s="8"/>
      <c r="B5" s="7" t="s">
        <v>2</v>
      </c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4"/>
      <c r="N5" s="3"/>
      <c r="O5" s="3"/>
      <c r="P5" s="3"/>
      <c r="Q5" s="3"/>
      <c r="R5" s="3"/>
    </row>
    <row r="6" spans="1:18" s="4" customFormat="1" x14ac:dyDescent="0.25">
      <c r="A6" s="162" t="s">
        <v>3</v>
      </c>
      <c r="B6" s="175"/>
      <c r="C6" s="175"/>
      <c r="D6" s="175"/>
      <c r="E6" s="163"/>
      <c r="F6" s="9"/>
      <c r="G6" s="185" t="s">
        <v>4</v>
      </c>
      <c r="H6" s="186"/>
      <c r="I6" s="186"/>
      <c r="J6" s="186"/>
      <c r="K6" s="187"/>
      <c r="L6" s="11" t="s">
        <v>5</v>
      </c>
      <c r="M6" s="11" t="s">
        <v>6</v>
      </c>
      <c r="N6" s="3"/>
      <c r="O6" s="3"/>
      <c r="P6" s="3"/>
      <c r="Q6" s="3"/>
      <c r="R6" s="3"/>
    </row>
    <row r="7" spans="1:18" s="4" customFormat="1" ht="12.75" customHeight="1" x14ac:dyDescent="0.25">
      <c r="A7" s="188" t="s">
        <v>7</v>
      </c>
      <c r="B7" s="189"/>
      <c r="C7" s="189"/>
      <c r="D7" s="189"/>
      <c r="E7" s="190"/>
      <c r="F7" s="12"/>
      <c r="G7" s="188" t="s">
        <v>2</v>
      </c>
      <c r="H7" s="189"/>
      <c r="I7" s="189"/>
      <c r="J7" s="189"/>
      <c r="K7" s="190"/>
      <c r="L7" s="178">
        <v>45078</v>
      </c>
      <c r="M7" s="194" t="s">
        <v>225</v>
      </c>
      <c r="N7" s="3"/>
      <c r="O7" s="3"/>
      <c r="P7" s="3"/>
      <c r="Q7" s="3"/>
      <c r="R7" s="3"/>
    </row>
    <row r="8" spans="1:18" s="4" customFormat="1" x14ac:dyDescent="0.25">
      <c r="A8" s="191"/>
      <c r="B8" s="192"/>
      <c r="C8" s="192"/>
      <c r="D8" s="192"/>
      <c r="E8" s="193"/>
      <c r="F8" s="13"/>
      <c r="G8" s="191"/>
      <c r="H8" s="192"/>
      <c r="I8" s="192"/>
      <c r="J8" s="192"/>
      <c r="K8" s="193"/>
      <c r="L8" s="178"/>
      <c r="M8" s="195"/>
      <c r="N8" s="3"/>
      <c r="O8" s="3"/>
      <c r="P8" s="3"/>
      <c r="Q8" s="3"/>
      <c r="R8" s="3"/>
    </row>
    <row r="9" spans="1:18" s="4" customFormat="1" ht="33" customHeight="1" x14ac:dyDescent="0.25">
      <c r="A9" s="162" t="s">
        <v>8</v>
      </c>
      <c r="B9" s="175"/>
      <c r="C9" s="175"/>
      <c r="D9" s="175"/>
      <c r="E9" s="163"/>
      <c r="F9" s="10"/>
      <c r="G9" s="161" t="s">
        <v>9</v>
      </c>
      <c r="H9" s="161"/>
      <c r="I9" s="161"/>
      <c r="J9" s="161"/>
      <c r="K9" s="161"/>
      <c r="L9" s="14" t="s">
        <v>10</v>
      </c>
      <c r="M9" s="15" t="s">
        <v>11</v>
      </c>
      <c r="N9" s="3"/>
      <c r="O9" s="3"/>
      <c r="P9" s="3"/>
      <c r="Q9" s="3"/>
      <c r="R9" s="3"/>
    </row>
    <row r="10" spans="1:18" s="4" customFormat="1" ht="12.75" customHeight="1" x14ac:dyDescent="0.25">
      <c r="A10" s="165"/>
      <c r="B10" s="176"/>
      <c r="C10" s="176"/>
      <c r="D10" s="176"/>
      <c r="E10" s="166"/>
      <c r="F10" s="16"/>
      <c r="G10" s="154" t="s">
        <v>12</v>
      </c>
      <c r="H10" s="154"/>
      <c r="I10" s="154"/>
      <c r="J10" s="154"/>
      <c r="K10" s="154"/>
      <c r="L10" s="178">
        <v>44957</v>
      </c>
      <c r="M10" s="178">
        <v>45322</v>
      </c>
      <c r="N10" s="3"/>
      <c r="O10" s="3"/>
      <c r="P10" s="3"/>
      <c r="Q10" s="3"/>
      <c r="R10" s="3"/>
    </row>
    <row r="11" spans="1:18" s="4" customFormat="1" x14ac:dyDescent="0.25">
      <c r="A11" s="167"/>
      <c r="B11" s="177"/>
      <c r="C11" s="177"/>
      <c r="D11" s="177"/>
      <c r="E11" s="168"/>
      <c r="F11" s="17"/>
      <c r="G11" s="154"/>
      <c r="H11" s="154"/>
      <c r="I11" s="154"/>
      <c r="J11" s="154"/>
      <c r="K11" s="154"/>
      <c r="L11" s="178"/>
      <c r="M11" s="178"/>
      <c r="N11" s="3"/>
      <c r="O11" s="3"/>
      <c r="P11" s="3"/>
      <c r="Q11" s="3"/>
      <c r="R11" s="3"/>
    </row>
    <row r="12" spans="1:18" s="4" customFormat="1" ht="13.15" customHeight="1" x14ac:dyDescent="0.25">
      <c r="A12" s="161" t="s">
        <v>13</v>
      </c>
      <c r="B12" s="161"/>
      <c r="C12" s="162" t="s">
        <v>14</v>
      </c>
      <c r="D12" s="163"/>
      <c r="E12" s="162"/>
      <c r="F12" s="163"/>
      <c r="G12" s="162"/>
      <c r="H12" s="163"/>
      <c r="I12" s="18"/>
      <c r="J12" s="18" t="s">
        <v>18</v>
      </c>
      <c r="K12" s="18"/>
      <c r="L12" s="164" t="s">
        <v>19</v>
      </c>
      <c r="M12" s="164"/>
      <c r="N12" s="3"/>
      <c r="O12" s="3"/>
      <c r="P12" s="3"/>
      <c r="Q12" s="3"/>
      <c r="R12" s="3"/>
    </row>
    <row r="13" spans="1:18" s="4" customFormat="1" ht="15" customHeight="1" x14ac:dyDescent="0.25">
      <c r="A13" s="165"/>
      <c r="B13" s="166"/>
      <c r="C13" s="222">
        <v>672163.56</v>
      </c>
      <c r="D13" s="223"/>
      <c r="E13" s="169"/>
      <c r="F13" s="170"/>
      <c r="G13" s="150"/>
      <c r="H13" s="151"/>
      <c r="I13" s="173"/>
      <c r="J13" s="210">
        <f>33330</f>
        <v>33330</v>
      </c>
      <c r="K13" s="211"/>
      <c r="L13" s="154" t="s">
        <v>20</v>
      </c>
      <c r="M13" s="154"/>
      <c r="N13" s="3"/>
      <c r="O13" s="3"/>
      <c r="P13" s="3"/>
      <c r="Q13" s="3"/>
      <c r="R13" s="3"/>
    </row>
    <row r="14" spans="1:18" s="4" customFormat="1" x14ac:dyDescent="0.25">
      <c r="A14" s="167"/>
      <c r="B14" s="168"/>
      <c r="C14" s="224"/>
      <c r="D14" s="225"/>
      <c r="E14" s="171"/>
      <c r="F14" s="172"/>
      <c r="G14" s="152"/>
      <c r="H14" s="153"/>
      <c r="I14" s="174"/>
      <c r="J14" s="212"/>
      <c r="K14" s="213"/>
      <c r="L14" s="154"/>
      <c r="M14" s="154"/>
      <c r="N14" s="3"/>
      <c r="O14" s="155"/>
      <c r="P14" s="3"/>
      <c r="Q14" s="3"/>
      <c r="R14" s="3"/>
    </row>
    <row r="15" spans="1:18" s="4" customForma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3"/>
      <c r="O15" s="155"/>
      <c r="P15" s="3"/>
      <c r="Q15" s="3"/>
      <c r="R15" s="3"/>
    </row>
    <row r="16" spans="1:18" s="21" customFormat="1" ht="12.75" customHeight="1" x14ac:dyDescent="0.2">
      <c r="A16" s="157" t="s">
        <v>21</v>
      </c>
      <c r="B16" s="158" t="s">
        <v>22</v>
      </c>
      <c r="C16" s="158" t="s">
        <v>23</v>
      </c>
      <c r="D16" s="19"/>
      <c r="E16" s="157" t="s">
        <v>24</v>
      </c>
      <c r="F16" s="157"/>
      <c r="G16" s="157"/>
      <c r="H16" s="157"/>
      <c r="I16" s="214" t="s">
        <v>226</v>
      </c>
      <c r="J16" s="215"/>
      <c r="K16" s="215"/>
      <c r="L16" s="215"/>
      <c r="M16" s="216"/>
      <c r="N16" s="20"/>
      <c r="O16" s="155"/>
      <c r="P16" s="20"/>
      <c r="Q16" s="20"/>
      <c r="R16" s="20"/>
    </row>
    <row r="17" spans="1:18" s="21" customFormat="1" ht="41.45" customHeight="1" x14ac:dyDescent="0.2">
      <c r="A17" s="157"/>
      <c r="B17" s="158"/>
      <c r="C17" s="158"/>
      <c r="D17" s="19" t="s">
        <v>27</v>
      </c>
      <c r="E17" s="19" t="s">
        <v>28</v>
      </c>
      <c r="F17" s="19" t="s">
        <v>29</v>
      </c>
      <c r="G17" s="220" t="s">
        <v>31</v>
      </c>
      <c r="H17" s="221"/>
      <c r="I17" s="217"/>
      <c r="J17" s="218"/>
      <c r="K17" s="218"/>
      <c r="L17" s="218"/>
      <c r="M17" s="219"/>
      <c r="N17" s="20"/>
      <c r="O17" s="23"/>
      <c r="P17" s="136"/>
      <c r="Q17" s="136"/>
      <c r="R17" s="24"/>
    </row>
    <row r="18" spans="1:18" x14ac:dyDescent="0.25">
      <c r="A18" s="25">
        <v>1</v>
      </c>
      <c r="B18" s="26" t="s">
        <v>32</v>
      </c>
      <c r="C18" s="27"/>
      <c r="D18" s="27"/>
      <c r="E18" s="27"/>
      <c r="F18" s="27"/>
      <c r="G18" s="27"/>
      <c r="H18" s="27"/>
      <c r="I18" s="204"/>
      <c r="J18" s="205"/>
      <c r="K18" s="205"/>
      <c r="L18" s="205"/>
      <c r="M18" s="206"/>
    </row>
    <row r="19" spans="1:18" ht="13.9" customHeight="1" x14ac:dyDescent="0.25">
      <c r="A19" s="31" t="s">
        <v>33</v>
      </c>
      <c r="B19" s="137" t="s">
        <v>34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9"/>
    </row>
    <row r="20" spans="1:18" ht="60" x14ac:dyDescent="0.25">
      <c r="A20" s="32" t="s">
        <v>35</v>
      </c>
      <c r="B20" s="33" t="s">
        <v>36</v>
      </c>
      <c r="C20" s="32" t="s">
        <v>37</v>
      </c>
      <c r="D20" s="34"/>
      <c r="E20" s="35"/>
      <c r="F20" s="36"/>
      <c r="G20" s="196">
        <f>'[2]Bm 01'!G20</f>
        <v>1</v>
      </c>
      <c r="H20" s="197"/>
      <c r="I20" s="207" t="s">
        <v>227</v>
      </c>
      <c r="J20" s="208"/>
      <c r="K20" s="208"/>
      <c r="L20" s="208"/>
      <c r="M20" s="209"/>
      <c r="Q20" s="41"/>
    </row>
    <row r="21" spans="1:18" ht="66" customHeight="1" x14ac:dyDescent="0.25">
      <c r="A21" s="32" t="s">
        <v>38</v>
      </c>
      <c r="B21" s="33" t="s">
        <v>39</v>
      </c>
      <c r="C21" s="32" t="s">
        <v>37</v>
      </c>
      <c r="D21" s="34"/>
      <c r="E21" s="35"/>
      <c r="F21" s="36"/>
      <c r="G21" s="196">
        <f>'[2]Bm 01'!G21</f>
        <v>1</v>
      </c>
      <c r="H21" s="197"/>
      <c r="I21" s="207" t="s">
        <v>228</v>
      </c>
      <c r="J21" s="208"/>
      <c r="K21" s="208"/>
      <c r="L21" s="208"/>
      <c r="M21" s="209"/>
      <c r="Q21" s="41"/>
      <c r="R21" s="41"/>
    </row>
    <row r="22" spans="1:18" ht="50.45" customHeight="1" x14ac:dyDescent="0.25">
      <c r="A22" s="32" t="s">
        <v>40</v>
      </c>
      <c r="B22" s="33" t="s">
        <v>41</v>
      </c>
      <c r="C22" s="32" t="s">
        <v>37</v>
      </c>
      <c r="D22" s="34"/>
      <c r="E22" s="35"/>
      <c r="F22" s="36"/>
      <c r="G22" s="196">
        <f>'[2]Bm 01'!G22</f>
        <v>3</v>
      </c>
      <c r="H22" s="197"/>
      <c r="I22" s="201" t="s">
        <v>229</v>
      </c>
      <c r="J22" s="202"/>
      <c r="K22" s="202"/>
      <c r="L22" s="202"/>
      <c r="M22" s="203"/>
      <c r="Q22" s="41"/>
      <c r="R22" s="41"/>
    </row>
    <row r="23" spans="1:18" ht="135" customHeight="1" x14ac:dyDescent="0.25">
      <c r="A23" s="32" t="s">
        <v>42</v>
      </c>
      <c r="B23" s="33" t="s">
        <v>43</v>
      </c>
      <c r="C23" s="32" t="s">
        <v>214</v>
      </c>
      <c r="D23" s="34"/>
      <c r="E23" s="35"/>
      <c r="F23" s="36"/>
      <c r="G23" s="196">
        <f>'[2]Bm 01'!G23</f>
        <v>7.5</v>
      </c>
      <c r="H23" s="197"/>
      <c r="I23" s="201" t="s">
        <v>230</v>
      </c>
      <c r="J23" s="202"/>
      <c r="K23" s="202"/>
      <c r="L23" s="202"/>
      <c r="M23" s="203"/>
      <c r="Q23" s="41"/>
      <c r="R23" s="41"/>
    </row>
    <row r="24" spans="1:18" ht="49.9" customHeight="1" x14ac:dyDescent="0.25">
      <c r="A24" s="32" t="s">
        <v>44</v>
      </c>
      <c r="B24" s="33" t="s">
        <v>45</v>
      </c>
      <c r="C24" s="32" t="s">
        <v>37</v>
      </c>
      <c r="D24" s="34"/>
      <c r="E24" s="35"/>
      <c r="F24" s="36"/>
      <c r="G24" s="196">
        <f>'[2]Bm 01'!G24</f>
        <v>20</v>
      </c>
      <c r="H24" s="197"/>
      <c r="I24" s="198" t="s">
        <v>231</v>
      </c>
      <c r="J24" s="199"/>
      <c r="K24" s="199"/>
      <c r="L24" s="199"/>
      <c r="M24" s="200"/>
      <c r="Q24" s="41"/>
      <c r="R24" s="41"/>
    </row>
    <row r="25" spans="1:18" ht="16.5" x14ac:dyDescent="0.25">
      <c r="A25" s="32" t="s">
        <v>46</v>
      </c>
      <c r="B25" s="33" t="s">
        <v>47</v>
      </c>
      <c r="C25" s="32" t="s">
        <v>37</v>
      </c>
      <c r="D25" s="34"/>
      <c r="E25" s="35"/>
      <c r="F25" s="36"/>
      <c r="G25" s="196">
        <f>'[2]Bm 01'!G25</f>
        <v>20</v>
      </c>
      <c r="H25" s="197"/>
      <c r="I25" s="198" t="s">
        <v>231</v>
      </c>
      <c r="J25" s="199"/>
      <c r="K25" s="199"/>
      <c r="L25" s="199"/>
      <c r="M25" s="200"/>
      <c r="Q25" s="41"/>
      <c r="R25" s="41"/>
    </row>
    <row r="26" spans="1:18" ht="30" x14ac:dyDescent="0.25">
      <c r="A26" s="32" t="s">
        <v>48</v>
      </c>
      <c r="B26" s="33" t="s">
        <v>49</v>
      </c>
      <c r="C26" s="32" t="s">
        <v>37</v>
      </c>
      <c r="D26" s="34"/>
      <c r="E26" s="35"/>
      <c r="F26" s="36"/>
      <c r="G26" s="196">
        <f>'[2]Bm 01'!G26</f>
        <v>3</v>
      </c>
      <c r="H26" s="197"/>
      <c r="I26" s="198" t="s">
        <v>232</v>
      </c>
      <c r="J26" s="199"/>
      <c r="K26" s="199"/>
      <c r="L26" s="199"/>
      <c r="M26" s="200"/>
      <c r="Q26" s="41"/>
      <c r="R26" s="41"/>
    </row>
    <row r="27" spans="1:18" ht="39" customHeight="1" x14ac:dyDescent="0.25">
      <c r="A27" s="32" t="s">
        <v>50</v>
      </c>
      <c r="B27" s="33" t="s">
        <v>51</v>
      </c>
      <c r="C27" s="32" t="s">
        <v>37</v>
      </c>
      <c r="D27" s="34"/>
      <c r="E27" s="35"/>
      <c r="F27" s="36"/>
      <c r="G27" s="196">
        <f>'[2]Bm 01'!G27</f>
        <v>3</v>
      </c>
      <c r="H27" s="197"/>
      <c r="I27" s="198" t="s">
        <v>232</v>
      </c>
      <c r="J27" s="199"/>
      <c r="K27" s="199"/>
      <c r="L27" s="199"/>
      <c r="M27" s="200"/>
      <c r="Q27" s="41"/>
      <c r="R27" s="41"/>
    </row>
    <row r="28" spans="1:18" ht="16.5" x14ac:dyDescent="0.25">
      <c r="A28" s="32" t="s">
        <v>52</v>
      </c>
      <c r="B28" s="33" t="s">
        <v>53</v>
      </c>
      <c r="C28" s="32" t="s">
        <v>37</v>
      </c>
      <c r="D28" s="34"/>
      <c r="E28" s="35"/>
      <c r="F28" s="36"/>
      <c r="G28" s="196">
        <f>'[2]Bm 01'!G28</f>
        <v>3</v>
      </c>
      <c r="H28" s="197"/>
      <c r="I28" s="198" t="s">
        <v>232</v>
      </c>
      <c r="J28" s="199"/>
      <c r="K28" s="199"/>
      <c r="L28" s="199"/>
      <c r="M28" s="200"/>
      <c r="Q28" s="41"/>
      <c r="R28" s="41"/>
    </row>
    <row r="29" spans="1:18" ht="16.5" x14ac:dyDescent="0.25">
      <c r="A29" s="32" t="s">
        <v>54</v>
      </c>
      <c r="B29" s="33" t="s">
        <v>55</v>
      </c>
      <c r="C29" s="32" t="s">
        <v>37</v>
      </c>
      <c r="D29" s="34"/>
      <c r="E29" s="35"/>
      <c r="F29" s="36"/>
      <c r="G29" s="196">
        <f>'[2]Bm 01'!G29</f>
        <v>3</v>
      </c>
      <c r="H29" s="197"/>
      <c r="I29" s="198" t="s">
        <v>232</v>
      </c>
      <c r="J29" s="199"/>
      <c r="K29" s="199"/>
      <c r="L29" s="199"/>
      <c r="M29" s="200"/>
      <c r="Q29" s="41"/>
      <c r="R29" s="41"/>
    </row>
    <row r="30" spans="1:18" ht="30" x14ac:dyDescent="0.25">
      <c r="A30" s="32" t="s">
        <v>56</v>
      </c>
      <c r="B30" s="33" t="s">
        <v>57</v>
      </c>
      <c r="C30" s="32" t="s">
        <v>37</v>
      </c>
      <c r="D30" s="34"/>
      <c r="E30" s="35"/>
      <c r="F30" s="36"/>
      <c r="G30" s="196">
        <f>'[2]Bm 01'!G30</f>
        <v>4</v>
      </c>
      <c r="H30" s="197"/>
      <c r="I30" s="198" t="s">
        <v>233</v>
      </c>
      <c r="J30" s="199"/>
      <c r="K30" s="199"/>
      <c r="L30" s="199"/>
      <c r="M30" s="200"/>
      <c r="Q30" s="41"/>
      <c r="R30" s="41"/>
    </row>
    <row r="31" spans="1:18" ht="30" x14ac:dyDescent="0.25">
      <c r="A31" s="32" t="s">
        <v>58</v>
      </c>
      <c r="B31" s="33" t="s">
        <v>59</v>
      </c>
      <c r="C31" s="32" t="s">
        <v>37</v>
      </c>
      <c r="D31" s="34"/>
      <c r="E31" s="35"/>
      <c r="F31" s="36"/>
      <c r="G31" s="196">
        <f>'[2]Bm 01'!G31</f>
        <v>2</v>
      </c>
      <c r="H31" s="197"/>
      <c r="I31" s="198" t="s">
        <v>234</v>
      </c>
      <c r="J31" s="199"/>
      <c r="K31" s="199"/>
      <c r="L31" s="199"/>
      <c r="M31" s="200"/>
      <c r="Q31" s="41"/>
      <c r="R31" s="41"/>
    </row>
    <row r="32" spans="1:18" ht="30" x14ac:dyDescent="0.25">
      <c r="A32" s="32" t="s">
        <v>60</v>
      </c>
      <c r="B32" s="33" t="s">
        <v>61</v>
      </c>
      <c r="C32" s="32" t="s">
        <v>37</v>
      </c>
      <c r="D32" s="34"/>
      <c r="E32" s="35"/>
      <c r="F32" s="36"/>
      <c r="G32" s="196">
        <f>'[2]Bm 01'!G32</f>
        <v>3</v>
      </c>
      <c r="H32" s="197"/>
      <c r="I32" s="198" t="s">
        <v>232</v>
      </c>
      <c r="J32" s="199"/>
      <c r="K32" s="199"/>
      <c r="L32" s="199"/>
      <c r="M32" s="200"/>
      <c r="Q32" s="41"/>
      <c r="R32" s="41"/>
    </row>
    <row r="33" spans="1:18" ht="30" x14ac:dyDescent="0.25">
      <c r="A33" s="32" t="s">
        <v>62</v>
      </c>
      <c r="B33" s="33" t="s">
        <v>63</v>
      </c>
      <c r="C33" s="32" t="s">
        <v>37</v>
      </c>
      <c r="D33" s="34"/>
      <c r="E33" s="35"/>
      <c r="F33" s="36"/>
      <c r="G33" s="196">
        <f>'[2]Bm 01'!G33</f>
        <v>2</v>
      </c>
      <c r="H33" s="197"/>
      <c r="I33" s="198" t="s">
        <v>235</v>
      </c>
      <c r="J33" s="199"/>
      <c r="K33" s="199"/>
      <c r="L33" s="199"/>
      <c r="M33" s="200"/>
      <c r="Q33" s="41"/>
      <c r="R33" s="41"/>
    </row>
    <row r="34" spans="1:18" ht="45" x14ac:dyDescent="0.25">
      <c r="A34" s="32" t="s">
        <v>64</v>
      </c>
      <c r="B34" s="33" t="s">
        <v>65</v>
      </c>
      <c r="C34" s="32" t="s">
        <v>37</v>
      </c>
      <c r="D34" s="34"/>
      <c r="E34" s="35"/>
      <c r="F34" s="36"/>
      <c r="G34" s="196">
        <f>'[2]Bm 01'!G34</f>
        <v>3</v>
      </c>
      <c r="H34" s="197"/>
      <c r="I34" s="198" t="s">
        <v>236</v>
      </c>
      <c r="J34" s="199"/>
      <c r="K34" s="199"/>
      <c r="L34" s="199"/>
      <c r="M34" s="200"/>
      <c r="P34" s="41"/>
      <c r="Q34" s="41"/>
      <c r="R34" s="41"/>
    </row>
    <row r="35" spans="1:18" ht="45" x14ac:dyDescent="0.25">
      <c r="A35" s="32" t="s">
        <v>66</v>
      </c>
      <c r="B35" s="33" t="s">
        <v>67</v>
      </c>
      <c r="C35" s="32" t="s">
        <v>37</v>
      </c>
      <c r="D35" s="34"/>
      <c r="E35" s="35"/>
      <c r="F35" s="36"/>
      <c r="G35" s="196">
        <f>'[2]Bm 01'!G35</f>
        <v>1</v>
      </c>
      <c r="H35" s="197"/>
      <c r="I35" s="198" t="s">
        <v>237</v>
      </c>
      <c r="J35" s="199"/>
      <c r="K35" s="199"/>
      <c r="L35" s="199"/>
      <c r="M35" s="200"/>
      <c r="Q35" s="41"/>
      <c r="R35" s="41"/>
    </row>
    <row r="36" spans="1:18" ht="43.15" customHeight="1" x14ac:dyDescent="0.25">
      <c r="A36" s="32" t="s">
        <v>68</v>
      </c>
      <c r="B36" s="33" t="s">
        <v>69</v>
      </c>
      <c r="C36" s="32" t="s">
        <v>37</v>
      </c>
      <c r="D36" s="34"/>
      <c r="E36" s="35"/>
      <c r="F36" s="36"/>
      <c r="G36" s="196">
        <f>'[2]Bm 01'!G36</f>
        <v>3</v>
      </c>
      <c r="H36" s="197"/>
      <c r="I36" s="198" t="s">
        <v>238</v>
      </c>
      <c r="J36" s="199"/>
      <c r="K36" s="199"/>
      <c r="L36" s="199"/>
      <c r="M36" s="200"/>
      <c r="Q36" s="41"/>
      <c r="R36" s="41"/>
    </row>
    <row r="37" spans="1:18" ht="60" x14ac:dyDescent="0.25">
      <c r="A37" s="32" t="s">
        <v>70</v>
      </c>
      <c r="B37" s="33" t="s">
        <v>71</v>
      </c>
      <c r="C37" s="32" t="s">
        <v>72</v>
      </c>
      <c r="D37" s="34"/>
      <c r="E37" s="35"/>
      <c r="F37" s="36"/>
      <c r="G37" s="196">
        <f>'[2]Bm 01'!G37</f>
        <v>27</v>
      </c>
      <c r="H37" s="197"/>
      <c r="I37" s="198" t="s">
        <v>239</v>
      </c>
      <c r="J37" s="199"/>
      <c r="K37" s="199"/>
      <c r="L37" s="199"/>
      <c r="M37" s="200"/>
      <c r="Q37" s="41"/>
      <c r="R37" s="41"/>
    </row>
    <row r="38" spans="1:18" ht="115.15" customHeight="1" x14ac:dyDescent="0.25">
      <c r="A38" s="32" t="s">
        <v>73</v>
      </c>
      <c r="B38" s="33" t="s">
        <v>74</v>
      </c>
      <c r="C38" s="32" t="s">
        <v>72</v>
      </c>
      <c r="D38" s="34"/>
      <c r="E38" s="35"/>
      <c r="F38" s="36"/>
      <c r="G38" s="196">
        <f>'[2]Bm 01'!G38</f>
        <v>9</v>
      </c>
      <c r="H38" s="197"/>
      <c r="I38" s="198" t="s">
        <v>240</v>
      </c>
      <c r="J38" s="199"/>
      <c r="K38" s="199"/>
      <c r="L38" s="199"/>
      <c r="M38" s="200"/>
      <c r="Q38" s="41"/>
      <c r="R38" s="41"/>
    </row>
    <row r="39" spans="1:18" ht="45" x14ac:dyDescent="0.25">
      <c r="A39" s="32" t="s">
        <v>75</v>
      </c>
      <c r="B39" s="33" t="s">
        <v>76</v>
      </c>
      <c r="C39" s="32" t="s">
        <v>37</v>
      </c>
      <c r="D39" s="34"/>
      <c r="E39" s="35"/>
      <c r="F39" s="36"/>
      <c r="G39" s="196">
        <f>'[2]Bm 01'!G39</f>
        <v>1</v>
      </c>
      <c r="H39" s="197"/>
      <c r="I39" s="198" t="s">
        <v>241</v>
      </c>
      <c r="J39" s="199"/>
      <c r="K39" s="199"/>
      <c r="L39" s="199"/>
      <c r="M39" s="200"/>
      <c r="Q39" s="41"/>
      <c r="R39" s="41"/>
    </row>
    <row r="40" spans="1:18" ht="30" x14ac:dyDescent="0.25">
      <c r="A40" s="32" t="s">
        <v>77</v>
      </c>
      <c r="B40" s="33" t="s">
        <v>78</v>
      </c>
      <c r="C40" s="32" t="s">
        <v>37</v>
      </c>
      <c r="D40" s="34"/>
      <c r="E40" s="35"/>
      <c r="F40" s="36"/>
      <c r="G40" s="196">
        <f>'[2]Bm 01'!G40</f>
        <v>1</v>
      </c>
      <c r="H40" s="197"/>
      <c r="I40" s="198" t="s">
        <v>242</v>
      </c>
      <c r="J40" s="199"/>
      <c r="K40" s="199"/>
      <c r="L40" s="199"/>
      <c r="M40" s="200"/>
      <c r="Q40" s="41"/>
      <c r="R40" s="41"/>
    </row>
    <row r="41" spans="1:18" ht="30" x14ac:dyDescent="0.25">
      <c r="A41" s="32" t="s">
        <v>79</v>
      </c>
      <c r="B41" s="33" t="s">
        <v>80</v>
      </c>
      <c r="C41" s="32" t="s">
        <v>37</v>
      </c>
      <c r="D41" s="34"/>
      <c r="E41" s="35"/>
      <c r="F41" s="36"/>
      <c r="G41" s="196">
        <f>'[2]Bm 01'!G41</f>
        <v>3</v>
      </c>
      <c r="H41" s="197"/>
      <c r="I41" s="198" t="s">
        <v>243</v>
      </c>
      <c r="J41" s="199"/>
      <c r="K41" s="199"/>
      <c r="L41" s="199"/>
      <c r="M41" s="200"/>
      <c r="Q41" s="41"/>
      <c r="R41" s="41"/>
    </row>
    <row r="42" spans="1:18" ht="16.5" x14ac:dyDescent="0.25">
      <c r="A42" s="32" t="s">
        <v>81</v>
      </c>
      <c r="B42" s="33" t="s">
        <v>82</v>
      </c>
      <c r="C42" s="32" t="s">
        <v>37</v>
      </c>
      <c r="D42" s="42"/>
      <c r="E42" s="35"/>
      <c r="F42" s="43"/>
      <c r="G42" s="196"/>
      <c r="H42" s="197"/>
      <c r="I42" s="198" t="s">
        <v>244</v>
      </c>
      <c r="J42" s="199"/>
      <c r="K42" s="199"/>
      <c r="L42" s="199"/>
      <c r="M42" s="200"/>
      <c r="Q42" s="41"/>
      <c r="R42" s="41"/>
    </row>
    <row r="43" spans="1:18" ht="39.6" customHeight="1" x14ac:dyDescent="0.25">
      <c r="A43" s="32" t="s">
        <v>83</v>
      </c>
      <c r="B43" s="33" t="s">
        <v>84</v>
      </c>
      <c r="C43" s="32" t="s">
        <v>37</v>
      </c>
      <c r="D43" s="45"/>
      <c r="E43" s="35"/>
      <c r="F43" s="43"/>
      <c r="G43" s="196">
        <f>'[2]Bm 01'!G43</f>
        <v>2</v>
      </c>
      <c r="H43" s="197"/>
      <c r="I43" s="198" t="s">
        <v>245</v>
      </c>
      <c r="J43" s="199"/>
      <c r="K43" s="199"/>
      <c r="L43" s="199"/>
      <c r="M43" s="200"/>
      <c r="Q43" s="41"/>
      <c r="R43" s="41"/>
    </row>
    <row r="44" spans="1:18" ht="16.5" x14ac:dyDescent="0.25">
      <c r="A44" s="32" t="s">
        <v>85</v>
      </c>
      <c r="B44" s="33" t="s">
        <v>86</v>
      </c>
      <c r="C44" s="32" t="s">
        <v>37</v>
      </c>
      <c r="D44" s="45"/>
      <c r="E44" s="35"/>
      <c r="F44" s="43"/>
      <c r="G44" s="196">
        <f>'[2]Bm 01'!G44</f>
        <v>2</v>
      </c>
      <c r="H44" s="197"/>
      <c r="I44" s="198" t="s">
        <v>245</v>
      </c>
      <c r="J44" s="199"/>
      <c r="K44" s="199"/>
      <c r="L44" s="199"/>
      <c r="M44" s="200"/>
      <c r="Q44" s="41"/>
      <c r="R44" s="41"/>
    </row>
    <row r="45" spans="1:18" ht="16.5" x14ac:dyDescent="0.25">
      <c r="A45" s="32" t="s">
        <v>87</v>
      </c>
      <c r="B45" s="33" t="s">
        <v>88</v>
      </c>
      <c r="C45" s="32" t="s">
        <v>37</v>
      </c>
      <c r="D45" s="45"/>
      <c r="E45" s="35"/>
      <c r="F45" s="36"/>
      <c r="G45" s="196">
        <f>'[2]Bm 01'!G45</f>
        <v>1</v>
      </c>
      <c r="H45" s="197"/>
      <c r="I45" s="198" t="s">
        <v>246</v>
      </c>
      <c r="J45" s="199"/>
      <c r="K45" s="199"/>
      <c r="L45" s="199"/>
      <c r="M45" s="200"/>
      <c r="Q45" s="41"/>
      <c r="R45" s="41"/>
    </row>
    <row r="46" spans="1:18" ht="30" x14ac:dyDescent="0.25">
      <c r="A46" s="32" t="s">
        <v>89</v>
      </c>
      <c r="B46" s="33" t="s">
        <v>90</v>
      </c>
      <c r="C46" s="32" t="s">
        <v>37</v>
      </c>
      <c r="D46" s="45"/>
      <c r="E46" s="35"/>
      <c r="F46" s="36"/>
      <c r="G46" s="196">
        <f>'[2]Bm 01'!G46</f>
        <v>1</v>
      </c>
      <c r="H46" s="197"/>
      <c r="I46" s="198" t="s">
        <v>247</v>
      </c>
      <c r="J46" s="199"/>
      <c r="K46" s="199"/>
      <c r="L46" s="199"/>
      <c r="M46" s="200"/>
      <c r="Q46" s="41"/>
      <c r="R46" s="41"/>
    </row>
    <row r="47" spans="1:18" ht="16.5" x14ac:dyDescent="0.25">
      <c r="A47" s="32" t="s">
        <v>91</v>
      </c>
      <c r="B47" s="33" t="s">
        <v>92</v>
      </c>
      <c r="C47" s="32" t="s">
        <v>37</v>
      </c>
      <c r="D47" s="45"/>
      <c r="E47" s="35"/>
      <c r="F47" s="36"/>
      <c r="G47" s="196">
        <f>'[2]Bm 01'!G47</f>
        <v>2</v>
      </c>
      <c r="H47" s="197"/>
      <c r="I47" s="198" t="s">
        <v>248</v>
      </c>
      <c r="J47" s="199"/>
      <c r="K47" s="199"/>
      <c r="L47" s="199"/>
      <c r="M47" s="200"/>
      <c r="Q47" s="41"/>
      <c r="R47" s="41"/>
    </row>
    <row r="48" spans="1:18" ht="32.450000000000003" customHeight="1" x14ac:dyDescent="0.25">
      <c r="A48" s="32" t="s">
        <v>93</v>
      </c>
      <c r="B48" s="33" t="s">
        <v>94</v>
      </c>
      <c r="C48" s="32" t="s">
        <v>72</v>
      </c>
      <c r="D48" s="45"/>
      <c r="E48" s="35"/>
      <c r="F48" s="36"/>
      <c r="G48" s="196">
        <f>'[2]Bm 01'!G48</f>
        <v>15</v>
      </c>
      <c r="H48" s="197"/>
      <c r="I48" s="198" t="s">
        <v>249</v>
      </c>
      <c r="J48" s="199"/>
      <c r="K48" s="199"/>
      <c r="L48" s="199"/>
      <c r="M48" s="200"/>
      <c r="Q48" s="41"/>
      <c r="R48" s="41"/>
    </row>
    <row r="49" spans="1:18" ht="16.5" x14ac:dyDescent="0.25">
      <c r="A49" s="32" t="s">
        <v>95</v>
      </c>
      <c r="B49" s="46" t="s">
        <v>96</v>
      </c>
      <c r="C49" s="47" t="s">
        <v>37</v>
      </c>
      <c r="D49" s="42"/>
      <c r="E49" s="48"/>
      <c r="F49" s="49"/>
      <c r="G49" s="196">
        <f>'[2]Bm 01'!G49</f>
        <v>1</v>
      </c>
      <c r="H49" s="197"/>
      <c r="I49" s="198" t="s">
        <v>250</v>
      </c>
      <c r="J49" s="199"/>
      <c r="K49" s="199"/>
      <c r="L49" s="199"/>
      <c r="M49" s="200"/>
      <c r="Q49" s="41"/>
      <c r="R49" s="41"/>
    </row>
    <row r="50" spans="1:18" ht="30" x14ac:dyDescent="0.25">
      <c r="A50" s="32" t="s">
        <v>97</v>
      </c>
      <c r="B50" s="51" t="s">
        <v>98</v>
      </c>
      <c r="C50" s="47" t="s">
        <v>37</v>
      </c>
      <c r="D50" s="42"/>
      <c r="E50" s="52"/>
      <c r="F50" s="49"/>
      <c r="G50" s="196"/>
      <c r="H50" s="197"/>
      <c r="I50" s="198" t="s">
        <v>251</v>
      </c>
      <c r="J50" s="199"/>
      <c r="K50" s="199"/>
      <c r="L50" s="199"/>
      <c r="M50" s="200"/>
      <c r="Q50" s="41"/>
      <c r="R50" s="41"/>
    </row>
    <row r="51" spans="1:18" ht="45" x14ac:dyDescent="0.25">
      <c r="A51" s="32" t="s">
        <v>99</v>
      </c>
      <c r="B51" s="51" t="s">
        <v>100</v>
      </c>
      <c r="C51" s="47" t="s">
        <v>37</v>
      </c>
      <c r="D51" s="42"/>
      <c r="E51" s="52"/>
      <c r="F51" s="49"/>
      <c r="G51" s="196"/>
      <c r="H51" s="197"/>
      <c r="I51" s="198" t="s">
        <v>251</v>
      </c>
      <c r="J51" s="199"/>
      <c r="K51" s="199"/>
      <c r="L51" s="199"/>
      <c r="M51" s="200"/>
      <c r="Q51" s="41"/>
      <c r="R51" s="41"/>
    </row>
    <row r="52" spans="1:18" ht="45" customHeight="1" x14ac:dyDescent="0.25">
      <c r="A52" s="32" t="s">
        <v>101</v>
      </c>
      <c r="B52" s="53" t="s">
        <v>102</v>
      </c>
      <c r="C52" s="47" t="s">
        <v>37</v>
      </c>
      <c r="D52" s="42"/>
      <c r="E52" s="52"/>
      <c r="F52" s="49"/>
      <c r="G52" s="196"/>
      <c r="H52" s="197"/>
      <c r="I52" s="198" t="s">
        <v>251</v>
      </c>
      <c r="J52" s="199"/>
      <c r="K52" s="199"/>
      <c r="L52" s="199"/>
      <c r="M52" s="200"/>
      <c r="Q52" s="41"/>
      <c r="R52" s="41"/>
    </row>
    <row r="53" spans="1:18" ht="30.6" customHeight="1" x14ac:dyDescent="0.25">
      <c r="A53" s="32" t="s">
        <v>103</v>
      </c>
      <c r="B53" s="53" t="s">
        <v>104</v>
      </c>
      <c r="C53" s="47" t="s">
        <v>37</v>
      </c>
      <c r="D53" s="42"/>
      <c r="E53" s="52"/>
      <c r="F53" s="49"/>
      <c r="G53" s="196"/>
      <c r="H53" s="197"/>
      <c r="I53" s="198" t="s">
        <v>251</v>
      </c>
      <c r="J53" s="199"/>
      <c r="K53" s="199"/>
      <c r="L53" s="199"/>
      <c r="M53" s="200"/>
      <c r="Q53" s="41"/>
      <c r="R53" s="41"/>
    </row>
    <row r="54" spans="1:18" ht="30" x14ac:dyDescent="0.25">
      <c r="A54" s="32" t="s">
        <v>105</v>
      </c>
      <c r="B54" s="53" t="s">
        <v>106</v>
      </c>
      <c r="C54" s="47" t="s">
        <v>37</v>
      </c>
      <c r="D54" s="42"/>
      <c r="E54" s="52"/>
      <c r="F54" s="49"/>
      <c r="G54" s="196"/>
      <c r="H54" s="197"/>
      <c r="I54" s="198" t="s">
        <v>251</v>
      </c>
      <c r="J54" s="199"/>
      <c r="K54" s="199"/>
      <c r="L54" s="199"/>
      <c r="M54" s="200"/>
      <c r="N54" s="54"/>
      <c r="Q54" s="41"/>
      <c r="R54" s="41"/>
    </row>
    <row r="55" spans="1:18" ht="16.5" x14ac:dyDescent="0.25">
      <c r="A55" s="32" t="s">
        <v>107</v>
      </c>
      <c r="B55" s="53" t="s">
        <v>104</v>
      </c>
      <c r="C55" s="47" t="s">
        <v>37</v>
      </c>
      <c r="D55" s="42"/>
      <c r="E55" s="52"/>
      <c r="F55" s="49"/>
      <c r="G55" s="196"/>
      <c r="H55" s="197"/>
      <c r="I55" s="198" t="s">
        <v>251</v>
      </c>
      <c r="J55" s="199"/>
      <c r="K55" s="199"/>
      <c r="L55" s="199"/>
      <c r="M55" s="200"/>
      <c r="Q55" s="41"/>
      <c r="R55" s="41"/>
    </row>
    <row r="56" spans="1:18" ht="16.5" x14ac:dyDescent="0.25">
      <c r="A56" s="32" t="s">
        <v>108</v>
      </c>
      <c r="B56" s="55" t="s">
        <v>109</v>
      </c>
      <c r="C56" s="47" t="s">
        <v>37</v>
      </c>
      <c r="D56" s="42"/>
      <c r="E56" s="52"/>
      <c r="F56" s="49"/>
      <c r="G56" s="196"/>
      <c r="H56" s="197"/>
      <c r="I56" s="198" t="s">
        <v>251</v>
      </c>
      <c r="J56" s="199"/>
      <c r="K56" s="199"/>
      <c r="L56" s="199"/>
      <c r="M56" s="200"/>
      <c r="N56" s="54"/>
      <c r="Q56" s="41"/>
      <c r="R56" s="41"/>
    </row>
    <row r="57" spans="1:18" ht="16.5" x14ac:dyDescent="0.25">
      <c r="A57" s="32" t="s">
        <v>110</v>
      </c>
      <c r="B57" s="53" t="s">
        <v>111</v>
      </c>
      <c r="C57" s="47" t="s">
        <v>37</v>
      </c>
      <c r="D57" s="42"/>
      <c r="E57" s="52"/>
      <c r="F57" s="49"/>
      <c r="G57" s="196"/>
      <c r="H57" s="197"/>
      <c r="I57" s="198" t="s">
        <v>251</v>
      </c>
      <c r="J57" s="199"/>
      <c r="K57" s="199"/>
      <c r="L57" s="199"/>
      <c r="M57" s="200"/>
      <c r="N57" s="56"/>
      <c r="Q57" s="41"/>
      <c r="R57" s="41"/>
    </row>
    <row r="58" spans="1:18" ht="45" x14ac:dyDescent="0.25">
      <c r="A58" s="32" t="s">
        <v>112</v>
      </c>
      <c r="B58" s="53" t="s">
        <v>102</v>
      </c>
      <c r="C58" s="47" t="s">
        <v>37</v>
      </c>
      <c r="D58" s="42"/>
      <c r="E58" s="52"/>
      <c r="F58" s="49"/>
      <c r="G58" s="196"/>
      <c r="H58" s="197"/>
      <c r="I58" s="198" t="s">
        <v>251</v>
      </c>
      <c r="J58" s="199"/>
      <c r="K58" s="199"/>
      <c r="L58" s="199"/>
      <c r="M58" s="200"/>
      <c r="N58" s="56"/>
      <c r="Q58" s="41"/>
      <c r="R58" s="41"/>
    </row>
    <row r="59" spans="1:18" ht="30" x14ac:dyDescent="0.25">
      <c r="A59" s="32" t="s">
        <v>113</v>
      </c>
      <c r="B59" s="53" t="s">
        <v>114</v>
      </c>
      <c r="C59" s="47" t="s">
        <v>37</v>
      </c>
      <c r="D59" s="42"/>
      <c r="E59" s="52"/>
      <c r="F59" s="49"/>
      <c r="G59" s="196"/>
      <c r="H59" s="197"/>
      <c r="I59" s="198" t="s">
        <v>251</v>
      </c>
      <c r="J59" s="199"/>
      <c r="K59" s="199"/>
      <c r="L59" s="199"/>
      <c r="M59" s="200"/>
      <c r="N59" s="54"/>
      <c r="Q59" s="41"/>
      <c r="R59" s="41"/>
    </row>
    <row r="60" spans="1:18" ht="30" x14ac:dyDescent="0.25">
      <c r="A60" s="32" t="s">
        <v>115</v>
      </c>
      <c r="B60" s="53" t="s">
        <v>116</v>
      </c>
      <c r="C60" s="47" t="s">
        <v>37</v>
      </c>
      <c r="D60" s="42"/>
      <c r="E60" s="52"/>
      <c r="F60" s="49"/>
      <c r="G60" s="196"/>
      <c r="H60" s="197"/>
      <c r="I60" s="198" t="s">
        <v>251</v>
      </c>
      <c r="J60" s="199"/>
      <c r="K60" s="199"/>
      <c r="L60" s="199"/>
      <c r="M60" s="200"/>
      <c r="Q60" s="41"/>
      <c r="R60" s="41"/>
    </row>
    <row r="61" spans="1:18" ht="30" x14ac:dyDescent="0.25">
      <c r="A61" s="32" t="s">
        <v>117</v>
      </c>
      <c r="B61" s="53" t="s">
        <v>118</v>
      </c>
      <c r="C61" s="47" t="s">
        <v>37</v>
      </c>
      <c r="D61" s="42"/>
      <c r="E61" s="52"/>
      <c r="F61" s="49"/>
      <c r="G61" s="196">
        <f>'[2]Bm 01'!G61</f>
        <v>3</v>
      </c>
      <c r="H61" s="197"/>
      <c r="I61" s="198" t="s">
        <v>252</v>
      </c>
      <c r="J61" s="199"/>
      <c r="K61" s="199"/>
      <c r="L61" s="199"/>
      <c r="M61" s="200"/>
      <c r="N61" s="56"/>
      <c r="Q61" s="41"/>
      <c r="R61" s="41"/>
    </row>
    <row r="62" spans="1:18" ht="16.5" x14ac:dyDescent="0.25">
      <c r="A62" s="32" t="s">
        <v>119</v>
      </c>
      <c r="B62" s="53" t="s">
        <v>120</v>
      </c>
      <c r="C62" s="47" t="s">
        <v>37</v>
      </c>
      <c r="D62" s="42"/>
      <c r="E62" s="52"/>
      <c r="F62" s="49"/>
      <c r="G62" s="196"/>
      <c r="H62" s="197"/>
      <c r="I62" s="198" t="s">
        <v>251</v>
      </c>
      <c r="J62" s="199"/>
      <c r="K62" s="199"/>
      <c r="L62" s="199"/>
      <c r="M62" s="200"/>
      <c r="N62" s="54"/>
      <c r="Q62" s="41"/>
      <c r="R62" s="41"/>
    </row>
    <row r="63" spans="1:18" ht="16.5" x14ac:dyDescent="0.25">
      <c r="A63" s="32" t="s">
        <v>121</v>
      </c>
      <c r="B63" s="53" t="s">
        <v>122</v>
      </c>
      <c r="C63" s="47" t="s">
        <v>72</v>
      </c>
      <c r="D63" s="42"/>
      <c r="E63" s="52"/>
      <c r="F63" s="49"/>
      <c r="G63" s="196">
        <f>'[2]Bm 01'!G63</f>
        <v>14</v>
      </c>
      <c r="H63" s="197"/>
      <c r="I63" s="198" t="s">
        <v>253</v>
      </c>
      <c r="J63" s="199"/>
      <c r="K63" s="199"/>
      <c r="L63" s="199"/>
      <c r="M63" s="200"/>
      <c r="N63" s="56"/>
      <c r="Q63" s="41"/>
      <c r="R63" s="41"/>
    </row>
    <row r="64" spans="1:18" ht="30" x14ac:dyDescent="0.25">
      <c r="A64" s="32" t="s">
        <v>123</v>
      </c>
      <c r="B64" s="51" t="s">
        <v>124</v>
      </c>
      <c r="C64" s="47" t="s">
        <v>37</v>
      </c>
      <c r="D64" s="42"/>
      <c r="E64" s="52"/>
      <c r="F64" s="49"/>
      <c r="G64" s="196">
        <f>'[2]Bm 01'!G64</f>
        <v>3</v>
      </c>
      <c r="H64" s="197"/>
      <c r="I64" s="198" t="s">
        <v>252</v>
      </c>
      <c r="J64" s="199"/>
      <c r="K64" s="199"/>
      <c r="L64" s="199"/>
      <c r="M64" s="200"/>
      <c r="N64" s="56"/>
      <c r="Q64" s="41"/>
      <c r="R64" s="41"/>
    </row>
    <row r="65" spans="1:18" ht="30" x14ac:dyDescent="0.25">
      <c r="A65" s="32" t="s">
        <v>125</v>
      </c>
      <c r="B65" s="51" t="s">
        <v>124</v>
      </c>
      <c r="C65" s="47" t="s">
        <v>37</v>
      </c>
      <c r="D65" s="42"/>
      <c r="E65" s="52"/>
      <c r="F65" s="49"/>
      <c r="G65" s="196"/>
      <c r="H65" s="197"/>
      <c r="I65" s="198" t="s">
        <v>251</v>
      </c>
      <c r="J65" s="199"/>
      <c r="K65" s="199"/>
      <c r="L65" s="199"/>
      <c r="M65" s="200"/>
      <c r="Q65" s="41"/>
      <c r="R65" s="41"/>
    </row>
    <row r="66" spans="1:18" ht="30" x14ac:dyDescent="0.25">
      <c r="A66" s="32" t="s">
        <v>126</v>
      </c>
      <c r="B66" s="53" t="s">
        <v>127</v>
      </c>
      <c r="C66" s="47" t="s">
        <v>37</v>
      </c>
      <c r="D66" s="42"/>
      <c r="E66" s="52"/>
      <c r="F66" s="49"/>
      <c r="G66" s="196">
        <f>'[2]Bm 01'!G66</f>
        <v>3</v>
      </c>
      <c r="H66" s="197"/>
      <c r="I66" s="198" t="s">
        <v>252</v>
      </c>
      <c r="J66" s="199"/>
      <c r="K66" s="199"/>
      <c r="L66" s="199"/>
      <c r="M66" s="200"/>
      <c r="N66" s="56"/>
      <c r="Q66" s="41"/>
      <c r="R66" s="41"/>
    </row>
    <row r="67" spans="1:18" ht="30" x14ac:dyDescent="0.25">
      <c r="A67" s="32" t="s">
        <v>128</v>
      </c>
      <c r="B67" s="53" t="s">
        <v>129</v>
      </c>
      <c r="C67" s="47" t="s">
        <v>72</v>
      </c>
      <c r="D67" s="42"/>
      <c r="E67" s="52"/>
      <c r="F67" s="49"/>
      <c r="G67" s="196"/>
      <c r="H67" s="197"/>
      <c r="I67" s="198" t="s">
        <v>251</v>
      </c>
      <c r="J67" s="199"/>
      <c r="K67" s="199"/>
      <c r="L67" s="199"/>
      <c r="M67" s="200"/>
      <c r="N67" s="56"/>
      <c r="Q67" s="41"/>
      <c r="R67" s="41"/>
    </row>
    <row r="68" spans="1:18" ht="16.5" x14ac:dyDescent="0.25">
      <c r="A68" s="58" t="s">
        <v>130</v>
      </c>
      <c r="B68" s="59" t="s">
        <v>131</v>
      </c>
      <c r="C68" s="60" t="s">
        <v>132</v>
      </c>
      <c r="D68" s="61"/>
      <c r="E68" s="62"/>
      <c r="F68" s="63"/>
      <c r="G68" s="196">
        <f>'[2]Bm 01'!G68</f>
        <v>0.9</v>
      </c>
      <c r="H68" s="197"/>
      <c r="I68" s="198" t="s">
        <v>254</v>
      </c>
      <c r="J68" s="199"/>
      <c r="K68" s="199"/>
      <c r="L68" s="199"/>
      <c r="M68" s="200"/>
      <c r="N68" s="56"/>
      <c r="Q68" s="41"/>
      <c r="R68" s="41"/>
    </row>
    <row r="69" spans="1:18" ht="16.5" x14ac:dyDescent="0.3">
      <c r="A69" s="68" t="s">
        <v>133</v>
      </c>
      <c r="B69" s="69" t="s">
        <v>134</v>
      </c>
      <c r="C69" s="70"/>
      <c r="D69" s="71"/>
      <c r="E69" s="70"/>
      <c r="F69" s="70"/>
      <c r="G69" s="196"/>
      <c r="H69" s="197"/>
      <c r="I69" s="198"/>
      <c r="J69" s="199"/>
      <c r="K69" s="199"/>
      <c r="L69" s="199"/>
      <c r="M69" s="200"/>
      <c r="N69" s="56"/>
      <c r="Q69" s="41"/>
      <c r="R69" s="41"/>
    </row>
    <row r="70" spans="1:18" ht="30" x14ac:dyDescent="0.25">
      <c r="A70" s="32" t="s">
        <v>135</v>
      </c>
      <c r="B70" s="51" t="s">
        <v>136</v>
      </c>
      <c r="C70" s="47" t="s">
        <v>72</v>
      </c>
      <c r="D70" s="45"/>
      <c r="E70" s="52"/>
      <c r="F70" s="43"/>
      <c r="G70" s="196"/>
      <c r="H70" s="197"/>
      <c r="I70" s="198"/>
      <c r="J70" s="199"/>
      <c r="K70" s="199"/>
      <c r="L70" s="199"/>
      <c r="M70" s="200"/>
      <c r="N70" s="56"/>
      <c r="Q70" s="41"/>
      <c r="R70" s="41"/>
    </row>
    <row r="71" spans="1:18" ht="16.5" x14ac:dyDescent="0.25">
      <c r="A71" s="32" t="s">
        <v>137</v>
      </c>
      <c r="B71" s="51" t="s">
        <v>138</v>
      </c>
      <c r="C71" s="47" t="s">
        <v>72</v>
      </c>
      <c r="D71" s="42"/>
      <c r="E71" s="52"/>
      <c r="F71" s="76"/>
      <c r="G71" s="196"/>
      <c r="H71" s="197"/>
      <c r="I71" s="198"/>
      <c r="J71" s="199"/>
      <c r="K71" s="199"/>
      <c r="L71" s="199"/>
      <c r="M71" s="200"/>
      <c r="Q71" s="41"/>
      <c r="R71" s="41"/>
    </row>
    <row r="72" spans="1:18" ht="16.5" x14ac:dyDescent="0.25">
      <c r="A72" s="32" t="s">
        <v>139</v>
      </c>
      <c r="B72" s="81" t="s">
        <v>140</v>
      </c>
      <c r="C72" s="47" t="s">
        <v>37</v>
      </c>
      <c r="D72" s="42"/>
      <c r="E72" s="52"/>
      <c r="F72" s="49"/>
      <c r="G72" s="196"/>
      <c r="H72" s="197"/>
      <c r="I72" s="198"/>
      <c r="J72" s="199"/>
      <c r="K72" s="199"/>
      <c r="L72" s="199"/>
      <c r="M72" s="200"/>
      <c r="Q72" s="41"/>
      <c r="R72" s="41"/>
    </row>
    <row r="73" spans="1:18" ht="16.5" x14ac:dyDescent="0.25">
      <c r="A73" s="32" t="s">
        <v>141</v>
      </c>
      <c r="B73" s="81" t="s">
        <v>94</v>
      </c>
      <c r="C73" s="47" t="s">
        <v>72</v>
      </c>
      <c r="D73" s="42"/>
      <c r="E73" s="52"/>
      <c r="F73" s="49"/>
      <c r="G73" s="196"/>
      <c r="H73" s="197"/>
      <c r="I73" s="198"/>
      <c r="J73" s="199"/>
      <c r="K73" s="199"/>
      <c r="L73" s="199"/>
      <c r="M73" s="200"/>
      <c r="Q73" s="41"/>
      <c r="R73" s="41"/>
    </row>
    <row r="74" spans="1:18" ht="30" x14ac:dyDescent="0.25">
      <c r="A74" s="32" t="s">
        <v>142</v>
      </c>
      <c r="B74" s="51" t="s">
        <v>143</v>
      </c>
      <c r="C74" s="47" t="s">
        <v>37</v>
      </c>
      <c r="D74" s="42"/>
      <c r="E74" s="52"/>
      <c r="F74" s="49"/>
      <c r="G74" s="196"/>
      <c r="H74" s="197"/>
      <c r="I74" s="198"/>
      <c r="J74" s="199"/>
      <c r="K74" s="199"/>
      <c r="L74" s="199"/>
      <c r="M74" s="200"/>
      <c r="Q74" s="41"/>
      <c r="R74" s="41"/>
    </row>
    <row r="75" spans="1:18" ht="30" x14ac:dyDescent="0.25">
      <c r="A75" s="32" t="s">
        <v>144</v>
      </c>
      <c r="B75" s="51" t="s">
        <v>145</v>
      </c>
      <c r="C75" s="47" t="s">
        <v>37</v>
      </c>
      <c r="D75" s="42"/>
      <c r="E75" s="52"/>
      <c r="F75" s="49"/>
      <c r="G75" s="196"/>
      <c r="H75" s="197"/>
      <c r="I75" s="198"/>
      <c r="J75" s="199"/>
      <c r="K75" s="199"/>
      <c r="L75" s="199"/>
      <c r="M75" s="200"/>
      <c r="Q75" s="41"/>
      <c r="R75" s="41"/>
    </row>
    <row r="76" spans="1:18" ht="16.5" x14ac:dyDescent="0.3">
      <c r="A76" s="68" t="s">
        <v>146</v>
      </c>
      <c r="B76" s="82" t="s">
        <v>147</v>
      </c>
      <c r="C76" s="83"/>
      <c r="D76" s="84"/>
      <c r="E76" s="83"/>
      <c r="F76" s="83"/>
      <c r="G76" s="196"/>
      <c r="H76" s="197"/>
      <c r="I76" s="198"/>
      <c r="J76" s="199"/>
      <c r="K76" s="199"/>
      <c r="L76" s="199"/>
      <c r="M76" s="200"/>
      <c r="Q76" s="41"/>
      <c r="R76" s="41"/>
    </row>
    <row r="77" spans="1:18" ht="45" x14ac:dyDescent="0.25">
      <c r="A77" s="32" t="s">
        <v>148</v>
      </c>
      <c r="B77" s="86" t="s">
        <v>149</v>
      </c>
      <c r="C77" s="87" t="s">
        <v>72</v>
      </c>
      <c r="D77" s="88"/>
      <c r="E77" s="89"/>
      <c r="F77" s="90"/>
      <c r="G77" s="196"/>
      <c r="H77" s="197"/>
      <c r="I77" s="198"/>
      <c r="J77" s="199"/>
      <c r="K77" s="199"/>
      <c r="L77" s="199"/>
      <c r="M77" s="200"/>
      <c r="Q77" s="41"/>
      <c r="R77" s="41"/>
    </row>
    <row r="78" spans="1:18" ht="43.15" customHeight="1" x14ac:dyDescent="0.25">
      <c r="A78" s="32" t="s">
        <v>150</v>
      </c>
      <c r="B78" s="86" t="s">
        <v>151</v>
      </c>
      <c r="C78" s="87" t="s">
        <v>72</v>
      </c>
      <c r="D78" s="88"/>
      <c r="E78" s="89"/>
      <c r="F78" s="90"/>
      <c r="G78" s="196"/>
      <c r="H78" s="197"/>
      <c r="I78" s="198"/>
      <c r="J78" s="199"/>
      <c r="K78" s="199"/>
      <c r="L78" s="199"/>
      <c r="M78" s="200"/>
      <c r="Q78" s="41"/>
      <c r="R78" s="41"/>
    </row>
    <row r="79" spans="1:18" ht="46.9" customHeight="1" x14ac:dyDescent="0.25">
      <c r="A79" s="32" t="s">
        <v>152</v>
      </c>
      <c r="B79" s="86" t="s">
        <v>153</v>
      </c>
      <c r="C79" s="87" t="s">
        <v>72</v>
      </c>
      <c r="D79" s="88"/>
      <c r="E79" s="89"/>
      <c r="F79" s="90"/>
      <c r="G79" s="196"/>
      <c r="H79" s="197"/>
      <c r="I79" s="198"/>
      <c r="J79" s="199"/>
      <c r="K79" s="199"/>
      <c r="L79" s="199"/>
      <c r="M79" s="200"/>
      <c r="Q79" s="41"/>
      <c r="R79" s="41"/>
    </row>
    <row r="80" spans="1:18" ht="43.15" customHeight="1" x14ac:dyDescent="0.25">
      <c r="A80" s="32" t="s">
        <v>154</v>
      </c>
      <c r="B80" s="86" t="s">
        <v>155</v>
      </c>
      <c r="C80" s="87" t="s">
        <v>72</v>
      </c>
      <c r="D80" s="88"/>
      <c r="E80" s="89"/>
      <c r="F80" s="90"/>
      <c r="G80" s="196"/>
      <c r="H80" s="197"/>
      <c r="I80" s="198"/>
      <c r="J80" s="199"/>
      <c r="K80" s="199"/>
      <c r="L80" s="199"/>
      <c r="M80" s="200"/>
      <c r="Q80" s="41"/>
      <c r="R80" s="41"/>
    </row>
    <row r="81" spans="1:18" ht="16.5" x14ac:dyDescent="0.3">
      <c r="A81" s="92" t="s">
        <v>156</v>
      </c>
      <c r="B81" s="82" t="s">
        <v>157</v>
      </c>
      <c r="C81" s="83"/>
      <c r="D81" s="84"/>
      <c r="E81" s="83"/>
      <c r="F81" s="83"/>
      <c r="G81" s="196"/>
      <c r="H81" s="197"/>
      <c r="I81" s="198"/>
      <c r="J81" s="199"/>
      <c r="K81" s="199"/>
      <c r="L81" s="199"/>
      <c r="M81" s="200"/>
      <c r="Q81" s="41"/>
      <c r="R81" s="41"/>
    </row>
    <row r="82" spans="1:18" ht="55.15" customHeight="1" x14ac:dyDescent="0.25">
      <c r="A82" s="87" t="s">
        <v>158</v>
      </c>
      <c r="B82" s="86" t="s">
        <v>159</v>
      </c>
      <c r="C82" s="87" t="s">
        <v>37</v>
      </c>
      <c r="D82" s="88"/>
      <c r="E82" s="95"/>
      <c r="F82" s="90"/>
      <c r="G82" s="196"/>
      <c r="H82" s="197"/>
      <c r="I82" s="198"/>
      <c r="J82" s="199"/>
      <c r="K82" s="199"/>
      <c r="L82" s="199"/>
      <c r="M82" s="200"/>
      <c r="Q82" s="41"/>
      <c r="R82" s="41"/>
    </row>
    <row r="83" spans="1:18" ht="60" x14ac:dyDescent="0.25">
      <c r="A83" s="87" t="s">
        <v>160</v>
      </c>
      <c r="B83" s="86" t="s">
        <v>159</v>
      </c>
      <c r="C83" s="87" t="s">
        <v>37</v>
      </c>
      <c r="D83" s="88"/>
      <c r="E83" s="95"/>
      <c r="F83" s="90"/>
      <c r="G83" s="196"/>
      <c r="H83" s="197"/>
      <c r="I83" s="198"/>
      <c r="J83" s="199"/>
      <c r="K83" s="199"/>
      <c r="L83" s="199"/>
      <c r="M83" s="200"/>
      <c r="Q83" s="41"/>
      <c r="R83" s="41"/>
    </row>
    <row r="84" spans="1:18" ht="30" x14ac:dyDescent="0.25">
      <c r="A84" s="87" t="s">
        <v>161</v>
      </c>
      <c r="B84" s="86" t="s">
        <v>162</v>
      </c>
      <c r="C84" s="87" t="s">
        <v>37</v>
      </c>
      <c r="D84" s="88"/>
      <c r="E84" s="95"/>
      <c r="F84" s="90"/>
      <c r="G84" s="196"/>
      <c r="H84" s="197"/>
      <c r="I84" s="198"/>
      <c r="J84" s="199"/>
      <c r="K84" s="199"/>
      <c r="L84" s="199"/>
      <c r="M84" s="200"/>
      <c r="Q84" s="41"/>
      <c r="R84" s="41"/>
    </row>
    <row r="85" spans="1:18" ht="63.6" customHeight="1" x14ac:dyDescent="0.25">
      <c r="A85" s="87" t="s">
        <v>163</v>
      </c>
      <c r="B85" s="86" t="s">
        <v>164</v>
      </c>
      <c r="C85" s="87" t="s">
        <v>37</v>
      </c>
      <c r="D85" s="88"/>
      <c r="E85" s="95"/>
      <c r="F85" s="90"/>
      <c r="G85" s="196"/>
      <c r="H85" s="197"/>
      <c r="I85" s="198"/>
      <c r="J85" s="199"/>
      <c r="K85" s="199"/>
      <c r="L85" s="199"/>
      <c r="M85" s="200"/>
      <c r="Q85" s="41"/>
      <c r="R85" s="41"/>
    </row>
    <row r="86" spans="1:18" ht="30" x14ac:dyDescent="0.25">
      <c r="A86" s="87" t="s">
        <v>165</v>
      </c>
      <c r="B86" s="96" t="s">
        <v>166</v>
      </c>
      <c r="C86" s="87" t="s">
        <v>37</v>
      </c>
      <c r="D86" s="88"/>
      <c r="E86" s="95"/>
      <c r="F86" s="90"/>
      <c r="G86" s="196"/>
      <c r="H86" s="197"/>
      <c r="I86" s="198"/>
      <c r="J86" s="199"/>
      <c r="K86" s="199"/>
      <c r="L86" s="199"/>
      <c r="M86" s="200"/>
      <c r="Q86" s="41"/>
      <c r="R86" s="41"/>
    </row>
    <row r="87" spans="1:18" ht="52.15" customHeight="1" x14ac:dyDescent="0.25">
      <c r="A87" s="87" t="s">
        <v>167</v>
      </c>
      <c r="B87" s="86" t="s">
        <v>168</v>
      </c>
      <c r="C87" s="87" t="s">
        <v>37</v>
      </c>
      <c r="D87" s="88"/>
      <c r="E87" s="95"/>
      <c r="F87" s="90"/>
      <c r="G87" s="196"/>
      <c r="H87" s="197"/>
      <c r="I87" s="198"/>
      <c r="J87" s="199"/>
      <c r="K87" s="199"/>
      <c r="L87" s="199"/>
      <c r="M87" s="200"/>
      <c r="Q87" s="41"/>
      <c r="R87" s="41"/>
    </row>
    <row r="88" spans="1:18" ht="16.5" x14ac:dyDescent="0.25">
      <c r="A88" s="87" t="s">
        <v>169</v>
      </c>
      <c r="B88" s="97" t="s">
        <v>170</v>
      </c>
      <c r="C88" s="87" t="s">
        <v>37</v>
      </c>
      <c r="D88" s="88"/>
      <c r="E88" s="95"/>
      <c r="F88" s="90"/>
      <c r="G88" s="196"/>
      <c r="H88" s="197"/>
      <c r="I88" s="198"/>
      <c r="J88" s="199"/>
      <c r="K88" s="199"/>
      <c r="L88" s="199"/>
      <c r="M88" s="200"/>
      <c r="Q88" s="41"/>
      <c r="R88" s="41"/>
    </row>
    <row r="89" spans="1:18" ht="15.4" customHeight="1" x14ac:dyDescent="0.25">
      <c r="A89" s="98">
        <v>3</v>
      </c>
      <c r="B89" s="99" t="s">
        <v>171</v>
      </c>
      <c r="C89" s="100"/>
      <c r="D89" s="101"/>
      <c r="E89" s="100"/>
      <c r="F89" s="100"/>
      <c r="G89" s="196"/>
      <c r="H89" s="197"/>
      <c r="I89" s="198"/>
      <c r="J89" s="199"/>
      <c r="K89" s="199"/>
      <c r="L89" s="199"/>
      <c r="M89" s="200"/>
      <c r="Q89" s="41"/>
      <c r="R89" s="41"/>
    </row>
    <row r="90" spans="1:18" ht="25.5" x14ac:dyDescent="0.25">
      <c r="A90" s="105" t="s">
        <v>172</v>
      </c>
      <c r="B90" s="106" t="s">
        <v>173</v>
      </c>
      <c r="C90" s="107" t="s">
        <v>174</v>
      </c>
      <c r="D90" s="45"/>
      <c r="E90" s="43"/>
      <c r="F90" s="43"/>
      <c r="G90" s="196"/>
      <c r="H90" s="197"/>
      <c r="I90" s="198"/>
      <c r="J90" s="199"/>
      <c r="K90" s="199"/>
      <c r="L90" s="199"/>
      <c r="M90" s="200"/>
      <c r="Q90" s="41"/>
      <c r="R90" s="41"/>
    </row>
    <row r="91" spans="1:18" ht="38.25" x14ac:dyDescent="0.25">
      <c r="A91" s="105" t="s">
        <v>175</v>
      </c>
      <c r="B91" s="108" t="s">
        <v>67</v>
      </c>
      <c r="C91" s="109" t="s">
        <v>174</v>
      </c>
      <c r="D91" s="45"/>
      <c r="E91" s="43"/>
      <c r="F91" s="43"/>
      <c r="G91" s="196"/>
      <c r="H91" s="197"/>
      <c r="I91" s="198"/>
      <c r="J91" s="199"/>
      <c r="K91" s="199"/>
      <c r="L91" s="199"/>
      <c r="M91" s="200"/>
      <c r="Q91" s="41"/>
      <c r="R91" s="41"/>
    </row>
    <row r="92" spans="1:18" ht="20.45" customHeight="1" x14ac:dyDescent="0.25">
      <c r="A92" s="105" t="s">
        <v>176</v>
      </c>
      <c r="B92" s="106" t="s">
        <v>177</v>
      </c>
      <c r="C92" s="107" t="s">
        <v>178</v>
      </c>
      <c r="D92" s="45"/>
      <c r="E92" s="43"/>
      <c r="F92" s="43"/>
      <c r="G92" s="196"/>
      <c r="H92" s="197"/>
      <c r="I92" s="198"/>
      <c r="J92" s="199"/>
      <c r="K92" s="199"/>
      <c r="L92" s="199"/>
      <c r="M92" s="200"/>
      <c r="Q92" s="41"/>
      <c r="R92" s="41"/>
    </row>
    <row r="93" spans="1:18" ht="40.9" customHeight="1" x14ac:dyDescent="0.25">
      <c r="A93" s="105" t="s">
        <v>179</v>
      </c>
      <c r="B93" s="106" t="s">
        <v>180</v>
      </c>
      <c r="C93" s="107" t="s">
        <v>181</v>
      </c>
      <c r="D93" s="45"/>
      <c r="E93" s="43"/>
      <c r="F93" s="43"/>
      <c r="G93" s="196"/>
      <c r="H93" s="197"/>
      <c r="I93" s="198"/>
      <c r="J93" s="199"/>
      <c r="K93" s="199"/>
      <c r="L93" s="199"/>
      <c r="M93" s="200"/>
      <c r="Q93" s="41"/>
      <c r="R93" s="41"/>
    </row>
    <row r="94" spans="1:18" ht="38.25" x14ac:dyDescent="0.25">
      <c r="A94" s="105" t="s">
        <v>182</v>
      </c>
      <c r="B94" s="106" t="s">
        <v>183</v>
      </c>
      <c r="C94" s="107" t="s">
        <v>181</v>
      </c>
      <c r="D94" s="45"/>
      <c r="E94" s="43"/>
      <c r="F94" s="107"/>
      <c r="G94" s="196"/>
      <c r="H94" s="197"/>
      <c r="I94" s="198"/>
      <c r="J94" s="199"/>
      <c r="K94" s="199"/>
      <c r="L94" s="199"/>
      <c r="M94" s="200"/>
      <c r="Q94" s="41"/>
      <c r="R94" s="41"/>
    </row>
    <row r="95" spans="1:18" ht="25.5" x14ac:dyDescent="0.25">
      <c r="A95" s="105" t="s">
        <v>184</v>
      </c>
      <c r="B95" s="106" t="s">
        <v>185</v>
      </c>
      <c r="C95" s="107" t="s">
        <v>186</v>
      </c>
      <c r="D95" s="45"/>
      <c r="E95" s="43"/>
      <c r="F95" s="107"/>
      <c r="G95" s="196"/>
      <c r="H95" s="197"/>
      <c r="I95" s="198"/>
      <c r="J95" s="199"/>
      <c r="K95" s="199"/>
      <c r="L95" s="199"/>
      <c r="M95" s="200"/>
      <c r="Q95" s="41"/>
      <c r="R95" s="41"/>
    </row>
    <row r="96" spans="1:18" ht="25.5" x14ac:dyDescent="0.25">
      <c r="A96" s="105" t="s">
        <v>187</v>
      </c>
      <c r="B96" s="106" t="s">
        <v>188</v>
      </c>
      <c r="C96" s="107" t="s">
        <v>181</v>
      </c>
      <c r="D96" s="45"/>
      <c r="E96" s="43"/>
      <c r="F96" s="107"/>
      <c r="G96" s="196"/>
      <c r="H96" s="197"/>
      <c r="I96" s="198"/>
      <c r="J96" s="199"/>
      <c r="K96" s="199"/>
      <c r="L96" s="199"/>
      <c r="M96" s="200"/>
      <c r="Q96" s="41"/>
      <c r="R96" s="41"/>
    </row>
    <row r="97" spans="1:18" ht="25.5" x14ac:dyDescent="0.25">
      <c r="A97" s="105" t="s">
        <v>189</v>
      </c>
      <c r="B97" s="106" t="s">
        <v>190</v>
      </c>
      <c r="C97" s="107" t="s">
        <v>191</v>
      </c>
      <c r="D97" s="45"/>
      <c r="E97" s="43"/>
      <c r="F97" s="107"/>
      <c r="G97" s="196"/>
      <c r="H97" s="197"/>
      <c r="I97" s="198"/>
      <c r="J97" s="199"/>
      <c r="K97" s="199"/>
      <c r="L97" s="199"/>
      <c r="M97" s="200"/>
      <c r="Q97" s="41"/>
      <c r="R97" s="41"/>
    </row>
    <row r="98" spans="1:18" ht="25.5" x14ac:dyDescent="0.25">
      <c r="A98" s="105" t="s">
        <v>192</v>
      </c>
      <c r="B98" s="106" t="s">
        <v>193</v>
      </c>
      <c r="C98" s="107" t="s">
        <v>191</v>
      </c>
      <c r="D98" s="34"/>
      <c r="E98" s="110"/>
      <c r="F98" s="107"/>
      <c r="G98" s="196"/>
      <c r="H98" s="197"/>
      <c r="I98" s="198"/>
      <c r="J98" s="199"/>
      <c r="K98" s="199"/>
      <c r="L98" s="199"/>
      <c r="M98" s="200"/>
      <c r="Q98" s="41"/>
      <c r="R98" s="41"/>
    </row>
    <row r="99" spans="1:18" ht="34.9" customHeight="1" x14ac:dyDescent="0.25">
      <c r="A99" s="105" t="s">
        <v>194</v>
      </c>
      <c r="B99" s="106" t="s">
        <v>195</v>
      </c>
      <c r="C99" s="107" t="s">
        <v>191</v>
      </c>
      <c r="D99" s="45"/>
      <c r="E99" s="43"/>
      <c r="F99" s="107"/>
      <c r="G99" s="196"/>
      <c r="H99" s="197"/>
      <c r="I99" s="198"/>
      <c r="J99" s="199"/>
      <c r="K99" s="199"/>
      <c r="L99" s="199"/>
      <c r="M99" s="200"/>
      <c r="Q99" s="41"/>
      <c r="R99" s="41"/>
    </row>
    <row r="100" spans="1:18" ht="16.5" x14ac:dyDescent="0.25">
      <c r="A100" s="105" t="s">
        <v>196</v>
      </c>
      <c r="B100" s="106" t="s">
        <v>197</v>
      </c>
      <c r="C100" s="107" t="s">
        <v>191</v>
      </c>
      <c r="D100" s="45"/>
      <c r="E100" s="43"/>
      <c r="F100" s="107"/>
      <c r="G100" s="196"/>
      <c r="H100" s="197"/>
      <c r="I100" s="198"/>
      <c r="J100" s="199"/>
      <c r="K100" s="199"/>
      <c r="L100" s="199"/>
      <c r="M100" s="200"/>
      <c r="Q100" s="41"/>
      <c r="R100" s="41"/>
    </row>
    <row r="101" spans="1:18" ht="51" x14ac:dyDescent="0.25">
      <c r="A101" s="105" t="s">
        <v>198</v>
      </c>
      <c r="B101" s="111" t="s">
        <v>199</v>
      </c>
      <c r="C101" s="112" t="s">
        <v>200</v>
      </c>
      <c r="D101" s="45"/>
      <c r="E101" s="43"/>
      <c r="F101" s="112"/>
      <c r="G101" s="196"/>
      <c r="H101" s="197"/>
      <c r="I101" s="198"/>
      <c r="J101" s="199"/>
      <c r="K101" s="199"/>
      <c r="L101" s="199"/>
      <c r="M101" s="200"/>
      <c r="Q101" s="41"/>
      <c r="R101" s="41"/>
    </row>
    <row r="102" spans="1:18" ht="38.25" x14ac:dyDescent="0.25">
      <c r="A102" s="105" t="s">
        <v>201</v>
      </c>
      <c r="B102" s="111" t="s">
        <v>202</v>
      </c>
      <c r="C102" s="112" t="s">
        <v>203</v>
      </c>
      <c r="D102" s="45"/>
      <c r="E102" s="43"/>
      <c r="F102" s="112"/>
      <c r="G102" s="196"/>
      <c r="H102" s="197"/>
      <c r="I102" s="198"/>
      <c r="J102" s="199"/>
      <c r="K102" s="199"/>
      <c r="L102" s="199"/>
      <c r="M102" s="200"/>
      <c r="Q102" s="41"/>
      <c r="R102" s="41"/>
    </row>
    <row r="103" spans="1:18" ht="38.450000000000003" customHeight="1" x14ac:dyDescent="0.25">
      <c r="A103" s="105" t="s">
        <v>204</v>
      </c>
      <c r="B103" s="111" t="s">
        <v>205</v>
      </c>
      <c r="C103" s="112" t="s">
        <v>206</v>
      </c>
      <c r="D103" s="45"/>
      <c r="E103" s="43"/>
      <c r="F103" s="112"/>
      <c r="G103" s="196"/>
      <c r="H103" s="197"/>
      <c r="I103" s="198"/>
      <c r="J103" s="199"/>
      <c r="K103" s="199"/>
      <c r="L103" s="199"/>
      <c r="M103" s="200"/>
      <c r="Q103" s="41"/>
      <c r="R103" s="41"/>
    </row>
    <row r="104" spans="1:18" ht="31.15" customHeight="1" x14ac:dyDescent="0.25">
      <c r="A104" s="105" t="s">
        <v>207</v>
      </c>
      <c r="B104" s="106" t="s">
        <v>208</v>
      </c>
      <c r="C104" s="107" t="s">
        <v>209</v>
      </c>
      <c r="D104" s="45"/>
      <c r="E104" s="43"/>
      <c r="F104" s="107"/>
      <c r="G104" s="196"/>
      <c r="H104" s="197"/>
      <c r="I104" s="198"/>
      <c r="J104" s="199"/>
      <c r="K104" s="199"/>
      <c r="L104" s="199"/>
      <c r="M104" s="200"/>
      <c r="Q104" s="41"/>
      <c r="R104" s="41"/>
    </row>
    <row r="105" spans="1:18" ht="24.6" customHeight="1" x14ac:dyDescent="0.25">
      <c r="A105" s="105" t="s">
        <v>210</v>
      </c>
      <c r="B105" s="106" t="s">
        <v>211</v>
      </c>
      <c r="C105" s="107" t="s">
        <v>209</v>
      </c>
      <c r="D105" s="34"/>
      <c r="E105" s="110"/>
      <c r="F105" s="107"/>
      <c r="G105" s="196"/>
      <c r="H105" s="197"/>
      <c r="I105" s="198"/>
      <c r="J105" s="199"/>
      <c r="K105" s="199"/>
      <c r="L105" s="199"/>
      <c r="M105" s="200"/>
      <c r="Q105" s="41"/>
      <c r="R105" s="41"/>
    </row>
    <row r="106" spans="1:18" ht="25.5" x14ac:dyDescent="0.25">
      <c r="A106" s="105" t="s">
        <v>212</v>
      </c>
      <c r="B106" s="111" t="s">
        <v>213</v>
      </c>
      <c r="C106" s="112" t="s">
        <v>214</v>
      </c>
      <c r="D106" s="116"/>
      <c r="E106" s="110"/>
      <c r="F106" s="112"/>
      <c r="G106" s="196"/>
      <c r="H106" s="197"/>
      <c r="I106" s="198"/>
      <c r="J106" s="199"/>
      <c r="K106" s="199"/>
      <c r="L106" s="199"/>
      <c r="M106" s="200"/>
      <c r="Q106" s="41"/>
      <c r="R106" s="41"/>
    </row>
    <row r="107" spans="1:18" ht="25.5" x14ac:dyDescent="0.25">
      <c r="A107" s="105" t="s">
        <v>215</v>
      </c>
      <c r="B107" s="106" t="s">
        <v>216</v>
      </c>
      <c r="C107" s="107" t="s">
        <v>186</v>
      </c>
      <c r="D107" s="45"/>
      <c r="E107" s="43"/>
      <c r="F107" s="107"/>
      <c r="G107" s="196"/>
      <c r="H107" s="197"/>
      <c r="I107" s="198"/>
      <c r="J107" s="199"/>
      <c r="K107" s="199"/>
      <c r="L107" s="199"/>
      <c r="M107" s="200"/>
      <c r="Q107" s="41"/>
      <c r="R107" s="41"/>
    </row>
    <row r="108" spans="1:18" ht="39.6" customHeight="1" x14ac:dyDescent="0.25">
      <c r="A108" s="105" t="s">
        <v>217</v>
      </c>
      <c r="B108" s="106" t="s">
        <v>218</v>
      </c>
      <c r="C108" s="107" t="s">
        <v>72</v>
      </c>
      <c r="D108" s="34"/>
      <c r="E108" s="110"/>
      <c r="F108" s="107"/>
      <c r="G108" s="196"/>
      <c r="H108" s="197"/>
      <c r="I108" s="198"/>
      <c r="J108" s="199"/>
      <c r="K108" s="199"/>
      <c r="L108" s="199"/>
      <c r="M108" s="200"/>
      <c r="Q108" s="41"/>
      <c r="R108" s="41"/>
    </row>
    <row r="109" spans="1:18" ht="39.6" customHeight="1" x14ac:dyDescent="0.25">
      <c r="A109" s="105" t="s">
        <v>219</v>
      </c>
      <c r="B109" s="106" t="s">
        <v>220</v>
      </c>
      <c r="C109" s="107" t="s">
        <v>72</v>
      </c>
      <c r="D109" s="45"/>
      <c r="E109" s="43"/>
      <c r="F109" s="107"/>
      <c r="G109" s="196"/>
      <c r="H109" s="197"/>
      <c r="I109" s="198"/>
      <c r="J109" s="199"/>
      <c r="K109" s="199"/>
      <c r="L109" s="199"/>
      <c r="M109" s="200"/>
      <c r="Q109" s="41"/>
      <c r="R109" s="41"/>
    </row>
    <row r="110" spans="1:18" ht="43.9" customHeight="1" x14ac:dyDescent="0.25">
      <c r="A110" s="105" t="s">
        <v>221</v>
      </c>
      <c r="B110" s="106" t="s">
        <v>222</v>
      </c>
      <c r="C110" s="107" t="s">
        <v>72</v>
      </c>
      <c r="D110" s="34"/>
      <c r="E110" s="110"/>
      <c r="F110" s="107"/>
      <c r="G110" s="196"/>
      <c r="H110" s="197"/>
      <c r="I110" s="198"/>
      <c r="J110" s="199"/>
      <c r="K110" s="199"/>
      <c r="L110" s="199"/>
      <c r="M110" s="200"/>
      <c r="Q110" s="41"/>
      <c r="R110" s="41"/>
    </row>
    <row r="111" spans="1:18" ht="15.4" customHeight="1" x14ac:dyDescent="0.25">
      <c r="A111" s="30"/>
      <c r="B111" s="30"/>
      <c r="C111" s="30"/>
      <c r="D111" s="41"/>
      <c r="E111" s="41"/>
      <c r="F111" s="30"/>
      <c r="G111" s="30"/>
      <c r="H111" s="30"/>
    </row>
    <row r="112" spans="1:18" x14ac:dyDescent="0.25">
      <c r="A112" s="30"/>
      <c r="B112" s="30"/>
      <c r="C112" s="30"/>
      <c r="D112" s="41"/>
      <c r="E112" s="41"/>
      <c r="F112" s="30"/>
      <c r="G112" s="30"/>
      <c r="H112" s="30"/>
    </row>
    <row r="113" spans="4:5" s="30" customFormat="1" x14ac:dyDescent="0.25">
      <c r="D113" s="41"/>
      <c r="E113" s="41"/>
    </row>
    <row r="114" spans="4:5" s="30" customFormat="1" x14ac:dyDescent="0.25">
      <c r="D114" s="41"/>
      <c r="E114" s="41"/>
    </row>
    <row r="115" spans="4:5" s="30" customFormat="1" ht="15.4" customHeight="1" x14ac:dyDescent="0.25">
      <c r="D115" s="41"/>
      <c r="E115" s="41"/>
    </row>
    <row r="116" spans="4:5" s="30" customFormat="1" x14ac:dyDescent="0.25">
      <c r="D116" s="41"/>
      <c r="E116" s="41"/>
    </row>
    <row r="117" spans="4:5" s="30" customFormat="1" x14ac:dyDescent="0.25">
      <c r="D117" s="41"/>
      <c r="E117" s="41"/>
    </row>
    <row r="118" spans="4:5" s="30" customFormat="1" x14ac:dyDescent="0.25">
      <c r="D118" s="41"/>
      <c r="E118" s="41"/>
    </row>
    <row r="119" spans="4:5" s="30" customFormat="1" x14ac:dyDescent="0.25">
      <c r="D119" s="41"/>
      <c r="E119" s="41"/>
    </row>
    <row r="120" spans="4:5" s="30" customFormat="1" x14ac:dyDescent="0.25">
      <c r="D120" s="41"/>
      <c r="E120" s="41"/>
    </row>
    <row r="121" spans="4:5" s="30" customFormat="1" x14ac:dyDescent="0.25">
      <c r="D121" s="41"/>
      <c r="E121" s="41"/>
    </row>
    <row r="122" spans="4:5" s="30" customFormat="1" x14ac:dyDescent="0.25">
      <c r="D122" s="41"/>
      <c r="E122" s="41"/>
    </row>
    <row r="123" spans="4:5" s="30" customFormat="1" ht="15.4" customHeight="1" x14ac:dyDescent="0.25">
      <c r="D123" s="41"/>
      <c r="E123" s="41"/>
    </row>
    <row r="124" spans="4:5" s="30" customFormat="1" x14ac:dyDescent="0.25">
      <c r="D124" s="41"/>
      <c r="E124" s="41"/>
    </row>
    <row r="125" spans="4:5" s="30" customFormat="1" ht="15.4" customHeight="1" x14ac:dyDescent="0.25">
      <c r="D125" s="41"/>
      <c r="E125" s="41"/>
    </row>
    <row r="126" spans="4:5" s="30" customFormat="1" x14ac:dyDescent="0.25">
      <c r="D126" s="41"/>
      <c r="E126" s="41"/>
    </row>
    <row r="127" spans="4:5" s="30" customFormat="1" x14ac:dyDescent="0.25">
      <c r="D127" s="41"/>
      <c r="E127" s="41"/>
    </row>
    <row r="128" spans="4:5" s="30" customFormat="1" x14ac:dyDescent="0.25">
      <c r="D128" s="41"/>
      <c r="E128" s="41"/>
    </row>
    <row r="129" spans="1:8" x14ac:dyDescent="0.25">
      <c r="A129" s="30"/>
      <c r="B129" s="30"/>
      <c r="C129" s="30"/>
      <c r="D129" s="41"/>
      <c r="E129" s="41"/>
      <c r="F129" s="30"/>
      <c r="G129" s="30"/>
      <c r="H129" s="30"/>
    </row>
    <row r="130" spans="1:8" x14ac:dyDescent="0.25">
      <c r="A130" s="30"/>
      <c r="B130" s="30"/>
      <c r="C130" s="30"/>
      <c r="D130" s="41"/>
      <c r="E130" s="41"/>
      <c r="F130" s="30"/>
      <c r="G130" s="30"/>
      <c r="H130" s="30"/>
    </row>
    <row r="131" spans="1:8" x14ac:dyDescent="0.25">
      <c r="A131" s="30"/>
      <c r="B131" s="30"/>
      <c r="C131" s="30"/>
      <c r="D131" s="41"/>
      <c r="E131" s="41"/>
      <c r="F131" s="30"/>
      <c r="G131" s="30"/>
      <c r="H131" s="30"/>
    </row>
    <row r="132" spans="1:8" x14ac:dyDescent="0.25">
      <c r="A132" s="30"/>
      <c r="B132" s="30"/>
      <c r="C132" s="30"/>
      <c r="D132" s="41"/>
      <c r="E132" s="41"/>
      <c r="F132" s="30"/>
      <c r="G132" s="30"/>
      <c r="H132" s="30"/>
    </row>
    <row r="133" spans="1:8" ht="15.4" customHeight="1" x14ac:dyDescent="0.25">
      <c r="A133" s="30"/>
      <c r="B133" s="30"/>
      <c r="C133" s="30"/>
      <c r="D133" s="41"/>
      <c r="E133" s="41"/>
      <c r="F133" s="30"/>
      <c r="G133" s="30"/>
      <c r="H133" s="30"/>
    </row>
    <row r="134" spans="1:8" x14ac:dyDescent="0.25">
      <c r="A134" s="30"/>
      <c r="B134" s="30"/>
      <c r="C134" s="30"/>
      <c r="D134" s="41"/>
      <c r="E134" s="41"/>
      <c r="F134" s="30"/>
      <c r="G134" s="30"/>
      <c r="H134" s="30"/>
    </row>
    <row r="135" spans="1:8" x14ac:dyDescent="0.25">
      <c r="A135" s="30"/>
      <c r="B135" s="30"/>
      <c r="C135" s="30"/>
      <c r="D135" s="41"/>
      <c r="E135" s="41"/>
      <c r="F135" s="30"/>
      <c r="G135" s="30"/>
      <c r="H135" s="30"/>
    </row>
    <row r="136" spans="1:8" x14ac:dyDescent="0.25">
      <c r="A136" s="30"/>
      <c r="B136" s="30"/>
      <c r="C136" s="30"/>
      <c r="D136" s="41"/>
      <c r="E136" s="41"/>
      <c r="F136" s="30"/>
      <c r="G136" s="30"/>
      <c r="H136" s="30"/>
    </row>
    <row r="137" spans="1:8" x14ac:dyDescent="0.25">
      <c r="A137" s="30"/>
      <c r="B137" s="30"/>
      <c r="C137" s="30"/>
      <c r="D137" s="41"/>
      <c r="E137" s="41"/>
      <c r="F137" s="30"/>
      <c r="G137" s="30"/>
      <c r="H137" s="30"/>
    </row>
    <row r="138" spans="1:8" x14ac:dyDescent="0.25">
      <c r="A138" s="30"/>
      <c r="B138" s="30"/>
      <c r="C138" s="30"/>
      <c r="D138" s="41"/>
      <c r="E138" s="41"/>
      <c r="F138" s="30"/>
      <c r="G138" s="30"/>
      <c r="H138" s="30"/>
    </row>
    <row r="139" spans="1:8" ht="15.4" customHeight="1" x14ac:dyDescent="0.25">
      <c r="A139" s="30"/>
      <c r="B139" s="30"/>
      <c r="C139" s="30"/>
      <c r="D139" s="41"/>
      <c r="E139" s="41"/>
      <c r="F139" s="30"/>
      <c r="G139" s="30"/>
      <c r="H139" s="30"/>
    </row>
    <row r="140" spans="1:8" x14ac:dyDescent="0.25">
      <c r="A140" s="56"/>
      <c r="B140" s="30"/>
      <c r="C140" s="30"/>
      <c r="D140" s="41"/>
      <c r="E140" s="41"/>
      <c r="F140" s="30"/>
      <c r="G140" s="30"/>
      <c r="H140" s="30"/>
    </row>
    <row r="141" spans="1:8" x14ac:dyDescent="0.25">
      <c r="A141" s="56"/>
      <c r="B141" s="30"/>
      <c r="C141" s="30"/>
      <c r="D141" s="41"/>
      <c r="E141" s="41"/>
      <c r="F141" s="30"/>
      <c r="G141" s="30"/>
      <c r="H141" s="30"/>
    </row>
    <row r="142" spans="1:8" x14ac:dyDescent="0.25">
      <c r="A142" s="56"/>
      <c r="B142" s="30"/>
      <c r="C142" s="30"/>
      <c r="D142" s="41"/>
      <c r="E142" s="41"/>
      <c r="F142" s="30"/>
      <c r="G142" s="30"/>
      <c r="H142" s="30"/>
    </row>
    <row r="143" spans="1:8" x14ac:dyDescent="0.25">
      <c r="A143" s="30"/>
      <c r="B143" s="30"/>
      <c r="C143" s="30"/>
      <c r="D143" s="41"/>
      <c r="E143" s="41"/>
      <c r="F143" s="30"/>
      <c r="G143" s="30"/>
      <c r="H143" s="30"/>
    </row>
    <row r="144" spans="1:8" x14ac:dyDescent="0.25">
      <c r="A144" s="54"/>
      <c r="B144" s="30"/>
      <c r="C144" s="30"/>
      <c r="D144" s="41"/>
      <c r="E144" s="41"/>
      <c r="F144" s="30"/>
      <c r="G144" s="30"/>
      <c r="H144" s="30"/>
    </row>
    <row r="145" spans="1:8" x14ac:dyDescent="0.25">
      <c r="A145" s="54"/>
      <c r="B145" s="30"/>
      <c r="C145" s="30"/>
      <c r="D145" s="41"/>
      <c r="E145" s="41"/>
      <c r="F145" s="30"/>
      <c r="G145" s="30"/>
      <c r="H145" s="30"/>
    </row>
    <row r="146" spans="1:8" x14ac:dyDescent="0.25">
      <c r="A146" s="56"/>
      <c r="B146" s="30"/>
      <c r="C146" s="30"/>
      <c r="D146" s="41"/>
      <c r="E146" s="41"/>
      <c r="F146" s="30"/>
      <c r="G146" s="30"/>
      <c r="H146" s="30"/>
    </row>
    <row r="147" spans="1:8" x14ac:dyDescent="0.25">
      <c r="A147" s="54"/>
      <c r="B147" s="30"/>
      <c r="C147" s="30"/>
      <c r="D147" s="41"/>
      <c r="E147" s="41"/>
      <c r="F147" s="30"/>
      <c r="G147" s="30"/>
      <c r="H147" s="30"/>
    </row>
    <row r="148" spans="1:8" x14ac:dyDescent="0.25">
      <c r="A148" s="30"/>
      <c r="B148" s="30"/>
      <c r="C148" s="30"/>
      <c r="D148" s="41"/>
      <c r="E148" s="41"/>
      <c r="F148" s="30"/>
      <c r="G148" s="30"/>
      <c r="H148" s="30"/>
    </row>
    <row r="149" spans="1:8" x14ac:dyDescent="0.25">
      <c r="A149" s="56"/>
      <c r="B149" s="30"/>
      <c r="C149" s="30"/>
      <c r="D149" s="41"/>
      <c r="E149" s="41"/>
      <c r="F149" s="30"/>
      <c r="G149" s="30"/>
      <c r="H149" s="30"/>
    </row>
    <row r="150" spans="1:8" x14ac:dyDescent="0.25">
      <c r="A150" s="56"/>
      <c r="B150" s="30"/>
      <c r="C150" s="30"/>
      <c r="D150" s="41"/>
      <c r="E150" s="41"/>
      <c r="F150" s="30"/>
      <c r="G150" s="30"/>
      <c r="H150" s="30"/>
    </row>
    <row r="151" spans="1:8" x14ac:dyDescent="0.25">
      <c r="A151" s="56"/>
      <c r="B151" s="30"/>
      <c r="C151" s="30"/>
      <c r="D151" s="41"/>
      <c r="E151" s="41"/>
      <c r="F151" s="30"/>
      <c r="G151" s="30"/>
      <c r="H151" s="30"/>
    </row>
    <row r="152" spans="1:8" ht="15.4" customHeight="1" x14ac:dyDescent="0.25">
      <c r="A152" s="30"/>
      <c r="B152" s="30"/>
      <c r="C152" s="30"/>
      <c r="D152" s="41"/>
      <c r="E152" s="41"/>
      <c r="F152" s="30"/>
      <c r="G152" s="30"/>
      <c r="H152" s="30"/>
    </row>
    <row r="153" spans="1:8" x14ac:dyDescent="0.25">
      <c r="A153" s="30"/>
      <c r="B153" s="30"/>
      <c r="C153" s="30"/>
      <c r="D153" s="41"/>
      <c r="E153" s="41"/>
      <c r="F153" s="30"/>
      <c r="G153" s="30"/>
      <c r="H153" s="30"/>
    </row>
    <row r="154" spans="1:8" x14ac:dyDescent="0.25">
      <c r="A154" s="30"/>
      <c r="B154" s="30"/>
      <c r="C154" s="30"/>
      <c r="D154" s="41"/>
      <c r="E154" s="41"/>
      <c r="F154" s="30"/>
      <c r="G154" s="30"/>
      <c r="H154" s="30"/>
    </row>
    <row r="155" spans="1:8" x14ac:dyDescent="0.25">
      <c r="A155" s="30"/>
      <c r="B155" s="30"/>
      <c r="C155" s="30"/>
      <c r="D155" s="41"/>
      <c r="E155" s="41"/>
      <c r="F155" s="30"/>
      <c r="G155" s="30"/>
      <c r="H155" s="30"/>
    </row>
    <row r="156" spans="1:8" x14ac:dyDescent="0.25">
      <c r="A156" s="30"/>
      <c r="B156" s="30"/>
      <c r="C156" s="30"/>
      <c r="D156" s="41"/>
      <c r="E156" s="41"/>
      <c r="F156" s="30"/>
      <c r="G156" s="30"/>
      <c r="H156" s="30"/>
    </row>
    <row r="157" spans="1:8" x14ac:dyDescent="0.25">
      <c r="A157" s="30"/>
      <c r="B157" s="30"/>
      <c r="C157" s="30"/>
      <c r="D157" s="41"/>
      <c r="E157" s="41"/>
      <c r="F157" s="30"/>
      <c r="G157" s="30"/>
      <c r="H157" s="30"/>
    </row>
    <row r="158" spans="1:8" x14ac:dyDescent="0.25">
      <c r="A158" s="30"/>
      <c r="B158" s="30"/>
      <c r="C158" s="30"/>
      <c r="D158" s="41"/>
      <c r="E158" s="41"/>
      <c r="F158" s="30"/>
      <c r="G158" s="30"/>
      <c r="H158" s="30"/>
    </row>
    <row r="159" spans="1:8" ht="15.4" customHeight="1" x14ac:dyDescent="0.25">
      <c r="A159" s="30"/>
      <c r="B159" s="30"/>
      <c r="C159" s="30"/>
      <c r="D159" s="41"/>
      <c r="E159" s="41"/>
      <c r="F159" s="30"/>
      <c r="G159" s="30"/>
      <c r="H159" s="30"/>
    </row>
    <row r="160" spans="1:8" x14ac:dyDescent="0.25">
      <c r="A160" s="30"/>
      <c r="B160" s="30"/>
      <c r="C160" s="30"/>
      <c r="D160" s="41"/>
      <c r="E160" s="41"/>
      <c r="F160" s="30"/>
      <c r="G160" s="30"/>
      <c r="H160" s="30"/>
    </row>
    <row r="161" spans="4:5" s="30" customFormat="1" x14ac:dyDescent="0.25">
      <c r="D161" s="41"/>
      <c r="E161" s="41"/>
    </row>
    <row r="162" spans="4:5" s="30" customFormat="1" x14ac:dyDescent="0.25">
      <c r="D162" s="41"/>
      <c r="E162" s="41"/>
    </row>
    <row r="163" spans="4:5" s="30" customFormat="1" x14ac:dyDescent="0.25">
      <c r="D163" s="41"/>
      <c r="E163" s="41"/>
    </row>
    <row r="164" spans="4:5" s="30" customFormat="1" x14ac:dyDescent="0.25">
      <c r="D164" s="41"/>
      <c r="E164" s="41"/>
    </row>
    <row r="165" spans="4:5" s="30" customFormat="1" ht="15.4" customHeight="1" x14ac:dyDescent="0.25">
      <c r="D165" s="41"/>
      <c r="E165" s="41"/>
    </row>
    <row r="166" spans="4:5" s="30" customFormat="1" x14ac:dyDescent="0.25">
      <c r="D166" s="41"/>
      <c r="E166" s="41"/>
    </row>
    <row r="167" spans="4:5" s="30" customFormat="1" x14ac:dyDescent="0.25">
      <c r="D167" s="41"/>
      <c r="E167" s="41"/>
    </row>
    <row r="168" spans="4:5" s="30" customFormat="1" ht="27" customHeight="1" x14ac:dyDescent="0.25">
      <c r="D168" s="41"/>
      <c r="E168" s="41"/>
    </row>
    <row r="169" spans="4:5" s="30" customFormat="1" ht="15.4" customHeight="1" x14ac:dyDescent="0.25">
      <c r="D169" s="41"/>
      <c r="E169" s="41"/>
    </row>
    <row r="170" spans="4:5" s="30" customFormat="1" x14ac:dyDescent="0.25">
      <c r="D170" s="41"/>
      <c r="E170" s="41"/>
    </row>
    <row r="171" spans="4:5" s="30" customFormat="1" x14ac:dyDescent="0.25">
      <c r="D171" s="41"/>
      <c r="E171" s="41"/>
    </row>
    <row r="172" spans="4:5" s="30" customFormat="1" x14ac:dyDescent="0.25">
      <c r="D172" s="41"/>
      <c r="E172" s="41"/>
    </row>
    <row r="173" spans="4:5" s="30" customFormat="1" ht="15.4" customHeight="1" x14ac:dyDescent="0.25">
      <c r="D173" s="41"/>
      <c r="E173" s="41"/>
    </row>
    <row r="174" spans="4:5" s="30" customFormat="1" x14ac:dyDescent="0.25">
      <c r="D174" s="41"/>
      <c r="E174" s="41"/>
    </row>
    <row r="175" spans="4:5" s="30" customFormat="1" x14ac:dyDescent="0.25">
      <c r="D175" s="41"/>
      <c r="E175" s="41"/>
    </row>
    <row r="176" spans="4:5" s="30" customFormat="1" x14ac:dyDescent="0.25">
      <c r="D176" s="41"/>
      <c r="E176" s="41"/>
    </row>
    <row r="177" spans="4:5" s="30" customFormat="1" x14ac:dyDescent="0.25">
      <c r="D177" s="41"/>
      <c r="E177" s="41"/>
    </row>
    <row r="178" spans="4:5" s="30" customFormat="1" x14ac:dyDescent="0.25">
      <c r="D178" s="41"/>
      <c r="E178" s="41"/>
    </row>
    <row r="179" spans="4:5" s="30" customFormat="1" ht="15.4" customHeight="1" x14ac:dyDescent="0.25">
      <c r="D179" s="41"/>
      <c r="E179" s="41"/>
    </row>
    <row r="180" spans="4:5" s="30" customFormat="1" x14ac:dyDescent="0.25">
      <c r="D180" s="41"/>
      <c r="E180" s="41"/>
    </row>
    <row r="181" spans="4:5" s="30" customFormat="1" x14ac:dyDescent="0.25">
      <c r="D181" s="41"/>
      <c r="E181" s="41"/>
    </row>
    <row r="182" spans="4:5" s="30" customFormat="1" x14ac:dyDescent="0.25">
      <c r="D182" s="41"/>
      <c r="E182" s="41"/>
    </row>
    <row r="183" spans="4:5" s="30" customFormat="1" ht="15.4" customHeight="1" x14ac:dyDescent="0.25">
      <c r="D183" s="41"/>
      <c r="E183" s="41"/>
    </row>
    <row r="184" spans="4:5" s="30" customFormat="1" x14ac:dyDescent="0.25">
      <c r="D184" s="41"/>
      <c r="E184" s="41"/>
    </row>
    <row r="185" spans="4:5" s="30" customFormat="1" x14ac:dyDescent="0.25">
      <c r="D185" s="41"/>
      <c r="E185" s="41"/>
    </row>
    <row r="186" spans="4:5" s="30" customFormat="1" x14ac:dyDescent="0.25">
      <c r="D186" s="41"/>
      <c r="E186" s="41"/>
    </row>
    <row r="187" spans="4:5" s="30" customFormat="1" ht="26.25" customHeight="1" x14ac:dyDescent="0.25">
      <c r="D187" s="41"/>
      <c r="E187" s="41"/>
    </row>
    <row r="188" spans="4:5" s="30" customFormat="1" ht="23.25" customHeight="1" x14ac:dyDescent="0.25">
      <c r="D188" s="41"/>
      <c r="E188" s="41"/>
    </row>
    <row r="189" spans="4:5" s="30" customFormat="1" x14ac:dyDescent="0.25">
      <c r="D189" s="41"/>
      <c r="E189" s="41"/>
    </row>
    <row r="190" spans="4:5" s="30" customFormat="1" ht="15.4" customHeight="1" x14ac:dyDescent="0.25">
      <c r="D190" s="41"/>
      <c r="E190" s="41"/>
    </row>
    <row r="191" spans="4:5" s="30" customFormat="1" x14ac:dyDescent="0.25">
      <c r="D191" s="41"/>
      <c r="E191" s="41"/>
    </row>
    <row r="192" spans="4:5" s="30" customFormat="1" x14ac:dyDescent="0.25">
      <c r="D192" s="41"/>
      <c r="E192" s="41"/>
    </row>
    <row r="193" spans="1:8" x14ac:dyDescent="0.25">
      <c r="A193" s="30"/>
      <c r="B193" s="30"/>
      <c r="C193" s="30"/>
      <c r="D193" s="41"/>
      <c r="E193" s="41"/>
      <c r="F193" s="30"/>
      <c r="G193" s="30"/>
      <c r="H193" s="30"/>
    </row>
    <row r="194" spans="1:8" x14ac:dyDescent="0.25">
      <c r="A194" s="30"/>
      <c r="B194" s="30"/>
      <c r="C194" s="30"/>
      <c r="D194" s="41"/>
      <c r="E194" s="41"/>
      <c r="F194" s="30"/>
      <c r="G194" s="30"/>
      <c r="H194" s="30"/>
    </row>
    <row r="195" spans="1:8" x14ac:dyDescent="0.25">
      <c r="A195" s="30"/>
      <c r="B195" s="30"/>
      <c r="C195" s="30"/>
      <c r="D195" s="41"/>
      <c r="E195" s="41"/>
      <c r="F195" s="30"/>
      <c r="G195" s="30"/>
      <c r="H195" s="30"/>
    </row>
    <row r="196" spans="1:8" x14ac:dyDescent="0.25">
      <c r="A196" s="30"/>
      <c r="B196" s="30"/>
      <c r="C196" s="30"/>
      <c r="D196" s="41"/>
      <c r="E196" s="41"/>
      <c r="F196" s="30"/>
      <c r="G196" s="30"/>
      <c r="H196" s="30"/>
    </row>
    <row r="197" spans="1:8" x14ac:dyDescent="0.25">
      <c r="A197" s="30"/>
      <c r="B197" s="30"/>
      <c r="C197" s="30"/>
      <c r="D197" s="41"/>
      <c r="E197" s="41"/>
      <c r="F197" s="30"/>
      <c r="G197" s="30"/>
      <c r="H197" s="30"/>
    </row>
    <row r="198" spans="1:8" x14ac:dyDescent="0.25">
      <c r="A198" s="30"/>
      <c r="B198" s="30"/>
      <c r="C198" s="30"/>
      <c r="D198" s="41"/>
      <c r="E198" s="41"/>
      <c r="F198" s="30"/>
      <c r="G198" s="30"/>
      <c r="H198" s="30"/>
    </row>
    <row r="199" spans="1:8" ht="15.4" customHeight="1" x14ac:dyDescent="0.25">
      <c r="A199" s="30"/>
      <c r="B199" s="30"/>
      <c r="C199" s="30"/>
      <c r="D199" s="41"/>
      <c r="E199" s="41"/>
      <c r="F199" s="30"/>
      <c r="G199" s="30"/>
      <c r="H199" s="30"/>
    </row>
    <row r="200" spans="1:8" ht="15.4" customHeight="1" x14ac:dyDescent="0.25">
      <c r="A200" s="30"/>
      <c r="B200" s="30"/>
      <c r="C200" s="30"/>
      <c r="D200" s="41"/>
      <c r="E200" s="41"/>
      <c r="F200" s="30"/>
      <c r="G200" s="30"/>
      <c r="H200" s="30"/>
    </row>
    <row r="201" spans="1:8" x14ac:dyDescent="0.25">
      <c r="A201" s="30"/>
      <c r="B201" s="30"/>
      <c r="C201" s="30"/>
      <c r="D201" s="41"/>
      <c r="E201" s="41"/>
      <c r="F201" s="30"/>
      <c r="G201" s="30"/>
      <c r="H201" s="30"/>
    </row>
    <row r="202" spans="1:8" ht="15.4" customHeight="1" x14ac:dyDescent="0.25">
      <c r="A202" s="30"/>
      <c r="B202" s="30"/>
      <c r="C202" s="30"/>
      <c r="D202" s="41"/>
      <c r="E202" s="41"/>
      <c r="F202" s="30"/>
      <c r="G202" s="30"/>
      <c r="H202" s="30"/>
    </row>
    <row r="203" spans="1:8" x14ac:dyDescent="0.25">
      <c r="A203" s="54"/>
      <c r="B203" s="30"/>
      <c r="C203" s="30"/>
      <c r="D203" s="41"/>
      <c r="E203" s="41"/>
      <c r="F203" s="30"/>
      <c r="G203" s="30"/>
      <c r="H203" s="30"/>
    </row>
    <row r="204" spans="1:8" x14ac:dyDescent="0.25">
      <c r="A204" s="56"/>
      <c r="B204" s="30"/>
      <c r="C204" s="30"/>
      <c r="D204" s="41"/>
      <c r="E204" s="41"/>
      <c r="F204" s="30"/>
      <c r="G204" s="30"/>
      <c r="H204" s="30"/>
    </row>
    <row r="205" spans="1:8" x14ac:dyDescent="0.25">
      <c r="A205" s="56"/>
      <c r="B205" s="30"/>
      <c r="C205" s="30"/>
      <c r="D205" s="41"/>
      <c r="E205" s="41"/>
      <c r="F205" s="30"/>
      <c r="G205" s="30"/>
      <c r="H205" s="30"/>
    </row>
    <row r="206" spans="1:8" x14ac:dyDescent="0.25">
      <c r="A206" s="56"/>
      <c r="B206" s="30"/>
      <c r="C206" s="30"/>
      <c r="D206" s="41"/>
      <c r="E206" s="41"/>
      <c r="F206" s="30"/>
      <c r="G206" s="30"/>
      <c r="H206" s="30"/>
    </row>
    <row r="207" spans="1:8" x14ac:dyDescent="0.25">
      <c r="A207" s="56"/>
      <c r="B207" s="30"/>
      <c r="C207" s="30"/>
      <c r="D207" s="41"/>
      <c r="E207" s="41"/>
      <c r="F207" s="30"/>
      <c r="G207" s="30"/>
      <c r="H207" s="30"/>
    </row>
    <row r="208" spans="1:8" x14ac:dyDescent="0.25">
      <c r="A208" s="56"/>
      <c r="B208" s="30"/>
      <c r="C208" s="30"/>
      <c r="D208" s="41"/>
      <c r="E208" s="41"/>
      <c r="F208" s="30"/>
      <c r="G208" s="30"/>
      <c r="H208" s="30"/>
    </row>
    <row r="209" spans="1:8" x14ac:dyDescent="0.25">
      <c r="A209" s="56"/>
      <c r="B209" s="30"/>
      <c r="C209" s="30"/>
      <c r="D209" s="41"/>
      <c r="E209" s="41"/>
      <c r="F209" s="30"/>
      <c r="G209" s="30"/>
      <c r="H209" s="30"/>
    </row>
    <row r="210" spans="1:8" x14ac:dyDescent="0.25">
      <c r="A210" s="56"/>
      <c r="B210" s="30"/>
      <c r="C210" s="30"/>
      <c r="D210" s="41"/>
      <c r="E210" s="41"/>
      <c r="F210" s="30"/>
      <c r="G210" s="30"/>
      <c r="H210" s="30"/>
    </row>
    <row r="211" spans="1:8" x14ac:dyDescent="0.25">
      <c r="A211" s="56"/>
      <c r="B211" s="30"/>
      <c r="C211" s="30"/>
      <c r="D211" s="41"/>
      <c r="E211" s="41"/>
      <c r="F211" s="30"/>
      <c r="G211" s="30"/>
      <c r="H211" s="30"/>
    </row>
    <row r="212" spans="1:8" x14ac:dyDescent="0.25">
      <c r="A212" s="56"/>
      <c r="B212" s="30"/>
      <c r="C212" s="30"/>
      <c r="D212" s="41"/>
      <c r="E212" s="41"/>
      <c r="F212" s="30"/>
      <c r="G212" s="30"/>
      <c r="H212" s="30"/>
    </row>
    <row r="213" spans="1:8" x14ac:dyDescent="0.25">
      <c r="A213" s="30"/>
      <c r="B213" s="30"/>
      <c r="C213" s="30"/>
      <c r="D213" s="41"/>
      <c r="E213" s="41"/>
      <c r="F213" s="30"/>
      <c r="G213" s="30"/>
      <c r="H213" s="30"/>
    </row>
    <row r="214" spans="1:8" x14ac:dyDescent="0.25">
      <c r="A214" s="30"/>
      <c r="B214" s="30"/>
      <c r="C214" s="30"/>
      <c r="D214" s="41"/>
      <c r="E214" s="41"/>
      <c r="F214" s="30"/>
      <c r="G214" s="30"/>
      <c r="H214" s="30"/>
    </row>
    <row r="215" spans="1:8" x14ac:dyDescent="0.25">
      <c r="A215" s="30"/>
      <c r="B215" s="30"/>
      <c r="C215" s="30"/>
      <c r="D215" s="41"/>
      <c r="E215" s="41"/>
      <c r="F215" s="30"/>
      <c r="G215" s="30"/>
      <c r="H215" s="30"/>
    </row>
    <row r="216" spans="1:8" x14ac:dyDescent="0.25">
      <c r="A216" s="30"/>
      <c r="B216" s="30"/>
      <c r="C216" s="30"/>
      <c r="D216" s="41"/>
      <c r="E216" s="41"/>
      <c r="F216" s="30"/>
      <c r="G216" s="30"/>
      <c r="H216" s="30"/>
    </row>
    <row r="217" spans="1:8" ht="15.4" customHeight="1" x14ac:dyDescent="0.25">
      <c r="A217" s="30"/>
      <c r="B217" s="30"/>
      <c r="C217" s="30"/>
      <c r="D217" s="41"/>
      <c r="E217" s="41"/>
      <c r="F217" s="30"/>
      <c r="G217" s="30"/>
      <c r="H217" s="30"/>
    </row>
    <row r="218" spans="1:8" x14ac:dyDescent="0.25">
      <c r="A218" s="30"/>
      <c r="B218" s="30"/>
      <c r="C218" s="30"/>
      <c r="D218" s="41"/>
      <c r="E218" s="41"/>
      <c r="F218" s="30"/>
      <c r="G218" s="30"/>
      <c r="H218" s="30"/>
    </row>
    <row r="219" spans="1:8" x14ac:dyDescent="0.25">
      <c r="A219" s="30"/>
      <c r="B219" s="30"/>
      <c r="C219" s="30"/>
      <c r="D219" s="41"/>
      <c r="E219" s="41"/>
      <c r="F219" s="30"/>
      <c r="G219" s="30"/>
      <c r="H219" s="30"/>
    </row>
    <row r="220" spans="1:8" x14ac:dyDescent="0.25">
      <c r="A220" s="30"/>
      <c r="B220" s="30"/>
      <c r="C220" s="30"/>
      <c r="D220" s="41"/>
      <c r="E220" s="41"/>
      <c r="F220" s="30"/>
      <c r="G220" s="30"/>
      <c r="H220" s="30"/>
    </row>
    <row r="221" spans="1:8" x14ac:dyDescent="0.25">
      <c r="A221" s="30"/>
      <c r="B221" s="30"/>
      <c r="C221" s="30"/>
      <c r="D221" s="41"/>
      <c r="E221" s="41"/>
      <c r="F221" s="30"/>
      <c r="G221" s="30"/>
      <c r="H221" s="30"/>
    </row>
    <row r="222" spans="1:8" x14ac:dyDescent="0.25">
      <c r="A222" s="30"/>
      <c r="B222" s="30"/>
      <c r="C222" s="30"/>
      <c r="D222" s="41"/>
      <c r="E222" s="41"/>
      <c r="F222" s="30"/>
      <c r="G222" s="30"/>
      <c r="H222" s="30"/>
    </row>
    <row r="223" spans="1:8" ht="15.4" customHeight="1" x14ac:dyDescent="0.25">
      <c r="A223" s="30"/>
      <c r="B223" s="30"/>
      <c r="C223" s="30"/>
      <c r="D223" s="41"/>
      <c r="E223" s="41"/>
      <c r="F223" s="30"/>
      <c r="G223" s="30"/>
      <c r="H223" s="30"/>
    </row>
    <row r="224" spans="1:8" x14ac:dyDescent="0.25">
      <c r="A224" s="30"/>
      <c r="B224" s="30"/>
      <c r="C224" s="30"/>
      <c r="D224" s="41"/>
      <c r="E224" s="41"/>
      <c r="F224" s="30"/>
      <c r="G224" s="30"/>
      <c r="H224" s="30"/>
    </row>
    <row r="225" spans="1:18" x14ac:dyDescent="0.25">
      <c r="A225" s="30"/>
      <c r="B225" s="30"/>
      <c r="C225" s="30"/>
      <c r="D225" s="41"/>
      <c r="E225" s="41"/>
      <c r="F225" s="30"/>
      <c r="G225" s="30"/>
      <c r="H225" s="30"/>
    </row>
    <row r="226" spans="1:18" x14ac:dyDescent="0.25">
      <c r="A226" s="30"/>
      <c r="B226" s="30"/>
      <c r="C226" s="30"/>
      <c r="D226" s="41"/>
      <c r="E226" s="41"/>
      <c r="F226" s="30"/>
      <c r="G226" s="30"/>
      <c r="H226" s="30"/>
    </row>
    <row r="227" spans="1:18" x14ac:dyDescent="0.25">
      <c r="A227" s="30"/>
      <c r="B227" s="30"/>
      <c r="C227" s="30"/>
      <c r="D227" s="41"/>
      <c r="E227" s="41"/>
      <c r="F227" s="30"/>
      <c r="G227" s="30"/>
      <c r="H227" s="30"/>
    </row>
    <row r="228" spans="1:18" ht="15.4" customHeight="1" x14ac:dyDescent="0.25">
      <c r="A228" s="30"/>
      <c r="B228" s="30"/>
      <c r="C228" s="30"/>
      <c r="D228" s="41"/>
      <c r="E228" s="41"/>
      <c r="F228" s="30"/>
      <c r="G228" s="30"/>
      <c r="H228" s="30"/>
    </row>
    <row r="229" spans="1:18" x14ac:dyDescent="0.25">
      <c r="A229" s="30"/>
      <c r="B229" s="30"/>
      <c r="C229" s="30"/>
      <c r="D229" s="41"/>
      <c r="E229" s="41"/>
      <c r="F229" s="30"/>
      <c r="G229" s="30"/>
      <c r="H229" s="30"/>
    </row>
    <row r="230" spans="1:18" x14ac:dyDescent="0.25">
      <c r="A230" s="30"/>
      <c r="B230" s="30"/>
      <c r="C230" s="30"/>
      <c r="D230" s="30"/>
      <c r="E230" s="30"/>
      <c r="F230" s="30"/>
      <c r="G230" s="30"/>
      <c r="H230" s="30"/>
    </row>
    <row r="231" spans="1:18" x14ac:dyDescent="0.25">
      <c r="A231" s="30"/>
      <c r="B231" s="30"/>
      <c r="C231" s="30"/>
      <c r="D231" s="30"/>
      <c r="E231" s="30"/>
      <c r="F231" s="30"/>
      <c r="G231" s="30"/>
      <c r="H231" s="30"/>
    </row>
    <row r="232" spans="1:18" ht="15.4" customHeight="1" x14ac:dyDescent="0.25">
      <c r="A232" s="30"/>
      <c r="B232" s="30"/>
      <c r="C232" s="30"/>
      <c r="D232" s="30"/>
      <c r="E232" s="30"/>
      <c r="F232" s="30"/>
      <c r="G232" s="30"/>
      <c r="H232" s="30"/>
    </row>
    <row r="233" spans="1:18" x14ac:dyDescent="0.25">
      <c r="A233" s="30"/>
      <c r="B233" s="30"/>
      <c r="C233" s="30"/>
      <c r="D233" s="30"/>
      <c r="E233" s="30"/>
      <c r="F233" s="30"/>
      <c r="G233" s="30"/>
      <c r="H233" s="30"/>
    </row>
    <row r="234" spans="1:18" x14ac:dyDescent="0.25">
      <c r="A234" s="30"/>
      <c r="B234" s="30"/>
      <c r="C234" s="30"/>
      <c r="D234" s="30"/>
      <c r="E234" s="30"/>
      <c r="F234" s="30"/>
      <c r="G234" s="30"/>
      <c r="H234" s="30"/>
    </row>
    <row r="235" spans="1:18" x14ac:dyDescent="0.25">
      <c r="A235" s="30"/>
      <c r="B235" s="30"/>
      <c r="C235" s="30"/>
      <c r="D235" s="41"/>
      <c r="E235" s="41"/>
      <c r="F235" s="30"/>
      <c r="G235" s="30"/>
      <c r="H235" s="30"/>
      <c r="Q235" s="41"/>
      <c r="R235" s="41"/>
    </row>
    <row r="236" spans="1:18" x14ac:dyDescent="0.25">
      <c r="A236" s="30"/>
      <c r="B236" s="30"/>
      <c r="C236" s="30"/>
      <c r="D236" s="41"/>
      <c r="E236" s="41"/>
      <c r="F236" s="30"/>
      <c r="G236" s="30"/>
      <c r="H236" s="30"/>
      <c r="Q236" s="41"/>
      <c r="R236" s="41"/>
    </row>
    <row r="237" spans="1:18" x14ac:dyDescent="0.25">
      <c r="A237" s="30"/>
      <c r="B237" s="30"/>
      <c r="C237" s="30"/>
      <c r="D237" s="41"/>
      <c r="E237" s="41"/>
      <c r="F237" s="30"/>
      <c r="G237" s="30"/>
      <c r="H237" s="30"/>
      <c r="Q237" s="41"/>
      <c r="R237" s="41"/>
    </row>
    <row r="238" spans="1:18" ht="15.4" customHeight="1" x14ac:dyDescent="0.25">
      <c r="A238" s="30"/>
      <c r="B238" s="30"/>
      <c r="C238" s="30"/>
      <c r="D238" s="41"/>
      <c r="E238" s="41"/>
      <c r="F238" s="30"/>
      <c r="G238" s="30"/>
      <c r="H238" s="30"/>
      <c r="Q238" s="41"/>
      <c r="R238" s="41"/>
    </row>
    <row r="239" spans="1:18" x14ac:dyDescent="0.25">
      <c r="A239" s="30"/>
      <c r="B239" s="30"/>
      <c r="C239" s="30"/>
      <c r="D239" s="41"/>
      <c r="E239" s="41"/>
      <c r="F239" s="30"/>
      <c r="G239" s="30"/>
      <c r="H239" s="30"/>
      <c r="Q239" s="41"/>
      <c r="R239" s="41"/>
    </row>
    <row r="240" spans="1:18" x14ac:dyDescent="0.25">
      <c r="A240" s="30"/>
      <c r="B240" s="30"/>
      <c r="C240" s="30"/>
      <c r="D240" s="41"/>
      <c r="E240" s="41"/>
      <c r="F240" s="30"/>
      <c r="G240" s="30"/>
      <c r="H240" s="30"/>
      <c r="Q240" s="41"/>
      <c r="R240" s="41"/>
    </row>
    <row r="241" spans="1:18" x14ac:dyDescent="0.25">
      <c r="A241" s="30"/>
      <c r="B241" s="30"/>
      <c r="C241" s="30"/>
      <c r="D241" s="41"/>
      <c r="E241" s="41"/>
      <c r="F241" s="30"/>
      <c r="G241" s="30"/>
      <c r="H241" s="30"/>
      <c r="Q241" s="41"/>
      <c r="R241" s="41"/>
    </row>
    <row r="242" spans="1:18" x14ac:dyDescent="0.25">
      <c r="A242" s="30"/>
      <c r="B242" s="30"/>
      <c r="C242" s="30"/>
      <c r="D242" s="41"/>
      <c r="E242" s="41"/>
      <c r="F242" s="30"/>
      <c r="G242" s="30"/>
      <c r="H242" s="30"/>
      <c r="Q242" s="41"/>
      <c r="R242" s="41"/>
    </row>
    <row r="243" spans="1:18" x14ac:dyDescent="0.25">
      <c r="A243" s="30"/>
      <c r="B243" s="30"/>
      <c r="C243" s="30"/>
      <c r="D243" s="41"/>
      <c r="E243" s="41"/>
      <c r="F243" s="30"/>
      <c r="G243" s="30"/>
      <c r="H243" s="30"/>
      <c r="Q243" s="41"/>
      <c r="R243" s="41"/>
    </row>
    <row r="244" spans="1:18" x14ac:dyDescent="0.25">
      <c r="A244" s="30"/>
      <c r="B244" s="30"/>
      <c r="C244" s="30"/>
      <c r="D244" s="41"/>
      <c r="E244" s="41"/>
      <c r="F244" s="30"/>
      <c r="G244" s="30"/>
      <c r="H244" s="30"/>
      <c r="Q244" s="41"/>
      <c r="R244" s="41"/>
    </row>
    <row r="245" spans="1:18" x14ac:dyDescent="0.25">
      <c r="A245" s="54"/>
      <c r="B245" s="30"/>
      <c r="C245" s="30"/>
      <c r="D245" s="41"/>
      <c r="E245" s="41"/>
      <c r="F245" s="30"/>
      <c r="G245" s="30"/>
      <c r="H245" s="30"/>
      <c r="Q245" s="41"/>
      <c r="R245" s="41"/>
    </row>
    <row r="246" spans="1:18" x14ac:dyDescent="0.25">
      <c r="A246" s="54"/>
      <c r="B246" s="30"/>
      <c r="C246" s="30"/>
      <c r="D246" s="41"/>
      <c r="E246" s="41"/>
      <c r="F246" s="30"/>
      <c r="G246" s="30"/>
      <c r="H246" s="30"/>
      <c r="Q246" s="41"/>
      <c r="R246" s="41"/>
    </row>
    <row r="247" spans="1:18" ht="15.4" customHeight="1" x14ac:dyDescent="0.25">
      <c r="A247" s="54"/>
      <c r="B247" s="30"/>
      <c r="C247" s="30"/>
      <c r="D247" s="41"/>
      <c r="E247" s="41"/>
      <c r="F247" s="30"/>
      <c r="G247" s="30"/>
      <c r="H247" s="30"/>
    </row>
    <row r="248" spans="1:18" ht="15.4" customHeight="1" x14ac:dyDescent="0.25">
      <c r="A248" s="54"/>
      <c r="B248" s="30"/>
      <c r="C248" s="30"/>
      <c r="D248" s="41"/>
      <c r="E248" s="41"/>
      <c r="F248" s="30"/>
      <c r="G248" s="30"/>
      <c r="H248" s="30"/>
    </row>
    <row r="249" spans="1:18" ht="15.4" customHeight="1" x14ac:dyDescent="0.25">
      <c r="A249" s="54"/>
      <c r="B249" s="30"/>
      <c r="C249" s="30"/>
      <c r="D249" s="41"/>
      <c r="E249" s="41"/>
      <c r="F249" s="30"/>
      <c r="G249" s="30"/>
      <c r="H249" s="30"/>
    </row>
    <row r="250" spans="1:18" x14ac:dyDescent="0.25">
      <c r="A250" s="30"/>
      <c r="B250" s="30"/>
      <c r="C250" s="30"/>
      <c r="D250" s="41"/>
      <c r="E250" s="41"/>
      <c r="F250" s="30"/>
      <c r="G250" s="30"/>
      <c r="H250" s="30"/>
    </row>
    <row r="251" spans="1:18" ht="15.4" customHeight="1" x14ac:dyDescent="0.25">
      <c r="A251" s="30"/>
      <c r="B251" s="30"/>
      <c r="C251" s="30"/>
      <c r="D251" s="41"/>
      <c r="E251" s="41"/>
      <c r="F251" s="30"/>
      <c r="G251" s="30"/>
      <c r="H251" s="30"/>
    </row>
    <row r="252" spans="1:18" x14ac:dyDescent="0.25">
      <c r="A252" s="30"/>
      <c r="B252" s="30"/>
      <c r="C252" s="30"/>
      <c r="D252" s="41"/>
      <c r="E252" s="41"/>
      <c r="F252" s="30"/>
      <c r="G252" s="30"/>
      <c r="H252" s="30"/>
    </row>
    <row r="253" spans="1:18" x14ac:dyDescent="0.25">
      <c r="A253" s="30"/>
      <c r="B253" s="30"/>
      <c r="C253" s="30"/>
      <c r="D253" s="41"/>
      <c r="E253" s="41"/>
      <c r="F253" s="30"/>
      <c r="G253" s="30"/>
      <c r="H253" s="30"/>
    </row>
    <row r="254" spans="1:18" x14ac:dyDescent="0.25">
      <c r="A254" s="30"/>
      <c r="B254" s="30"/>
      <c r="C254" s="30"/>
      <c r="D254" s="41"/>
      <c r="E254" s="41"/>
      <c r="F254" s="30"/>
      <c r="G254" s="30"/>
      <c r="H254" s="30"/>
    </row>
    <row r="255" spans="1:18" x14ac:dyDescent="0.25">
      <c r="A255" s="30"/>
      <c r="B255" s="30"/>
      <c r="C255" s="30"/>
      <c r="D255" s="41"/>
      <c r="E255" s="41"/>
      <c r="F255" s="30"/>
      <c r="G255" s="30"/>
      <c r="H255" s="30"/>
    </row>
    <row r="256" spans="1:18" x14ac:dyDescent="0.25">
      <c r="A256" s="30"/>
      <c r="B256" s="30"/>
      <c r="C256" s="30"/>
      <c r="D256" s="41"/>
      <c r="E256" s="41"/>
      <c r="F256" s="30"/>
      <c r="G256" s="30"/>
      <c r="H256" s="30"/>
    </row>
    <row r="257" spans="4:5" s="30" customFormat="1" x14ac:dyDescent="0.25">
      <c r="D257" s="41"/>
      <c r="E257" s="41"/>
    </row>
    <row r="258" spans="4:5" s="30" customFormat="1" x14ac:dyDescent="0.25">
      <c r="D258" s="41"/>
      <c r="E258" s="41"/>
    </row>
    <row r="259" spans="4:5" s="30" customFormat="1" x14ac:dyDescent="0.25">
      <c r="D259" s="41"/>
      <c r="E259" s="41"/>
    </row>
    <row r="260" spans="4:5" s="30" customFormat="1" x14ac:dyDescent="0.25">
      <c r="D260" s="41"/>
      <c r="E260" s="41"/>
    </row>
    <row r="261" spans="4:5" s="30" customFormat="1" x14ac:dyDescent="0.25">
      <c r="D261" s="41"/>
      <c r="E261" s="41"/>
    </row>
    <row r="262" spans="4:5" s="30" customFormat="1" x14ac:dyDescent="0.25">
      <c r="D262" s="41"/>
      <c r="E262" s="41"/>
    </row>
    <row r="263" spans="4:5" s="30" customFormat="1" x14ac:dyDescent="0.25">
      <c r="D263" s="41"/>
      <c r="E263" s="41"/>
    </row>
    <row r="264" spans="4:5" s="30" customFormat="1" x14ac:dyDescent="0.25">
      <c r="D264" s="41"/>
      <c r="E264" s="41"/>
    </row>
    <row r="265" spans="4:5" s="30" customFormat="1" x14ac:dyDescent="0.25">
      <c r="D265" s="41"/>
      <c r="E265" s="41"/>
    </row>
    <row r="266" spans="4:5" s="30" customFormat="1" x14ac:dyDescent="0.25">
      <c r="D266" s="41"/>
      <c r="E266" s="41"/>
    </row>
    <row r="267" spans="4:5" s="30" customFormat="1" ht="15.4" customHeight="1" x14ac:dyDescent="0.25">
      <c r="D267" s="41"/>
      <c r="E267" s="41"/>
    </row>
    <row r="268" spans="4:5" s="30" customFormat="1" x14ac:dyDescent="0.25">
      <c r="D268" s="41"/>
      <c r="E268" s="41"/>
    </row>
    <row r="269" spans="4:5" s="30" customFormat="1" ht="15.4" customHeight="1" x14ac:dyDescent="0.25">
      <c r="D269" s="41"/>
      <c r="E269" s="41"/>
    </row>
    <row r="270" spans="4:5" s="30" customFormat="1" x14ac:dyDescent="0.25">
      <c r="D270" s="41"/>
      <c r="E270" s="41"/>
    </row>
    <row r="271" spans="4:5" s="30" customFormat="1" x14ac:dyDescent="0.25">
      <c r="D271" s="41"/>
      <c r="E271" s="41"/>
    </row>
    <row r="272" spans="4:5" s="30" customFormat="1" ht="15.4" customHeight="1" x14ac:dyDescent="0.25">
      <c r="D272" s="41"/>
      <c r="E272" s="41"/>
    </row>
    <row r="273" spans="1:8" x14ac:dyDescent="0.25">
      <c r="A273" s="30"/>
      <c r="B273" s="30"/>
      <c r="C273" s="30"/>
      <c r="D273" s="41"/>
      <c r="E273" s="41"/>
      <c r="F273" s="30"/>
      <c r="G273" s="30"/>
      <c r="H273" s="30"/>
    </row>
    <row r="274" spans="1:8" x14ac:dyDescent="0.25">
      <c r="A274" s="30"/>
      <c r="B274" s="30"/>
      <c r="C274" s="30"/>
      <c r="D274" s="41"/>
      <c r="E274" s="41"/>
      <c r="F274" s="30"/>
      <c r="G274" s="30"/>
      <c r="H274" s="30"/>
    </row>
    <row r="275" spans="1:8" x14ac:dyDescent="0.25">
      <c r="A275" s="30"/>
      <c r="B275" s="30"/>
      <c r="C275" s="30"/>
      <c r="D275" s="41"/>
      <c r="E275" s="41"/>
      <c r="F275" s="30"/>
      <c r="G275" s="30"/>
      <c r="H275" s="30"/>
    </row>
    <row r="276" spans="1:8" x14ac:dyDescent="0.25">
      <c r="A276" s="30"/>
      <c r="B276" s="30"/>
      <c r="C276" s="30"/>
      <c r="D276" s="41"/>
      <c r="E276" s="41"/>
      <c r="F276" s="30"/>
      <c r="G276" s="30"/>
      <c r="H276" s="30"/>
    </row>
    <row r="277" spans="1:8" x14ac:dyDescent="0.25">
      <c r="A277" s="30"/>
      <c r="B277" s="30"/>
      <c r="C277" s="30"/>
      <c r="D277" s="41"/>
      <c r="E277" s="41"/>
      <c r="F277" s="30"/>
      <c r="G277" s="30"/>
      <c r="H277" s="30"/>
    </row>
    <row r="278" spans="1:8" x14ac:dyDescent="0.25">
      <c r="A278" s="30"/>
      <c r="B278" s="30"/>
      <c r="C278" s="30"/>
      <c r="D278" s="41"/>
      <c r="E278" s="41"/>
      <c r="F278" s="30"/>
      <c r="G278" s="30"/>
      <c r="H278" s="30"/>
    </row>
    <row r="279" spans="1:8" x14ac:dyDescent="0.25">
      <c r="A279" s="30"/>
      <c r="B279" s="30"/>
      <c r="C279" s="30"/>
      <c r="D279" s="41"/>
      <c r="E279" s="41"/>
      <c r="F279" s="30"/>
      <c r="G279" s="30"/>
      <c r="H279" s="30"/>
    </row>
    <row r="280" spans="1:8" x14ac:dyDescent="0.25">
      <c r="A280" s="30"/>
      <c r="B280" s="30"/>
      <c r="C280" s="30"/>
      <c r="D280" s="41"/>
      <c r="E280" s="41"/>
      <c r="F280" s="30"/>
      <c r="G280" s="30"/>
      <c r="H280" s="30"/>
    </row>
    <row r="281" spans="1:8" x14ac:dyDescent="0.25">
      <c r="A281" s="56"/>
      <c r="B281" s="30"/>
      <c r="C281" s="30"/>
      <c r="D281" s="41"/>
      <c r="E281" s="41"/>
      <c r="F281" s="30"/>
      <c r="G281" s="30"/>
      <c r="H281" s="30"/>
    </row>
    <row r="282" spans="1:8" x14ac:dyDescent="0.25">
      <c r="A282" s="56"/>
      <c r="B282" s="30"/>
      <c r="C282" s="30"/>
      <c r="D282" s="41"/>
      <c r="E282" s="41"/>
      <c r="F282" s="30"/>
      <c r="G282" s="30"/>
      <c r="H282" s="30"/>
    </row>
    <row r="283" spans="1:8" x14ac:dyDescent="0.25">
      <c r="A283" s="56"/>
      <c r="B283" s="30"/>
      <c r="C283" s="30"/>
      <c r="D283" s="41"/>
      <c r="E283" s="41"/>
      <c r="F283" s="30"/>
      <c r="G283" s="30"/>
      <c r="H283" s="30"/>
    </row>
    <row r="284" spans="1:8" x14ac:dyDescent="0.25">
      <c r="A284" s="56"/>
      <c r="B284" s="30"/>
      <c r="C284" s="30"/>
      <c r="D284" s="41"/>
      <c r="E284" s="41"/>
      <c r="F284" s="30"/>
      <c r="G284" s="30"/>
      <c r="H284" s="30"/>
    </row>
    <row r="285" spans="1:8" x14ac:dyDescent="0.25">
      <c r="A285" s="56"/>
      <c r="B285" s="30"/>
      <c r="C285" s="30"/>
      <c r="D285" s="41"/>
      <c r="E285" s="41"/>
      <c r="F285" s="30"/>
      <c r="G285" s="30"/>
      <c r="H285" s="30"/>
    </row>
    <row r="286" spans="1:8" x14ac:dyDescent="0.25">
      <c r="A286" s="30"/>
      <c r="B286" s="30"/>
      <c r="C286" s="30"/>
      <c r="D286" s="41"/>
      <c r="E286" s="41"/>
      <c r="F286" s="30"/>
      <c r="G286" s="30"/>
      <c r="H286" s="30"/>
    </row>
    <row r="287" spans="1:8" x14ac:dyDescent="0.25">
      <c r="A287" s="30"/>
      <c r="B287" s="30"/>
      <c r="C287" s="30"/>
      <c r="D287" s="41"/>
      <c r="E287" s="41"/>
      <c r="F287" s="30"/>
      <c r="G287" s="30"/>
      <c r="H287" s="30"/>
    </row>
    <row r="288" spans="1:8" x14ac:dyDescent="0.25">
      <c r="A288" s="30"/>
      <c r="B288" s="30"/>
      <c r="C288" s="30"/>
      <c r="D288" s="41"/>
      <c r="E288" s="41"/>
      <c r="F288" s="30"/>
      <c r="G288" s="30"/>
      <c r="H288" s="30"/>
    </row>
    <row r="289" spans="4:5" s="30" customFormat="1" x14ac:dyDescent="0.25">
      <c r="D289" s="41"/>
      <c r="E289" s="41"/>
    </row>
    <row r="290" spans="4:5" s="30" customFormat="1" x14ac:dyDescent="0.25">
      <c r="D290" s="41"/>
      <c r="E290" s="41"/>
    </row>
    <row r="291" spans="4:5" s="30" customFormat="1" x14ac:dyDescent="0.25">
      <c r="D291" s="41"/>
      <c r="E291" s="41"/>
    </row>
    <row r="292" spans="4:5" s="30" customFormat="1" x14ac:dyDescent="0.25">
      <c r="D292" s="41"/>
      <c r="E292" s="41"/>
    </row>
    <row r="293" spans="4:5" s="30" customFormat="1" x14ac:dyDescent="0.25">
      <c r="D293" s="41"/>
      <c r="E293" s="41"/>
    </row>
    <row r="294" spans="4:5" s="30" customFormat="1" x14ac:dyDescent="0.25">
      <c r="D294" s="41"/>
      <c r="E294" s="41"/>
    </row>
    <row r="295" spans="4:5" s="30" customFormat="1" x14ac:dyDescent="0.25">
      <c r="D295" s="41"/>
      <c r="E295" s="41"/>
    </row>
    <row r="296" spans="4:5" s="30" customFormat="1" x14ac:dyDescent="0.25">
      <c r="D296" s="41"/>
      <c r="E296" s="41"/>
    </row>
    <row r="297" spans="4:5" s="30" customFormat="1" x14ac:dyDescent="0.25">
      <c r="D297" s="41"/>
      <c r="E297" s="41"/>
    </row>
    <row r="298" spans="4:5" s="30" customFormat="1" x14ac:dyDescent="0.25">
      <c r="D298" s="41"/>
      <c r="E298" s="41"/>
    </row>
    <row r="299" spans="4:5" s="30" customFormat="1" x14ac:dyDescent="0.25">
      <c r="D299" s="41"/>
      <c r="E299" s="41"/>
    </row>
    <row r="300" spans="4:5" s="30" customFormat="1" x14ac:dyDescent="0.25">
      <c r="D300" s="41"/>
      <c r="E300" s="41"/>
    </row>
    <row r="301" spans="4:5" s="30" customFormat="1" x14ac:dyDescent="0.25">
      <c r="D301" s="41"/>
      <c r="E301" s="41"/>
    </row>
    <row r="302" spans="4:5" s="30" customFormat="1" x14ac:dyDescent="0.25">
      <c r="D302" s="41"/>
      <c r="E302" s="41"/>
    </row>
    <row r="303" spans="4:5" s="30" customFormat="1" x14ac:dyDescent="0.25">
      <c r="D303" s="41"/>
      <c r="E303" s="41"/>
    </row>
    <row r="304" spans="4:5" s="30" customFormat="1" x14ac:dyDescent="0.25">
      <c r="D304" s="41"/>
      <c r="E304" s="41"/>
    </row>
    <row r="305" spans="4:5" s="30" customFormat="1" x14ac:dyDescent="0.25">
      <c r="D305" s="41"/>
      <c r="E305" s="41"/>
    </row>
    <row r="306" spans="4:5" s="30" customFormat="1" x14ac:dyDescent="0.25">
      <c r="D306" s="41"/>
      <c r="E306" s="41"/>
    </row>
    <row r="307" spans="4:5" s="30" customFormat="1" x14ac:dyDescent="0.25">
      <c r="D307" s="41"/>
      <c r="E307" s="41"/>
    </row>
    <row r="308" spans="4:5" s="30" customFormat="1" x14ac:dyDescent="0.25">
      <c r="D308" s="41"/>
      <c r="E308" s="41"/>
    </row>
    <row r="309" spans="4:5" s="30" customFormat="1" x14ac:dyDescent="0.25">
      <c r="D309" s="41"/>
      <c r="E309" s="41"/>
    </row>
    <row r="310" spans="4:5" s="30" customFormat="1" x14ac:dyDescent="0.25">
      <c r="D310" s="41"/>
      <c r="E310" s="41"/>
    </row>
    <row r="311" spans="4:5" s="30" customFormat="1" x14ac:dyDescent="0.25">
      <c r="D311" s="41"/>
      <c r="E311" s="41"/>
    </row>
    <row r="312" spans="4:5" s="30" customFormat="1" x14ac:dyDescent="0.25">
      <c r="D312" s="41"/>
      <c r="E312" s="41"/>
    </row>
    <row r="313" spans="4:5" s="30" customFormat="1" x14ac:dyDescent="0.25">
      <c r="D313" s="41"/>
      <c r="E313" s="41"/>
    </row>
    <row r="314" spans="4:5" s="30" customFormat="1" x14ac:dyDescent="0.25">
      <c r="D314" s="41"/>
      <c r="E314" s="41"/>
    </row>
    <row r="315" spans="4:5" s="30" customFormat="1" x14ac:dyDescent="0.25">
      <c r="D315" s="41"/>
      <c r="E315" s="41"/>
    </row>
    <row r="316" spans="4:5" s="30" customFormat="1" x14ac:dyDescent="0.25">
      <c r="D316" s="41"/>
      <c r="E316" s="41"/>
    </row>
    <row r="317" spans="4:5" s="30" customFormat="1" x14ac:dyDescent="0.25">
      <c r="D317" s="41"/>
      <c r="E317" s="41"/>
    </row>
    <row r="318" spans="4:5" s="30" customFormat="1" x14ac:dyDescent="0.25">
      <c r="D318" s="41"/>
      <c r="E318" s="41"/>
    </row>
    <row r="319" spans="4:5" s="30" customFormat="1" x14ac:dyDescent="0.25">
      <c r="D319" s="41"/>
      <c r="E319" s="41"/>
    </row>
    <row r="320" spans="4:5" s="30" customFormat="1" x14ac:dyDescent="0.25">
      <c r="D320" s="41"/>
      <c r="E320" s="41"/>
    </row>
    <row r="321" spans="4:5" s="30" customFormat="1" x14ac:dyDescent="0.25">
      <c r="D321" s="41"/>
      <c r="E321" s="41"/>
    </row>
    <row r="322" spans="4:5" s="30" customFormat="1" x14ac:dyDescent="0.25">
      <c r="D322" s="41"/>
      <c r="E322" s="41"/>
    </row>
    <row r="323" spans="4:5" s="30" customFormat="1" x14ac:dyDescent="0.25">
      <c r="D323" s="41"/>
      <c r="E323" s="41"/>
    </row>
    <row r="324" spans="4:5" s="30" customFormat="1" x14ac:dyDescent="0.25">
      <c r="D324" s="41"/>
      <c r="E324" s="41"/>
    </row>
    <row r="325" spans="4:5" s="30" customFormat="1" x14ac:dyDescent="0.25">
      <c r="D325" s="41"/>
      <c r="E325" s="41"/>
    </row>
    <row r="326" spans="4:5" s="30" customFormat="1" x14ac:dyDescent="0.25">
      <c r="D326" s="41"/>
      <c r="E326" s="41"/>
    </row>
    <row r="327" spans="4:5" s="30" customFormat="1" x14ac:dyDescent="0.25">
      <c r="D327" s="41"/>
      <c r="E327" s="41"/>
    </row>
    <row r="328" spans="4:5" s="30" customFormat="1" x14ac:dyDescent="0.25">
      <c r="D328" s="41"/>
      <c r="E328" s="41"/>
    </row>
    <row r="329" spans="4:5" s="30" customFormat="1" x14ac:dyDescent="0.25">
      <c r="D329" s="41"/>
      <c r="E329" s="41"/>
    </row>
    <row r="330" spans="4:5" s="30" customFormat="1" x14ac:dyDescent="0.25">
      <c r="D330" s="41"/>
      <c r="E330" s="41"/>
    </row>
    <row r="331" spans="4:5" s="30" customFormat="1" x14ac:dyDescent="0.25">
      <c r="D331" s="41"/>
      <c r="E331" s="41"/>
    </row>
    <row r="332" spans="4:5" s="30" customFormat="1" x14ac:dyDescent="0.25">
      <c r="D332" s="41"/>
      <c r="E332" s="41"/>
    </row>
    <row r="333" spans="4:5" s="30" customFormat="1" x14ac:dyDescent="0.25">
      <c r="D333" s="41"/>
      <c r="E333" s="41"/>
    </row>
    <row r="334" spans="4:5" s="30" customFormat="1" x14ac:dyDescent="0.25">
      <c r="D334" s="41"/>
      <c r="E334" s="41"/>
    </row>
    <row r="335" spans="4:5" s="30" customFormat="1" x14ac:dyDescent="0.25">
      <c r="D335" s="41"/>
      <c r="E335" s="41"/>
    </row>
    <row r="336" spans="4:5" s="30" customFormat="1" ht="15.4" customHeight="1" x14ac:dyDescent="0.25">
      <c r="D336" s="41"/>
      <c r="E336" s="41"/>
    </row>
    <row r="337" spans="4:5" s="30" customFormat="1" x14ac:dyDescent="0.25">
      <c r="D337" s="41"/>
      <c r="E337" s="41"/>
    </row>
    <row r="338" spans="4:5" s="30" customFormat="1" x14ac:dyDescent="0.25">
      <c r="D338" s="41"/>
      <c r="E338" s="41"/>
    </row>
    <row r="339" spans="4:5" s="30" customFormat="1" x14ac:dyDescent="0.25">
      <c r="D339" s="41"/>
      <c r="E339" s="41"/>
    </row>
    <row r="340" spans="4:5" s="30" customFormat="1" x14ac:dyDescent="0.25">
      <c r="D340" s="41"/>
      <c r="E340" s="41"/>
    </row>
    <row r="341" spans="4:5" s="30" customFormat="1" x14ac:dyDescent="0.25">
      <c r="D341" s="41"/>
      <c r="E341" s="41"/>
    </row>
    <row r="342" spans="4:5" s="30" customFormat="1" x14ac:dyDescent="0.25">
      <c r="D342" s="41"/>
      <c r="E342" s="41"/>
    </row>
    <row r="343" spans="4:5" s="30" customFormat="1" x14ac:dyDescent="0.25">
      <c r="D343" s="41"/>
      <c r="E343" s="41"/>
    </row>
    <row r="344" spans="4:5" s="30" customFormat="1" x14ac:dyDescent="0.25">
      <c r="D344" s="41"/>
      <c r="E344" s="41"/>
    </row>
    <row r="345" spans="4:5" s="30" customFormat="1" x14ac:dyDescent="0.25">
      <c r="D345" s="41"/>
      <c r="E345" s="41"/>
    </row>
    <row r="346" spans="4:5" s="30" customFormat="1" x14ac:dyDescent="0.25">
      <c r="D346" s="41"/>
      <c r="E346" s="41"/>
    </row>
    <row r="347" spans="4:5" s="30" customFormat="1" x14ac:dyDescent="0.25">
      <c r="D347" s="41"/>
      <c r="E347" s="41"/>
    </row>
    <row r="348" spans="4:5" s="30" customFormat="1" x14ac:dyDescent="0.25">
      <c r="D348" s="41"/>
      <c r="E348" s="41"/>
    </row>
    <row r="349" spans="4:5" s="30" customFormat="1" x14ac:dyDescent="0.25">
      <c r="D349" s="41"/>
      <c r="E349" s="41"/>
    </row>
    <row r="350" spans="4:5" s="30" customFormat="1" x14ac:dyDescent="0.25">
      <c r="D350" s="41"/>
      <c r="E350" s="41"/>
    </row>
    <row r="351" spans="4:5" s="30" customFormat="1" x14ac:dyDescent="0.25">
      <c r="D351" s="41"/>
      <c r="E351" s="41"/>
    </row>
    <row r="352" spans="4:5" s="30" customFormat="1" x14ac:dyDescent="0.25">
      <c r="D352" s="41"/>
      <c r="E352" s="41"/>
    </row>
    <row r="353" spans="1:8" x14ac:dyDescent="0.25">
      <c r="A353" s="30"/>
      <c r="B353" s="30"/>
      <c r="C353" s="30"/>
      <c r="D353" s="41"/>
      <c r="E353" s="41"/>
      <c r="F353" s="30"/>
      <c r="G353" s="30"/>
      <c r="H353" s="30"/>
    </row>
    <row r="354" spans="1:8" x14ac:dyDescent="0.25">
      <c r="A354" s="30"/>
      <c r="B354" s="30"/>
      <c r="C354" s="30"/>
      <c r="D354" s="41"/>
      <c r="E354" s="41"/>
      <c r="F354" s="30"/>
      <c r="G354" s="30"/>
      <c r="H354" s="30"/>
    </row>
    <row r="355" spans="1:8" x14ac:dyDescent="0.25">
      <c r="A355" s="30"/>
      <c r="B355" s="30"/>
      <c r="C355" s="30"/>
      <c r="D355" s="41"/>
      <c r="E355" s="41"/>
      <c r="F355" s="30"/>
      <c r="G355" s="30"/>
      <c r="H355" s="30"/>
    </row>
    <row r="356" spans="1:8" x14ac:dyDescent="0.25">
      <c r="A356" s="30"/>
      <c r="B356" s="30"/>
      <c r="C356" s="30"/>
      <c r="D356" s="41"/>
      <c r="E356" s="41"/>
      <c r="F356" s="30"/>
      <c r="G356" s="30"/>
      <c r="H356" s="30"/>
    </row>
    <row r="357" spans="1:8" x14ac:dyDescent="0.25">
      <c r="A357" s="30"/>
      <c r="B357" s="30"/>
      <c r="C357" s="30"/>
      <c r="D357" s="41"/>
      <c r="E357" s="41"/>
      <c r="F357" s="30"/>
      <c r="G357" s="30"/>
      <c r="H357" s="30"/>
    </row>
    <row r="358" spans="1:8" x14ac:dyDescent="0.25">
      <c r="A358" s="30"/>
      <c r="B358" s="30"/>
      <c r="C358" s="30"/>
      <c r="D358" s="41"/>
      <c r="E358" s="41"/>
      <c r="F358" s="30"/>
      <c r="G358" s="30"/>
      <c r="H358" s="30"/>
    </row>
    <row r="359" spans="1:8" x14ac:dyDescent="0.25">
      <c r="A359" s="54"/>
      <c r="B359" s="30"/>
      <c r="C359" s="30"/>
      <c r="D359" s="41"/>
      <c r="E359" s="41"/>
      <c r="F359" s="30"/>
      <c r="G359" s="30"/>
      <c r="H359" s="30"/>
    </row>
    <row r="360" spans="1:8" x14ac:dyDescent="0.25">
      <c r="A360" s="30"/>
      <c r="B360" s="30"/>
      <c r="C360" s="30"/>
      <c r="D360" s="41"/>
      <c r="E360" s="41"/>
      <c r="F360" s="30"/>
      <c r="G360" s="30"/>
      <c r="H360" s="30"/>
    </row>
    <row r="361" spans="1:8" x14ac:dyDescent="0.25">
      <c r="A361" s="54"/>
      <c r="B361" s="30"/>
      <c r="C361" s="30"/>
      <c r="D361" s="41"/>
      <c r="E361" s="41"/>
      <c r="F361" s="30"/>
      <c r="G361" s="30"/>
      <c r="H361" s="30"/>
    </row>
    <row r="362" spans="1:8" x14ac:dyDescent="0.25">
      <c r="A362" s="54"/>
      <c r="B362" s="30"/>
      <c r="C362" s="30"/>
      <c r="D362" s="41"/>
      <c r="E362" s="41"/>
      <c r="F362" s="30"/>
      <c r="G362" s="30"/>
      <c r="H362" s="30"/>
    </row>
    <row r="363" spans="1:8" x14ac:dyDescent="0.25">
      <c r="A363" s="56"/>
      <c r="B363" s="30"/>
      <c r="C363" s="30"/>
      <c r="D363" s="41"/>
      <c r="E363" s="41"/>
      <c r="F363" s="30"/>
      <c r="G363" s="30"/>
      <c r="H363" s="30"/>
    </row>
    <row r="364" spans="1:8" x14ac:dyDescent="0.25">
      <c r="A364" s="56"/>
      <c r="B364" s="30"/>
      <c r="C364" s="30"/>
      <c r="D364" s="41"/>
      <c r="E364" s="41"/>
      <c r="F364" s="30"/>
      <c r="G364" s="30"/>
      <c r="H364" s="30"/>
    </row>
    <row r="365" spans="1:8" x14ac:dyDescent="0.25">
      <c r="A365" s="30"/>
      <c r="B365" s="30"/>
      <c r="C365" s="30"/>
      <c r="D365" s="41"/>
      <c r="E365" s="41"/>
      <c r="F365" s="30"/>
      <c r="G365" s="30"/>
      <c r="H365" s="30"/>
    </row>
    <row r="366" spans="1:8" x14ac:dyDescent="0.25">
      <c r="A366" s="30"/>
      <c r="B366" s="30"/>
      <c r="C366" s="30"/>
      <c r="D366" s="41"/>
      <c r="E366" s="41"/>
      <c r="F366" s="30"/>
      <c r="G366" s="30"/>
      <c r="H366" s="30"/>
    </row>
    <row r="367" spans="1:8" x14ac:dyDescent="0.25">
      <c r="A367" s="30"/>
      <c r="B367" s="30"/>
      <c r="C367" s="30"/>
      <c r="D367" s="41"/>
      <c r="E367" s="41"/>
      <c r="F367" s="30"/>
      <c r="G367" s="30"/>
      <c r="H367" s="30"/>
    </row>
    <row r="368" spans="1:8" x14ac:dyDescent="0.25">
      <c r="A368" s="30"/>
      <c r="B368" s="30"/>
      <c r="C368" s="30"/>
      <c r="D368" s="41"/>
      <c r="E368" s="41"/>
      <c r="F368" s="30"/>
      <c r="G368" s="30"/>
      <c r="H368" s="30"/>
    </row>
    <row r="369" spans="4:5" s="30" customFormat="1" x14ac:dyDescent="0.25">
      <c r="D369" s="41"/>
      <c r="E369" s="41"/>
    </row>
    <row r="370" spans="4:5" s="30" customFormat="1" x14ac:dyDescent="0.25">
      <c r="D370" s="41"/>
      <c r="E370" s="41"/>
    </row>
    <row r="371" spans="4:5" s="30" customFormat="1" x14ac:dyDescent="0.25">
      <c r="D371" s="41"/>
      <c r="E371" s="41"/>
    </row>
    <row r="372" spans="4:5" s="30" customFormat="1" x14ac:dyDescent="0.25">
      <c r="D372" s="41"/>
      <c r="E372" s="41"/>
    </row>
    <row r="373" spans="4:5" s="30" customFormat="1" x14ac:dyDescent="0.25">
      <c r="D373" s="41"/>
      <c r="E373" s="41"/>
    </row>
    <row r="374" spans="4:5" s="30" customFormat="1" x14ac:dyDescent="0.25">
      <c r="D374" s="41"/>
      <c r="E374" s="41"/>
    </row>
    <row r="375" spans="4:5" s="30" customFormat="1" x14ac:dyDescent="0.25">
      <c r="D375" s="41"/>
      <c r="E375" s="41"/>
    </row>
    <row r="376" spans="4:5" s="30" customFormat="1" x14ac:dyDescent="0.25">
      <c r="D376" s="41"/>
      <c r="E376" s="41"/>
    </row>
    <row r="377" spans="4:5" s="30" customFormat="1" x14ac:dyDescent="0.25">
      <c r="D377" s="41"/>
      <c r="E377" s="41"/>
    </row>
    <row r="378" spans="4:5" s="30" customFormat="1" x14ac:dyDescent="0.25">
      <c r="D378" s="41"/>
      <c r="E378" s="41"/>
    </row>
    <row r="379" spans="4:5" s="30" customFormat="1" x14ac:dyDescent="0.25">
      <c r="D379" s="41"/>
      <c r="E379" s="41"/>
    </row>
    <row r="380" spans="4:5" s="30" customFormat="1" x14ac:dyDescent="0.25">
      <c r="D380" s="41"/>
      <c r="E380" s="41"/>
    </row>
    <row r="381" spans="4:5" s="30" customFormat="1" x14ac:dyDescent="0.25">
      <c r="D381" s="41"/>
      <c r="E381" s="41"/>
    </row>
    <row r="382" spans="4:5" s="30" customFormat="1" x14ac:dyDescent="0.25">
      <c r="D382" s="41"/>
      <c r="E382" s="41"/>
    </row>
    <row r="383" spans="4:5" s="30" customFormat="1" x14ac:dyDescent="0.25">
      <c r="D383" s="41"/>
      <c r="E383" s="41"/>
    </row>
    <row r="384" spans="4:5" s="30" customFormat="1" x14ac:dyDescent="0.25">
      <c r="D384" s="41"/>
      <c r="E384" s="41"/>
    </row>
    <row r="385" spans="4:5" s="30" customFormat="1" x14ac:dyDescent="0.25">
      <c r="D385" s="41"/>
      <c r="E385" s="41"/>
    </row>
    <row r="386" spans="4:5" s="30" customFormat="1" x14ac:dyDescent="0.25">
      <c r="D386" s="41"/>
      <c r="E386" s="41"/>
    </row>
    <row r="387" spans="4:5" s="30" customFormat="1" x14ac:dyDescent="0.25">
      <c r="D387" s="41"/>
      <c r="E387" s="41"/>
    </row>
    <row r="388" spans="4:5" s="30" customFormat="1" x14ac:dyDescent="0.25">
      <c r="D388" s="41"/>
      <c r="E388" s="41"/>
    </row>
    <row r="389" spans="4:5" s="30" customFormat="1" x14ac:dyDescent="0.25">
      <c r="D389" s="41"/>
      <c r="E389" s="41"/>
    </row>
    <row r="390" spans="4:5" s="30" customFormat="1" x14ac:dyDescent="0.25">
      <c r="D390" s="41"/>
      <c r="E390" s="41"/>
    </row>
    <row r="391" spans="4:5" s="30" customFormat="1" x14ac:dyDescent="0.25">
      <c r="D391" s="41"/>
      <c r="E391" s="41"/>
    </row>
    <row r="392" spans="4:5" s="30" customFormat="1" x14ac:dyDescent="0.25">
      <c r="D392" s="41"/>
      <c r="E392" s="41"/>
    </row>
    <row r="393" spans="4:5" s="30" customFormat="1" x14ac:dyDescent="0.25">
      <c r="D393" s="41"/>
      <c r="E393" s="41"/>
    </row>
    <row r="394" spans="4:5" s="30" customFormat="1" ht="15.4" customHeight="1" x14ac:dyDescent="0.25">
      <c r="D394" s="41"/>
      <c r="E394" s="41"/>
    </row>
    <row r="395" spans="4:5" s="30" customFormat="1" x14ac:dyDescent="0.25">
      <c r="D395" s="41"/>
      <c r="E395" s="41"/>
    </row>
    <row r="396" spans="4:5" s="30" customFormat="1" x14ac:dyDescent="0.25">
      <c r="D396" s="41"/>
      <c r="E396" s="41"/>
    </row>
    <row r="397" spans="4:5" s="30" customFormat="1" x14ac:dyDescent="0.25">
      <c r="D397" s="41"/>
      <c r="E397" s="41"/>
    </row>
    <row r="398" spans="4:5" s="30" customFormat="1" x14ac:dyDescent="0.25">
      <c r="D398" s="41"/>
      <c r="E398" s="41"/>
    </row>
    <row r="399" spans="4:5" s="30" customFormat="1" x14ac:dyDescent="0.25">
      <c r="D399" s="41"/>
      <c r="E399" s="41"/>
    </row>
    <row r="400" spans="4:5" s="30" customFormat="1" x14ac:dyDescent="0.25">
      <c r="D400" s="41"/>
      <c r="E400" s="41"/>
    </row>
    <row r="401" spans="4:5" s="30" customFormat="1" ht="15.4" customHeight="1" x14ac:dyDescent="0.25">
      <c r="D401" s="41"/>
      <c r="E401" s="41"/>
    </row>
    <row r="402" spans="4:5" s="30" customFormat="1" x14ac:dyDescent="0.25">
      <c r="D402" s="41"/>
      <c r="E402" s="41"/>
    </row>
    <row r="403" spans="4:5" s="30" customFormat="1" x14ac:dyDescent="0.25">
      <c r="D403" s="41"/>
      <c r="E403" s="41"/>
    </row>
    <row r="404" spans="4:5" s="30" customFormat="1" ht="15.4" customHeight="1" x14ac:dyDescent="0.25">
      <c r="D404" s="41"/>
      <c r="E404" s="41"/>
    </row>
    <row r="405" spans="4:5" s="30" customFormat="1" x14ac:dyDescent="0.25">
      <c r="D405" s="41"/>
      <c r="E405" s="41"/>
    </row>
    <row r="406" spans="4:5" s="30" customFormat="1" x14ac:dyDescent="0.25">
      <c r="D406" s="41"/>
      <c r="E406" s="41"/>
    </row>
    <row r="407" spans="4:5" s="30" customFormat="1" x14ac:dyDescent="0.25">
      <c r="D407" s="41"/>
      <c r="E407" s="41"/>
    </row>
    <row r="408" spans="4:5" s="30" customFormat="1" x14ac:dyDescent="0.25">
      <c r="D408" s="41"/>
      <c r="E408" s="41"/>
    </row>
    <row r="409" spans="4:5" s="30" customFormat="1" x14ac:dyDescent="0.25">
      <c r="D409" s="41"/>
      <c r="E409" s="41"/>
    </row>
    <row r="410" spans="4:5" s="30" customFormat="1" x14ac:dyDescent="0.25">
      <c r="D410" s="41"/>
      <c r="E410" s="41"/>
    </row>
    <row r="411" spans="4:5" s="30" customFormat="1" x14ac:dyDescent="0.25">
      <c r="D411" s="41"/>
      <c r="E411" s="41"/>
    </row>
    <row r="412" spans="4:5" s="30" customFormat="1" x14ac:dyDescent="0.25">
      <c r="D412" s="41"/>
      <c r="E412" s="41"/>
    </row>
    <row r="413" spans="4:5" s="30" customFormat="1" x14ac:dyDescent="0.25">
      <c r="D413" s="41"/>
      <c r="E413" s="41"/>
    </row>
    <row r="414" spans="4:5" s="30" customFormat="1" x14ac:dyDescent="0.25">
      <c r="D414" s="41"/>
      <c r="E414" s="41"/>
    </row>
    <row r="415" spans="4:5" s="30" customFormat="1" x14ac:dyDescent="0.25">
      <c r="D415" s="41"/>
      <c r="E415" s="41"/>
    </row>
    <row r="416" spans="4:5" s="30" customFormat="1" x14ac:dyDescent="0.25">
      <c r="D416" s="41"/>
      <c r="E416" s="41"/>
    </row>
    <row r="417" spans="4:5" s="30" customFormat="1" x14ac:dyDescent="0.25">
      <c r="D417" s="41"/>
      <c r="E417" s="41"/>
    </row>
    <row r="418" spans="4:5" s="30" customFormat="1" x14ac:dyDescent="0.25">
      <c r="D418" s="41"/>
      <c r="E418" s="41"/>
    </row>
    <row r="419" spans="4:5" s="30" customFormat="1" x14ac:dyDescent="0.25">
      <c r="D419" s="41"/>
      <c r="E419" s="41"/>
    </row>
    <row r="420" spans="4:5" s="30" customFormat="1" x14ac:dyDescent="0.25">
      <c r="D420" s="41"/>
      <c r="E420" s="41"/>
    </row>
    <row r="421" spans="4:5" s="30" customFormat="1" x14ac:dyDescent="0.25">
      <c r="D421" s="41"/>
      <c r="E421" s="41"/>
    </row>
    <row r="422" spans="4:5" s="30" customFormat="1" ht="15.4" customHeight="1" x14ac:dyDescent="0.25">
      <c r="D422" s="41"/>
      <c r="E422" s="41"/>
    </row>
    <row r="423" spans="4:5" s="30" customFormat="1" x14ac:dyDescent="0.25">
      <c r="D423" s="41"/>
      <c r="E423" s="41"/>
    </row>
    <row r="424" spans="4:5" s="30" customFormat="1" x14ac:dyDescent="0.25">
      <c r="D424" s="41"/>
      <c r="E424" s="41"/>
    </row>
    <row r="425" spans="4:5" s="30" customFormat="1" x14ac:dyDescent="0.25">
      <c r="D425" s="41"/>
      <c r="E425" s="41"/>
    </row>
    <row r="426" spans="4:5" s="30" customFormat="1" x14ac:dyDescent="0.25">
      <c r="D426" s="41"/>
      <c r="E426" s="41"/>
    </row>
    <row r="427" spans="4:5" s="30" customFormat="1" x14ac:dyDescent="0.25">
      <c r="D427" s="41"/>
      <c r="E427" s="41"/>
    </row>
    <row r="428" spans="4:5" s="30" customFormat="1" x14ac:dyDescent="0.25">
      <c r="D428" s="41"/>
      <c r="E428" s="41"/>
    </row>
    <row r="429" spans="4:5" s="30" customFormat="1" x14ac:dyDescent="0.25">
      <c r="D429" s="41"/>
      <c r="E429" s="41"/>
    </row>
    <row r="430" spans="4:5" s="30" customFormat="1" x14ac:dyDescent="0.25">
      <c r="D430" s="41"/>
      <c r="E430" s="41"/>
    </row>
    <row r="431" spans="4:5" s="30" customFormat="1" x14ac:dyDescent="0.25">
      <c r="D431" s="41"/>
      <c r="E431" s="41"/>
    </row>
    <row r="432" spans="4:5" s="30" customFormat="1" x14ac:dyDescent="0.25">
      <c r="D432" s="41"/>
      <c r="E432" s="41"/>
    </row>
    <row r="433" spans="4:5" s="30" customFormat="1" x14ac:dyDescent="0.25">
      <c r="D433" s="41"/>
      <c r="E433" s="41"/>
    </row>
    <row r="434" spans="4:5" s="30" customFormat="1" x14ac:dyDescent="0.25">
      <c r="D434" s="41"/>
      <c r="E434" s="41"/>
    </row>
    <row r="435" spans="4:5" s="30" customFormat="1" x14ac:dyDescent="0.25">
      <c r="D435" s="41"/>
      <c r="E435" s="41"/>
    </row>
    <row r="436" spans="4:5" s="30" customFormat="1" ht="15.4" customHeight="1" x14ac:dyDescent="0.25">
      <c r="D436" s="41"/>
      <c r="E436" s="41"/>
    </row>
    <row r="437" spans="4:5" s="30" customFormat="1" x14ac:dyDescent="0.25">
      <c r="D437" s="41"/>
      <c r="E437" s="41"/>
    </row>
    <row r="438" spans="4:5" s="30" customFormat="1" x14ac:dyDescent="0.25">
      <c r="D438" s="41"/>
      <c r="E438" s="41"/>
    </row>
    <row r="439" spans="4:5" s="30" customFormat="1" x14ac:dyDescent="0.25">
      <c r="D439" s="41"/>
      <c r="E439" s="41"/>
    </row>
    <row r="440" spans="4:5" s="30" customFormat="1" x14ac:dyDescent="0.25">
      <c r="D440" s="41"/>
      <c r="E440" s="41"/>
    </row>
    <row r="441" spans="4:5" s="30" customFormat="1" x14ac:dyDescent="0.25">
      <c r="D441" s="41"/>
      <c r="E441" s="41"/>
    </row>
    <row r="442" spans="4:5" s="30" customFormat="1" x14ac:dyDescent="0.25">
      <c r="D442" s="41"/>
      <c r="E442" s="41"/>
    </row>
    <row r="443" spans="4:5" s="30" customFormat="1" x14ac:dyDescent="0.25">
      <c r="D443" s="41"/>
      <c r="E443" s="41"/>
    </row>
    <row r="444" spans="4:5" s="30" customFormat="1" ht="15.4" customHeight="1" x14ac:dyDescent="0.25">
      <c r="D444" s="41"/>
      <c r="E444" s="41"/>
    </row>
    <row r="445" spans="4:5" s="30" customFormat="1" x14ac:dyDescent="0.25">
      <c r="D445" s="41"/>
      <c r="E445" s="41"/>
    </row>
    <row r="446" spans="4:5" s="30" customFormat="1" ht="15.4" customHeight="1" x14ac:dyDescent="0.25">
      <c r="D446" s="41"/>
      <c r="E446" s="41"/>
    </row>
    <row r="447" spans="4:5" s="30" customFormat="1" x14ac:dyDescent="0.25">
      <c r="D447" s="41"/>
      <c r="E447" s="41"/>
    </row>
    <row r="448" spans="4:5" s="30" customFormat="1" x14ac:dyDescent="0.25">
      <c r="D448" s="41"/>
      <c r="E448" s="41"/>
    </row>
    <row r="449" spans="4:5" s="30" customFormat="1" x14ac:dyDescent="0.25">
      <c r="D449" s="41"/>
      <c r="E449" s="41"/>
    </row>
    <row r="450" spans="4:5" s="30" customFormat="1" ht="15.4" customHeight="1" x14ac:dyDescent="0.25">
      <c r="D450" s="41"/>
      <c r="E450" s="41"/>
    </row>
    <row r="451" spans="4:5" s="30" customFormat="1" x14ac:dyDescent="0.25">
      <c r="D451" s="41"/>
      <c r="E451" s="41"/>
    </row>
    <row r="452" spans="4:5" s="30" customFormat="1" x14ac:dyDescent="0.25">
      <c r="D452" s="41"/>
      <c r="E452" s="41"/>
    </row>
    <row r="453" spans="4:5" s="30" customFormat="1" ht="15.4" customHeight="1" x14ac:dyDescent="0.25">
      <c r="D453" s="41"/>
      <c r="E453" s="41"/>
    </row>
    <row r="454" spans="4:5" s="30" customFormat="1" x14ac:dyDescent="0.25">
      <c r="D454" s="41"/>
      <c r="E454" s="41"/>
    </row>
    <row r="455" spans="4:5" s="30" customFormat="1" x14ac:dyDescent="0.25">
      <c r="D455" s="41"/>
      <c r="E455" s="41"/>
    </row>
    <row r="456" spans="4:5" s="30" customFormat="1" x14ac:dyDescent="0.25">
      <c r="D456" s="41"/>
      <c r="E456" s="41"/>
    </row>
    <row r="457" spans="4:5" s="30" customFormat="1" ht="15.4" customHeight="1" x14ac:dyDescent="0.25">
      <c r="D457" s="41"/>
      <c r="E457" s="41"/>
    </row>
    <row r="458" spans="4:5" s="30" customFormat="1" x14ac:dyDescent="0.25">
      <c r="D458" s="41"/>
      <c r="E458" s="41"/>
    </row>
    <row r="459" spans="4:5" s="30" customFormat="1" x14ac:dyDescent="0.25">
      <c r="D459" s="41"/>
      <c r="E459" s="41"/>
    </row>
    <row r="460" spans="4:5" s="30" customFormat="1" x14ac:dyDescent="0.25">
      <c r="D460" s="41"/>
      <c r="E460" s="41"/>
    </row>
    <row r="461" spans="4:5" s="30" customFormat="1" x14ac:dyDescent="0.25">
      <c r="D461" s="41"/>
      <c r="E461" s="41"/>
    </row>
    <row r="462" spans="4:5" s="30" customFormat="1" x14ac:dyDescent="0.25">
      <c r="D462" s="41"/>
      <c r="E462" s="41"/>
    </row>
    <row r="463" spans="4:5" s="30" customFormat="1" ht="15.4" customHeight="1" x14ac:dyDescent="0.25">
      <c r="D463" s="41"/>
      <c r="E463" s="41"/>
    </row>
    <row r="464" spans="4:5" s="30" customFormat="1" x14ac:dyDescent="0.25">
      <c r="D464" s="41"/>
      <c r="E464" s="41"/>
    </row>
    <row r="465" spans="4:5" s="30" customFormat="1" x14ac:dyDescent="0.25">
      <c r="D465" s="41"/>
      <c r="E465" s="41"/>
    </row>
    <row r="466" spans="4:5" s="30" customFormat="1" x14ac:dyDescent="0.25">
      <c r="D466" s="41"/>
      <c r="E466" s="41"/>
    </row>
    <row r="467" spans="4:5" s="30" customFormat="1" x14ac:dyDescent="0.25">
      <c r="D467" s="41"/>
      <c r="E467" s="41"/>
    </row>
    <row r="468" spans="4:5" s="30" customFormat="1" x14ac:dyDescent="0.25">
      <c r="D468" s="41"/>
      <c r="E468" s="41"/>
    </row>
    <row r="469" spans="4:5" s="30" customFormat="1" x14ac:dyDescent="0.25">
      <c r="D469" s="41"/>
      <c r="E469" s="41"/>
    </row>
    <row r="470" spans="4:5" s="30" customFormat="1" x14ac:dyDescent="0.25">
      <c r="D470" s="41"/>
      <c r="E470" s="41"/>
    </row>
    <row r="471" spans="4:5" s="30" customFormat="1" ht="15.4" customHeight="1" x14ac:dyDescent="0.25">
      <c r="D471" s="41"/>
      <c r="E471" s="41"/>
    </row>
    <row r="472" spans="4:5" s="30" customFormat="1" ht="15.4" customHeight="1" x14ac:dyDescent="0.25">
      <c r="D472" s="41"/>
      <c r="E472" s="41"/>
    </row>
    <row r="473" spans="4:5" s="30" customFormat="1" x14ac:dyDescent="0.25">
      <c r="D473" s="41"/>
      <c r="E473" s="41"/>
    </row>
    <row r="474" spans="4:5" s="30" customFormat="1" x14ac:dyDescent="0.25">
      <c r="D474" s="41"/>
      <c r="E474" s="41"/>
    </row>
    <row r="475" spans="4:5" s="30" customFormat="1" x14ac:dyDescent="0.25">
      <c r="D475" s="41"/>
      <c r="E475" s="41"/>
    </row>
    <row r="476" spans="4:5" s="30" customFormat="1" x14ac:dyDescent="0.25">
      <c r="D476" s="41"/>
      <c r="E476" s="41"/>
    </row>
    <row r="477" spans="4:5" s="30" customFormat="1" x14ac:dyDescent="0.25">
      <c r="D477" s="41"/>
      <c r="E477" s="41"/>
    </row>
    <row r="478" spans="4:5" s="30" customFormat="1" ht="15.4" customHeight="1" x14ac:dyDescent="0.25">
      <c r="D478" s="41"/>
      <c r="E478" s="41"/>
    </row>
    <row r="479" spans="4:5" s="30" customFormat="1" ht="15.4" customHeight="1" x14ac:dyDescent="0.25">
      <c r="D479" s="41"/>
      <c r="E479" s="41"/>
    </row>
    <row r="480" spans="4:5" s="30" customFormat="1" x14ac:dyDescent="0.25">
      <c r="D480" s="41"/>
      <c r="E480" s="41"/>
    </row>
    <row r="481" spans="4:5" s="30" customFormat="1" x14ac:dyDescent="0.25">
      <c r="D481" s="41"/>
      <c r="E481" s="41"/>
    </row>
    <row r="482" spans="4:5" s="30" customFormat="1" x14ac:dyDescent="0.25">
      <c r="D482" s="41"/>
      <c r="E482" s="41"/>
    </row>
    <row r="483" spans="4:5" s="30" customFormat="1" x14ac:dyDescent="0.25">
      <c r="D483" s="41"/>
      <c r="E483" s="41"/>
    </row>
    <row r="484" spans="4:5" s="30" customFormat="1" x14ac:dyDescent="0.25">
      <c r="D484" s="41"/>
      <c r="E484" s="41"/>
    </row>
    <row r="485" spans="4:5" s="30" customFormat="1" x14ac:dyDescent="0.25">
      <c r="D485" s="41"/>
      <c r="E485" s="41"/>
    </row>
    <row r="486" spans="4:5" s="30" customFormat="1" x14ac:dyDescent="0.25">
      <c r="D486" s="41"/>
      <c r="E486" s="41"/>
    </row>
    <row r="487" spans="4:5" s="30" customFormat="1" x14ac:dyDescent="0.25">
      <c r="D487" s="41"/>
      <c r="E487" s="41"/>
    </row>
    <row r="488" spans="4:5" s="30" customFormat="1" x14ac:dyDescent="0.25">
      <c r="D488" s="41"/>
      <c r="E488" s="41"/>
    </row>
    <row r="489" spans="4:5" s="30" customFormat="1" x14ac:dyDescent="0.25">
      <c r="D489" s="41"/>
      <c r="E489" s="41"/>
    </row>
    <row r="490" spans="4:5" s="30" customFormat="1" x14ac:dyDescent="0.25">
      <c r="D490" s="41"/>
      <c r="E490" s="41"/>
    </row>
    <row r="491" spans="4:5" s="30" customFormat="1" x14ac:dyDescent="0.25">
      <c r="D491" s="41"/>
      <c r="E491" s="41"/>
    </row>
    <row r="492" spans="4:5" s="30" customFormat="1" ht="15.4" customHeight="1" x14ac:dyDescent="0.25">
      <c r="D492" s="41"/>
      <c r="E492" s="41"/>
    </row>
    <row r="493" spans="4:5" s="30" customFormat="1" ht="15.4" customHeight="1" x14ac:dyDescent="0.25">
      <c r="D493" s="41"/>
      <c r="E493" s="41"/>
    </row>
    <row r="494" spans="4:5" s="30" customFormat="1" x14ac:dyDescent="0.25">
      <c r="D494" s="41"/>
      <c r="E494" s="41"/>
    </row>
    <row r="495" spans="4:5" s="30" customFormat="1" x14ac:dyDescent="0.25">
      <c r="D495" s="41"/>
      <c r="E495" s="41"/>
    </row>
    <row r="496" spans="4:5" s="30" customFormat="1" x14ac:dyDescent="0.25">
      <c r="D496" s="41"/>
      <c r="E496" s="41"/>
    </row>
    <row r="497" spans="4:5" s="30" customFormat="1" x14ac:dyDescent="0.25">
      <c r="D497" s="41"/>
      <c r="E497" s="41"/>
    </row>
    <row r="498" spans="4:5" s="30" customFormat="1" x14ac:dyDescent="0.25">
      <c r="D498" s="41"/>
      <c r="E498" s="41"/>
    </row>
    <row r="499" spans="4:5" s="30" customFormat="1" x14ac:dyDescent="0.25">
      <c r="D499" s="41"/>
      <c r="E499" s="41"/>
    </row>
    <row r="500" spans="4:5" s="30" customFormat="1" x14ac:dyDescent="0.25">
      <c r="D500" s="41"/>
      <c r="E500" s="41"/>
    </row>
    <row r="501" spans="4:5" s="30" customFormat="1" x14ac:dyDescent="0.25">
      <c r="D501" s="41"/>
      <c r="E501" s="41"/>
    </row>
    <row r="502" spans="4:5" s="30" customFormat="1" x14ac:dyDescent="0.25">
      <c r="D502" s="41"/>
      <c r="E502" s="41"/>
    </row>
    <row r="503" spans="4:5" s="30" customFormat="1" x14ac:dyDescent="0.25">
      <c r="D503" s="41"/>
      <c r="E503" s="41"/>
    </row>
    <row r="504" spans="4:5" s="30" customFormat="1" x14ac:dyDescent="0.25">
      <c r="D504" s="41"/>
      <c r="E504" s="41"/>
    </row>
    <row r="505" spans="4:5" s="30" customFormat="1" x14ac:dyDescent="0.25">
      <c r="D505" s="41"/>
      <c r="E505" s="41"/>
    </row>
    <row r="506" spans="4:5" s="30" customFormat="1" x14ac:dyDescent="0.25">
      <c r="D506" s="41"/>
      <c r="E506" s="41"/>
    </row>
    <row r="507" spans="4:5" s="30" customFormat="1" x14ac:dyDescent="0.25">
      <c r="D507" s="41"/>
      <c r="E507" s="41"/>
    </row>
    <row r="508" spans="4:5" s="30" customFormat="1" x14ac:dyDescent="0.25">
      <c r="D508" s="41"/>
      <c r="E508" s="41"/>
    </row>
    <row r="509" spans="4:5" s="30" customFormat="1" x14ac:dyDescent="0.25">
      <c r="D509" s="41"/>
      <c r="E509" s="41"/>
    </row>
    <row r="510" spans="4:5" s="30" customFormat="1" x14ac:dyDescent="0.25">
      <c r="D510" s="41"/>
      <c r="E510" s="41"/>
    </row>
    <row r="511" spans="4:5" s="30" customFormat="1" x14ac:dyDescent="0.25">
      <c r="D511" s="41"/>
      <c r="E511" s="41"/>
    </row>
    <row r="512" spans="4:5" s="30" customFormat="1" x14ac:dyDescent="0.25">
      <c r="D512" s="41"/>
      <c r="E512" s="41"/>
    </row>
    <row r="513" spans="4:5" s="30" customFormat="1" x14ac:dyDescent="0.25">
      <c r="D513" s="41"/>
      <c r="E513" s="41"/>
    </row>
    <row r="514" spans="4:5" s="30" customFormat="1" x14ac:dyDescent="0.25">
      <c r="D514" s="41"/>
      <c r="E514" s="41"/>
    </row>
    <row r="515" spans="4:5" s="30" customFormat="1" x14ac:dyDescent="0.25">
      <c r="D515" s="41"/>
      <c r="E515" s="41"/>
    </row>
    <row r="516" spans="4:5" s="30" customFormat="1" x14ac:dyDescent="0.25">
      <c r="D516" s="41"/>
      <c r="E516" s="41"/>
    </row>
    <row r="517" spans="4:5" s="30" customFormat="1" x14ac:dyDescent="0.25">
      <c r="D517" s="41"/>
      <c r="E517" s="41"/>
    </row>
    <row r="518" spans="4:5" s="30" customFormat="1" x14ac:dyDescent="0.25">
      <c r="D518" s="41"/>
      <c r="E518" s="41"/>
    </row>
    <row r="519" spans="4:5" s="30" customFormat="1" x14ac:dyDescent="0.25">
      <c r="D519" s="41"/>
      <c r="E519" s="41"/>
    </row>
    <row r="520" spans="4:5" s="30" customFormat="1" x14ac:dyDescent="0.25">
      <c r="D520" s="41"/>
      <c r="E520" s="41"/>
    </row>
    <row r="521" spans="4:5" s="30" customFormat="1" x14ac:dyDescent="0.25">
      <c r="D521" s="41"/>
      <c r="E521" s="41"/>
    </row>
    <row r="522" spans="4:5" s="30" customFormat="1" x14ac:dyDescent="0.25">
      <c r="D522" s="41"/>
      <c r="E522" s="41"/>
    </row>
    <row r="523" spans="4:5" s="30" customFormat="1" x14ac:dyDescent="0.25">
      <c r="D523" s="41"/>
      <c r="E523" s="41"/>
    </row>
    <row r="524" spans="4:5" s="30" customFormat="1" x14ac:dyDescent="0.25">
      <c r="D524" s="41"/>
      <c r="E524" s="41"/>
    </row>
    <row r="525" spans="4:5" s="30" customFormat="1" x14ac:dyDescent="0.25">
      <c r="D525" s="41"/>
      <c r="E525" s="41"/>
    </row>
    <row r="526" spans="4:5" s="30" customFormat="1" x14ac:dyDescent="0.25">
      <c r="D526" s="41"/>
      <c r="E526" s="41"/>
    </row>
    <row r="527" spans="4:5" s="30" customFormat="1" x14ac:dyDescent="0.25">
      <c r="D527" s="41"/>
      <c r="E527" s="41"/>
    </row>
    <row r="528" spans="4:5" s="30" customFormat="1" x14ac:dyDescent="0.25">
      <c r="D528" s="41"/>
      <c r="E528" s="41"/>
    </row>
    <row r="529" spans="1:13" x14ac:dyDescent="0.25">
      <c r="A529" s="30"/>
      <c r="B529" s="30"/>
      <c r="C529" s="30"/>
      <c r="D529" s="41"/>
      <c r="E529" s="41"/>
      <c r="F529" s="30"/>
      <c r="G529" s="30"/>
      <c r="H529" s="30"/>
    </row>
    <row r="530" spans="1:13" x14ac:dyDescent="0.25">
      <c r="A530" s="30"/>
      <c r="B530" s="30"/>
      <c r="C530" s="30"/>
      <c r="D530" s="41"/>
      <c r="E530" s="41"/>
      <c r="F530" s="30"/>
      <c r="G530" s="30"/>
      <c r="H530" s="30"/>
    </row>
    <row r="531" spans="1:13" x14ac:dyDescent="0.25">
      <c r="A531" s="30"/>
      <c r="B531" s="30"/>
      <c r="C531" s="30"/>
      <c r="D531" s="41"/>
      <c r="E531" s="41"/>
      <c r="F531" s="30"/>
      <c r="G531" s="30"/>
      <c r="H531" s="30"/>
    </row>
    <row r="532" spans="1:13" x14ac:dyDescent="0.25">
      <c r="A532" s="30"/>
      <c r="B532" s="30"/>
      <c r="C532" s="30"/>
      <c r="D532" s="41"/>
      <c r="E532" s="41"/>
      <c r="F532" s="30"/>
      <c r="G532" s="30"/>
      <c r="H532" s="30"/>
    </row>
    <row r="533" spans="1:13" x14ac:dyDescent="0.25">
      <c r="A533" s="30"/>
      <c r="B533" s="30"/>
      <c r="C533" s="30"/>
      <c r="D533" s="41"/>
      <c r="E533" s="41"/>
      <c r="F533" s="30"/>
      <c r="G533" s="30"/>
      <c r="H533" s="30"/>
    </row>
    <row r="534" spans="1:13" x14ac:dyDescent="0.25">
      <c r="A534" s="30"/>
      <c r="B534" s="30"/>
      <c r="C534" s="30"/>
      <c r="D534" s="41"/>
      <c r="E534" s="41"/>
      <c r="F534" s="30"/>
      <c r="G534" s="30"/>
      <c r="H534" s="30"/>
    </row>
    <row r="535" spans="1:13" x14ac:dyDescent="0.25">
      <c r="A535" s="30"/>
      <c r="B535" s="30"/>
      <c r="C535" s="30"/>
      <c r="D535" s="41"/>
      <c r="E535" s="41"/>
      <c r="F535" s="30"/>
      <c r="G535" s="30"/>
      <c r="H535" s="30"/>
    </row>
    <row r="536" spans="1:13" x14ac:dyDescent="0.25">
      <c r="A536" s="30"/>
      <c r="B536" s="30"/>
      <c r="C536" s="30"/>
      <c r="D536" s="41"/>
      <c r="E536" s="41"/>
      <c r="F536" s="30"/>
      <c r="G536" s="30"/>
      <c r="H536" s="30"/>
    </row>
    <row r="537" spans="1:13" x14ac:dyDescent="0.25">
      <c r="A537" s="30"/>
      <c r="B537" s="30"/>
      <c r="C537" s="30"/>
      <c r="D537" s="41"/>
      <c r="E537" s="41"/>
      <c r="F537" s="30"/>
      <c r="G537" s="30"/>
      <c r="H537" s="30"/>
    </row>
    <row r="538" spans="1:13" x14ac:dyDescent="0.25">
      <c r="A538" s="30"/>
      <c r="B538" s="30"/>
      <c r="C538" s="30"/>
      <c r="D538" s="41"/>
      <c r="E538" s="41"/>
      <c r="F538" s="30"/>
      <c r="G538" s="30"/>
      <c r="H538" s="30"/>
    </row>
    <row r="539" spans="1:13" x14ac:dyDescent="0.25">
      <c r="A539" s="30"/>
      <c r="B539" s="30"/>
      <c r="C539" s="30"/>
      <c r="D539" s="41"/>
      <c r="E539" s="41"/>
      <c r="F539" s="30"/>
      <c r="G539" s="30"/>
      <c r="H539" s="30"/>
    </row>
    <row r="540" spans="1:13" x14ac:dyDescent="0.25">
      <c r="A540" s="30"/>
      <c r="B540" s="30"/>
      <c r="C540" s="30"/>
      <c r="D540" s="41"/>
      <c r="E540" s="41"/>
      <c r="F540" s="30"/>
      <c r="G540" s="30"/>
      <c r="H540" s="30"/>
    </row>
    <row r="541" spans="1:13" x14ac:dyDescent="0.25">
      <c r="A541" s="30"/>
      <c r="B541" s="30"/>
      <c r="C541" s="30"/>
      <c r="D541" s="41"/>
      <c r="E541" s="41"/>
      <c r="F541" s="30"/>
      <c r="G541" s="30"/>
      <c r="H541" s="30"/>
    </row>
    <row r="542" spans="1:13" x14ac:dyDescent="0.25">
      <c r="A542" s="30"/>
      <c r="B542" s="30"/>
      <c r="C542" s="30"/>
      <c r="D542" s="41"/>
      <c r="E542" s="41"/>
      <c r="F542" s="30"/>
      <c r="G542" s="30"/>
      <c r="H542" s="30"/>
    </row>
    <row r="543" spans="1:13" x14ac:dyDescent="0.25">
      <c r="A543" s="30"/>
      <c r="B543" s="30"/>
      <c r="C543" s="30"/>
      <c r="D543" s="41"/>
      <c r="E543" s="41"/>
      <c r="F543" s="30"/>
      <c r="G543" s="30"/>
      <c r="H543" s="30"/>
    </row>
    <row r="544" spans="1:13" x14ac:dyDescent="0.25">
      <c r="A544" s="140"/>
      <c r="B544" s="141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2"/>
    </row>
    <row r="545" spans="1:13" ht="15.75" x14ac:dyDescent="0.25">
      <c r="A545" s="143" t="s">
        <v>223</v>
      </c>
      <c r="B545" s="144"/>
      <c r="C545" s="144"/>
      <c r="D545" s="144"/>
      <c r="E545" s="144"/>
      <c r="F545" s="144"/>
      <c r="G545" s="144"/>
      <c r="H545" s="144"/>
      <c r="I545" s="119" t="e">
        <f>I18+#REF!+#REF!+I105+#REF!+#REF!+#REF!+#REF!+#REF!+#REF!+#REF!+#REF!+#REF!+#REF!+#REF!+#REF!+#REF!</f>
        <v>#REF!</v>
      </c>
      <c r="J545" s="119" t="e">
        <f>J18+#REF!+#REF!+J105+#REF!+#REF!+#REF!+#REF!+#REF!+#REF!+#REF!+#REF!+#REF!+#REF!+#REF!+#REF!+#REF!</f>
        <v>#REF!</v>
      </c>
      <c r="K545" s="119" t="e">
        <f>K18+#REF!+#REF!+K105+#REF!+#REF!+#REF!+#REF!+#REF!+#REF!+#REF!+#REF!+#REF!+#REF!+#REF!+#REF!+#REF!</f>
        <v>#REF!</v>
      </c>
      <c r="L545" s="119" t="e">
        <f>L18+#REF!+#REF!+L105+#REF!+#REF!+#REF!+#REF!+#REF!+#REF!+#REF!+#REF!+#REF!+#REF!+#REF!+#REF!+#REF!</f>
        <v>#REF!</v>
      </c>
      <c r="M545" s="120" t="e">
        <f>L545/J545</f>
        <v>#REF!</v>
      </c>
    </row>
    <row r="546" spans="1:13" x14ac:dyDescent="0.25">
      <c r="A546" s="145"/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7"/>
    </row>
    <row r="547" spans="1:13" ht="13.9" customHeight="1" x14ac:dyDescent="0.25">
      <c r="A547" s="121"/>
      <c r="M547" s="126"/>
    </row>
    <row r="548" spans="1:13" x14ac:dyDescent="0.25">
      <c r="A548" s="121"/>
      <c r="B548" s="127"/>
      <c r="I548" s="41"/>
      <c r="J548" s="41"/>
      <c r="M548" s="126"/>
    </row>
    <row r="549" spans="1:13" x14ac:dyDescent="0.25">
      <c r="A549" s="121"/>
      <c r="I549" s="41"/>
      <c r="J549" s="41"/>
      <c r="M549" s="126"/>
    </row>
    <row r="550" spans="1:13" x14ac:dyDescent="0.25">
      <c r="A550" s="121"/>
      <c r="M550" s="126"/>
    </row>
    <row r="551" spans="1:13" x14ac:dyDescent="0.25">
      <c r="A551" s="128"/>
      <c r="B551" s="129"/>
      <c r="C551" s="130"/>
      <c r="D551" s="131"/>
      <c r="E551" s="131"/>
      <c r="F551" s="131"/>
      <c r="G551" s="132"/>
      <c r="H551" s="132"/>
      <c r="I551" s="133"/>
      <c r="J551" s="133"/>
      <c r="K551" s="133"/>
      <c r="L551" s="133"/>
      <c r="M551" s="134"/>
    </row>
    <row r="553" spans="1:13" ht="26.25" customHeight="1" x14ac:dyDescent="0.25">
      <c r="I553" s="41" t="e">
        <f>I545-#REF!</f>
        <v>#REF!</v>
      </c>
      <c r="J553" s="41"/>
    </row>
    <row r="559" spans="1:13" x14ac:dyDescent="0.25">
      <c r="J559" s="148" t="e">
        <f>J545-I545</f>
        <v>#REF!</v>
      </c>
      <c r="K559" s="149"/>
    </row>
    <row r="560" spans="1:13" ht="26.25" customHeight="1" x14ac:dyDescent="0.25">
      <c r="J560" s="149"/>
      <c r="K560" s="149"/>
      <c r="L560" s="135" t="e">
        <f>J559/I545</f>
        <v>#REF!</v>
      </c>
    </row>
    <row r="561" spans="1:18" s="21" customFormat="1" x14ac:dyDescent="0.2">
      <c r="A561" s="123"/>
      <c r="B561" s="122"/>
      <c r="C561" s="123"/>
      <c r="D561" s="124"/>
      <c r="E561" s="124"/>
      <c r="F561" s="124"/>
      <c r="G561" s="125"/>
      <c r="H561" s="125"/>
      <c r="I561" s="30"/>
      <c r="J561" s="30"/>
      <c r="K561" s="30"/>
      <c r="L561" s="30"/>
      <c r="M561" s="30"/>
      <c r="N561" s="20"/>
      <c r="O561" s="20"/>
      <c r="P561" s="20"/>
      <c r="Q561" s="20"/>
      <c r="R561" s="20"/>
    </row>
    <row r="562" spans="1:18" s="21" customFormat="1" ht="16.5" customHeight="1" x14ac:dyDescent="0.2">
      <c r="A562" s="123"/>
      <c r="B562" s="122"/>
      <c r="C562" s="123"/>
      <c r="D562" s="124"/>
      <c r="E562" s="124"/>
      <c r="F562" s="124"/>
      <c r="G562" s="125"/>
      <c r="H562" s="125"/>
      <c r="I562" s="30"/>
      <c r="J562" s="30"/>
      <c r="K562" s="30"/>
      <c r="L562" s="30"/>
      <c r="M562" s="30"/>
      <c r="N562" s="20"/>
      <c r="O562" s="20"/>
      <c r="P562" s="20"/>
      <c r="Q562" s="20"/>
      <c r="R562" s="20"/>
    </row>
  </sheetData>
  <mergeCells count="222">
    <mergeCell ref="A9:E9"/>
    <mergeCell ref="G9:K9"/>
    <mergeCell ref="A10:E11"/>
    <mergeCell ref="G10:K11"/>
    <mergeCell ref="L10:L11"/>
    <mergeCell ref="M10:M11"/>
    <mergeCell ref="C1:M5"/>
    <mergeCell ref="A6:E6"/>
    <mergeCell ref="G6:K6"/>
    <mergeCell ref="A7:E8"/>
    <mergeCell ref="G7:K8"/>
    <mergeCell ref="L7:L8"/>
    <mergeCell ref="M7:M8"/>
    <mergeCell ref="A12:B12"/>
    <mergeCell ref="C12:D12"/>
    <mergeCell ref="E12:F12"/>
    <mergeCell ref="G12:H12"/>
    <mergeCell ref="L12:M12"/>
    <mergeCell ref="A13:B14"/>
    <mergeCell ref="C13:D14"/>
    <mergeCell ref="E13:F14"/>
    <mergeCell ref="G13:H14"/>
    <mergeCell ref="I13:I14"/>
    <mergeCell ref="P17:Q17"/>
    <mergeCell ref="I18:M18"/>
    <mergeCell ref="B19:M19"/>
    <mergeCell ref="G20:H20"/>
    <mergeCell ref="I20:M20"/>
    <mergeCell ref="G21:H21"/>
    <mergeCell ref="I21:M21"/>
    <mergeCell ref="J13:K14"/>
    <mergeCell ref="L13:M14"/>
    <mergeCell ref="O14:O16"/>
    <mergeCell ref="A15:M15"/>
    <mergeCell ref="A16:A17"/>
    <mergeCell ref="B16:B17"/>
    <mergeCell ref="C16:C17"/>
    <mergeCell ref="E16:H16"/>
    <mergeCell ref="I16:M17"/>
    <mergeCell ref="G17:H17"/>
    <mergeCell ref="G25:H25"/>
    <mergeCell ref="I25:M25"/>
    <mergeCell ref="G26:H26"/>
    <mergeCell ref="I26:M26"/>
    <mergeCell ref="G27:H27"/>
    <mergeCell ref="I27:M27"/>
    <mergeCell ref="G22:H22"/>
    <mergeCell ref="I22:M22"/>
    <mergeCell ref="G23:H23"/>
    <mergeCell ref="I23:M23"/>
    <mergeCell ref="G24:H24"/>
    <mergeCell ref="I24:M24"/>
    <mergeCell ref="G31:H31"/>
    <mergeCell ref="I31:M31"/>
    <mergeCell ref="G32:H32"/>
    <mergeCell ref="I32:M32"/>
    <mergeCell ref="G33:H33"/>
    <mergeCell ref="I33:M33"/>
    <mergeCell ref="G28:H28"/>
    <mergeCell ref="I28:M28"/>
    <mergeCell ref="G29:H29"/>
    <mergeCell ref="I29:M29"/>
    <mergeCell ref="G30:H30"/>
    <mergeCell ref="I30:M30"/>
    <mergeCell ref="G37:H37"/>
    <mergeCell ref="I37:M37"/>
    <mergeCell ref="G38:H38"/>
    <mergeCell ref="I38:M38"/>
    <mergeCell ref="G39:H39"/>
    <mergeCell ref="I39:M39"/>
    <mergeCell ref="G34:H34"/>
    <mergeCell ref="I34:M34"/>
    <mergeCell ref="G35:H35"/>
    <mergeCell ref="I35:M35"/>
    <mergeCell ref="G36:H36"/>
    <mergeCell ref="I36:M36"/>
    <mergeCell ref="G43:H43"/>
    <mergeCell ref="I43:M43"/>
    <mergeCell ref="G44:H44"/>
    <mergeCell ref="I44:M44"/>
    <mergeCell ref="G45:H45"/>
    <mergeCell ref="I45:M45"/>
    <mergeCell ref="G40:H40"/>
    <mergeCell ref="I40:M40"/>
    <mergeCell ref="G41:H41"/>
    <mergeCell ref="I41:M41"/>
    <mergeCell ref="G42:H42"/>
    <mergeCell ref="I42:M42"/>
    <mergeCell ref="G49:H49"/>
    <mergeCell ref="I49:M49"/>
    <mergeCell ref="G50:H50"/>
    <mergeCell ref="I50:M50"/>
    <mergeCell ref="G51:H51"/>
    <mergeCell ref="I51:M51"/>
    <mergeCell ref="G46:H46"/>
    <mergeCell ref="I46:M46"/>
    <mergeCell ref="G47:H47"/>
    <mergeCell ref="I47:M47"/>
    <mergeCell ref="G48:H48"/>
    <mergeCell ref="I48:M48"/>
    <mergeCell ref="G55:H55"/>
    <mergeCell ref="I55:M55"/>
    <mergeCell ref="G56:H56"/>
    <mergeCell ref="I56:M56"/>
    <mergeCell ref="G57:H57"/>
    <mergeCell ref="I57:M57"/>
    <mergeCell ref="G52:H52"/>
    <mergeCell ref="I52:M52"/>
    <mergeCell ref="G53:H53"/>
    <mergeCell ref="I53:M53"/>
    <mergeCell ref="G54:H54"/>
    <mergeCell ref="I54:M54"/>
    <mergeCell ref="G61:H61"/>
    <mergeCell ref="I61:M61"/>
    <mergeCell ref="G62:H62"/>
    <mergeCell ref="I62:M62"/>
    <mergeCell ref="G63:H63"/>
    <mergeCell ref="I63:M63"/>
    <mergeCell ref="G58:H58"/>
    <mergeCell ref="I58:M58"/>
    <mergeCell ref="G59:H59"/>
    <mergeCell ref="I59:M59"/>
    <mergeCell ref="G60:H60"/>
    <mergeCell ref="I60:M60"/>
    <mergeCell ref="G67:H67"/>
    <mergeCell ref="I67:M67"/>
    <mergeCell ref="G68:H68"/>
    <mergeCell ref="I68:M68"/>
    <mergeCell ref="G69:H69"/>
    <mergeCell ref="I69:M69"/>
    <mergeCell ref="G64:H64"/>
    <mergeCell ref="I64:M64"/>
    <mergeCell ref="G65:H65"/>
    <mergeCell ref="I65:M65"/>
    <mergeCell ref="G66:H66"/>
    <mergeCell ref="I66:M66"/>
    <mergeCell ref="G73:H73"/>
    <mergeCell ref="I73:M73"/>
    <mergeCell ref="G74:H74"/>
    <mergeCell ref="I74:M74"/>
    <mergeCell ref="G75:H75"/>
    <mergeCell ref="I75:M75"/>
    <mergeCell ref="G70:H70"/>
    <mergeCell ref="I70:M70"/>
    <mergeCell ref="G71:H71"/>
    <mergeCell ref="I71:M71"/>
    <mergeCell ref="G72:H72"/>
    <mergeCell ref="I72:M72"/>
    <mergeCell ref="G79:H79"/>
    <mergeCell ref="I79:M79"/>
    <mergeCell ref="G80:H80"/>
    <mergeCell ref="I80:M80"/>
    <mergeCell ref="G81:H81"/>
    <mergeCell ref="I81:M81"/>
    <mergeCell ref="G76:H76"/>
    <mergeCell ref="I76:M76"/>
    <mergeCell ref="G77:H77"/>
    <mergeCell ref="I77:M77"/>
    <mergeCell ref="G78:H78"/>
    <mergeCell ref="I78:M78"/>
    <mergeCell ref="G85:H85"/>
    <mergeCell ref="I85:M85"/>
    <mergeCell ref="G86:H86"/>
    <mergeCell ref="I86:M86"/>
    <mergeCell ref="G87:H87"/>
    <mergeCell ref="I87:M87"/>
    <mergeCell ref="G82:H82"/>
    <mergeCell ref="I82:M82"/>
    <mergeCell ref="G83:H83"/>
    <mergeCell ref="I83:M83"/>
    <mergeCell ref="G84:H84"/>
    <mergeCell ref="I84:M84"/>
    <mergeCell ref="G91:H91"/>
    <mergeCell ref="I91:M91"/>
    <mergeCell ref="G92:H92"/>
    <mergeCell ref="I92:M92"/>
    <mergeCell ref="G93:H93"/>
    <mergeCell ref="I93:M93"/>
    <mergeCell ref="G88:H88"/>
    <mergeCell ref="I88:M88"/>
    <mergeCell ref="G89:H89"/>
    <mergeCell ref="I89:M89"/>
    <mergeCell ref="G90:H90"/>
    <mergeCell ref="I90:M90"/>
    <mergeCell ref="G97:H97"/>
    <mergeCell ref="I97:M97"/>
    <mergeCell ref="G98:H98"/>
    <mergeCell ref="I98:M98"/>
    <mergeCell ref="G99:H99"/>
    <mergeCell ref="I99:M99"/>
    <mergeCell ref="G94:H94"/>
    <mergeCell ref="I94:M94"/>
    <mergeCell ref="G95:H95"/>
    <mergeCell ref="I95:M95"/>
    <mergeCell ref="G96:H96"/>
    <mergeCell ref="I96:M96"/>
    <mergeCell ref="G103:H103"/>
    <mergeCell ref="I103:M103"/>
    <mergeCell ref="G104:H104"/>
    <mergeCell ref="I104:M104"/>
    <mergeCell ref="G105:H105"/>
    <mergeCell ref="I105:M105"/>
    <mergeCell ref="G100:H100"/>
    <mergeCell ref="I100:M100"/>
    <mergeCell ref="G101:H101"/>
    <mergeCell ref="I101:M101"/>
    <mergeCell ref="G102:H102"/>
    <mergeCell ref="I102:M102"/>
    <mergeCell ref="A546:M546"/>
    <mergeCell ref="J559:K560"/>
    <mergeCell ref="G109:H109"/>
    <mergeCell ref="I109:M109"/>
    <mergeCell ref="G110:H110"/>
    <mergeCell ref="I110:M110"/>
    <mergeCell ref="A544:M544"/>
    <mergeCell ref="A545:H545"/>
    <mergeCell ref="G106:H106"/>
    <mergeCell ref="I106:M106"/>
    <mergeCell ref="G107:H107"/>
    <mergeCell ref="I107:M107"/>
    <mergeCell ref="G108:H108"/>
    <mergeCell ref="I108:M108"/>
  </mergeCells>
  <printOptions horizontalCentered="1"/>
  <pageMargins left="0.31496062992125984" right="0.31496062992125984" top="1.1811023622047245" bottom="0.78740157480314965" header="0.31496062992125984" footer="0.31496062992125984"/>
  <pageSetup paperSize="9" scale="36" fitToHeight="0" orientation="portrait" horizontalDpi="360" verticalDpi="360" r:id="rId1"/>
  <headerFooter>
    <oddFooter xml:space="preserve">&amp;LFabio Cavalcanti de A. Filho
Resp. Téc. - Eng. Civil
CREA 1617144509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690C4-DD97-4624-A789-0C5EDECE9004}">
  <sheetPr>
    <pageSetUpPr fitToPage="1"/>
  </sheetPr>
  <dimension ref="A1:R562"/>
  <sheetViews>
    <sheetView view="pageBreakPreview" topLeftCell="B35" zoomScale="85" zoomScaleNormal="85" zoomScaleSheetLayoutView="85" workbookViewId="0">
      <selection activeCell="G38" sqref="G38"/>
    </sheetView>
  </sheetViews>
  <sheetFormatPr defaultColWidth="10.28515625" defaultRowHeight="12.75" x14ac:dyDescent="0.25"/>
  <cols>
    <col min="1" max="1" width="11.85546875" style="123" customWidth="1"/>
    <col min="2" max="2" width="68.7109375" style="122" customWidth="1"/>
    <col min="3" max="3" width="8.85546875" style="123" customWidth="1"/>
    <col min="4" max="4" width="14.42578125" style="124" customWidth="1"/>
    <col min="5" max="5" width="12.28515625" style="124" customWidth="1"/>
    <col min="6" max="6" width="13.28515625" style="124" customWidth="1"/>
    <col min="7" max="7" width="14.28515625" style="125" bestFit="1" customWidth="1"/>
    <col min="8" max="8" width="12.28515625" style="125" customWidth="1"/>
    <col min="9" max="9" width="21.5703125" style="30" customWidth="1"/>
    <col min="10" max="10" width="23.140625" style="30" customWidth="1"/>
    <col min="11" max="12" width="18.85546875" style="30" bestFit="1" customWidth="1"/>
    <col min="13" max="13" width="13.140625" style="30" customWidth="1"/>
    <col min="14" max="14" width="10.28515625" style="30"/>
    <col min="15" max="15" width="12" style="30" bestFit="1" customWidth="1"/>
    <col min="16" max="16384" width="10.28515625" style="30"/>
  </cols>
  <sheetData>
    <row r="1" spans="1:18" s="4" customFormat="1" ht="12.75" customHeight="1" x14ac:dyDescent="0.25">
      <c r="A1" s="1"/>
      <c r="B1" s="2"/>
      <c r="C1" s="179" t="s">
        <v>255</v>
      </c>
      <c r="D1" s="179"/>
      <c r="E1" s="179"/>
      <c r="F1" s="179"/>
      <c r="G1" s="179"/>
      <c r="H1" s="179"/>
      <c r="I1" s="179"/>
      <c r="J1" s="179"/>
      <c r="K1" s="179"/>
      <c r="L1" s="179"/>
      <c r="M1" s="180"/>
      <c r="N1" s="3"/>
      <c r="O1" s="3"/>
      <c r="P1" s="3"/>
      <c r="Q1" s="3"/>
      <c r="R1" s="3"/>
    </row>
    <row r="2" spans="1:18" s="4" customFormat="1" ht="12.75" customHeight="1" x14ac:dyDescent="0.25">
      <c r="A2" s="5"/>
      <c r="B2" s="6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2"/>
      <c r="N2" s="3"/>
      <c r="O2" s="3"/>
      <c r="P2" s="3"/>
      <c r="Q2" s="3"/>
      <c r="R2" s="3"/>
    </row>
    <row r="3" spans="1:18" s="4" customFormat="1" ht="12.75" customHeight="1" x14ac:dyDescent="0.25">
      <c r="A3" s="5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2"/>
      <c r="N3" s="3"/>
      <c r="O3" s="3"/>
      <c r="P3" s="3"/>
      <c r="Q3" s="3"/>
      <c r="R3" s="3"/>
    </row>
    <row r="4" spans="1:18" s="4" customFormat="1" ht="12.75" customHeight="1" x14ac:dyDescent="0.25">
      <c r="A4" s="5"/>
      <c r="B4" s="7" t="s">
        <v>1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2"/>
      <c r="N4" s="3"/>
      <c r="O4" s="3"/>
      <c r="P4" s="3"/>
      <c r="Q4" s="3"/>
      <c r="R4" s="3"/>
    </row>
    <row r="5" spans="1:18" s="4" customFormat="1" ht="12.75" customHeight="1" x14ac:dyDescent="0.25">
      <c r="A5" s="8"/>
      <c r="B5" s="7" t="s">
        <v>2</v>
      </c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4"/>
      <c r="N5" s="3"/>
      <c r="O5" s="3"/>
      <c r="P5" s="3"/>
      <c r="Q5" s="3"/>
      <c r="R5" s="3"/>
    </row>
    <row r="6" spans="1:18" s="4" customFormat="1" x14ac:dyDescent="0.25">
      <c r="A6" s="162" t="s">
        <v>3</v>
      </c>
      <c r="B6" s="175"/>
      <c r="C6" s="175"/>
      <c r="D6" s="175"/>
      <c r="E6" s="163"/>
      <c r="F6" s="9"/>
      <c r="G6" s="185" t="s">
        <v>4</v>
      </c>
      <c r="H6" s="186"/>
      <c r="I6" s="186"/>
      <c r="J6" s="186"/>
      <c r="K6" s="187"/>
      <c r="L6" s="11" t="s">
        <v>5</v>
      </c>
      <c r="M6" s="11" t="s">
        <v>6</v>
      </c>
      <c r="N6" s="3"/>
      <c r="O6" s="3"/>
      <c r="P6" s="3"/>
      <c r="Q6" s="3"/>
      <c r="R6" s="3"/>
    </row>
    <row r="7" spans="1:18" s="4" customFormat="1" ht="12.75" customHeight="1" x14ac:dyDescent="0.25">
      <c r="A7" s="188" t="s">
        <v>7</v>
      </c>
      <c r="B7" s="189"/>
      <c r="C7" s="189"/>
      <c r="D7" s="189"/>
      <c r="E7" s="190"/>
      <c r="F7" s="12"/>
      <c r="G7" s="188" t="s">
        <v>2</v>
      </c>
      <c r="H7" s="189"/>
      <c r="I7" s="189"/>
      <c r="J7" s="189"/>
      <c r="K7" s="190"/>
      <c r="L7" s="178">
        <v>45078</v>
      </c>
      <c r="M7" s="194"/>
      <c r="N7" s="3"/>
      <c r="O7" s="3"/>
      <c r="P7" s="3"/>
      <c r="Q7" s="3"/>
      <c r="R7" s="3"/>
    </row>
    <row r="8" spans="1:18" s="4" customFormat="1" x14ac:dyDescent="0.25">
      <c r="A8" s="191"/>
      <c r="B8" s="192"/>
      <c r="C8" s="192"/>
      <c r="D8" s="192"/>
      <c r="E8" s="193"/>
      <c r="F8" s="13"/>
      <c r="G8" s="191"/>
      <c r="H8" s="192"/>
      <c r="I8" s="192"/>
      <c r="J8" s="192"/>
      <c r="K8" s="193"/>
      <c r="L8" s="178"/>
      <c r="M8" s="195"/>
      <c r="N8" s="3"/>
      <c r="O8" s="3"/>
      <c r="P8" s="3"/>
      <c r="Q8" s="3"/>
      <c r="R8" s="3"/>
    </row>
    <row r="9" spans="1:18" s="4" customFormat="1" ht="33" customHeight="1" x14ac:dyDescent="0.25">
      <c r="A9" s="162" t="s">
        <v>8</v>
      </c>
      <c r="B9" s="175"/>
      <c r="C9" s="175"/>
      <c r="D9" s="175"/>
      <c r="E9" s="163"/>
      <c r="F9" s="10"/>
      <c r="G9" s="161" t="s">
        <v>9</v>
      </c>
      <c r="H9" s="161"/>
      <c r="I9" s="161"/>
      <c r="J9" s="161"/>
      <c r="K9" s="161"/>
      <c r="L9" s="14" t="s">
        <v>10</v>
      </c>
      <c r="M9" s="15" t="s">
        <v>11</v>
      </c>
      <c r="N9" s="3"/>
      <c r="O9" s="3"/>
      <c r="P9" s="3"/>
      <c r="Q9" s="3"/>
      <c r="R9" s="3"/>
    </row>
    <row r="10" spans="1:18" s="4" customFormat="1" ht="12.75" customHeight="1" x14ac:dyDescent="0.25">
      <c r="A10" s="165"/>
      <c r="B10" s="176"/>
      <c r="C10" s="176"/>
      <c r="D10" s="176"/>
      <c r="E10" s="166"/>
      <c r="F10" s="16"/>
      <c r="G10" s="154" t="s">
        <v>12</v>
      </c>
      <c r="H10" s="154"/>
      <c r="I10" s="154"/>
      <c r="J10" s="154"/>
      <c r="K10" s="154"/>
      <c r="L10" s="178">
        <v>44957</v>
      </c>
      <c r="M10" s="178">
        <v>45322</v>
      </c>
      <c r="N10" s="3"/>
      <c r="O10" s="3"/>
      <c r="P10" s="3"/>
      <c r="Q10" s="3"/>
      <c r="R10" s="3"/>
    </row>
    <row r="11" spans="1:18" s="4" customFormat="1" x14ac:dyDescent="0.25">
      <c r="A11" s="167"/>
      <c r="B11" s="177"/>
      <c r="C11" s="177"/>
      <c r="D11" s="177"/>
      <c r="E11" s="168"/>
      <c r="F11" s="17"/>
      <c r="G11" s="154"/>
      <c r="H11" s="154"/>
      <c r="I11" s="154"/>
      <c r="J11" s="154"/>
      <c r="K11" s="154"/>
      <c r="L11" s="178"/>
      <c r="M11" s="178"/>
      <c r="N11" s="3"/>
      <c r="O11" s="3"/>
      <c r="P11" s="3"/>
      <c r="Q11" s="3"/>
      <c r="R11" s="3"/>
    </row>
    <row r="12" spans="1:18" s="4" customFormat="1" ht="13.15" customHeight="1" x14ac:dyDescent="0.25">
      <c r="A12" s="161" t="s">
        <v>13</v>
      </c>
      <c r="B12" s="161"/>
      <c r="C12" s="162" t="s">
        <v>14</v>
      </c>
      <c r="D12" s="163"/>
      <c r="E12" s="161" t="s">
        <v>15</v>
      </c>
      <c r="F12" s="161"/>
      <c r="G12" s="161" t="s">
        <v>16</v>
      </c>
      <c r="H12" s="161"/>
      <c r="I12" s="18" t="s">
        <v>17</v>
      </c>
      <c r="J12" s="18" t="s">
        <v>18</v>
      </c>
      <c r="K12" s="18"/>
      <c r="L12" s="164" t="s">
        <v>19</v>
      </c>
      <c r="M12" s="164"/>
      <c r="N12" s="3"/>
      <c r="O12" s="3"/>
      <c r="P12" s="3"/>
      <c r="Q12" s="3"/>
      <c r="R12" s="3"/>
    </row>
    <row r="13" spans="1:18" s="4" customFormat="1" ht="15" customHeight="1" x14ac:dyDescent="0.25">
      <c r="A13" s="165"/>
      <c r="B13" s="166"/>
      <c r="C13" s="169">
        <v>672163.56</v>
      </c>
      <c r="D13" s="170"/>
      <c r="E13" s="169">
        <f>J18+J69+J76+J81+J89</f>
        <v>838815.18</v>
      </c>
      <c r="F13" s="170"/>
      <c r="G13" s="150">
        <f>E13-C13</f>
        <v>166651.62</v>
      </c>
      <c r="H13" s="151"/>
      <c r="I13" s="173">
        <f>G13/C13</f>
        <v>0.24793313698826516</v>
      </c>
      <c r="J13" s="150">
        <f>K18</f>
        <v>714363.53</v>
      </c>
      <c r="K13" s="151"/>
      <c r="L13" s="154" t="s">
        <v>20</v>
      </c>
      <c r="M13" s="154"/>
      <c r="N13" s="3"/>
      <c r="O13" s="3"/>
      <c r="P13" s="3"/>
      <c r="Q13" s="3"/>
      <c r="R13" s="3"/>
    </row>
    <row r="14" spans="1:18" s="4" customFormat="1" x14ac:dyDescent="0.25">
      <c r="A14" s="167"/>
      <c r="B14" s="168"/>
      <c r="C14" s="171"/>
      <c r="D14" s="172"/>
      <c r="E14" s="171"/>
      <c r="F14" s="172"/>
      <c r="G14" s="152"/>
      <c r="H14" s="153"/>
      <c r="I14" s="174"/>
      <c r="J14" s="152"/>
      <c r="K14" s="153"/>
      <c r="L14" s="154"/>
      <c r="M14" s="154"/>
      <c r="N14" s="3"/>
      <c r="O14" s="155"/>
      <c r="P14" s="3"/>
      <c r="Q14" s="3"/>
      <c r="R14" s="3"/>
    </row>
    <row r="15" spans="1:18" s="4" customForma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3"/>
      <c r="O15" s="155"/>
      <c r="P15" s="3"/>
      <c r="Q15" s="3"/>
      <c r="R15" s="3"/>
    </row>
    <row r="16" spans="1:18" s="21" customFormat="1" ht="12.75" customHeight="1" x14ac:dyDescent="0.2">
      <c r="A16" s="157" t="s">
        <v>21</v>
      </c>
      <c r="B16" s="158" t="s">
        <v>22</v>
      </c>
      <c r="C16" s="158" t="s">
        <v>23</v>
      </c>
      <c r="D16" s="19"/>
      <c r="E16" s="157" t="s">
        <v>24</v>
      </c>
      <c r="F16" s="157"/>
      <c r="G16" s="157"/>
      <c r="H16" s="157"/>
      <c r="I16" s="159" t="s">
        <v>25</v>
      </c>
      <c r="J16" s="159"/>
      <c r="K16" s="159"/>
      <c r="L16" s="159"/>
      <c r="M16" s="160" t="s">
        <v>26</v>
      </c>
      <c r="N16" s="20"/>
      <c r="O16" s="155"/>
      <c r="P16" s="20"/>
      <c r="Q16" s="20"/>
      <c r="R16" s="20"/>
    </row>
    <row r="17" spans="1:18" s="21" customFormat="1" ht="38.25" x14ac:dyDescent="0.2">
      <c r="A17" s="157"/>
      <c r="B17" s="158"/>
      <c r="C17" s="158"/>
      <c r="D17" s="19" t="s">
        <v>27</v>
      </c>
      <c r="E17" s="19" t="s">
        <v>28</v>
      </c>
      <c r="F17" s="19" t="s">
        <v>29</v>
      </c>
      <c r="G17" s="19" t="s">
        <v>30</v>
      </c>
      <c r="H17" s="22" t="s">
        <v>31</v>
      </c>
      <c r="I17" s="22" t="s">
        <v>28</v>
      </c>
      <c r="J17" s="19" t="s">
        <v>29</v>
      </c>
      <c r="K17" s="22" t="s">
        <v>30</v>
      </c>
      <c r="L17" s="22" t="s">
        <v>31</v>
      </c>
      <c r="M17" s="160"/>
      <c r="N17" s="20"/>
      <c r="O17" s="23"/>
      <c r="P17" s="136"/>
      <c r="Q17" s="136"/>
      <c r="R17" s="24"/>
    </row>
    <row r="18" spans="1:18" x14ac:dyDescent="0.25">
      <c r="A18" s="25">
        <v>1</v>
      </c>
      <c r="B18" s="26" t="s">
        <v>32</v>
      </c>
      <c r="C18" s="27"/>
      <c r="D18" s="27"/>
      <c r="E18" s="27"/>
      <c r="F18" s="27"/>
      <c r="G18" s="27"/>
      <c r="H18" s="27"/>
      <c r="I18" s="28">
        <f>SUM(I20:I68)</f>
        <v>51317</v>
      </c>
      <c r="J18" s="28">
        <f>SUM(J20:J68)</f>
        <v>99262.239999999976</v>
      </c>
      <c r="K18" s="28">
        <f>SUM(K20:K110)</f>
        <v>714363.53</v>
      </c>
      <c r="L18" s="28">
        <f>SUM(L20:L110)</f>
        <v>747693.53</v>
      </c>
      <c r="M18" s="29">
        <f>L18/J18</f>
        <v>7.532507124562172</v>
      </c>
    </row>
    <row r="19" spans="1:18" ht="13.9" customHeight="1" x14ac:dyDescent="0.25">
      <c r="A19" s="31" t="s">
        <v>33</v>
      </c>
      <c r="B19" s="137" t="s">
        <v>34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9"/>
    </row>
    <row r="20" spans="1:18" ht="60" x14ac:dyDescent="0.25">
      <c r="A20" s="32" t="s">
        <v>35</v>
      </c>
      <c r="B20" s="33" t="s">
        <v>36</v>
      </c>
      <c r="C20" s="32" t="s">
        <v>37</v>
      </c>
      <c r="D20" s="34">
        <v>20935.199251999999</v>
      </c>
      <c r="E20" s="35">
        <v>1</v>
      </c>
      <c r="F20" s="36">
        <v>1</v>
      </c>
      <c r="G20" s="37"/>
      <c r="H20" s="38">
        <f>'[2]Bm 01'!G20+G20</f>
        <v>1</v>
      </c>
      <c r="I20" s="39">
        <f>ROUND(E20*D20,2)</f>
        <v>20935.2</v>
      </c>
      <c r="J20" s="39">
        <f>ROUND(F20*D20,2)</f>
        <v>20935.2</v>
      </c>
      <c r="K20" s="39">
        <f>ROUND(G20*D20,2)</f>
        <v>0</v>
      </c>
      <c r="L20" s="39">
        <f>ROUND(H20*D20,2)</f>
        <v>20935.2</v>
      </c>
      <c r="M20" s="40">
        <f>L20/J20</f>
        <v>1</v>
      </c>
      <c r="Q20" s="41"/>
    </row>
    <row r="21" spans="1:18" ht="66" customHeight="1" x14ac:dyDescent="0.25">
      <c r="A21" s="32" t="s">
        <v>38</v>
      </c>
      <c r="B21" s="33" t="s">
        <v>39</v>
      </c>
      <c r="C21" s="32" t="s">
        <v>37</v>
      </c>
      <c r="D21" s="34">
        <v>2003.4554760000001</v>
      </c>
      <c r="E21" s="35">
        <v>1</v>
      </c>
      <c r="F21" s="36">
        <v>1</v>
      </c>
      <c r="G21" s="37"/>
      <c r="H21" s="38">
        <f>'[2]Bm 01'!G21+G21</f>
        <v>1</v>
      </c>
      <c r="I21" s="39">
        <f>ROUND(E21*D21,2)</f>
        <v>2003.46</v>
      </c>
      <c r="J21" s="39">
        <f t="shared" ref="J21:J84" si="0">ROUND(F21*D21,2)</f>
        <v>2003.46</v>
      </c>
      <c r="K21" s="39">
        <f>ROUND(G21*D21,2)</f>
        <v>0</v>
      </c>
      <c r="L21" s="39">
        <f>ROUND(H21*D21,2)</f>
        <v>2003.46</v>
      </c>
      <c r="M21" s="40">
        <f t="shared" ref="M21:M84" si="1">L21/J21</f>
        <v>1</v>
      </c>
      <c r="Q21" s="41"/>
      <c r="R21" s="41"/>
    </row>
    <row r="22" spans="1:18" ht="50.45" customHeight="1" x14ac:dyDescent="0.25">
      <c r="A22" s="32" t="s">
        <v>40</v>
      </c>
      <c r="B22" s="33" t="s">
        <v>41</v>
      </c>
      <c r="C22" s="32" t="s">
        <v>37</v>
      </c>
      <c r="D22" s="34">
        <v>13.994068</v>
      </c>
      <c r="E22" s="35">
        <v>3</v>
      </c>
      <c r="F22" s="36">
        <v>3</v>
      </c>
      <c r="G22" s="37"/>
      <c r="H22" s="38">
        <f>'[2]Bm 01'!G22+G22</f>
        <v>3</v>
      </c>
      <c r="I22" s="39">
        <f>ROUND(E22*D22,2)</f>
        <v>41.98</v>
      </c>
      <c r="J22" s="39">
        <f t="shared" si="0"/>
        <v>41.98</v>
      </c>
      <c r="K22" s="39">
        <f>ROUND(G22*D22,2)</f>
        <v>0</v>
      </c>
      <c r="L22" s="39">
        <f>ROUND(H22*D22,2)</f>
        <v>41.98</v>
      </c>
      <c r="M22" s="40">
        <f t="shared" si="1"/>
        <v>1</v>
      </c>
      <c r="Q22" s="41"/>
      <c r="R22" s="41"/>
    </row>
    <row r="23" spans="1:18" ht="45" customHeight="1" x14ac:dyDescent="0.25">
      <c r="A23" s="32" t="s">
        <v>42</v>
      </c>
      <c r="B23" s="33" t="s">
        <v>43</v>
      </c>
      <c r="C23" s="32" t="s">
        <v>37</v>
      </c>
      <c r="D23" s="34">
        <v>32.583385999999997</v>
      </c>
      <c r="E23" s="35">
        <v>100</v>
      </c>
      <c r="F23" s="36">
        <v>100</v>
      </c>
      <c r="G23" s="37"/>
      <c r="H23" s="38">
        <f>'[2]Bm 01'!G23+G23</f>
        <v>7.5</v>
      </c>
      <c r="I23" s="39">
        <f>ROUND(E23*D23,2)</f>
        <v>3258.34</v>
      </c>
      <c r="J23" s="39">
        <f t="shared" si="0"/>
        <v>3258.34</v>
      </c>
      <c r="K23" s="39">
        <f>ROUND(G23*D23,2)</f>
        <v>0</v>
      </c>
      <c r="L23" s="39">
        <f>ROUND(H23*D23,2)</f>
        <v>244.38</v>
      </c>
      <c r="M23" s="40">
        <f t="shared" si="1"/>
        <v>7.5001381071343076E-2</v>
      </c>
      <c r="Q23" s="41"/>
      <c r="R23" s="41"/>
    </row>
    <row r="24" spans="1:18" ht="49.9" customHeight="1" x14ac:dyDescent="0.25">
      <c r="A24" s="32" t="s">
        <v>44</v>
      </c>
      <c r="B24" s="33" t="s">
        <v>45</v>
      </c>
      <c r="C24" s="32" t="s">
        <v>37</v>
      </c>
      <c r="D24" s="34">
        <v>0.99257399999999996</v>
      </c>
      <c r="E24" s="35">
        <v>24</v>
      </c>
      <c r="F24" s="36">
        <v>24</v>
      </c>
      <c r="G24" s="37"/>
      <c r="H24" s="38">
        <f>'[2]Bm 01'!G24+G24</f>
        <v>20</v>
      </c>
      <c r="I24" s="39">
        <f t="shared" ref="I24:I41" si="2">ROUND(E24*D24,2)</f>
        <v>23.82</v>
      </c>
      <c r="J24" s="39">
        <f t="shared" si="0"/>
        <v>23.82</v>
      </c>
      <c r="K24" s="39">
        <f t="shared" ref="K24:K41" si="3">ROUND(G24*D24,2)</f>
        <v>0</v>
      </c>
      <c r="L24" s="39">
        <f t="shared" ref="L24:L41" si="4">ROUND(H24*D24,2)</f>
        <v>19.850000000000001</v>
      </c>
      <c r="M24" s="40">
        <f t="shared" si="1"/>
        <v>0.83333333333333337</v>
      </c>
      <c r="Q24" s="41"/>
      <c r="R24" s="41"/>
    </row>
    <row r="25" spans="1:18" ht="16.5" x14ac:dyDescent="0.25">
      <c r="A25" s="32" t="s">
        <v>46</v>
      </c>
      <c r="B25" s="33" t="s">
        <v>47</v>
      </c>
      <c r="C25" s="32" t="s">
        <v>37</v>
      </c>
      <c r="D25" s="34">
        <v>3.5781679999999998</v>
      </c>
      <c r="E25" s="35">
        <v>24</v>
      </c>
      <c r="F25" s="36">
        <v>24</v>
      </c>
      <c r="G25" s="37"/>
      <c r="H25" s="38">
        <f>'[2]Bm 01'!G25+G25</f>
        <v>20</v>
      </c>
      <c r="I25" s="39">
        <f t="shared" si="2"/>
        <v>85.88</v>
      </c>
      <c r="J25" s="39">
        <f t="shared" si="0"/>
        <v>85.88</v>
      </c>
      <c r="K25" s="39">
        <f t="shared" si="3"/>
        <v>0</v>
      </c>
      <c r="L25" s="39">
        <f t="shared" si="4"/>
        <v>71.56</v>
      </c>
      <c r="M25" s="40">
        <f t="shared" si="1"/>
        <v>0.83325570563577089</v>
      </c>
      <c r="Q25" s="41"/>
      <c r="R25" s="41"/>
    </row>
    <row r="26" spans="1:18" ht="30" x14ac:dyDescent="0.25">
      <c r="A26" s="32" t="s">
        <v>48</v>
      </c>
      <c r="B26" s="33" t="s">
        <v>49</v>
      </c>
      <c r="C26" s="32" t="s">
        <v>37</v>
      </c>
      <c r="D26" s="34">
        <v>55.743445999999999</v>
      </c>
      <c r="E26" s="35">
        <v>3</v>
      </c>
      <c r="F26" s="36">
        <v>3</v>
      </c>
      <c r="G26" s="37"/>
      <c r="H26" s="38">
        <f>'[2]Bm 01'!G26+G26</f>
        <v>3</v>
      </c>
      <c r="I26" s="39">
        <f t="shared" si="2"/>
        <v>167.23</v>
      </c>
      <c r="J26" s="39">
        <f t="shared" si="0"/>
        <v>167.23</v>
      </c>
      <c r="K26" s="39">
        <f t="shared" si="3"/>
        <v>0</v>
      </c>
      <c r="L26" s="39">
        <f t="shared" si="4"/>
        <v>167.23</v>
      </c>
      <c r="M26" s="40">
        <f t="shared" si="1"/>
        <v>1</v>
      </c>
      <c r="Q26" s="41"/>
      <c r="R26" s="41"/>
    </row>
    <row r="27" spans="1:18" ht="39" customHeight="1" x14ac:dyDescent="0.25">
      <c r="A27" s="32" t="s">
        <v>50</v>
      </c>
      <c r="B27" s="33" t="s">
        <v>51</v>
      </c>
      <c r="C27" s="32" t="s">
        <v>37</v>
      </c>
      <c r="D27" s="34">
        <v>28.368010000000002</v>
      </c>
      <c r="E27" s="35">
        <v>3</v>
      </c>
      <c r="F27" s="36">
        <v>3</v>
      </c>
      <c r="G27" s="37"/>
      <c r="H27" s="38">
        <f>'[2]Bm 01'!G27+G27</f>
        <v>3</v>
      </c>
      <c r="I27" s="39">
        <f t="shared" si="2"/>
        <v>85.1</v>
      </c>
      <c r="J27" s="39">
        <f t="shared" si="0"/>
        <v>85.1</v>
      </c>
      <c r="K27" s="39">
        <f t="shared" si="3"/>
        <v>0</v>
      </c>
      <c r="L27" s="39">
        <f t="shared" si="4"/>
        <v>85.1</v>
      </c>
      <c r="M27" s="40">
        <f t="shared" si="1"/>
        <v>1</v>
      </c>
      <c r="Q27" s="41"/>
      <c r="R27" s="41"/>
    </row>
    <row r="28" spans="1:18" ht="16.5" x14ac:dyDescent="0.25">
      <c r="A28" s="32" t="s">
        <v>52</v>
      </c>
      <c r="B28" s="33" t="s">
        <v>53</v>
      </c>
      <c r="C28" s="32" t="s">
        <v>37</v>
      </c>
      <c r="D28" s="34">
        <v>14.619021999999999</v>
      </c>
      <c r="E28" s="35">
        <v>3</v>
      </c>
      <c r="F28" s="36">
        <v>3</v>
      </c>
      <c r="G28" s="37"/>
      <c r="H28" s="38">
        <f>'[2]Bm 01'!G28+G28</f>
        <v>3</v>
      </c>
      <c r="I28" s="39">
        <f t="shared" si="2"/>
        <v>43.86</v>
      </c>
      <c r="J28" s="39">
        <f t="shared" si="0"/>
        <v>43.86</v>
      </c>
      <c r="K28" s="39">
        <f t="shared" si="3"/>
        <v>0</v>
      </c>
      <c r="L28" s="39">
        <f t="shared" si="4"/>
        <v>43.86</v>
      </c>
      <c r="M28" s="40">
        <f t="shared" si="1"/>
        <v>1</v>
      </c>
      <c r="Q28" s="41"/>
      <c r="R28" s="41"/>
    </row>
    <row r="29" spans="1:18" ht="16.5" x14ac:dyDescent="0.25">
      <c r="A29" s="32" t="s">
        <v>54</v>
      </c>
      <c r="B29" s="33" t="s">
        <v>55</v>
      </c>
      <c r="C29" s="32" t="s">
        <v>37</v>
      </c>
      <c r="D29" s="34">
        <v>21.321960000000001</v>
      </c>
      <c r="E29" s="35">
        <v>3</v>
      </c>
      <c r="F29" s="36">
        <v>3</v>
      </c>
      <c r="G29" s="37"/>
      <c r="H29" s="38">
        <f>'[2]Bm 01'!G29+G29</f>
        <v>3</v>
      </c>
      <c r="I29" s="39">
        <f t="shared" si="2"/>
        <v>63.97</v>
      </c>
      <c r="J29" s="39">
        <f t="shared" si="0"/>
        <v>63.97</v>
      </c>
      <c r="K29" s="39">
        <f t="shared" si="3"/>
        <v>0</v>
      </c>
      <c r="L29" s="39">
        <f t="shared" si="4"/>
        <v>63.97</v>
      </c>
      <c r="M29" s="40">
        <f t="shared" si="1"/>
        <v>1</v>
      </c>
      <c r="Q29" s="41"/>
      <c r="R29" s="41"/>
    </row>
    <row r="30" spans="1:18" ht="30" x14ac:dyDescent="0.25">
      <c r="A30" s="32" t="s">
        <v>56</v>
      </c>
      <c r="B30" s="33" t="s">
        <v>57</v>
      </c>
      <c r="C30" s="32" t="s">
        <v>37</v>
      </c>
      <c r="D30" s="34">
        <v>34.923900000000003</v>
      </c>
      <c r="E30" s="35">
        <v>4</v>
      </c>
      <c r="F30" s="36">
        <v>4</v>
      </c>
      <c r="G30" s="37"/>
      <c r="H30" s="38">
        <f>'[2]Bm 01'!G30+G30</f>
        <v>4</v>
      </c>
      <c r="I30" s="39">
        <f t="shared" si="2"/>
        <v>139.69999999999999</v>
      </c>
      <c r="J30" s="39">
        <f t="shared" si="0"/>
        <v>139.69999999999999</v>
      </c>
      <c r="K30" s="39">
        <f t="shared" si="3"/>
        <v>0</v>
      </c>
      <c r="L30" s="39">
        <f t="shared" si="4"/>
        <v>139.69999999999999</v>
      </c>
      <c r="M30" s="40">
        <f t="shared" si="1"/>
        <v>1</v>
      </c>
      <c r="Q30" s="41"/>
      <c r="R30" s="41"/>
    </row>
    <row r="31" spans="1:18" ht="30" x14ac:dyDescent="0.25">
      <c r="A31" s="32" t="s">
        <v>58</v>
      </c>
      <c r="B31" s="33" t="s">
        <v>59</v>
      </c>
      <c r="C31" s="32" t="s">
        <v>37</v>
      </c>
      <c r="D31" s="34">
        <v>26.713719999999999</v>
      </c>
      <c r="E31" s="35">
        <v>2</v>
      </c>
      <c r="F31" s="36">
        <v>2</v>
      </c>
      <c r="G31" s="37"/>
      <c r="H31" s="38">
        <f>'[2]Bm 01'!G31+G31</f>
        <v>2</v>
      </c>
      <c r="I31" s="39">
        <f t="shared" si="2"/>
        <v>53.43</v>
      </c>
      <c r="J31" s="39">
        <f t="shared" si="0"/>
        <v>53.43</v>
      </c>
      <c r="K31" s="39">
        <f t="shared" si="3"/>
        <v>0</v>
      </c>
      <c r="L31" s="39">
        <f t="shared" si="4"/>
        <v>53.43</v>
      </c>
      <c r="M31" s="40">
        <f t="shared" si="1"/>
        <v>1</v>
      </c>
      <c r="Q31" s="41"/>
      <c r="R31" s="41"/>
    </row>
    <row r="32" spans="1:18" ht="30" x14ac:dyDescent="0.25">
      <c r="A32" s="32" t="s">
        <v>60</v>
      </c>
      <c r="B32" s="33" t="s">
        <v>61</v>
      </c>
      <c r="C32" s="32" t="s">
        <v>37</v>
      </c>
      <c r="D32" s="34">
        <v>184.97413</v>
      </c>
      <c r="E32" s="35">
        <v>3</v>
      </c>
      <c r="F32" s="36">
        <v>3</v>
      </c>
      <c r="G32" s="37"/>
      <c r="H32" s="38">
        <f>'[2]Bm 01'!G32+G32</f>
        <v>3</v>
      </c>
      <c r="I32" s="39">
        <f t="shared" si="2"/>
        <v>554.91999999999996</v>
      </c>
      <c r="J32" s="39">
        <f t="shared" si="0"/>
        <v>554.91999999999996</v>
      </c>
      <c r="K32" s="39">
        <f t="shared" si="3"/>
        <v>0</v>
      </c>
      <c r="L32" s="39">
        <f t="shared" si="4"/>
        <v>554.91999999999996</v>
      </c>
      <c r="M32" s="40">
        <f t="shared" si="1"/>
        <v>1</v>
      </c>
      <c r="Q32" s="41"/>
      <c r="R32" s="41"/>
    </row>
    <row r="33" spans="1:18" ht="30" x14ac:dyDescent="0.25">
      <c r="A33" s="32" t="s">
        <v>62</v>
      </c>
      <c r="B33" s="33" t="s">
        <v>63</v>
      </c>
      <c r="C33" s="32" t="s">
        <v>37</v>
      </c>
      <c r="D33" s="34">
        <v>208.31800000000001</v>
      </c>
      <c r="E33" s="35">
        <v>2</v>
      </c>
      <c r="F33" s="36">
        <v>2</v>
      </c>
      <c r="G33" s="37"/>
      <c r="H33" s="38">
        <f>'[2]Bm 01'!G33+G33</f>
        <v>2</v>
      </c>
      <c r="I33" s="39">
        <f t="shared" si="2"/>
        <v>416.64</v>
      </c>
      <c r="J33" s="39">
        <f t="shared" si="0"/>
        <v>416.64</v>
      </c>
      <c r="K33" s="39">
        <f t="shared" si="3"/>
        <v>0</v>
      </c>
      <c r="L33" s="39">
        <f t="shared" si="4"/>
        <v>416.64</v>
      </c>
      <c r="M33" s="40">
        <f t="shared" si="1"/>
        <v>1</v>
      </c>
      <c r="Q33" s="41"/>
      <c r="R33" s="41"/>
    </row>
    <row r="34" spans="1:18" ht="45" x14ac:dyDescent="0.25">
      <c r="A34" s="32" t="s">
        <v>64</v>
      </c>
      <c r="B34" s="33" t="s">
        <v>65</v>
      </c>
      <c r="C34" s="32" t="s">
        <v>37</v>
      </c>
      <c r="D34" s="34">
        <v>55.216524</v>
      </c>
      <c r="E34" s="35">
        <v>3</v>
      </c>
      <c r="F34" s="36">
        <v>3</v>
      </c>
      <c r="G34" s="37"/>
      <c r="H34" s="38">
        <f>'[2]Bm 01'!G34+G34</f>
        <v>3</v>
      </c>
      <c r="I34" s="39">
        <f t="shared" si="2"/>
        <v>165.65</v>
      </c>
      <c r="J34" s="39">
        <f t="shared" si="0"/>
        <v>165.65</v>
      </c>
      <c r="K34" s="39">
        <f t="shared" si="3"/>
        <v>0</v>
      </c>
      <c r="L34" s="39">
        <f t="shared" si="4"/>
        <v>165.65</v>
      </c>
      <c r="M34" s="40">
        <f t="shared" si="1"/>
        <v>1</v>
      </c>
      <c r="P34" s="41"/>
      <c r="Q34" s="41"/>
      <c r="R34" s="41"/>
    </row>
    <row r="35" spans="1:18" ht="45" x14ac:dyDescent="0.25">
      <c r="A35" s="32" t="s">
        <v>66</v>
      </c>
      <c r="B35" s="33" t="s">
        <v>67</v>
      </c>
      <c r="C35" s="32" t="s">
        <v>37</v>
      </c>
      <c r="D35" s="34">
        <v>2.4875620000000001</v>
      </c>
      <c r="E35" s="35">
        <v>10</v>
      </c>
      <c r="F35" s="36">
        <v>10</v>
      </c>
      <c r="G35" s="37"/>
      <c r="H35" s="38">
        <f>'[2]Bm 01'!G35+G35</f>
        <v>1</v>
      </c>
      <c r="I35" s="39">
        <f t="shared" si="2"/>
        <v>24.88</v>
      </c>
      <c r="J35" s="39">
        <f t="shared" si="0"/>
        <v>24.88</v>
      </c>
      <c r="K35" s="39">
        <f t="shared" si="3"/>
        <v>0</v>
      </c>
      <c r="L35" s="39">
        <f t="shared" si="4"/>
        <v>2.4900000000000002</v>
      </c>
      <c r="M35" s="40">
        <f t="shared" si="1"/>
        <v>0.10008038585209005</v>
      </c>
      <c r="Q35" s="41"/>
      <c r="R35" s="41"/>
    </row>
    <row r="36" spans="1:18" ht="43.15" customHeight="1" x14ac:dyDescent="0.25">
      <c r="A36" s="32" t="s">
        <v>68</v>
      </c>
      <c r="B36" s="33" t="s">
        <v>69</v>
      </c>
      <c r="C36" s="32" t="s">
        <v>37</v>
      </c>
      <c r="D36" s="34">
        <v>7.9038300000000001</v>
      </c>
      <c r="E36" s="35">
        <v>3</v>
      </c>
      <c r="F36" s="36">
        <v>3</v>
      </c>
      <c r="G36" s="37"/>
      <c r="H36" s="38">
        <f>'[2]Bm 01'!G36+G36</f>
        <v>3</v>
      </c>
      <c r="I36" s="39">
        <f t="shared" si="2"/>
        <v>23.71</v>
      </c>
      <c r="J36" s="39">
        <f t="shared" si="0"/>
        <v>23.71</v>
      </c>
      <c r="K36" s="39">
        <f t="shared" si="3"/>
        <v>0</v>
      </c>
      <c r="L36" s="39">
        <f t="shared" si="4"/>
        <v>23.71</v>
      </c>
      <c r="M36" s="40">
        <f t="shared" si="1"/>
        <v>1</v>
      </c>
      <c r="Q36" s="41"/>
      <c r="R36" s="41"/>
    </row>
    <row r="37" spans="1:18" ht="60" x14ac:dyDescent="0.25">
      <c r="A37" s="32" t="s">
        <v>70</v>
      </c>
      <c r="B37" s="33" t="s">
        <v>71</v>
      </c>
      <c r="C37" s="32" t="s">
        <v>72</v>
      </c>
      <c r="D37" s="34">
        <v>87.848926000000006</v>
      </c>
      <c r="E37" s="35">
        <v>150</v>
      </c>
      <c r="F37" s="36">
        <v>150</v>
      </c>
      <c r="G37" s="37"/>
      <c r="H37" s="38">
        <f>'[2]Bm 01'!G37+G37</f>
        <v>27</v>
      </c>
      <c r="I37" s="39">
        <f t="shared" si="2"/>
        <v>13177.34</v>
      </c>
      <c r="J37" s="39">
        <f t="shared" si="0"/>
        <v>13177.34</v>
      </c>
      <c r="K37" s="39">
        <f t="shared" si="3"/>
        <v>0</v>
      </c>
      <c r="L37" s="39">
        <f t="shared" si="4"/>
        <v>2371.92</v>
      </c>
      <c r="M37" s="40">
        <f t="shared" si="1"/>
        <v>0.17999990893458012</v>
      </c>
      <c r="Q37" s="41"/>
      <c r="R37" s="41"/>
    </row>
    <row r="38" spans="1:18" ht="60" x14ac:dyDescent="0.25">
      <c r="A38" s="32" t="s">
        <v>73</v>
      </c>
      <c r="B38" s="33" t="s">
        <v>74</v>
      </c>
      <c r="C38" s="32" t="s">
        <v>72</v>
      </c>
      <c r="D38" s="34">
        <v>45.339799999999997</v>
      </c>
      <c r="E38" s="35">
        <v>50</v>
      </c>
      <c r="F38" s="36">
        <v>1105</v>
      </c>
      <c r="G38" s="37">
        <v>1000</v>
      </c>
      <c r="H38" s="38">
        <f>'[2]Bm 01'!G38+G38</f>
        <v>1009</v>
      </c>
      <c r="I38" s="39">
        <f t="shared" si="2"/>
        <v>2266.9899999999998</v>
      </c>
      <c r="J38" s="39">
        <f t="shared" si="0"/>
        <v>50100.480000000003</v>
      </c>
      <c r="K38" s="39">
        <f t="shared" si="3"/>
        <v>45339.8</v>
      </c>
      <c r="L38" s="39">
        <f t="shared" si="4"/>
        <v>45747.86</v>
      </c>
      <c r="M38" s="40">
        <f t="shared" si="1"/>
        <v>0.91312218964768399</v>
      </c>
      <c r="Q38" s="41"/>
      <c r="R38" s="41"/>
    </row>
    <row r="39" spans="1:18" ht="45" x14ac:dyDescent="0.25">
      <c r="A39" s="32" t="s">
        <v>75</v>
      </c>
      <c r="B39" s="33" t="s">
        <v>76</v>
      </c>
      <c r="C39" s="32" t="s">
        <v>37</v>
      </c>
      <c r="D39" s="34">
        <v>2448.8761220000001</v>
      </c>
      <c r="E39" s="35">
        <v>1</v>
      </c>
      <c r="F39" s="36">
        <v>1</v>
      </c>
      <c r="G39" s="37"/>
      <c r="H39" s="38">
        <f>'[2]Bm 01'!G39+G39</f>
        <v>1</v>
      </c>
      <c r="I39" s="39">
        <f t="shared" si="2"/>
        <v>2448.88</v>
      </c>
      <c r="J39" s="39">
        <f t="shared" si="0"/>
        <v>2448.88</v>
      </c>
      <c r="K39" s="39">
        <f t="shared" si="3"/>
        <v>0</v>
      </c>
      <c r="L39" s="39">
        <f t="shared" si="4"/>
        <v>2448.88</v>
      </c>
      <c r="M39" s="40">
        <f t="shared" si="1"/>
        <v>1</v>
      </c>
      <c r="Q39" s="41"/>
      <c r="R39" s="41"/>
    </row>
    <row r="40" spans="1:18" ht="30" x14ac:dyDescent="0.25">
      <c r="A40" s="32" t="s">
        <v>77</v>
      </c>
      <c r="B40" s="33" t="s">
        <v>78</v>
      </c>
      <c r="C40" s="32" t="s">
        <v>37</v>
      </c>
      <c r="D40" s="34">
        <v>882.300254</v>
      </c>
      <c r="E40" s="35">
        <v>1</v>
      </c>
      <c r="F40" s="36">
        <v>1</v>
      </c>
      <c r="G40" s="37"/>
      <c r="H40" s="38">
        <f>'[2]Bm 01'!G40+G40</f>
        <v>1</v>
      </c>
      <c r="I40" s="39">
        <f t="shared" si="2"/>
        <v>882.3</v>
      </c>
      <c r="J40" s="39">
        <f t="shared" si="0"/>
        <v>882.3</v>
      </c>
      <c r="K40" s="39">
        <f t="shared" si="3"/>
        <v>0</v>
      </c>
      <c r="L40" s="39">
        <f t="shared" si="4"/>
        <v>882.3</v>
      </c>
      <c r="M40" s="40">
        <f t="shared" si="1"/>
        <v>1</v>
      </c>
      <c r="Q40" s="41"/>
      <c r="R40" s="41"/>
    </row>
    <row r="41" spans="1:18" ht="30" x14ac:dyDescent="0.25">
      <c r="A41" s="32" t="s">
        <v>79</v>
      </c>
      <c r="B41" s="33" t="s">
        <v>80</v>
      </c>
      <c r="C41" s="32" t="s">
        <v>37</v>
      </c>
      <c r="D41" s="34">
        <v>7.193098</v>
      </c>
      <c r="E41" s="35">
        <v>12</v>
      </c>
      <c r="F41" s="36">
        <v>12</v>
      </c>
      <c r="G41" s="37"/>
      <c r="H41" s="38">
        <f>'[2]Bm 01'!G41+G41</f>
        <v>3</v>
      </c>
      <c r="I41" s="39">
        <f t="shared" si="2"/>
        <v>86.32</v>
      </c>
      <c r="J41" s="39">
        <f t="shared" si="0"/>
        <v>86.32</v>
      </c>
      <c r="K41" s="39">
        <f t="shared" si="3"/>
        <v>0</v>
      </c>
      <c r="L41" s="39">
        <f t="shared" si="4"/>
        <v>21.58</v>
      </c>
      <c r="M41" s="40">
        <f t="shared" si="1"/>
        <v>0.25</v>
      </c>
      <c r="Q41" s="41"/>
      <c r="R41" s="41"/>
    </row>
    <row r="42" spans="1:18" ht="16.5" x14ac:dyDescent="0.25">
      <c r="A42" s="32" t="s">
        <v>81</v>
      </c>
      <c r="B42" s="33" t="s">
        <v>82</v>
      </c>
      <c r="C42" s="32" t="s">
        <v>37</v>
      </c>
      <c r="D42" s="42">
        <v>7.193098</v>
      </c>
      <c r="E42" s="35">
        <v>6</v>
      </c>
      <c r="F42" s="43">
        <v>6</v>
      </c>
      <c r="G42" s="37"/>
      <c r="H42" s="38">
        <f>'[2]Bm 01'!G42+G42</f>
        <v>0</v>
      </c>
      <c r="I42" s="39">
        <f>ROUND(E42*D42,2)</f>
        <v>43.16</v>
      </c>
      <c r="J42" s="39">
        <f t="shared" si="0"/>
        <v>43.16</v>
      </c>
      <c r="K42" s="39">
        <f>ROUND(G42*D42,2)</f>
        <v>0</v>
      </c>
      <c r="L42" s="39">
        <f>ROUND(H42*D42,2)</f>
        <v>0</v>
      </c>
      <c r="M42" s="40">
        <f t="shared" si="1"/>
        <v>0</v>
      </c>
      <c r="Q42" s="41"/>
      <c r="R42" s="41"/>
    </row>
    <row r="43" spans="1:18" ht="39.6" customHeight="1" x14ac:dyDescent="0.25">
      <c r="A43" s="32" t="s">
        <v>83</v>
      </c>
      <c r="B43" s="33" t="s">
        <v>84</v>
      </c>
      <c r="C43" s="32" t="s">
        <v>37</v>
      </c>
      <c r="D43" s="45">
        <v>10.795774</v>
      </c>
      <c r="E43" s="35">
        <v>2</v>
      </c>
      <c r="F43" s="43">
        <v>2</v>
      </c>
      <c r="G43" s="37"/>
      <c r="H43" s="38">
        <f>'[2]Bm 01'!G43+G43</f>
        <v>2</v>
      </c>
      <c r="I43" s="39">
        <f t="shared" ref="I43:I48" si="5">ROUND(E43*D43,2)</f>
        <v>21.59</v>
      </c>
      <c r="J43" s="39">
        <f t="shared" si="0"/>
        <v>21.59</v>
      </c>
      <c r="K43" s="39">
        <f t="shared" ref="K43:K48" si="6">ROUND(G43*D43,2)</f>
        <v>0</v>
      </c>
      <c r="L43" s="39">
        <f t="shared" ref="L43:L48" si="7">ROUND(H43*D43,2)</f>
        <v>21.59</v>
      </c>
      <c r="M43" s="40">
        <f t="shared" si="1"/>
        <v>1</v>
      </c>
      <c r="Q43" s="41"/>
      <c r="R43" s="41"/>
    </row>
    <row r="44" spans="1:18" ht="16.5" x14ac:dyDescent="0.25">
      <c r="A44" s="32" t="s">
        <v>85</v>
      </c>
      <c r="B44" s="33" t="s">
        <v>86</v>
      </c>
      <c r="C44" s="32" t="s">
        <v>37</v>
      </c>
      <c r="D44" s="45">
        <v>16.420359999999999</v>
      </c>
      <c r="E44" s="35">
        <v>2</v>
      </c>
      <c r="F44" s="43">
        <v>2</v>
      </c>
      <c r="G44" s="37"/>
      <c r="H44" s="38">
        <f>'[2]Bm 01'!G44+G44</f>
        <v>2</v>
      </c>
      <c r="I44" s="39">
        <f t="shared" si="5"/>
        <v>32.840000000000003</v>
      </c>
      <c r="J44" s="39">
        <f t="shared" si="0"/>
        <v>32.840000000000003</v>
      </c>
      <c r="K44" s="39">
        <f t="shared" si="6"/>
        <v>0</v>
      </c>
      <c r="L44" s="39">
        <f t="shared" si="7"/>
        <v>32.840000000000003</v>
      </c>
      <c r="M44" s="40">
        <f t="shared" si="1"/>
        <v>1</v>
      </c>
      <c r="Q44" s="41"/>
      <c r="R44" s="41"/>
    </row>
    <row r="45" spans="1:18" ht="16.5" x14ac:dyDescent="0.25">
      <c r="A45" s="32" t="s">
        <v>87</v>
      </c>
      <c r="B45" s="33" t="s">
        <v>88</v>
      </c>
      <c r="C45" s="32" t="s">
        <v>37</v>
      </c>
      <c r="D45" s="45">
        <v>48.893459999999997</v>
      </c>
      <c r="E45" s="35">
        <v>1</v>
      </c>
      <c r="F45" s="36">
        <v>1</v>
      </c>
      <c r="G45" s="37"/>
      <c r="H45" s="38">
        <f>'[2]Bm 01'!G45+G45</f>
        <v>1</v>
      </c>
      <c r="I45" s="39">
        <f t="shared" si="5"/>
        <v>48.89</v>
      </c>
      <c r="J45" s="39">
        <f t="shared" si="0"/>
        <v>48.89</v>
      </c>
      <c r="K45" s="39">
        <f t="shared" si="6"/>
        <v>0</v>
      </c>
      <c r="L45" s="39">
        <f t="shared" si="7"/>
        <v>48.89</v>
      </c>
      <c r="M45" s="40">
        <f t="shared" si="1"/>
        <v>1</v>
      </c>
      <c r="Q45" s="41"/>
      <c r="R45" s="41"/>
    </row>
    <row r="46" spans="1:18" ht="30" x14ac:dyDescent="0.25">
      <c r="A46" s="32" t="s">
        <v>89</v>
      </c>
      <c r="B46" s="33" t="s">
        <v>90</v>
      </c>
      <c r="C46" s="32" t="s">
        <v>37</v>
      </c>
      <c r="D46" s="45">
        <v>152.402998</v>
      </c>
      <c r="E46" s="35">
        <v>1</v>
      </c>
      <c r="F46" s="36">
        <v>1</v>
      </c>
      <c r="G46" s="37"/>
      <c r="H46" s="38">
        <f>'[2]Bm 01'!G46+G46</f>
        <v>1</v>
      </c>
      <c r="I46" s="39">
        <f t="shared" si="5"/>
        <v>152.4</v>
      </c>
      <c r="J46" s="39">
        <f t="shared" si="0"/>
        <v>152.4</v>
      </c>
      <c r="K46" s="39">
        <f t="shared" si="6"/>
        <v>0</v>
      </c>
      <c r="L46" s="39">
        <f t="shared" si="7"/>
        <v>152.4</v>
      </c>
      <c r="M46" s="40">
        <f t="shared" si="1"/>
        <v>1</v>
      </c>
      <c r="Q46" s="41"/>
      <c r="R46" s="41"/>
    </row>
    <row r="47" spans="1:18" ht="16.5" x14ac:dyDescent="0.25">
      <c r="A47" s="32" t="s">
        <v>91</v>
      </c>
      <c r="B47" s="33" t="s">
        <v>92</v>
      </c>
      <c r="C47" s="32" t="s">
        <v>37</v>
      </c>
      <c r="D47" s="45">
        <v>234.210702</v>
      </c>
      <c r="E47" s="35">
        <v>2</v>
      </c>
      <c r="F47" s="36">
        <v>2</v>
      </c>
      <c r="G47" s="37"/>
      <c r="H47" s="38">
        <f>'[2]Bm 01'!G47+G47</f>
        <v>2</v>
      </c>
      <c r="I47" s="39">
        <f t="shared" si="5"/>
        <v>468.42</v>
      </c>
      <c r="J47" s="39">
        <f t="shared" si="0"/>
        <v>468.42</v>
      </c>
      <c r="K47" s="39">
        <f t="shared" si="6"/>
        <v>0</v>
      </c>
      <c r="L47" s="39">
        <f t="shared" si="7"/>
        <v>468.42</v>
      </c>
      <c r="M47" s="40">
        <f t="shared" si="1"/>
        <v>1</v>
      </c>
      <c r="Q47" s="41"/>
      <c r="R47" s="41"/>
    </row>
    <row r="48" spans="1:18" ht="16.5" x14ac:dyDescent="0.25">
      <c r="A48" s="32" t="s">
        <v>93</v>
      </c>
      <c r="B48" s="33" t="s">
        <v>94</v>
      </c>
      <c r="C48" s="32" t="s">
        <v>72</v>
      </c>
      <c r="D48" s="45">
        <v>6.3720800000000004</v>
      </c>
      <c r="E48" s="35">
        <v>25</v>
      </c>
      <c r="F48" s="36">
        <v>25</v>
      </c>
      <c r="G48" s="37"/>
      <c r="H48" s="38">
        <f>'[2]Bm 01'!G48+G48</f>
        <v>15</v>
      </c>
      <c r="I48" s="39">
        <f t="shared" si="5"/>
        <v>159.30000000000001</v>
      </c>
      <c r="J48" s="39">
        <f t="shared" si="0"/>
        <v>159.30000000000001</v>
      </c>
      <c r="K48" s="39">
        <f t="shared" si="6"/>
        <v>0</v>
      </c>
      <c r="L48" s="39">
        <f t="shared" si="7"/>
        <v>95.58</v>
      </c>
      <c r="M48" s="40">
        <f t="shared" si="1"/>
        <v>0.6</v>
      </c>
      <c r="Q48" s="41"/>
      <c r="R48" s="41"/>
    </row>
    <row r="49" spans="1:18" ht="15" x14ac:dyDescent="0.25">
      <c r="A49" s="32" t="s">
        <v>95</v>
      </c>
      <c r="B49" s="46" t="s">
        <v>96</v>
      </c>
      <c r="C49" s="47" t="s">
        <v>37</v>
      </c>
      <c r="D49" s="42">
        <v>15.44004</v>
      </c>
      <c r="E49" s="48">
        <v>10</v>
      </c>
      <c r="F49" s="49">
        <v>10</v>
      </c>
      <c r="G49" s="50"/>
      <c r="H49" s="38">
        <f>'[2]Bm 01'!G49+G49</f>
        <v>1</v>
      </c>
      <c r="I49" s="39">
        <f>ROUND(E49*D49,2)</f>
        <v>154.4</v>
      </c>
      <c r="J49" s="39">
        <f t="shared" si="0"/>
        <v>154.4</v>
      </c>
      <c r="K49" s="39">
        <f>ROUND(G49*D49,2)</f>
        <v>0</v>
      </c>
      <c r="L49" s="39">
        <f>ROUND(H49*D49,2)</f>
        <v>15.44</v>
      </c>
      <c r="M49" s="40">
        <f t="shared" si="1"/>
        <v>9.9999999999999992E-2</v>
      </c>
      <c r="Q49" s="41"/>
      <c r="R49" s="41"/>
    </row>
    <row r="50" spans="1:18" ht="30" x14ac:dyDescent="0.25">
      <c r="A50" s="32" t="s">
        <v>97</v>
      </c>
      <c r="B50" s="51" t="s">
        <v>98</v>
      </c>
      <c r="C50" s="47" t="s">
        <v>37</v>
      </c>
      <c r="D50" s="42">
        <v>52.373595999999999</v>
      </c>
      <c r="E50" s="52">
        <v>2</v>
      </c>
      <c r="F50" s="49">
        <v>2</v>
      </c>
      <c r="G50" s="37"/>
      <c r="H50" s="38">
        <f>'[2]Bm 01'!G50+G50</f>
        <v>0</v>
      </c>
      <c r="I50" s="39">
        <f t="shared" ref="I50:I67" si="8">ROUND(E50*D50,2)</f>
        <v>104.75</v>
      </c>
      <c r="J50" s="39">
        <f t="shared" si="0"/>
        <v>104.75</v>
      </c>
      <c r="K50" s="39">
        <f t="shared" ref="K50:K67" si="9">ROUND(G50*D50,2)</f>
        <v>0</v>
      </c>
      <c r="L50" s="39">
        <f t="shared" ref="L50:L67" si="10">ROUND(H50*D50,2)</f>
        <v>0</v>
      </c>
      <c r="M50" s="40">
        <f t="shared" si="1"/>
        <v>0</v>
      </c>
      <c r="Q50" s="41"/>
      <c r="R50" s="41"/>
    </row>
    <row r="51" spans="1:18" ht="45" x14ac:dyDescent="0.25">
      <c r="A51" s="32" t="s">
        <v>99</v>
      </c>
      <c r="B51" s="51" t="s">
        <v>100</v>
      </c>
      <c r="C51" s="47" t="s">
        <v>37</v>
      </c>
      <c r="D51" s="42">
        <v>39.225054</v>
      </c>
      <c r="E51" s="52">
        <v>1</v>
      </c>
      <c r="F51" s="49">
        <v>1</v>
      </c>
      <c r="G51" s="37"/>
      <c r="H51" s="38">
        <f>'[2]Bm 01'!G51+G51</f>
        <v>0</v>
      </c>
      <c r="I51" s="39">
        <f t="shared" si="8"/>
        <v>39.229999999999997</v>
      </c>
      <c r="J51" s="39">
        <f t="shared" si="0"/>
        <v>39.229999999999997</v>
      </c>
      <c r="K51" s="39">
        <f t="shared" si="9"/>
        <v>0</v>
      </c>
      <c r="L51" s="39">
        <f t="shared" si="10"/>
        <v>0</v>
      </c>
      <c r="M51" s="40">
        <f t="shared" si="1"/>
        <v>0</v>
      </c>
      <c r="Q51" s="41"/>
      <c r="R51" s="41"/>
    </row>
    <row r="52" spans="1:18" ht="45" customHeight="1" x14ac:dyDescent="0.25">
      <c r="A52" s="32" t="s">
        <v>101</v>
      </c>
      <c r="B52" s="53" t="s">
        <v>102</v>
      </c>
      <c r="C52" s="47" t="s">
        <v>37</v>
      </c>
      <c r="D52" s="42">
        <v>22.351296000000001</v>
      </c>
      <c r="E52" s="52">
        <v>2</v>
      </c>
      <c r="F52" s="49">
        <v>2</v>
      </c>
      <c r="G52" s="37"/>
      <c r="H52" s="38">
        <f>'[2]Bm 01'!G52+G52</f>
        <v>0</v>
      </c>
      <c r="I52" s="39">
        <f t="shared" si="8"/>
        <v>44.7</v>
      </c>
      <c r="J52" s="39">
        <f t="shared" si="0"/>
        <v>44.7</v>
      </c>
      <c r="K52" s="39">
        <f t="shared" si="9"/>
        <v>0</v>
      </c>
      <c r="L52" s="39">
        <f t="shared" si="10"/>
        <v>0</v>
      </c>
      <c r="M52" s="40">
        <f t="shared" si="1"/>
        <v>0</v>
      </c>
      <c r="Q52" s="41"/>
      <c r="R52" s="41"/>
    </row>
    <row r="53" spans="1:18" ht="30.6" customHeight="1" x14ac:dyDescent="0.25">
      <c r="A53" s="32" t="s">
        <v>103</v>
      </c>
      <c r="B53" s="53" t="s">
        <v>104</v>
      </c>
      <c r="C53" s="47" t="s">
        <v>37</v>
      </c>
      <c r="D53" s="42">
        <v>4.5217260000000001</v>
      </c>
      <c r="E53" s="52">
        <v>8</v>
      </c>
      <c r="F53" s="49">
        <v>8</v>
      </c>
      <c r="G53" s="37"/>
      <c r="H53" s="38">
        <f>'[2]Bm 01'!G53+G53</f>
        <v>0</v>
      </c>
      <c r="I53" s="39">
        <f t="shared" si="8"/>
        <v>36.17</v>
      </c>
      <c r="J53" s="39">
        <f t="shared" si="0"/>
        <v>36.17</v>
      </c>
      <c r="K53" s="39">
        <f t="shared" si="9"/>
        <v>0</v>
      </c>
      <c r="L53" s="39">
        <f t="shared" si="10"/>
        <v>0</v>
      </c>
      <c r="M53" s="40">
        <f t="shared" si="1"/>
        <v>0</v>
      </c>
      <c r="Q53" s="41"/>
      <c r="R53" s="41"/>
    </row>
    <row r="54" spans="1:18" ht="30" x14ac:dyDescent="0.25">
      <c r="A54" s="32" t="s">
        <v>105</v>
      </c>
      <c r="B54" s="53" t="s">
        <v>106</v>
      </c>
      <c r="C54" s="47" t="s">
        <v>37</v>
      </c>
      <c r="D54" s="42">
        <v>1.519496</v>
      </c>
      <c r="E54" s="52">
        <v>8</v>
      </c>
      <c r="F54" s="49">
        <v>8</v>
      </c>
      <c r="G54" s="37"/>
      <c r="H54" s="38">
        <f>'[2]Bm 01'!G54+G54</f>
        <v>0</v>
      </c>
      <c r="I54" s="39">
        <f t="shared" si="8"/>
        <v>12.16</v>
      </c>
      <c r="J54" s="39">
        <f t="shared" si="0"/>
        <v>12.16</v>
      </c>
      <c r="K54" s="39">
        <f t="shared" si="9"/>
        <v>0</v>
      </c>
      <c r="L54" s="39">
        <f t="shared" si="10"/>
        <v>0</v>
      </c>
      <c r="M54" s="40">
        <f t="shared" si="1"/>
        <v>0</v>
      </c>
      <c r="N54" s="54"/>
      <c r="Q54" s="41"/>
      <c r="R54" s="41"/>
    </row>
    <row r="55" spans="1:18" ht="16.5" x14ac:dyDescent="0.25">
      <c r="A55" s="32" t="s">
        <v>107</v>
      </c>
      <c r="B55" s="53" t="s">
        <v>104</v>
      </c>
      <c r="C55" s="47" t="s">
        <v>37</v>
      </c>
      <c r="D55" s="42">
        <v>4.5217260000000001</v>
      </c>
      <c r="E55" s="52">
        <v>8</v>
      </c>
      <c r="F55" s="49">
        <v>8</v>
      </c>
      <c r="G55" s="37"/>
      <c r="H55" s="38">
        <f>'[2]Bm 01'!G55+G55</f>
        <v>0</v>
      </c>
      <c r="I55" s="39">
        <f t="shared" si="8"/>
        <v>36.17</v>
      </c>
      <c r="J55" s="39">
        <f t="shared" si="0"/>
        <v>36.17</v>
      </c>
      <c r="K55" s="39">
        <f t="shared" si="9"/>
        <v>0</v>
      </c>
      <c r="L55" s="39">
        <f t="shared" si="10"/>
        <v>0</v>
      </c>
      <c r="M55" s="40">
        <f t="shared" si="1"/>
        <v>0</v>
      </c>
      <c r="Q55" s="41"/>
      <c r="R55" s="41"/>
    </row>
    <row r="56" spans="1:18" ht="16.5" x14ac:dyDescent="0.25">
      <c r="A56" s="32" t="s">
        <v>108</v>
      </c>
      <c r="B56" s="55" t="s">
        <v>109</v>
      </c>
      <c r="C56" s="47" t="s">
        <v>37</v>
      </c>
      <c r="D56" s="42">
        <v>0.56368399999999996</v>
      </c>
      <c r="E56" s="52">
        <v>8</v>
      </c>
      <c r="F56" s="49">
        <v>8</v>
      </c>
      <c r="G56" s="37"/>
      <c r="H56" s="38">
        <f>'[2]Bm 01'!G56+G56</f>
        <v>0</v>
      </c>
      <c r="I56" s="39">
        <f t="shared" si="8"/>
        <v>4.51</v>
      </c>
      <c r="J56" s="39">
        <f t="shared" si="0"/>
        <v>4.51</v>
      </c>
      <c r="K56" s="39">
        <f t="shared" si="9"/>
        <v>0</v>
      </c>
      <c r="L56" s="39">
        <f t="shared" si="10"/>
        <v>0</v>
      </c>
      <c r="M56" s="40">
        <f t="shared" si="1"/>
        <v>0</v>
      </c>
      <c r="N56" s="54"/>
      <c r="Q56" s="41"/>
      <c r="R56" s="41"/>
    </row>
    <row r="57" spans="1:18" ht="16.5" x14ac:dyDescent="0.25">
      <c r="A57" s="32" t="s">
        <v>110</v>
      </c>
      <c r="B57" s="53" t="s">
        <v>111</v>
      </c>
      <c r="C57" s="47" t="s">
        <v>37</v>
      </c>
      <c r="D57" s="42">
        <v>0.72298600000000002</v>
      </c>
      <c r="E57" s="52">
        <v>8</v>
      </c>
      <c r="F57" s="49">
        <v>8</v>
      </c>
      <c r="G57" s="37"/>
      <c r="H57" s="38">
        <f>'[2]Bm 01'!G57+G57</f>
        <v>0</v>
      </c>
      <c r="I57" s="39">
        <f t="shared" si="8"/>
        <v>5.78</v>
      </c>
      <c r="J57" s="39">
        <f t="shared" si="0"/>
        <v>5.78</v>
      </c>
      <c r="K57" s="39">
        <f t="shared" si="9"/>
        <v>0</v>
      </c>
      <c r="L57" s="39">
        <f t="shared" si="10"/>
        <v>0</v>
      </c>
      <c r="M57" s="40">
        <f t="shared" si="1"/>
        <v>0</v>
      </c>
      <c r="N57" s="56"/>
      <c r="Q57" s="41"/>
      <c r="R57" s="41"/>
    </row>
    <row r="58" spans="1:18" ht="45" x14ac:dyDescent="0.25">
      <c r="A58" s="32" t="s">
        <v>112</v>
      </c>
      <c r="B58" s="53" t="s">
        <v>102</v>
      </c>
      <c r="C58" s="47" t="s">
        <v>37</v>
      </c>
      <c r="D58" s="42">
        <v>22.351296000000001</v>
      </c>
      <c r="E58" s="52">
        <v>4</v>
      </c>
      <c r="F58" s="49">
        <v>9</v>
      </c>
      <c r="G58" s="37"/>
      <c r="H58" s="38">
        <f>'[2]Bm 01'!G58+G58</f>
        <v>0</v>
      </c>
      <c r="I58" s="39">
        <f t="shared" si="8"/>
        <v>89.41</v>
      </c>
      <c r="J58" s="39">
        <f t="shared" si="0"/>
        <v>201.16</v>
      </c>
      <c r="K58" s="39">
        <f t="shared" si="9"/>
        <v>0</v>
      </c>
      <c r="L58" s="39">
        <f t="shared" si="10"/>
        <v>0</v>
      </c>
      <c r="M58" s="40">
        <f t="shared" si="1"/>
        <v>0</v>
      </c>
      <c r="N58" s="56"/>
      <c r="Q58" s="41"/>
      <c r="R58" s="41"/>
    </row>
    <row r="59" spans="1:18" ht="30" x14ac:dyDescent="0.25">
      <c r="A59" s="32" t="s">
        <v>113</v>
      </c>
      <c r="B59" s="53" t="s">
        <v>114</v>
      </c>
      <c r="C59" s="47" t="s">
        <v>37</v>
      </c>
      <c r="D59" s="42">
        <v>0.88228799999999996</v>
      </c>
      <c r="E59" s="52">
        <v>6</v>
      </c>
      <c r="F59" s="49">
        <v>6</v>
      </c>
      <c r="G59" s="37"/>
      <c r="H59" s="38">
        <f>'[2]Bm 01'!G59+G59</f>
        <v>0</v>
      </c>
      <c r="I59" s="39">
        <f t="shared" si="8"/>
        <v>5.29</v>
      </c>
      <c r="J59" s="39">
        <f t="shared" si="0"/>
        <v>5.29</v>
      </c>
      <c r="K59" s="39">
        <f t="shared" si="9"/>
        <v>0</v>
      </c>
      <c r="L59" s="39">
        <f t="shared" si="10"/>
        <v>0</v>
      </c>
      <c r="M59" s="40">
        <f t="shared" si="1"/>
        <v>0</v>
      </c>
      <c r="N59" s="54"/>
      <c r="Q59" s="41"/>
      <c r="R59" s="41"/>
    </row>
    <row r="60" spans="1:18" ht="30" x14ac:dyDescent="0.25">
      <c r="A60" s="32" t="s">
        <v>115</v>
      </c>
      <c r="B60" s="53" t="s">
        <v>116</v>
      </c>
      <c r="C60" s="47" t="s">
        <v>37</v>
      </c>
      <c r="D60" s="42">
        <v>52.851502000000004</v>
      </c>
      <c r="E60" s="52">
        <v>1</v>
      </c>
      <c r="F60" s="49">
        <v>1</v>
      </c>
      <c r="G60" s="37"/>
      <c r="H60" s="38">
        <f>'[2]Bm 01'!G60+G60</f>
        <v>0</v>
      </c>
      <c r="I60" s="39">
        <f t="shared" si="8"/>
        <v>52.85</v>
      </c>
      <c r="J60" s="39">
        <f t="shared" si="0"/>
        <v>52.85</v>
      </c>
      <c r="K60" s="39">
        <f t="shared" si="9"/>
        <v>0</v>
      </c>
      <c r="L60" s="39">
        <f t="shared" si="10"/>
        <v>0</v>
      </c>
      <c r="M60" s="40">
        <f t="shared" si="1"/>
        <v>0</v>
      </c>
      <c r="Q60" s="41"/>
      <c r="R60" s="41"/>
    </row>
    <row r="61" spans="1:18" ht="30" x14ac:dyDescent="0.25">
      <c r="A61" s="32" t="s">
        <v>117</v>
      </c>
      <c r="B61" s="53" t="s">
        <v>118</v>
      </c>
      <c r="C61" s="47" t="s">
        <v>37</v>
      </c>
      <c r="D61" s="42">
        <v>108.251836</v>
      </c>
      <c r="E61" s="52">
        <v>4</v>
      </c>
      <c r="F61" s="49">
        <v>4</v>
      </c>
      <c r="G61" s="57"/>
      <c r="H61" s="38">
        <f>'[2]Bm 01'!G61+G61</f>
        <v>3</v>
      </c>
      <c r="I61" s="39">
        <f t="shared" si="8"/>
        <v>433.01</v>
      </c>
      <c r="J61" s="39">
        <f t="shared" si="0"/>
        <v>433.01</v>
      </c>
      <c r="K61" s="39">
        <f t="shared" si="9"/>
        <v>0</v>
      </c>
      <c r="L61" s="39">
        <f t="shared" si="10"/>
        <v>324.76</v>
      </c>
      <c r="M61" s="40">
        <f t="shared" si="1"/>
        <v>0.75000577353871734</v>
      </c>
      <c r="N61" s="56"/>
      <c r="Q61" s="41"/>
      <c r="R61" s="41"/>
    </row>
    <row r="62" spans="1:18" ht="16.5" x14ac:dyDescent="0.25">
      <c r="A62" s="32" t="s">
        <v>119</v>
      </c>
      <c r="B62" s="53" t="s">
        <v>120</v>
      </c>
      <c r="C62" s="47" t="s">
        <v>37</v>
      </c>
      <c r="D62" s="42">
        <v>20.64799</v>
      </c>
      <c r="E62" s="52">
        <v>3</v>
      </c>
      <c r="F62" s="49">
        <v>3</v>
      </c>
      <c r="G62" s="57"/>
      <c r="H62" s="38">
        <f>'[2]Bm 01'!G62+G62</f>
        <v>0</v>
      </c>
      <c r="I62" s="39">
        <f t="shared" si="8"/>
        <v>61.94</v>
      </c>
      <c r="J62" s="39">
        <f t="shared" si="0"/>
        <v>61.94</v>
      </c>
      <c r="K62" s="39">
        <f t="shared" si="9"/>
        <v>0</v>
      </c>
      <c r="L62" s="39">
        <f t="shared" si="10"/>
        <v>0</v>
      </c>
      <c r="M62" s="40">
        <f t="shared" si="1"/>
        <v>0</v>
      </c>
      <c r="N62" s="54"/>
      <c r="Q62" s="41"/>
      <c r="R62" s="41"/>
    </row>
    <row r="63" spans="1:18" ht="16.5" x14ac:dyDescent="0.25">
      <c r="A63" s="32" t="s">
        <v>121</v>
      </c>
      <c r="B63" s="53" t="s">
        <v>122</v>
      </c>
      <c r="C63" s="47" t="s">
        <v>72</v>
      </c>
      <c r="D63" s="42">
        <v>63.720799999999997</v>
      </c>
      <c r="E63" s="52">
        <v>30</v>
      </c>
      <c r="F63" s="49">
        <v>30</v>
      </c>
      <c r="G63" s="37"/>
      <c r="H63" s="38">
        <f>'[2]Bm 01'!G63+G63</f>
        <v>14</v>
      </c>
      <c r="I63" s="39">
        <f t="shared" si="8"/>
        <v>1911.62</v>
      </c>
      <c r="J63" s="39">
        <f t="shared" si="0"/>
        <v>1911.62</v>
      </c>
      <c r="K63" s="39">
        <f t="shared" si="9"/>
        <v>0</v>
      </c>
      <c r="L63" s="39">
        <f t="shared" si="10"/>
        <v>892.09</v>
      </c>
      <c r="M63" s="40">
        <f t="shared" si="1"/>
        <v>0.46666701541101269</v>
      </c>
      <c r="N63" s="56"/>
      <c r="Q63" s="41"/>
      <c r="R63" s="41"/>
    </row>
    <row r="64" spans="1:18" ht="30" x14ac:dyDescent="0.25">
      <c r="A64" s="32" t="s">
        <v>123</v>
      </c>
      <c r="B64" s="51" t="s">
        <v>124</v>
      </c>
      <c r="C64" s="47" t="s">
        <v>37</v>
      </c>
      <c r="D64" s="42">
        <v>11.751586</v>
      </c>
      <c r="E64" s="52">
        <v>10</v>
      </c>
      <c r="F64" s="49">
        <v>10</v>
      </c>
      <c r="G64" s="37"/>
      <c r="H64" s="38">
        <f>'[2]Bm 01'!G64+G64</f>
        <v>3</v>
      </c>
      <c r="I64" s="39">
        <f t="shared" si="8"/>
        <v>117.52</v>
      </c>
      <c r="J64" s="39">
        <f t="shared" si="0"/>
        <v>117.52</v>
      </c>
      <c r="K64" s="39">
        <f t="shared" si="9"/>
        <v>0</v>
      </c>
      <c r="L64" s="39">
        <f t="shared" si="10"/>
        <v>35.25</v>
      </c>
      <c r="M64" s="40">
        <f t="shared" si="1"/>
        <v>0.29994894486044932</v>
      </c>
      <c r="N64" s="56"/>
      <c r="Q64" s="41"/>
      <c r="R64" s="41"/>
    </row>
    <row r="65" spans="1:18" ht="30" x14ac:dyDescent="0.25">
      <c r="A65" s="32" t="s">
        <v>125</v>
      </c>
      <c r="B65" s="51" t="s">
        <v>124</v>
      </c>
      <c r="C65" s="47" t="s">
        <v>37</v>
      </c>
      <c r="D65" s="42">
        <v>11.751586</v>
      </c>
      <c r="E65" s="52">
        <v>10</v>
      </c>
      <c r="F65" s="49">
        <v>10</v>
      </c>
      <c r="G65" s="37"/>
      <c r="H65" s="38">
        <f>'[2]Bm 01'!G65+G65</f>
        <v>0</v>
      </c>
      <c r="I65" s="39">
        <f t="shared" si="8"/>
        <v>117.52</v>
      </c>
      <c r="J65" s="39">
        <f t="shared" si="0"/>
        <v>117.52</v>
      </c>
      <c r="K65" s="39">
        <f t="shared" si="9"/>
        <v>0</v>
      </c>
      <c r="L65" s="39">
        <f t="shared" si="10"/>
        <v>0</v>
      </c>
      <c r="M65" s="40">
        <f t="shared" si="1"/>
        <v>0</v>
      </c>
      <c r="Q65" s="41"/>
      <c r="R65" s="41"/>
    </row>
    <row r="66" spans="1:18" ht="30" x14ac:dyDescent="0.25">
      <c r="A66" s="32" t="s">
        <v>126</v>
      </c>
      <c r="B66" s="53" t="s">
        <v>127</v>
      </c>
      <c r="C66" s="47" t="s">
        <v>37</v>
      </c>
      <c r="D66" s="42">
        <v>15.930199999999999</v>
      </c>
      <c r="E66" s="52">
        <v>3</v>
      </c>
      <c r="F66" s="49">
        <v>3</v>
      </c>
      <c r="G66" s="37"/>
      <c r="H66" s="38">
        <f>'[2]Bm 01'!G66+G66</f>
        <v>3</v>
      </c>
      <c r="I66" s="39">
        <f t="shared" si="8"/>
        <v>47.79</v>
      </c>
      <c r="J66" s="39">
        <f t="shared" si="0"/>
        <v>47.79</v>
      </c>
      <c r="K66" s="39">
        <f t="shared" si="9"/>
        <v>0</v>
      </c>
      <c r="L66" s="39">
        <f t="shared" si="10"/>
        <v>47.79</v>
      </c>
      <c r="M66" s="40">
        <f t="shared" si="1"/>
        <v>1</v>
      </c>
      <c r="N66" s="56"/>
      <c r="Q66" s="41"/>
      <c r="R66" s="41"/>
    </row>
    <row r="67" spans="1:18" ht="30" x14ac:dyDescent="0.25">
      <c r="A67" s="32" t="s">
        <v>128</v>
      </c>
      <c r="B67" s="53" t="s">
        <v>129</v>
      </c>
      <c r="C67" s="47" t="s">
        <v>72</v>
      </c>
      <c r="D67" s="42">
        <v>14.851848</v>
      </c>
      <c r="E67" s="52">
        <v>9</v>
      </c>
      <c r="F67" s="49">
        <v>9</v>
      </c>
      <c r="G67" s="37"/>
      <c r="H67" s="38">
        <f>'[2]Bm 01'!G67+G67</f>
        <v>0</v>
      </c>
      <c r="I67" s="39">
        <f t="shared" si="8"/>
        <v>133.66999999999999</v>
      </c>
      <c r="J67" s="39">
        <f t="shared" si="0"/>
        <v>133.66999999999999</v>
      </c>
      <c r="K67" s="39">
        <f t="shared" si="9"/>
        <v>0</v>
      </c>
      <c r="L67" s="39">
        <f t="shared" si="10"/>
        <v>0</v>
      </c>
      <c r="M67" s="40">
        <f t="shared" si="1"/>
        <v>0</v>
      </c>
      <c r="N67" s="56"/>
      <c r="Q67" s="41"/>
      <c r="R67" s="41"/>
    </row>
    <row r="68" spans="1:18" ht="16.5" x14ac:dyDescent="0.25">
      <c r="A68" s="58" t="s">
        <v>130</v>
      </c>
      <c r="B68" s="59" t="s">
        <v>131</v>
      </c>
      <c r="C68" s="60" t="s">
        <v>132</v>
      </c>
      <c r="D68" s="61">
        <v>32.313797999999998</v>
      </c>
      <c r="E68" s="62">
        <v>1</v>
      </c>
      <c r="F68" s="63">
        <v>1</v>
      </c>
      <c r="G68" s="64"/>
      <c r="H68" s="38">
        <f>'[2]Bm 01'!G68+G68</f>
        <v>0.9</v>
      </c>
      <c r="I68" s="66">
        <f>ROUND(E68*D68,2)</f>
        <v>32.31</v>
      </c>
      <c r="J68" s="66">
        <f t="shared" si="0"/>
        <v>32.31</v>
      </c>
      <c r="K68" s="66">
        <f>ROUND(G68*D68,2)</f>
        <v>0</v>
      </c>
      <c r="L68" s="66">
        <f>ROUND(H68*D68,2)</f>
        <v>29.08</v>
      </c>
      <c r="M68" s="67">
        <f t="shared" si="1"/>
        <v>0.90003095017022583</v>
      </c>
      <c r="N68" s="56"/>
      <c r="Q68" s="41"/>
      <c r="R68" s="41"/>
    </row>
    <row r="69" spans="1:18" ht="15.75" x14ac:dyDescent="0.3">
      <c r="A69" s="68" t="s">
        <v>133</v>
      </c>
      <c r="B69" s="69" t="s">
        <v>134</v>
      </c>
      <c r="C69" s="70"/>
      <c r="D69" s="71"/>
      <c r="E69" s="70"/>
      <c r="F69" s="70"/>
      <c r="G69" s="70"/>
      <c r="H69" s="38">
        <f>'[2]Bm 01'!G69+G69</f>
        <v>0</v>
      </c>
      <c r="I69" s="72">
        <f>SUM(I70:I75)</f>
        <v>35713.35</v>
      </c>
      <c r="J69" s="72">
        <f>SUM(J70:J75)</f>
        <v>44133.7</v>
      </c>
      <c r="K69" s="73"/>
      <c r="L69" s="73"/>
      <c r="M69" s="74"/>
      <c r="N69" s="56"/>
      <c r="Q69" s="41"/>
      <c r="R69" s="41"/>
    </row>
    <row r="70" spans="1:18" ht="30" x14ac:dyDescent="0.25">
      <c r="A70" s="32" t="s">
        <v>135</v>
      </c>
      <c r="B70" s="51" t="s">
        <v>136</v>
      </c>
      <c r="C70" s="47" t="s">
        <v>72</v>
      </c>
      <c r="D70" s="45">
        <v>52.373595999999999</v>
      </c>
      <c r="E70" s="52">
        <v>450</v>
      </c>
      <c r="F70" s="43">
        <v>521</v>
      </c>
      <c r="G70" s="75">
        <v>250</v>
      </c>
      <c r="H70" s="38">
        <f>'[2]Bm 01'!G70+G70</f>
        <v>250</v>
      </c>
      <c r="I70" s="39">
        <f>ROUND(E70*D70,2)</f>
        <v>23568.12</v>
      </c>
      <c r="J70" s="39">
        <f>ROUND(F70*D70,2)</f>
        <v>27286.639999999999</v>
      </c>
      <c r="K70" s="79">
        <f t="shared" ref="K70:K75" si="11">ROUND(G70*D70,2)</f>
        <v>13093.4</v>
      </c>
      <c r="L70" s="79">
        <f t="shared" ref="L70:L75" si="12">ROUND(H70*D70,2)</f>
        <v>13093.4</v>
      </c>
      <c r="M70" s="80">
        <f t="shared" si="1"/>
        <v>0.47984654761451023</v>
      </c>
      <c r="N70" s="56"/>
      <c r="Q70" s="41"/>
      <c r="R70" s="41"/>
    </row>
    <row r="71" spans="1:18" ht="16.5" x14ac:dyDescent="0.25">
      <c r="A71" s="32" t="s">
        <v>137</v>
      </c>
      <c r="B71" s="51" t="s">
        <v>138</v>
      </c>
      <c r="C71" s="47" t="s">
        <v>72</v>
      </c>
      <c r="D71" s="42">
        <v>26.223559999999999</v>
      </c>
      <c r="E71" s="52">
        <v>4</v>
      </c>
      <c r="F71" s="76">
        <v>4</v>
      </c>
      <c r="G71" s="77">
        <v>4</v>
      </c>
      <c r="H71" s="38">
        <f>'[2]Bm 01'!G71+G71</f>
        <v>4</v>
      </c>
      <c r="I71" s="79">
        <f t="shared" ref="I71:I75" si="13">ROUND(E71*D71,2)</f>
        <v>104.89</v>
      </c>
      <c r="J71" s="79">
        <f t="shared" si="0"/>
        <v>104.89</v>
      </c>
      <c r="K71" s="79">
        <f t="shared" si="11"/>
        <v>104.89</v>
      </c>
      <c r="L71" s="79">
        <f t="shared" si="12"/>
        <v>104.89</v>
      </c>
      <c r="M71" s="80">
        <f t="shared" si="1"/>
        <v>1</v>
      </c>
      <c r="Q71" s="41"/>
      <c r="R71" s="41"/>
    </row>
    <row r="72" spans="1:18" ht="16.5" x14ac:dyDescent="0.25">
      <c r="A72" s="32" t="s">
        <v>139</v>
      </c>
      <c r="B72" s="81" t="s">
        <v>140</v>
      </c>
      <c r="C72" s="47" t="s">
        <v>37</v>
      </c>
      <c r="D72" s="42">
        <v>44.898656000000003</v>
      </c>
      <c r="E72" s="52">
        <v>120</v>
      </c>
      <c r="F72" s="49">
        <v>224.720935</v>
      </c>
      <c r="G72" s="75"/>
      <c r="H72" s="38">
        <f>'[2]Bm 01'!G72+G72</f>
        <v>0</v>
      </c>
      <c r="I72" s="39">
        <f t="shared" si="13"/>
        <v>5387.84</v>
      </c>
      <c r="J72" s="39">
        <f t="shared" si="0"/>
        <v>10089.67</v>
      </c>
      <c r="K72" s="39">
        <f t="shared" si="11"/>
        <v>0</v>
      </c>
      <c r="L72" s="39">
        <f t="shared" si="12"/>
        <v>0</v>
      </c>
      <c r="M72" s="40">
        <f t="shared" si="1"/>
        <v>0</v>
      </c>
      <c r="Q72" s="41"/>
      <c r="R72" s="41"/>
    </row>
    <row r="73" spans="1:18" ht="16.5" x14ac:dyDescent="0.25">
      <c r="A73" s="32" t="s">
        <v>141</v>
      </c>
      <c r="B73" s="81" t="s">
        <v>94</v>
      </c>
      <c r="C73" s="47" t="s">
        <v>72</v>
      </c>
      <c r="D73" s="42">
        <v>6.3720800000000004</v>
      </c>
      <c r="E73" s="52">
        <v>100</v>
      </c>
      <c r="F73" s="49">
        <v>100</v>
      </c>
      <c r="G73" s="75">
        <v>40</v>
      </c>
      <c r="H73" s="38">
        <f>'[2]Bm 01'!G73+G73</f>
        <v>40</v>
      </c>
      <c r="I73" s="39">
        <f t="shared" si="13"/>
        <v>637.21</v>
      </c>
      <c r="J73" s="39">
        <f t="shared" si="0"/>
        <v>637.21</v>
      </c>
      <c r="K73" s="39">
        <f t="shared" si="11"/>
        <v>254.88</v>
      </c>
      <c r="L73" s="39">
        <f t="shared" si="12"/>
        <v>254.88</v>
      </c>
      <c r="M73" s="40">
        <f t="shared" si="1"/>
        <v>0.39999372263461025</v>
      </c>
      <c r="Q73" s="41"/>
      <c r="R73" s="41"/>
    </row>
    <row r="74" spans="1:18" ht="30" x14ac:dyDescent="0.25">
      <c r="A74" s="32" t="s">
        <v>142</v>
      </c>
      <c r="B74" s="51" t="s">
        <v>143</v>
      </c>
      <c r="C74" s="47" t="s">
        <v>37</v>
      </c>
      <c r="D74" s="42">
        <v>18.785381999999998</v>
      </c>
      <c r="E74" s="52">
        <v>20</v>
      </c>
      <c r="F74" s="49">
        <v>20</v>
      </c>
      <c r="G74" s="75">
        <v>4</v>
      </c>
      <c r="H74" s="38">
        <f>'[2]Bm 01'!G74+G74</f>
        <v>4</v>
      </c>
      <c r="I74" s="39">
        <f t="shared" si="13"/>
        <v>375.71</v>
      </c>
      <c r="J74" s="39">
        <f t="shared" si="0"/>
        <v>375.71</v>
      </c>
      <c r="K74" s="39">
        <f t="shared" si="11"/>
        <v>75.14</v>
      </c>
      <c r="L74" s="39">
        <f t="shared" si="12"/>
        <v>75.14</v>
      </c>
      <c r="M74" s="40">
        <f t="shared" si="1"/>
        <v>0.19999467674536212</v>
      </c>
      <c r="Q74" s="41"/>
      <c r="R74" s="41"/>
    </row>
    <row r="75" spans="1:18" ht="30" x14ac:dyDescent="0.25">
      <c r="A75" s="32" t="s">
        <v>144</v>
      </c>
      <c r="B75" s="51" t="s">
        <v>145</v>
      </c>
      <c r="C75" s="47" t="s">
        <v>37</v>
      </c>
      <c r="D75" s="42">
        <v>352.47405600000002</v>
      </c>
      <c r="E75" s="52">
        <v>16</v>
      </c>
      <c r="F75" s="49">
        <v>16</v>
      </c>
      <c r="G75" s="75">
        <v>2</v>
      </c>
      <c r="H75" s="38">
        <f>'[2]Bm 01'!G75+G75</f>
        <v>2</v>
      </c>
      <c r="I75" s="39">
        <f t="shared" si="13"/>
        <v>5639.58</v>
      </c>
      <c r="J75" s="39">
        <f t="shared" si="0"/>
        <v>5639.58</v>
      </c>
      <c r="K75" s="39">
        <f t="shared" si="11"/>
        <v>704.95</v>
      </c>
      <c r="L75" s="39">
        <f t="shared" si="12"/>
        <v>704.95</v>
      </c>
      <c r="M75" s="40">
        <f t="shared" si="1"/>
        <v>0.12500044329542273</v>
      </c>
      <c r="Q75" s="41"/>
      <c r="R75" s="41"/>
    </row>
    <row r="76" spans="1:18" ht="15.75" x14ac:dyDescent="0.3">
      <c r="A76" s="68" t="s">
        <v>146</v>
      </c>
      <c r="B76" s="82" t="s">
        <v>147</v>
      </c>
      <c r="C76" s="83"/>
      <c r="D76" s="84"/>
      <c r="E76" s="83"/>
      <c r="F76" s="83"/>
      <c r="G76" s="83"/>
      <c r="H76" s="38">
        <f>'[2]Bm 01'!G76+G76</f>
        <v>0</v>
      </c>
      <c r="I76" s="85">
        <f>SUM(I77:I80)</f>
        <v>114889.84</v>
      </c>
      <c r="J76" s="85">
        <f>SUM(J77:J80)</f>
        <v>114889.84</v>
      </c>
      <c r="K76" s="73"/>
      <c r="L76" s="73"/>
      <c r="M76" s="74"/>
      <c r="Q76" s="41"/>
      <c r="R76" s="41"/>
    </row>
    <row r="77" spans="1:18" ht="45" x14ac:dyDescent="0.25">
      <c r="A77" s="32" t="s">
        <v>148</v>
      </c>
      <c r="B77" s="86" t="s">
        <v>149</v>
      </c>
      <c r="C77" s="87" t="s">
        <v>72</v>
      </c>
      <c r="D77" s="88">
        <v>11.567776</v>
      </c>
      <c r="E77" s="89">
        <v>1450</v>
      </c>
      <c r="F77" s="90">
        <v>1450</v>
      </c>
      <c r="G77" s="75">
        <v>1450</v>
      </c>
      <c r="H77" s="38">
        <f>'[2]Bm 01'!G77+G77</f>
        <v>1450</v>
      </c>
      <c r="I77" s="39">
        <f>ROUND(E77*D77,2)</f>
        <v>16773.28</v>
      </c>
      <c r="J77" s="39">
        <f t="shared" si="0"/>
        <v>16773.28</v>
      </c>
      <c r="K77" s="39">
        <f>ROUND(G77*D77,2)</f>
        <v>16773.28</v>
      </c>
      <c r="L77" s="39">
        <f>ROUND(H77*D77,2)</f>
        <v>16773.28</v>
      </c>
      <c r="M77" s="40">
        <f t="shared" si="1"/>
        <v>1</v>
      </c>
      <c r="Q77" s="41"/>
      <c r="R77" s="41"/>
    </row>
    <row r="78" spans="1:18" ht="45" x14ac:dyDescent="0.25">
      <c r="A78" s="32" t="s">
        <v>150</v>
      </c>
      <c r="B78" s="86" t="s">
        <v>151</v>
      </c>
      <c r="C78" s="87" t="s">
        <v>72</v>
      </c>
      <c r="D78" s="88">
        <v>11.567776</v>
      </c>
      <c r="E78" s="89">
        <v>1450</v>
      </c>
      <c r="F78" s="90">
        <v>1450</v>
      </c>
      <c r="G78" s="75">
        <v>1450</v>
      </c>
      <c r="H78" s="38">
        <f>'[2]Bm 01'!G78+G78</f>
        <v>1450</v>
      </c>
      <c r="I78" s="39">
        <f>ROUND(E78*D78,2)</f>
        <v>16773.28</v>
      </c>
      <c r="J78" s="39">
        <f t="shared" si="0"/>
        <v>16773.28</v>
      </c>
      <c r="K78" s="39">
        <f>ROUND(G78*D78,2)</f>
        <v>16773.28</v>
      </c>
      <c r="L78" s="39">
        <f>ROUND(H78*D78,2)</f>
        <v>16773.28</v>
      </c>
      <c r="M78" s="40">
        <f t="shared" si="1"/>
        <v>1</v>
      </c>
      <c r="Q78" s="41"/>
      <c r="R78" s="41"/>
    </row>
    <row r="79" spans="1:18" ht="46.9" customHeight="1" x14ac:dyDescent="0.25">
      <c r="A79" s="32" t="s">
        <v>152</v>
      </c>
      <c r="B79" s="86" t="s">
        <v>153</v>
      </c>
      <c r="C79" s="87" t="s">
        <v>72</v>
      </c>
      <c r="D79" s="88">
        <v>11.567776</v>
      </c>
      <c r="E79" s="89">
        <v>1450</v>
      </c>
      <c r="F79" s="90">
        <v>1450</v>
      </c>
      <c r="G79" s="75">
        <v>1450</v>
      </c>
      <c r="H79" s="38">
        <f>'[2]Bm 01'!G79+G79</f>
        <v>1450</v>
      </c>
      <c r="I79" s="39">
        <f>ROUND(E79*D79,2)</f>
        <v>16773.28</v>
      </c>
      <c r="J79" s="39">
        <f t="shared" si="0"/>
        <v>16773.28</v>
      </c>
      <c r="K79" s="39">
        <f>ROUND(G79*D79,2)</f>
        <v>16773.28</v>
      </c>
      <c r="L79" s="39">
        <f>ROUND(H79*D79,2)</f>
        <v>16773.28</v>
      </c>
      <c r="M79" s="40">
        <f t="shared" si="1"/>
        <v>1</v>
      </c>
      <c r="Q79" s="41"/>
      <c r="R79" s="41"/>
    </row>
    <row r="80" spans="1:18" ht="45" x14ac:dyDescent="0.25">
      <c r="A80" s="32" t="s">
        <v>154</v>
      </c>
      <c r="B80" s="86" t="s">
        <v>155</v>
      </c>
      <c r="C80" s="87" t="s">
        <v>72</v>
      </c>
      <c r="D80" s="88">
        <v>44.531036</v>
      </c>
      <c r="E80" s="89">
        <v>1450</v>
      </c>
      <c r="F80" s="90">
        <v>1450</v>
      </c>
      <c r="G80" s="75">
        <v>1450</v>
      </c>
      <c r="H80" s="38">
        <f>'[2]Bm 01'!G80+G80</f>
        <v>1450</v>
      </c>
      <c r="I80" s="91">
        <f>ROUND(E80*D80,2)</f>
        <v>64570</v>
      </c>
      <c r="J80" s="91">
        <f t="shared" si="0"/>
        <v>64570</v>
      </c>
      <c r="K80" s="91">
        <f>ROUND(G80*D80,2)</f>
        <v>64570</v>
      </c>
      <c r="L80" s="91">
        <f>ROUND(H80*D80,2)</f>
        <v>64570</v>
      </c>
      <c r="M80" s="40">
        <f t="shared" si="1"/>
        <v>1</v>
      </c>
      <c r="Q80" s="41"/>
      <c r="R80" s="41"/>
    </row>
    <row r="81" spans="1:18" ht="15.75" x14ac:dyDescent="0.3">
      <c r="A81" s="92" t="s">
        <v>156</v>
      </c>
      <c r="B81" s="82" t="s">
        <v>157</v>
      </c>
      <c r="C81" s="83"/>
      <c r="D81" s="84"/>
      <c r="E81" s="83"/>
      <c r="F81" s="83"/>
      <c r="G81" s="83"/>
      <c r="H81" s="38">
        <f>'[2]Bm 01'!G81+G81</f>
        <v>0</v>
      </c>
      <c r="I81" s="93">
        <f>SUM(I82:I88)</f>
        <v>470243.49</v>
      </c>
      <c r="J81" s="93">
        <f>SUM(J82:J88)</f>
        <v>470243.49</v>
      </c>
      <c r="K81" s="94"/>
      <c r="L81" s="94"/>
      <c r="M81" s="74"/>
      <c r="Q81" s="41"/>
      <c r="R81" s="41"/>
    </row>
    <row r="82" spans="1:18" ht="55.15" customHeight="1" x14ac:dyDescent="0.25">
      <c r="A82" s="87" t="s">
        <v>158</v>
      </c>
      <c r="B82" s="86" t="s">
        <v>159</v>
      </c>
      <c r="C82" s="87" t="s">
        <v>37</v>
      </c>
      <c r="D82" s="88">
        <v>6127</v>
      </c>
      <c r="E82" s="95">
        <v>4</v>
      </c>
      <c r="F82" s="90">
        <v>4</v>
      </c>
      <c r="G82" s="75">
        <v>4</v>
      </c>
      <c r="H82" s="38">
        <f>'[2]Bm 01'!G82+G82</f>
        <v>4</v>
      </c>
      <c r="I82" s="91">
        <f t="shared" ref="I82:I110" si="14">ROUND(E82*D82,2)</f>
        <v>24508</v>
      </c>
      <c r="J82" s="91">
        <f t="shared" si="0"/>
        <v>24508</v>
      </c>
      <c r="K82" s="91">
        <f t="shared" ref="K82:K110" si="15">ROUND(G82*D82,2)</f>
        <v>24508</v>
      </c>
      <c r="L82" s="91">
        <f t="shared" ref="L82:L110" si="16">ROUND(H82*D82,2)</f>
        <v>24508</v>
      </c>
      <c r="M82" s="40">
        <f t="shared" si="1"/>
        <v>1</v>
      </c>
      <c r="Q82" s="41"/>
      <c r="R82" s="41"/>
    </row>
    <row r="83" spans="1:18" ht="60" x14ac:dyDescent="0.25">
      <c r="A83" s="87" t="s">
        <v>160</v>
      </c>
      <c r="B83" s="86" t="s">
        <v>159</v>
      </c>
      <c r="C83" s="87" t="s">
        <v>37</v>
      </c>
      <c r="D83" s="88">
        <v>11028.281396</v>
      </c>
      <c r="E83" s="95">
        <v>1</v>
      </c>
      <c r="F83" s="90">
        <v>1</v>
      </c>
      <c r="G83" s="75">
        <v>0</v>
      </c>
      <c r="H83" s="38">
        <f>'[2]Bm 01'!G83+G83</f>
        <v>0</v>
      </c>
      <c r="I83" s="91">
        <f t="shared" si="14"/>
        <v>11028.28</v>
      </c>
      <c r="J83" s="91">
        <f t="shared" si="0"/>
        <v>11028.28</v>
      </c>
      <c r="K83" s="91">
        <f t="shared" si="15"/>
        <v>0</v>
      </c>
      <c r="L83" s="91">
        <f t="shared" si="16"/>
        <v>0</v>
      </c>
      <c r="M83" s="40">
        <f t="shared" si="1"/>
        <v>0</v>
      </c>
      <c r="Q83" s="41"/>
      <c r="R83" s="41"/>
    </row>
    <row r="84" spans="1:18" ht="30" x14ac:dyDescent="0.25">
      <c r="A84" s="87" t="s">
        <v>161</v>
      </c>
      <c r="B84" s="86" t="s">
        <v>162</v>
      </c>
      <c r="C84" s="87" t="s">
        <v>37</v>
      </c>
      <c r="D84" s="88">
        <v>15.035679999999999</v>
      </c>
      <c r="E84" s="95">
        <v>64</v>
      </c>
      <c r="F84" s="90">
        <v>64</v>
      </c>
      <c r="G84" s="75">
        <v>64</v>
      </c>
      <c r="H84" s="38">
        <f>'[2]Bm 01'!G84+G84</f>
        <v>64</v>
      </c>
      <c r="I84" s="91">
        <f t="shared" si="14"/>
        <v>962.28</v>
      </c>
      <c r="J84" s="91">
        <f t="shared" si="0"/>
        <v>962.28</v>
      </c>
      <c r="K84" s="91">
        <f t="shared" si="15"/>
        <v>962.28</v>
      </c>
      <c r="L84" s="91">
        <f t="shared" si="16"/>
        <v>962.28</v>
      </c>
      <c r="M84" s="40">
        <f t="shared" si="1"/>
        <v>1</v>
      </c>
      <c r="Q84" s="41"/>
      <c r="R84" s="41"/>
    </row>
    <row r="85" spans="1:18" ht="63.6" customHeight="1" x14ac:dyDescent="0.25">
      <c r="A85" s="87" t="s">
        <v>163</v>
      </c>
      <c r="B85" s="86" t="s">
        <v>164</v>
      </c>
      <c r="C85" s="87" t="s">
        <v>37</v>
      </c>
      <c r="D85" s="88">
        <v>162.451278</v>
      </c>
      <c r="E85" s="95">
        <v>4</v>
      </c>
      <c r="F85" s="90">
        <v>4</v>
      </c>
      <c r="G85" s="75">
        <v>4</v>
      </c>
      <c r="H85" s="38">
        <f>'[2]Bm 01'!G85+G85</f>
        <v>4</v>
      </c>
      <c r="I85" s="91">
        <f t="shared" si="14"/>
        <v>649.80999999999995</v>
      </c>
      <c r="J85" s="91">
        <f t="shared" ref="J85:J110" si="17">ROUND(F85*D85,2)</f>
        <v>649.80999999999995</v>
      </c>
      <c r="K85" s="226">
        <f t="shared" si="15"/>
        <v>649.80999999999995</v>
      </c>
      <c r="L85" s="91">
        <f t="shared" si="16"/>
        <v>649.80999999999995</v>
      </c>
      <c r="M85" s="40">
        <f t="shared" ref="M85:M110" si="18">L85/J85</f>
        <v>1</v>
      </c>
      <c r="Q85" s="41"/>
      <c r="R85" s="41"/>
    </row>
    <row r="86" spans="1:18" ht="30" x14ac:dyDescent="0.25">
      <c r="A86" s="87" t="s">
        <v>165</v>
      </c>
      <c r="B86" s="96" t="s">
        <v>166</v>
      </c>
      <c r="C86" s="87" t="s">
        <v>37</v>
      </c>
      <c r="D86" s="88">
        <v>442.01403399999998</v>
      </c>
      <c r="E86" s="95">
        <v>1</v>
      </c>
      <c r="F86" s="90">
        <v>1</v>
      </c>
      <c r="G86" s="75"/>
      <c r="H86" s="38">
        <f>'[2]Bm 01'!G86+G86</f>
        <v>0</v>
      </c>
      <c r="I86" s="39">
        <f t="shared" si="14"/>
        <v>442.01</v>
      </c>
      <c r="J86" s="39">
        <f t="shared" si="17"/>
        <v>442.01</v>
      </c>
      <c r="K86" s="39">
        <f t="shared" si="15"/>
        <v>0</v>
      </c>
      <c r="L86" s="39">
        <f t="shared" si="16"/>
        <v>0</v>
      </c>
      <c r="M86" s="40">
        <f t="shared" si="18"/>
        <v>0</v>
      </c>
      <c r="Q86" s="41"/>
      <c r="R86" s="41"/>
    </row>
    <row r="87" spans="1:18" ht="52.15" customHeight="1" x14ac:dyDescent="0.25">
      <c r="A87" s="87" t="s">
        <v>167</v>
      </c>
      <c r="B87" s="86" t="s">
        <v>168</v>
      </c>
      <c r="C87" s="87" t="s">
        <v>37</v>
      </c>
      <c r="D87" s="88">
        <v>455.38314800000001</v>
      </c>
      <c r="E87" s="95">
        <v>2</v>
      </c>
      <c r="F87" s="90">
        <v>2</v>
      </c>
      <c r="G87" s="75">
        <v>2</v>
      </c>
      <c r="H87" s="38">
        <f>'[2]Bm 01'!G87+G87</f>
        <v>2</v>
      </c>
      <c r="I87" s="39">
        <f t="shared" si="14"/>
        <v>910.77</v>
      </c>
      <c r="J87" s="39">
        <f t="shared" si="17"/>
        <v>910.77</v>
      </c>
      <c r="K87" s="39">
        <f t="shared" si="15"/>
        <v>910.77</v>
      </c>
      <c r="L87" s="39">
        <f t="shared" si="16"/>
        <v>910.77</v>
      </c>
      <c r="M87" s="40">
        <f t="shared" si="18"/>
        <v>1</v>
      </c>
      <c r="Q87" s="41"/>
      <c r="R87" s="41"/>
    </row>
    <row r="88" spans="1:18" ht="16.5" x14ac:dyDescent="0.25">
      <c r="A88" s="87" t="s">
        <v>169</v>
      </c>
      <c r="B88" s="97" t="s">
        <v>170</v>
      </c>
      <c r="C88" s="87" t="s">
        <v>37</v>
      </c>
      <c r="D88" s="88">
        <v>6745.974048</v>
      </c>
      <c r="E88" s="95">
        <v>64</v>
      </c>
      <c r="F88" s="90">
        <v>64</v>
      </c>
      <c r="G88" s="75">
        <v>64</v>
      </c>
      <c r="H88" s="38">
        <f>'[2]Bm 01'!G88+G88</f>
        <v>64</v>
      </c>
      <c r="I88" s="39">
        <f t="shared" si="14"/>
        <v>431742.34</v>
      </c>
      <c r="J88" s="39">
        <f t="shared" si="17"/>
        <v>431742.34</v>
      </c>
      <c r="K88" s="39">
        <f t="shared" si="15"/>
        <v>431742.34</v>
      </c>
      <c r="L88" s="39">
        <f t="shared" si="16"/>
        <v>431742.34</v>
      </c>
      <c r="M88" s="40">
        <f t="shared" si="18"/>
        <v>1</v>
      </c>
      <c r="Q88" s="41"/>
      <c r="R88" s="41"/>
    </row>
    <row r="89" spans="1:18" ht="15.4" customHeight="1" x14ac:dyDescent="0.25">
      <c r="A89" s="98">
        <v>3</v>
      </c>
      <c r="B89" s="99" t="s">
        <v>171</v>
      </c>
      <c r="C89" s="100"/>
      <c r="D89" s="101"/>
      <c r="E89" s="100"/>
      <c r="F89" s="100"/>
      <c r="G89" s="102"/>
      <c r="H89" s="38">
        <f>'[2]Bm 01'!G89+G89</f>
        <v>0</v>
      </c>
      <c r="I89" s="73"/>
      <c r="J89" s="104">
        <f>SUM(J90:J110)</f>
        <v>110285.91</v>
      </c>
      <c r="K89" s="73"/>
      <c r="L89" s="73"/>
      <c r="M89" s="74"/>
      <c r="Q89" s="41"/>
      <c r="R89" s="41"/>
    </row>
    <row r="90" spans="1:18" ht="25.5" x14ac:dyDescent="0.25">
      <c r="A90" s="105" t="s">
        <v>172</v>
      </c>
      <c r="B90" s="106" t="s">
        <v>173</v>
      </c>
      <c r="C90" s="107" t="s">
        <v>174</v>
      </c>
      <c r="D90" s="45">
        <v>129.20272700000001</v>
      </c>
      <c r="E90" s="43"/>
      <c r="F90" s="43">
        <v>11</v>
      </c>
      <c r="G90" s="37">
        <v>4</v>
      </c>
      <c r="H90" s="38">
        <f>'[2]Bm 01'!G90+G90</f>
        <v>4</v>
      </c>
      <c r="I90" s="39">
        <f t="shared" si="14"/>
        <v>0</v>
      </c>
      <c r="J90" s="39">
        <f t="shared" si="17"/>
        <v>1421.23</v>
      </c>
      <c r="K90" s="39">
        <f t="shared" si="15"/>
        <v>516.80999999999995</v>
      </c>
      <c r="L90" s="39">
        <f t="shared" si="16"/>
        <v>516.80999999999995</v>
      </c>
      <c r="M90" s="40">
        <f t="shared" si="18"/>
        <v>0.36363572398556177</v>
      </c>
      <c r="Q90" s="41"/>
      <c r="R90" s="41"/>
    </row>
    <row r="91" spans="1:18" ht="38.25" x14ac:dyDescent="0.25">
      <c r="A91" s="105" t="s">
        <v>175</v>
      </c>
      <c r="B91" s="108" t="s">
        <v>67</v>
      </c>
      <c r="C91" s="109" t="s">
        <v>174</v>
      </c>
      <c r="D91" s="45">
        <v>2.13888889</v>
      </c>
      <c r="E91" s="43"/>
      <c r="F91" s="43">
        <v>9</v>
      </c>
      <c r="G91" s="37"/>
      <c r="H91" s="38">
        <f>'[2]Bm 01'!G91+G91</f>
        <v>0</v>
      </c>
      <c r="I91" s="39">
        <f t="shared" si="14"/>
        <v>0</v>
      </c>
      <c r="J91" s="39">
        <f t="shared" si="17"/>
        <v>19.25</v>
      </c>
      <c r="K91" s="39">
        <f t="shared" si="15"/>
        <v>0</v>
      </c>
      <c r="L91" s="39">
        <f t="shared" si="16"/>
        <v>0</v>
      </c>
      <c r="M91" s="40">
        <f t="shared" si="18"/>
        <v>0</v>
      </c>
      <c r="Q91" s="41"/>
      <c r="R91" s="41"/>
    </row>
    <row r="92" spans="1:18" ht="20.45" customHeight="1" x14ac:dyDescent="0.25">
      <c r="A92" s="105" t="s">
        <v>176</v>
      </c>
      <c r="B92" s="106" t="s">
        <v>177</v>
      </c>
      <c r="C92" s="107" t="s">
        <v>178</v>
      </c>
      <c r="D92" s="45">
        <v>11859.485000000001</v>
      </c>
      <c r="E92" s="43"/>
      <c r="F92" s="43">
        <v>2</v>
      </c>
      <c r="G92" s="37">
        <v>2</v>
      </c>
      <c r="H92" s="38">
        <f>'[2]Bm 01'!G92+G92</f>
        <v>2</v>
      </c>
      <c r="I92" s="39">
        <f t="shared" si="14"/>
        <v>0</v>
      </c>
      <c r="J92" s="39">
        <f t="shared" si="17"/>
        <v>23718.97</v>
      </c>
      <c r="K92" s="39">
        <f t="shared" si="15"/>
        <v>23718.97</v>
      </c>
      <c r="L92" s="39">
        <f t="shared" si="16"/>
        <v>23718.97</v>
      </c>
      <c r="M92" s="40">
        <f t="shared" si="18"/>
        <v>1</v>
      </c>
      <c r="Q92" s="41"/>
      <c r="R92" s="41"/>
    </row>
    <row r="93" spans="1:18" ht="40.9" customHeight="1" x14ac:dyDescent="0.25">
      <c r="A93" s="105" t="s">
        <v>179</v>
      </c>
      <c r="B93" s="106" t="s">
        <v>180</v>
      </c>
      <c r="C93" s="107" t="s">
        <v>181</v>
      </c>
      <c r="D93" s="45">
        <v>184.44</v>
      </c>
      <c r="E93" s="43"/>
      <c r="F93" s="43">
        <v>4</v>
      </c>
      <c r="G93" s="37">
        <v>4</v>
      </c>
      <c r="H93" s="38">
        <f>'[2]Bm 01'!G93+G93</f>
        <v>4</v>
      </c>
      <c r="I93" s="39">
        <f t="shared" si="14"/>
        <v>0</v>
      </c>
      <c r="J93" s="39">
        <f t="shared" si="17"/>
        <v>737.76</v>
      </c>
      <c r="K93" s="39">
        <f t="shared" si="15"/>
        <v>737.76</v>
      </c>
      <c r="L93" s="39">
        <f t="shared" si="16"/>
        <v>737.76</v>
      </c>
      <c r="M93" s="40">
        <f t="shared" si="18"/>
        <v>1</v>
      </c>
      <c r="Q93" s="41"/>
      <c r="R93" s="41"/>
    </row>
    <row r="94" spans="1:18" ht="38.25" x14ac:dyDescent="0.25">
      <c r="A94" s="105" t="s">
        <v>182</v>
      </c>
      <c r="B94" s="106" t="s">
        <v>183</v>
      </c>
      <c r="C94" s="107" t="s">
        <v>181</v>
      </c>
      <c r="D94" s="45">
        <v>39.561999999999998</v>
      </c>
      <c r="E94" s="43"/>
      <c r="F94" s="107">
        <v>40</v>
      </c>
      <c r="G94" s="37">
        <v>6</v>
      </c>
      <c r="H94" s="38">
        <f>'[2]Bm 01'!G94+G94</f>
        <v>6</v>
      </c>
      <c r="I94" s="39">
        <f t="shared" si="14"/>
        <v>0</v>
      </c>
      <c r="J94" s="39">
        <f t="shared" si="17"/>
        <v>1582.48</v>
      </c>
      <c r="K94" s="39">
        <f t="shared" si="15"/>
        <v>237.37</v>
      </c>
      <c r="L94" s="39">
        <f t="shared" si="16"/>
        <v>237.37</v>
      </c>
      <c r="M94" s="40">
        <f t="shared" si="18"/>
        <v>0.14999873616096254</v>
      </c>
      <c r="Q94" s="41"/>
      <c r="R94" s="41"/>
    </row>
    <row r="95" spans="1:18" ht="25.5" x14ac:dyDescent="0.25">
      <c r="A95" s="105" t="s">
        <v>184</v>
      </c>
      <c r="B95" s="106" t="s">
        <v>185</v>
      </c>
      <c r="C95" s="107" t="s">
        <v>186</v>
      </c>
      <c r="D95" s="45">
        <v>31.0663333</v>
      </c>
      <c r="E95" s="43"/>
      <c r="F95" s="107">
        <v>150</v>
      </c>
      <c r="G95" s="37">
        <v>80</v>
      </c>
      <c r="H95" s="38">
        <f>'[2]Bm 01'!G95+G95</f>
        <v>80</v>
      </c>
      <c r="I95" s="39">
        <f t="shared" si="14"/>
        <v>0</v>
      </c>
      <c r="J95" s="39">
        <f t="shared" si="17"/>
        <v>4659.95</v>
      </c>
      <c r="K95" s="39">
        <f t="shared" si="15"/>
        <v>2485.31</v>
      </c>
      <c r="L95" s="39">
        <f t="shared" si="16"/>
        <v>2485.31</v>
      </c>
      <c r="M95" s="40">
        <f t="shared" si="18"/>
        <v>0.53333404864859069</v>
      </c>
      <c r="Q95" s="41"/>
      <c r="R95" s="41"/>
    </row>
    <row r="96" spans="1:18" ht="25.5" x14ac:dyDescent="0.25">
      <c r="A96" s="105" t="s">
        <v>187</v>
      </c>
      <c r="B96" s="106" t="s">
        <v>188</v>
      </c>
      <c r="C96" s="107" t="s">
        <v>181</v>
      </c>
      <c r="D96" s="45">
        <v>12.17</v>
      </c>
      <c r="E96" s="43"/>
      <c r="F96" s="107">
        <v>8</v>
      </c>
      <c r="G96" s="37">
        <v>4</v>
      </c>
      <c r="H96" s="38">
        <f>'[2]Bm 01'!G96+G96</f>
        <v>4</v>
      </c>
      <c r="I96" s="39">
        <f t="shared" si="14"/>
        <v>0</v>
      </c>
      <c r="J96" s="39">
        <f t="shared" si="17"/>
        <v>97.36</v>
      </c>
      <c r="K96" s="39">
        <f t="shared" si="15"/>
        <v>48.68</v>
      </c>
      <c r="L96" s="39">
        <f t="shared" si="16"/>
        <v>48.68</v>
      </c>
      <c r="M96" s="40">
        <f t="shared" si="18"/>
        <v>0.5</v>
      </c>
      <c r="Q96" s="41"/>
      <c r="R96" s="41"/>
    </row>
    <row r="97" spans="1:18" ht="25.5" x14ac:dyDescent="0.25">
      <c r="A97" s="105" t="s">
        <v>189</v>
      </c>
      <c r="B97" s="106" t="s">
        <v>190</v>
      </c>
      <c r="C97" s="107" t="s">
        <v>191</v>
      </c>
      <c r="D97" s="45">
        <v>72.502249199999994</v>
      </c>
      <c r="E97" s="43"/>
      <c r="F97" s="107">
        <v>51.13</v>
      </c>
      <c r="G97" s="37"/>
      <c r="H97" s="38">
        <f>'[2]Bm 01'!G97+G97</f>
        <v>0</v>
      </c>
      <c r="I97" s="39">
        <f t="shared" si="14"/>
        <v>0</v>
      </c>
      <c r="J97" s="39">
        <f t="shared" si="17"/>
        <v>3707.04</v>
      </c>
      <c r="K97" s="39">
        <f t="shared" si="15"/>
        <v>0</v>
      </c>
      <c r="L97" s="39">
        <f t="shared" si="16"/>
        <v>0</v>
      </c>
      <c r="M97" s="40">
        <f t="shared" si="18"/>
        <v>0</v>
      </c>
      <c r="Q97" s="41"/>
      <c r="R97" s="41"/>
    </row>
    <row r="98" spans="1:18" ht="25.5" x14ac:dyDescent="0.25">
      <c r="A98" s="105" t="s">
        <v>192</v>
      </c>
      <c r="B98" s="106" t="s">
        <v>193</v>
      </c>
      <c r="C98" s="107" t="s">
        <v>191</v>
      </c>
      <c r="D98" s="34">
        <v>102.53679099999999</v>
      </c>
      <c r="E98" s="110"/>
      <c r="F98" s="107">
        <v>41.45</v>
      </c>
      <c r="G98" s="227"/>
      <c r="H98" s="38">
        <f>'[2]Bm 01'!G98+G98</f>
        <v>0</v>
      </c>
      <c r="I98" s="39">
        <f t="shared" si="14"/>
        <v>0</v>
      </c>
      <c r="J98" s="39">
        <f t="shared" si="17"/>
        <v>4250.1499999999996</v>
      </c>
      <c r="K98" s="39">
        <f t="shared" si="15"/>
        <v>0</v>
      </c>
      <c r="L98" s="39">
        <f t="shared" si="16"/>
        <v>0</v>
      </c>
      <c r="M98" s="40">
        <f t="shared" si="18"/>
        <v>0</v>
      </c>
      <c r="Q98" s="41"/>
      <c r="R98" s="41"/>
    </row>
    <row r="99" spans="1:18" ht="34.9" customHeight="1" x14ac:dyDescent="0.25">
      <c r="A99" s="105" t="s">
        <v>194</v>
      </c>
      <c r="B99" s="106" t="s">
        <v>195</v>
      </c>
      <c r="C99" s="107" t="s">
        <v>191</v>
      </c>
      <c r="D99" s="45">
        <v>127.139286</v>
      </c>
      <c r="E99" s="43"/>
      <c r="F99" s="107">
        <v>5.6</v>
      </c>
      <c r="G99" s="37"/>
      <c r="H99" s="38">
        <f>'[2]Bm 01'!G99+G99</f>
        <v>0</v>
      </c>
      <c r="I99" s="39">
        <f t="shared" si="14"/>
        <v>0</v>
      </c>
      <c r="J99" s="39">
        <f t="shared" si="17"/>
        <v>711.98</v>
      </c>
      <c r="K99" s="39">
        <f t="shared" si="15"/>
        <v>0</v>
      </c>
      <c r="L99" s="39">
        <f t="shared" si="16"/>
        <v>0</v>
      </c>
      <c r="M99" s="40">
        <f t="shared" si="18"/>
        <v>0</v>
      </c>
      <c r="Q99" s="41"/>
      <c r="R99" s="41"/>
    </row>
    <row r="100" spans="1:18" ht="16.5" x14ac:dyDescent="0.25">
      <c r="A100" s="105" t="s">
        <v>196</v>
      </c>
      <c r="B100" s="106" t="s">
        <v>197</v>
      </c>
      <c r="C100" s="107" t="s">
        <v>191</v>
      </c>
      <c r="D100" s="45">
        <v>43.950980399999999</v>
      </c>
      <c r="E100" s="43"/>
      <c r="F100" s="107">
        <v>5.0999999999999996</v>
      </c>
      <c r="G100" s="37"/>
      <c r="H100" s="38">
        <f>'[2]Bm 01'!G100+G100</f>
        <v>0</v>
      </c>
      <c r="I100" s="39">
        <f t="shared" si="14"/>
        <v>0</v>
      </c>
      <c r="J100" s="39">
        <f t="shared" si="17"/>
        <v>224.15</v>
      </c>
      <c r="K100" s="39">
        <f t="shared" si="15"/>
        <v>0</v>
      </c>
      <c r="L100" s="39">
        <f t="shared" si="16"/>
        <v>0</v>
      </c>
      <c r="M100" s="40">
        <f t="shared" si="18"/>
        <v>0</v>
      </c>
      <c r="Q100" s="41"/>
      <c r="R100" s="41"/>
    </row>
    <row r="101" spans="1:18" ht="51" x14ac:dyDescent="0.25">
      <c r="A101" s="105" t="s">
        <v>198</v>
      </c>
      <c r="B101" s="111" t="s">
        <v>199</v>
      </c>
      <c r="C101" s="112" t="s">
        <v>200</v>
      </c>
      <c r="D101" s="45">
        <v>0.42109542999999999</v>
      </c>
      <c r="E101" s="43"/>
      <c r="F101" s="112">
        <v>7440</v>
      </c>
      <c r="G101" s="37">
        <v>7440</v>
      </c>
      <c r="H101" s="38">
        <f>'[2]Bm 01'!G101+G101</f>
        <v>7440</v>
      </c>
      <c r="I101" s="39">
        <f t="shared" si="14"/>
        <v>0</v>
      </c>
      <c r="J101" s="39">
        <f t="shared" si="17"/>
        <v>3132.95</v>
      </c>
      <c r="K101" s="39">
        <f t="shared" si="15"/>
        <v>3132.95</v>
      </c>
      <c r="L101" s="39">
        <f t="shared" si="16"/>
        <v>3132.95</v>
      </c>
      <c r="M101" s="40">
        <f t="shared" si="18"/>
        <v>1</v>
      </c>
      <c r="Q101" s="41"/>
      <c r="R101" s="41"/>
    </row>
    <row r="102" spans="1:18" ht="38.25" x14ac:dyDescent="0.25">
      <c r="A102" s="105" t="s">
        <v>201</v>
      </c>
      <c r="B102" s="111" t="s">
        <v>202</v>
      </c>
      <c r="C102" s="112" t="s">
        <v>203</v>
      </c>
      <c r="D102" s="45">
        <v>47.994230799999997</v>
      </c>
      <c r="E102" s="43"/>
      <c r="F102" s="112">
        <v>24</v>
      </c>
      <c r="G102" s="37">
        <v>24</v>
      </c>
      <c r="H102" s="38">
        <f>'[2]Bm 01'!G102+G102</f>
        <v>24</v>
      </c>
      <c r="I102" s="39">
        <f t="shared" si="14"/>
        <v>0</v>
      </c>
      <c r="J102" s="39">
        <f t="shared" si="17"/>
        <v>1151.8599999999999</v>
      </c>
      <c r="K102" s="39">
        <f t="shared" si="15"/>
        <v>1151.8599999999999</v>
      </c>
      <c r="L102" s="39">
        <f t="shared" si="16"/>
        <v>1151.8599999999999</v>
      </c>
      <c r="M102" s="40">
        <f t="shared" si="18"/>
        <v>1</v>
      </c>
      <c r="Q102" s="41"/>
      <c r="R102" s="41"/>
    </row>
    <row r="103" spans="1:18" ht="38.450000000000003" customHeight="1" x14ac:dyDescent="0.25">
      <c r="A103" s="105" t="s">
        <v>204</v>
      </c>
      <c r="B103" s="111" t="s">
        <v>205</v>
      </c>
      <c r="C103" s="112" t="s">
        <v>206</v>
      </c>
      <c r="D103" s="45">
        <v>86.714230799999996</v>
      </c>
      <c r="E103" s="43"/>
      <c r="F103" s="112">
        <v>24</v>
      </c>
      <c r="G103" s="37">
        <v>24</v>
      </c>
      <c r="H103" s="38">
        <f>'[2]Bm 01'!G103+G103</f>
        <v>24</v>
      </c>
      <c r="I103" s="39">
        <f t="shared" si="14"/>
        <v>0</v>
      </c>
      <c r="J103" s="39">
        <f t="shared" si="17"/>
        <v>2081.14</v>
      </c>
      <c r="K103" s="39">
        <f t="shared" si="15"/>
        <v>2081.14</v>
      </c>
      <c r="L103" s="39">
        <f t="shared" si="16"/>
        <v>2081.14</v>
      </c>
      <c r="M103" s="40">
        <f t="shared" si="18"/>
        <v>1</v>
      </c>
      <c r="Q103" s="41"/>
      <c r="R103" s="41"/>
    </row>
    <row r="104" spans="1:18" ht="31.15" customHeight="1" x14ac:dyDescent="0.25">
      <c r="A104" s="105" t="s">
        <v>207</v>
      </c>
      <c r="B104" s="106" t="s">
        <v>208</v>
      </c>
      <c r="C104" s="107" t="s">
        <v>209</v>
      </c>
      <c r="D104" s="45">
        <v>48.162841800000002</v>
      </c>
      <c r="E104" s="43"/>
      <c r="F104" s="107">
        <v>40.96</v>
      </c>
      <c r="G104" s="37">
        <v>40.96</v>
      </c>
      <c r="H104" s="38">
        <f>'[2]Bm 01'!G104+G104</f>
        <v>40.96</v>
      </c>
      <c r="I104" s="39">
        <f t="shared" si="14"/>
        <v>0</v>
      </c>
      <c r="J104" s="39">
        <f t="shared" si="17"/>
        <v>1972.75</v>
      </c>
      <c r="K104" s="39">
        <f t="shared" si="15"/>
        <v>1972.75</v>
      </c>
      <c r="L104" s="39">
        <f t="shared" si="16"/>
        <v>1972.75</v>
      </c>
      <c r="M104" s="40">
        <f t="shared" si="18"/>
        <v>1</v>
      </c>
      <c r="Q104" s="41"/>
      <c r="R104" s="41"/>
    </row>
    <row r="105" spans="1:18" ht="24.6" customHeight="1" x14ac:dyDescent="0.25">
      <c r="A105" s="105" t="s">
        <v>210</v>
      </c>
      <c r="B105" s="106" t="s">
        <v>211</v>
      </c>
      <c r="C105" s="107" t="s">
        <v>209</v>
      </c>
      <c r="D105" s="34">
        <v>59.627198999999997</v>
      </c>
      <c r="E105" s="110"/>
      <c r="F105" s="107">
        <v>153.61000000000001</v>
      </c>
      <c r="G105" s="113"/>
      <c r="H105" s="38">
        <f>'[2]Bm 01'!G105+G105</f>
        <v>0</v>
      </c>
      <c r="I105" s="39">
        <f t="shared" si="14"/>
        <v>0</v>
      </c>
      <c r="J105" s="39">
        <f t="shared" si="17"/>
        <v>9159.33</v>
      </c>
      <c r="K105" s="39">
        <f t="shared" si="15"/>
        <v>0</v>
      </c>
      <c r="L105" s="39">
        <f t="shared" si="16"/>
        <v>0</v>
      </c>
      <c r="M105" s="40">
        <f t="shared" si="18"/>
        <v>0</v>
      </c>
      <c r="Q105" s="41"/>
      <c r="R105" s="41"/>
    </row>
    <row r="106" spans="1:18" ht="25.5" x14ac:dyDescent="0.25">
      <c r="A106" s="105" t="s">
        <v>212</v>
      </c>
      <c r="B106" s="111" t="s">
        <v>213</v>
      </c>
      <c r="C106" s="112" t="s">
        <v>214</v>
      </c>
      <c r="D106" s="116">
        <v>116.80166699999999</v>
      </c>
      <c r="E106" s="110"/>
      <c r="F106" s="112">
        <v>12</v>
      </c>
      <c r="G106" s="227">
        <v>12</v>
      </c>
      <c r="H106" s="38">
        <f>'[2]Bm 01'!G106+G106</f>
        <v>12</v>
      </c>
      <c r="I106" s="39">
        <f t="shared" si="14"/>
        <v>0</v>
      </c>
      <c r="J106" s="117">
        <f t="shared" si="17"/>
        <v>1401.62</v>
      </c>
      <c r="K106" s="39">
        <f t="shared" si="15"/>
        <v>1401.62</v>
      </c>
      <c r="L106" s="39">
        <f t="shared" si="16"/>
        <v>1401.62</v>
      </c>
      <c r="M106" s="40">
        <f t="shared" si="18"/>
        <v>1</v>
      </c>
      <c r="Q106" s="41"/>
      <c r="R106" s="41"/>
    </row>
    <row r="107" spans="1:18" ht="25.5" x14ac:dyDescent="0.25">
      <c r="A107" s="105" t="s">
        <v>215</v>
      </c>
      <c r="B107" s="106" t="s">
        <v>216</v>
      </c>
      <c r="C107" s="107" t="s">
        <v>186</v>
      </c>
      <c r="D107" s="45">
        <v>10.422124999999999</v>
      </c>
      <c r="E107" s="43"/>
      <c r="F107" s="107">
        <v>320</v>
      </c>
      <c r="G107" s="37">
        <v>312</v>
      </c>
      <c r="H107" s="38">
        <f>'[2]Bm 01'!G107+G107</f>
        <v>312</v>
      </c>
      <c r="I107" s="39">
        <f t="shared" si="14"/>
        <v>0</v>
      </c>
      <c r="J107" s="39">
        <f t="shared" si="17"/>
        <v>3335.08</v>
      </c>
      <c r="K107" s="39">
        <f t="shared" si="15"/>
        <v>3251.7</v>
      </c>
      <c r="L107" s="39">
        <f t="shared" si="16"/>
        <v>3251.7</v>
      </c>
      <c r="M107" s="40">
        <f t="shared" si="18"/>
        <v>0.97499910047135296</v>
      </c>
      <c r="Q107" s="41"/>
      <c r="R107" s="41"/>
    </row>
    <row r="108" spans="1:18" ht="38.25" x14ac:dyDescent="0.25">
      <c r="A108" s="105" t="s">
        <v>217</v>
      </c>
      <c r="B108" s="106" t="s">
        <v>218</v>
      </c>
      <c r="C108" s="107" t="s">
        <v>72</v>
      </c>
      <c r="D108" s="34">
        <v>16.222727299999999</v>
      </c>
      <c r="E108" s="110"/>
      <c r="F108" s="107">
        <v>396</v>
      </c>
      <c r="G108" s="227">
        <v>356</v>
      </c>
      <c r="H108" s="38">
        <f>'[2]Bm 01'!G108+G108</f>
        <v>356</v>
      </c>
      <c r="I108" s="39">
        <f t="shared" si="14"/>
        <v>0</v>
      </c>
      <c r="J108" s="117">
        <f t="shared" si="17"/>
        <v>6424.2</v>
      </c>
      <c r="K108" s="39">
        <f t="shared" si="15"/>
        <v>5775.29</v>
      </c>
      <c r="L108" s="39">
        <f t="shared" si="16"/>
        <v>5775.29</v>
      </c>
      <c r="M108" s="40">
        <f t="shared" si="18"/>
        <v>0.89898975747953058</v>
      </c>
      <c r="Q108" s="41"/>
      <c r="R108" s="41"/>
    </row>
    <row r="109" spans="1:18" ht="38.25" x14ac:dyDescent="0.25">
      <c r="A109" s="105" t="s">
        <v>219</v>
      </c>
      <c r="B109" s="106" t="s">
        <v>220</v>
      </c>
      <c r="C109" s="107" t="s">
        <v>72</v>
      </c>
      <c r="D109" s="45">
        <v>24.739384600000001</v>
      </c>
      <c r="E109" s="43"/>
      <c r="F109" s="107">
        <v>630</v>
      </c>
      <c r="G109" s="37">
        <v>590</v>
      </c>
      <c r="H109" s="38">
        <f>'[2]Bm 01'!G109+G109</f>
        <v>590</v>
      </c>
      <c r="I109" s="39">
        <f t="shared" si="14"/>
        <v>0</v>
      </c>
      <c r="J109" s="117">
        <f t="shared" si="17"/>
        <v>15585.81</v>
      </c>
      <c r="K109" s="39">
        <f t="shared" si="15"/>
        <v>14596.24</v>
      </c>
      <c r="L109" s="39">
        <f t="shared" si="16"/>
        <v>14596.24</v>
      </c>
      <c r="M109" s="40">
        <f t="shared" si="18"/>
        <v>0.93650827258897673</v>
      </c>
      <c r="Q109" s="41"/>
      <c r="R109" s="41"/>
    </row>
    <row r="110" spans="1:18" ht="43.9" customHeight="1" x14ac:dyDescent="0.25">
      <c r="A110" s="105" t="s">
        <v>221</v>
      </c>
      <c r="B110" s="106" t="s">
        <v>222</v>
      </c>
      <c r="C110" s="107" t="s">
        <v>72</v>
      </c>
      <c r="D110" s="34">
        <v>28.666108000000001</v>
      </c>
      <c r="E110" s="110"/>
      <c r="F110" s="107">
        <v>869</v>
      </c>
      <c r="G110" s="113">
        <v>698.35</v>
      </c>
      <c r="H110" s="38">
        <f>'[2]Bm 01'!G110+G110</f>
        <v>698.35</v>
      </c>
      <c r="I110" s="39">
        <f t="shared" si="14"/>
        <v>0</v>
      </c>
      <c r="J110" s="117">
        <f t="shared" si="17"/>
        <v>24910.85</v>
      </c>
      <c r="K110" s="39">
        <f t="shared" si="15"/>
        <v>20018.98</v>
      </c>
      <c r="L110" s="39">
        <f t="shared" si="16"/>
        <v>20018.98</v>
      </c>
      <c r="M110" s="40">
        <f t="shared" si="18"/>
        <v>0.80362492648785577</v>
      </c>
      <c r="Q110" s="41"/>
      <c r="R110" s="41"/>
    </row>
    <row r="111" spans="1:18" ht="15.4" customHeight="1" x14ac:dyDescent="0.25">
      <c r="A111" s="30"/>
      <c r="B111" s="30"/>
      <c r="C111" s="30"/>
      <c r="D111" s="41"/>
      <c r="E111" s="41"/>
      <c r="F111" s="30"/>
      <c r="G111" s="30"/>
      <c r="H111" s="30"/>
    </row>
    <row r="112" spans="1:18" x14ac:dyDescent="0.25">
      <c r="A112" s="30"/>
      <c r="B112" s="30"/>
      <c r="C112" s="30"/>
      <c r="D112" s="41"/>
      <c r="E112" s="41"/>
      <c r="F112" s="30"/>
      <c r="G112" s="30"/>
      <c r="H112" s="30"/>
    </row>
    <row r="113" spans="4:5" s="30" customFormat="1" x14ac:dyDescent="0.25">
      <c r="D113" s="41"/>
      <c r="E113" s="41"/>
    </row>
    <row r="114" spans="4:5" s="30" customFormat="1" x14ac:dyDescent="0.25">
      <c r="D114" s="41"/>
      <c r="E114" s="41"/>
    </row>
    <row r="115" spans="4:5" s="30" customFormat="1" ht="15.4" customHeight="1" x14ac:dyDescent="0.25">
      <c r="D115" s="41"/>
      <c r="E115" s="41"/>
    </row>
    <row r="116" spans="4:5" s="30" customFormat="1" x14ac:dyDescent="0.25">
      <c r="D116" s="41"/>
      <c r="E116" s="41"/>
    </row>
    <row r="117" spans="4:5" s="30" customFormat="1" x14ac:dyDescent="0.25">
      <c r="D117" s="41"/>
      <c r="E117" s="41"/>
    </row>
    <row r="118" spans="4:5" s="30" customFormat="1" x14ac:dyDescent="0.25">
      <c r="D118" s="41"/>
      <c r="E118" s="41"/>
    </row>
    <row r="119" spans="4:5" s="30" customFormat="1" x14ac:dyDescent="0.25">
      <c r="D119" s="41"/>
      <c r="E119" s="41"/>
    </row>
    <row r="120" spans="4:5" s="30" customFormat="1" x14ac:dyDescent="0.25">
      <c r="D120" s="41"/>
      <c r="E120" s="41"/>
    </row>
    <row r="121" spans="4:5" s="30" customFormat="1" x14ac:dyDescent="0.25">
      <c r="D121" s="41"/>
      <c r="E121" s="41"/>
    </row>
    <row r="122" spans="4:5" s="30" customFormat="1" x14ac:dyDescent="0.25">
      <c r="D122" s="41"/>
      <c r="E122" s="41"/>
    </row>
    <row r="123" spans="4:5" s="30" customFormat="1" ht="15.4" customHeight="1" x14ac:dyDescent="0.25">
      <c r="D123" s="41"/>
      <c r="E123" s="41"/>
    </row>
    <row r="124" spans="4:5" s="30" customFormat="1" x14ac:dyDescent="0.25">
      <c r="D124" s="41"/>
      <c r="E124" s="41"/>
    </row>
    <row r="125" spans="4:5" s="30" customFormat="1" ht="15.4" customHeight="1" x14ac:dyDescent="0.25">
      <c r="D125" s="41"/>
      <c r="E125" s="41"/>
    </row>
    <row r="126" spans="4:5" s="30" customFormat="1" x14ac:dyDescent="0.25">
      <c r="D126" s="41"/>
      <c r="E126" s="41"/>
    </row>
    <row r="127" spans="4:5" s="30" customFormat="1" x14ac:dyDescent="0.25">
      <c r="D127" s="41"/>
      <c r="E127" s="41"/>
    </row>
    <row r="128" spans="4:5" s="30" customFormat="1" x14ac:dyDescent="0.25">
      <c r="D128" s="41"/>
      <c r="E128" s="41"/>
    </row>
    <row r="129" spans="1:8" x14ac:dyDescent="0.25">
      <c r="A129" s="30"/>
      <c r="B129" s="30"/>
      <c r="C129" s="30"/>
      <c r="D129" s="41"/>
      <c r="E129" s="41"/>
      <c r="F129" s="30"/>
      <c r="G129" s="30"/>
      <c r="H129" s="30"/>
    </row>
    <row r="130" spans="1:8" x14ac:dyDescent="0.25">
      <c r="A130" s="30"/>
      <c r="B130" s="30"/>
      <c r="C130" s="30"/>
      <c r="D130" s="41"/>
      <c r="E130" s="41"/>
      <c r="F130" s="30"/>
      <c r="G130" s="30"/>
      <c r="H130" s="30"/>
    </row>
    <row r="131" spans="1:8" x14ac:dyDescent="0.25">
      <c r="A131" s="30"/>
      <c r="B131" s="30"/>
      <c r="C131" s="30"/>
      <c r="D131" s="41"/>
      <c r="E131" s="41"/>
      <c r="F131" s="30"/>
      <c r="G131" s="30"/>
      <c r="H131" s="30"/>
    </row>
    <row r="132" spans="1:8" x14ac:dyDescent="0.25">
      <c r="A132" s="30"/>
      <c r="B132" s="30"/>
      <c r="C132" s="30"/>
      <c r="D132" s="41"/>
      <c r="E132" s="41"/>
      <c r="F132" s="30"/>
      <c r="G132" s="30"/>
      <c r="H132" s="30"/>
    </row>
    <row r="133" spans="1:8" ht="15.4" customHeight="1" x14ac:dyDescent="0.25">
      <c r="A133" s="30"/>
      <c r="B133" s="30"/>
      <c r="C133" s="30"/>
      <c r="D133" s="41"/>
      <c r="E133" s="41"/>
      <c r="F133" s="30"/>
      <c r="G133" s="30"/>
      <c r="H133" s="30"/>
    </row>
    <row r="134" spans="1:8" x14ac:dyDescent="0.25">
      <c r="A134" s="30"/>
      <c r="B134" s="30"/>
      <c r="C134" s="30"/>
      <c r="D134" s="41"/>
      <c r="E134" s="41"/>
      <c r="F134" s="30"/>
      <c r="G134" s="30"/>
      <c r="H134" s="30"/>
    </row>
    <row r="135" spans="1:8" x14ac:dyDescent="0.25">
      <c r="A135" s="30"/>
      <c r="B135" s="30"/>
      <c r="C135" s="30"/>
      <c r="D135" s="41"/>
      <c r="E135" s="41"/>
      <c r="F135" s="30"/>
      <c r="G135" s="30"/>
      <c r="H135" s="30"/>
    </row>
    <row r="136" spans="1:8" x14ac:dyDescent="0.25">
      <c r="A136" s="30"/>
      <c r="B136" s="30"/>
      <c r="C136" s="30"/>
      <c r="D136" s="41"/>
      <c r="E136" s="41"/>
      <c r="F136" s="30"/>
      <c r="G136" s="30"/>
      <c r="H136" s="30"/>
    </row>
    <row r="137" spans="1:8" x14ac:dyDescent="0.25">
      <c r="A137" s="30"/>
      <c r="B137" s="30"/>
      <c r="C137" s="30"/>
      <c r="D137" s="41"/>
      <c r="E137" s="41"/>
      <c r="F137" s="30"/>
      <c r="G137" s="30"/>
      <c r="H137" s="30"/>
    </row>
    <row r="138" spans="1:8" x14ac:dyDescent="0.25">
      <c r="A138" s="30"/>
      <c r="B138" s="30"/>
      <c r="C138" s="30"/>
      <c r="D138" s="41"/>
      <c r="E138" s="41"/>
      <c r="F138" s="30"/>
      <c r="G138" s="30"/>
      <c r="H138" s="30"/>
    </row>
    <row r="139" spans="1:8" ht="15.4" customHeight="1" x14ac:dyDescent="0.25">
      <c r="A139" s="30"/>
      <c r="B139" s="30"/>
      <c r="C139" s="30"/>
      <c r="D139" s="41"/>
      <c r="E139" s="41"/>
      <c r="F139" s="30"/>
      <c r="G139" s="30"/>
      <c r="H139" s="30"/>
    </row>
    <row r="140" spans="1:8" x14ac:dyDescent="0.25">
      <c r="A140" s="56"/>
      <c r="B140" s="30"/>
      <c r="C140" s="30"/>
      <c r="D140" s="41"/>
      <c r="E140" s="41"/>
      <c r="F140" s="30"/>
      <c r="G140" s="30"/>
      <c r="H140" s="30"/>
    </row>
    <row r="141" spans="1:8" x14ac:dyDescent="0.25">
      <c r="A141" s="56"/>
      <c r="B141" s="30"/>
      <c r="C141" s="30"/>
      <c r="D141" s="41"/>
      <c r="E141" s="41"/>
      <c r="F141" s="30"/>
      <c r="G141" s="30"/>
      <c r="H141" s="30"/>
    </row>
    <row r="142" spans="1:8" x14ac:dyDescent="0.25">
      <c r="A142" s="56"/>
      <c r="B142" s="30"/>
      <c r="C142" s="30"/>
      <c r="D142" s="41"/>
      <c r="E142" s="41"/>
      <c r="F142" s="30"/>
      <c r="G142" s="30"/>
      <c r="H142" s="30"/>
    </row>
    <row r="143" spans="1:8" x14ac:dyDescent="0.25">
      <c r="A143" s="30"/>
      <c r="B143" s="30"/>
      <c r="C143" s="30"/>
      <c r="D143" s="41"/>
      <c r="E143" s="41"/>
      <c r="F143" s="30"/>
      <c r="G143" s="30"/>
      <c r="H143" s="30"/>
    </row>
    <row r="144" spans="1:8" x14ac:dyDescent="0.25">
      <c r="A144" s="54"/>
      <c r="B144" s="30"/>
      <c r="C144" s="30"/>
      <c r="D144" s="41"/>
      <c r="E144" s="41"/>
      <c r="F144" s="30"/>
      <c r="G144" s="30"/>
      <c r="H144" s="30"/>
    </row>
    <row r="145" spans="1:8" x14ac:dyDescent="0.25">
      <c r="A145" s="54"/>
      <c r="B145" s="30"/>
      <c r="C145" s="30"/>
      <c r="D145" s="41"/>
      <c r="E145" s="41"/>
      <c r="F145" s="30"/>
      <c r="G145" s="30"/>
      <c r="H145" s="30"/>
    </row>
    <row r="146" spans="1:8" x14ac:dyDescent="0.25">
      <c r="A146" s="56"/>
      <c r="B146" s="30"/>
      <c r="C146" s="30"/>
      <c r="D146" s="41"/>
      <c r="E146" s="41"/>
      <c r="F146" s="30"/>
      <c r="G146" s="30"/>
      <c r="H146" s="30"/>
    </row>
    <row r="147" spans="1:8" x14ac:dyDescent="0.25">
      <c r="A147" s="54"/>
      <c r="B147" s="30"/>
      <c r="C147" s="30"/>
      <c r="D147" s="41"/>
      <c r="E147" s="41"/>
      <c r="F147" s="30"/>
      <c r="G147" s="30"/>
      <c r="H147" s="30"/>
    </row>
    <row r="148" spans="1:8" x14ac:dyDescent="0.25">
      <c r="A148" s="30"/>
      <c r="B148" s="30"/>
      <c r="C148" s="30"/>
      <c r="D148" s="41"/>
      <c r="E148" s="41"/>
      <c r="F148" s="30"/>
      <c r="G148" s="30"/>
      <c r="H148" s="30"/>
    </row>
    <row r="149" spans="1:8" x14ac:dyDescent="0.25">
      <c r="A149" s="56"/>
      <c r="B149" s="30"/>
      <c r="C149" s="30"/>
      <c r="D149" s="41"/>
      <c r="E149" s="41"/>
      <c r="F149" s="30"/>
      <c r="G149" s="30"/>
      <c r="H149" s="30"/>
    </row>
    <row r="150" spans="1:8" x14ac:dyDescent="0.25">
      <c r="A150" s="56"/>
      <c r="B150" s="30"/>
      <c r="C150" s="30"/>
      <c r="D150" s="41"/>
      <c r="E150" s="41"/>
      <c r="F150" s="30"/>
      <c r="G150" s="30"/>
      <c r="H150" s="30"/>
    </row>
    <row r="151" spans="1:8" x14ac:dyDescent="0.25">
      <c r="A151" s="56"/>
      <c r="B151" s="30"/>
      <c r="C151" s="30"/>
      <c r="D151" s="41"/>
      <c r="E151" s="41"/>
      <c r="F151" s="30"/>
      <c r="G151" s="30"/>
      <c r="H151" s="30"/>
    </row>
    <row r="152" spans="1:8" ht="15.4" customHeight="1" x14ac:dyDescent="0.25">
      <c r="A152" s="30"/>
      <c r="B152" s="30"/>
      <c r="C152" s="30"/>
      <c r="D152" s="41"/>
      <c r="E152" s="41"/>
      <c r="F152" s="30"/>
      <c r="G152" s="30"/>
      <c r="H152" s="30"/>
    </row>
    <row r="153" spans="1:8" x14ac:dyDescent="0.25">
      <c r="A153" s="30"/>
      <c r="B153" s="30"/>
      <c r="C153" s="30"/>
      <c r="D153" s="41"/>
      <c r="E153" s="41"/>
      <c r="F153" s="30"/>
      <c r="G153" s="30"/>
      <c r="H153" s="30"/>
    </row>
    <row r="154" spans="1:8" x14ac:dyDescent="0.25">
      <c r="A154" s="30"/>
      <c r="B154" s="30"/>
      <c r="C154" s="30"/>
      <c r="D154" s="41"/>
      <c r="E154" s="41"/>
      <c r="F154" s="30"/>
      <c r="G154" s="30"/>
      <c r="H154" s="30"/>
    </row>
    <row r="155" spans="1:8" x14ac:dyDescent="0.25">
      <c r="A155" s="30"/>
      <c r="B155" s="30"/>
      <c r="C155" s="30"/>
      <c r="D155" s="41"/>
      <c r="E155" s="41"/>
      <c r="F155" s="30"/>
      <c r="G155" s="30"/>
      <c r="H155" s="30"/>
    </row>
    <row r="156" spans="1:8" x14ac:dyDescent="0.25">
      <c r="A156" s="30"/>
      <c r="B156" s="30"/>
      <c r="C156" s="30"/>
      <c r="D156" s="41"/>
      <c r="E156" s="41"/>
      <c r="F156" s="30"/>
      <c r="G156" s="30"/>
      <c r="H156" s="30"/>
    </row>
    <row r="157" spans="1:8" x14ac:dyDescent="0.25">
      <c r="A157" s="30"/>
      <c r="B157" s="30"/>
      <c r="C157" s="30"/>
      <c r="D157" s="41"/>
      <c r="E157" s="41"/>
      <c r="F157" s="30"/>
      <c r="G157" s="30"/>
      <c r="H157" s="30"/>
    </row>
    <row r="158" spans="1:8" x14ac:dyDescent="0.25">
      <c r="A158" s="30"/>
      <c r="B158" s="30"/>
      <c r="C158" s="30"/>
      <c r="D158" s="41"/>
      <c r="E158" s="41"/>
      <c r="F158" s="30"/>
      <c r="G158" s="30"/>
      <c r="H158" s="30"/>
    </row>
    <row r="159" spans="1:8" ht="15.4" customHeight="1" x14ac:dyDescent="0.25">
      <c r="A159" s="30"/>
      <c r="B159" s="30"/>
      <c r="C159" s="30"/>
      <c r="D159" s="41"/>
      <c r="E159" s="41"/>
      <c r="F159" s="30"/>
      <c r="G159" s="30"/>
      <c r="H159" s="30"/>
    </row>
    <row r="160" spans="1:8" x14ac:dyDescent="0.25">
      <c r="A160" s="30"/>
      <c r="B160" s="30"/>
      <c r="C160" s="30"/>
      <c r="D160" s="41"/>
      <c r="E160" s="41"/>
      <c r="F160" s="30"/>
      <c r="G160" s="30"/>
      <c r="H160" s="30"/>
    </row>
    <row r="161" spans="4:5" s="30" customFormat="1" x14ac:dyDescent="0.25">
      <c r="D161" s="41"/>
      <c r="E161" s="41"/>
    </row>
    <row r="162" spans="4:5" s="30" customFormat="1" x14ac:dyDescent="0.25">
      <c r="D162" s="41"/>
      <c r="E162" s="41"/>
    </row>
    <row r="163" spans="4:5" s="30" customFormat="1" x14ac:dyDescent="0.25">
      <c r="D163" s="41"/>
      <c r="E163" s="41"/>
    </row>
    <row r="164" spans="4:5" s="30" customFormat="1" x14ac:dyDescent="0.25">
      <c r="D164" s="41"/>
      <c r="E164" s="41"/>
    </row>
    <row r="165" spans="4:5" s="30" customFormat="1" ht="15.4" customHeight="1" x14ac:dyDescent="0.25">
      <c r="D165" s="41"/>
      <c r="E165" s="41"/>
    </row>
    <row r="166" spans="4:5" s="30" customFormat="1" x14ac:dyDescent="0.25">
      <c r="D166" s="41"/>
      <c r="E166" s="41"/>
    </row>
    <row r="167" spans="4:5" s="30" customFormat="1" x14ac:dyDescent="0.25">
      <c r="D167" s="41"/>
      <c r="E167" s="41"/>
    </row>
    <row r="168" spans="4:5" s="30" customFormat="1" ht="27" customHeight="1" x14ac:dyDescent="0.25">
      <c r="D168" s="41"/>
      <c r="E168" s="41"/>
    </row>
    <row r="169" spans="4:5" s="30" customFormat="1" ht="15.4" customHeight="1" x14ac:dyDescent="0.25">
      <c r="D169" s="41"/>
      <c r="E169" s="41"/>
    </row>
    <row r="170" spans="4:5" s="30" customFormat="1" x14ac:dyDescent="0.25">
      <c r="D170" s="41"/>
      <c r="E170" s="41"/>
    </row>
    <row r="171" spans="4:5" s="30" customFormat="1" x14ac:dyDescent="0.25">
      <c r="D171" s="41"/>
      <c r="E171" s="41"/>
    </row>
    <row r="172" spans="4:5" s="30" customFormat="1" x14ac:dyDescent="0.25">
      <c r="D172" s="41"/>
      <c r="E172" s="41"/>
    </row>
    <row r="173" spans="4:5" s="30" customFormat="1" ht="15.4" customHeight="1" x14ac:dyDescent="0.25">
      <c r="D173" s="41"/>
      <c r="E173" s="41"/>
    </row>
    <row r="174" spans="4:5" s="30" customFormat="1" x14ac:dyDescent="0.25">
      <c r="D174" s="41"/>
      <c r="E174" s="41"/>
    </row>
    <row r="175" spans="4:5" s="30" customFormat="1" x14ac:dyDescent="0.25">
      <c r="D175" s="41"/>
      <c r="E175" s="41"/>
    </row>
    <row r="176" spans="4:5" s="30" customFormat="1" x14ac:dyDescent="0.25">
      <c r="D176" s="41"/>
      <c r="E176" s="41"/>
    </row>
    <row r="177" spans="4:5" s="30" customFormat="1" x14ac:dyDescent="0.25">
      <c r="D177" s="41"/>
      <c r="E177" s="41"/>
    </row>
    <row r="178" spans="4:5" s="30" customFormat="1" x14ac:dyDescent="0.25">
      <c r="D178" s="41"/>
      <c r="E178" s="41"/>
    </row>
    <row r="179" spans="4:5" s="30" customFormat="1" ht="15.4" customHeight="1" x14ac:dyDescent="0.25">
      <c r="D179" s="41"/>
      <c r="E179" s="41"/>
    </row>
    <row r="180" spans="4:5" s="30" customFormat="1" x14ac:dyDescent="0.25">
      <c r="D180" s="41"/>
      <c r="E180" s="41"/>
    </row>
    <row r="181" spans="4:5" s="30" customFormat="1" x14ac:dyDescent="0.25">
      <c r="D181" s="41"/>
      <c r="E181" s="41"/>
    </row>
    <row r="182" spans="4:5" s="30" customFormat="1" x14ac:dyDescent="0.25">
      <c r="D182" s="41"/>
      <c r="E182" s="41"/>
    </row>
    <row r="183" spans="4:5" s="30" customFormat="1" ht="15.4" customHeight="1" x14ac:dyDescent="0.25">
      <c r="D183" s="41"/>
      <c r="E183" s="41"/>
    </row>
    <row r="184" spans="4:5" s="30" customFormat="1" x14ac:dyDescent="0.25">
      <c r="D184" s="41"/>
      <c r="E184" s="41"/>
    </row>
    <row r="185" spans="4:5" s="30" customFormat="1" x14ac:dyDescent="0.25">
      <c r="D185" s="41"/>
      <c r="E185" s="41"/>
    </row>
    <row r="186" spans="4:5" s="30" customFormat="1" x14ac:dyDescent="0.25">
      <c r="D186" s="41"/>
      <c r="E186" s="41"/>
    </row>
    <row r="187" spans="4:5" s="30" customFormat="1" ht="26.25" customHeight="1" x14ac:dyDescent="0.25">
      <c r="D187" s="41"/>
      <c r="E187" s="41"/>
    </row>
    <row r="188" spans="4:5" s="30" customFormat="1" ht="23.25" customHeight="1" x14ac:dyDescent="0.25">
      <c r="D188" s="41"/>
      <c r="E188" s="41"/>
    </row>
    <row r="189" spans="4:5" s="30" customFormat="1" x14ac:dyDescent="0.25">
      <c r="D189" s="41"/>
      <c r="E189" s="41"/>
    </row>
    <row r="190" spans="4:5" s="30" customFormat="1" ht="15.4" customHeight="1" x14ac:dyDescent="0.25">
      <c r="D190" s="41"/>
      <c r="E190" s="41"/>
    </row>
    <row r="191" spans="4:5" s="30" customFormat="1" x14ac:dyDescent="0.25">
      <c r="D191" s="41"/>
      <c r="E191" s="41"/>
    </row>
    <row r="192" spans="4:5" s="30" customFormat="1" x14ac:dyDescent="0.25">
      <c r="D192" s="41"/>
      <c r="E192" s="41"/>
    </row>
    <row r="193" spans="1:8" x14ac:dyDescent="0.25">
      <c r="A193" s="30"/>
      <c r="B193" s="30"/>
      <c r="C193" s="30"/>
      <c r="D193" s="41"/>
      <c r="E193" s="41"/>
      <c r="F193" s="30"/>
      <c r="G193" s="30"/>
      <c r="H193" s="30"/>
    </row>
    <row r="194" spans="1:8" x14ac:dyDescent="0.25">
      <c r="A194" s="30"/>
      <c r="B194" s="30"/>
      <c r="C194" s="30"/>
      <c r="D194" s="41"/>
      <c r="E194" s="41"/>
      <c r="F194" s="30"/>
      <c r="G194" s="30"/>
      <c r="H194" s="30"/>
    </row>
    <row r="195" spans="1:8" x14ac:dyDescent="0.25">
      <c r="A195" s="30"/>
      <c r="B195" s="30"/>
      <c r="C195" s="30"/>
      <c r="D195" s="41"/>
      <c r="E195" s="41"/>
      <c r="F195" s="30"/>
      <c r="G195" s="30"/>
      <c r="H195" s="30"/>
    </row>
    <row r="196" spans="1:8" x14ac:dyDescent="0.25">
      <c r="A196" s="30"/>
      <c r="B196" s="30"/>
      <c r="C196" s="30"/>
      <c r="D196" s="41"/>
      <c r="E196" s="41"/>
      <c r="F196" s="30"/>
      <c r="G196" s="30"/>
      <c r="H196" s="30"/>
    </row>
    <row r="197" spans="1:8" x14ac:dyDescent="0.25">
      <c r="A197" s="30"/>
      <c r="B197" s="30"/>
      <c r="C197" s="30"/>
      <c r="D197" s="41"/>
      <c r="E197" s="41"/>
      <c r="F197" s="30"/>
      <c r="G197" s="30"/>
      <c r="H197" s="30"/>
    </row>
    <row r="198" spans="1:8" x14ac:dyDescent="0.25">
      <c r="A198" s="30"/>
      <c r="B198" s="30"/>
      <c r="C198" s="30"/>
      <c r="D198" s="41"/>
      <c r="E198" s="41"/>
      <c r="F198" s="30"/>
      <c r="G198" s="30"/>
      <c r="H198" s="30"/>
    </row>
    <row r="199" spans="1:8" ht="15.4" customHeight="1" x14ac:dyDescent="0.25">
      <c r="A199" s="30"/>
      <c r="B199" s="30"/>
      <c r="C199" s="30"/>
      <c r="D199" s="41"/>
      <c r="E199" s="41"/>
      <c r="F199" s="30"/>
      <c r="G199" s="30"/>
      <c r="H199" s="30"/>
    </row>
    <row r="200" spans="1:8" ht="15.4" customHeight="1" x14ac:dyDescent="0.25">
      <c r="A200" s="30"/>
      <c r="B200" s="30"/>
      <c r="C200" s="30"/>
      <c r="D200" s="41"/>
      <c r="E200" s="41"/>
      <c r="F200" s="30"/>
      <c r="G200" s="30"/>
      <c r="H200" s="30"/>
    </row>
    <row r="201" spans="1:8" x14ac:dyDescent="0.25">
      <c r="A201" s="30"/>
      <c r="B201" s="30"/>
      <c r="C201" s="30"/>
      <c r="D201" s="41"/>
      <c r="E201" s="41"/>
      <c r="F201" s="30"/>
      <c r="G201" s="30"/>
      <c r="H201" s="30"/>
    </row>
    <row r="202" spans="1:8" ht="15.4" customHeight="1" x14ac:dyDescent="0.25">
      <c r="A202" s="30"/>
      <c r="B202" s="30"/>
      <c r="C202" s="30"/>
      <c r="D202" s="41"/>
      <c r="E202" s="41"/>
      <c r="F202" s="30"/>
      <c r="G202" s="30"/>
      <c r="H202" s="30"/>
    </row>
    <row r="203" spans="1:8" x14ac:dyDescent="0.25">
      <c r="A203" s="54"/>
      <c r="B203" s="30"/>
      <c r="C203" s="30"/>
      <c r="D203" s="41"/>
      <c r="E203" s="41"/>
      <c r="F203" s="30"/>
      <c r="G203" s="30"/>
      <c r="H203" s="30"/>
    </row>
    <row r="204" spans="1:8" x14ac:dyDescent="0.25">
      <c r="A204" s="56"/>
      <c r="B204" s="30"/>
      <c r="C204" s="30"/>
      <c r="D204" s="41"/>
      <c r="E204" s="41"/>
      <c r="F204" s="30"/>
      <c r="G204" s="30"/>
      <c r="H204" s="30"/>
    </row>
    <row r="205" spans="1:8" x14ac:dyDescent="0.25">
      <c r="A205" s="56"/>
      <c r="B205" s="30"/>
      <c r="C205" s="30"/>
      <c r="D205" s="41"/>
      <c r="E205" s="41"/>
      <c r="F205" s="30"/>
      <c r="G205" s="30"/>
      <c r="H205" s="30"/>
    </row>
    <row r="206" spans="1:8" x14ac:dyDescent="0.25">
      <c r="A206" s="56"/>
      <c r="B206" s="30"/>
      <c r="C206" s="30"/>
      <c r="D206" s="41"/>
      <c r="E206" s="41"/>
      <c r="F206" s="30"/>
      <c r="G206" s="30"/>
      <c r="H206" s="30"/>
    </row>
    <row r="207" spans="1:8" x14ac:dyDescent="0.25">
      <c r="A207" s="56"/>
      <c r="B207" s="30"/>
      <c r="C207" s="30"/>
      <c r="D207" s="41"/>
      <c r="E207" s="41"/>
      <c r="F207" s="30"/>
      <c r="G207" s="30"/>
      <c r="H207" s="30"/>
    </row>
    <row r="208" spans="1:8" x14ac:dyDescent="0.25">
      <c r="A208" s="56"/>
      <c r="B208" s="30"/>
      <c r="C208" s="30"/>
      <c r="D208" s="41"/>
      <c r="E208" s="41"/>
      <c r="F208" s="30"/>
      <c r="G208" s="30"/>
      <c r="H208" s="30"/>
    </row>
    <row r="209" spans="1:8" x14ac:dyDescent="0.25">
      <c r="A209" s="56"/>
      <c r="B209" s="30"/>
      <c r="C209" s="30"/>
      <c r="D209" s="41"/>
      <c r="E209" s="41"/>
      <c r="F209" s="30"/>
      <c r="G209" s="30"/>
      <c r="H209" s="30"/>
    </row>
    <row r="210" spans="1:8" x14ac:dyDescent="0.25">
      <c r="A210" s="56"/>
      <c r="B210" s="30"/>
      <c r="C210" s="30"/>
      <c r="D210" s="41"/>
      <c r="E210" s="41"/>
      <c r="F210" s="30"/>
      <c r="G210" s="30"/>
      <c r="H210" s="30"/>
    </row>
    <row r="211" spans="1:8" x14ac:dyDescent="0.25">
      <c r="A211" s="56"/>
      <c r="B211" s="30"/>
      <c r="C211" s="30"/>
      <c r="D211" s="41"/>
      <c r="E211" s="41"/>
      <c r="F211" s="30"/>
      <c r="G211" s="30"/>
      <c r="H211" s="30"/>
    </row>
    <row r="212" spans="1:8" x14ac:dyDescent="0.25">
      <c r="A212" s="56"/>
      <c r="B212" s="30"/>
      <c r="C212" s="30"/>
      <c r="D212" s="41"/>
      <c r="E212" s="41"/>
      <c r="F212" s="30"/>
      <c r="G212" s="30"/>
      <c r="H212" s="30"/>
    </row>
    <row r="213" spans="1:8" x14ac:dyDescent="0.25">
      <c r="A213" s="30"/>
      <c r="B213" s="30"/>
      <c r="C213" s="30"/>
      <c r="D213" s="41"/>
      <c r="E213" s="41"/>
      <c r="F213" s="30"/>
      <c r="G213" s="30"/>
      <c r="H213" s="30"/>
    </row>
    <row r="214" spans="1:8" x14ac:dyDescent="0.25">
      <c r="A214" s="30"/>
      <c r="B214" s="30"/>
      <c r="C214" s="30"/>
      <c r="D214" s="41"/>
      <c r="E214" s="41"/>
      <c r="F214" s="30"/>
      <c r="G214" s="30"/>
      <c r="H214" s="30"/>
    </row>
    <row r="215" spans="1:8" x14ac:dyDescent="0.25">
      <c r="A215" s="30"/>
      <c r="B215" s="30"/>
      <c r="C215" s="30"/>
      <c r="D215" s="41"/>
      <c r="E215" s="41"/>
      <c r="F215" s="30"/>
      <c r="G215" s="30"/>
      <c r="H215" s="30"/>
    </row>
    <row r="216" spans="1:8" x14ac:dyDescent="0.25">
      <c r="A216" s="30"/>
      <c r="B216" s="30"/>
      <c r="C216" s="30"/>
      <c r="D216" s="41"/>
      <c r="E216" s="41"/>
      <c r="F216" s="30"/>
      <c r="G216" s="30"/>
      <c r="H216" s="30"/>
    </row>
    <row r="217" spans="1:8" ht="15.4" customHeight="1" x14ac:dyDescent="0.25">
      <c r="A217" s="30"/>
      <c r="B217" s="30"/>
      <c r="C217" s="30"/>
      <c r="D217" s="41"/>
      <c r="E217" s="41"/>
      <c r="F217" s="30"/>
      <c r="G217" s="30"/>
      <c r="H217" s="30"/>
    </row>
    <row r="218" spans="1:8" x14ac:dyDescent="0.25">
      <c r="A218" s="30"/>
      <c r="B218" s="30"/>
      <c r="C218" s="30"/>
      <c r="D218" s="41"/>
      <c r="E218" s="41"/>
      <c r="F218" s="30"/>
      <c r="G218" s="30"/>
      <c r="H218" s="30"/>
    </row>
    <row r="219" spans="1:8" x14ac:dyDescent="0.25">
      <c r="A219" s="30"/>
      <c r="B219" s="30"/>
      <c r="C219" s="30"/>
      <c r="D219" s="41"/>
      <c r="E219" s="41"/>
      <c r="F219" s="30"/>
      <c r="G219" s="30"/>
      <c r="H219" s="30"/>
    </row>
    <row r="220" spans="1:8" x14ac:dyDescent="0.25">
      <c r="A220" s="30"/>
      <c r="B220" s="30"/>
      <c r="C220" s="30"/>
      <c r="D220" s="41"/>
      <c r="E220" s="41"/>
      <c r="F220" s="30"/>
      <c r="G220" s="30"/>
      <c r="H220" s="30"/>
    </row>
    <row r="221" spans="1:8" x14ac:dyDescent="0.25">
      <c r="A221" s="30"/>
      <c r="B221" s="30"/>
      <c r="C221" s="30"/>
      <c r="D221" s="41"/>
      <c r="E221" s="41"/>
      <c r="F221" s="30"/>
      <c r="G221" s="30"/>
      <c r="H221" s="30"/>
    </row>
    <row r="222" spans="1:8" x14ac:dyDescent="0.25">
      <c r="A222" s="30"/>
      <c r="B222" s="30"/>
      <c r="C222" s="30"/>
      <c r="D222" s="41"/>
      <c r="E222" s="41"/>
      <c r="F222" s="30"/>
      <c r="G222" s="30"/>
      <c r="H222" s="30"/>
    </row>
    <row r="223" spans="1:8" ht="15.4" customHeight="1" x14ac:dyDescent="0.25">
      <c r="A223" s="30"/>
      <c r="B223" s="30"/>
      <c r="C223" s="30"/>
      <c r="D223" s="41"/>
      <c r="E223" s="41"/>
      <c r="F223" s="30"/>
      <c r="G223" s="30"/>
      <c r="H223" s="30"/>
    </row>
    <row r="224" spans="1:8" x14ac:dyDescent="0.25">
      <c r="A224" s="30"/>
      <c r="B224" s="30"/>
      <c r="C224" s="30"/>
      <c r="D224" s="41"/>
      <c r="E224" s="41"/>
      <c r="F224" s="30"/>
      <c r="G224" s="30"/>
      <c r="H224" s="30"/>
    </row>
    <row r="225" spans="1:18" x14ac:dyDescent="0.25">
      <c r="A225" s="30"/>
      <c r="B225" s="30"/>
      <c r="C225" s="30"/>
      <c r="D225" s="41"/>
      <c r="E225" s="41"/>
      <c r="F225" s="30"/>
      <c r="G225" s="30"/>
      <c r="H225" s="30"/>
    </row>
    <row r="226" spans="1:18" x14ac:dyDescent="0.25">
      <c r="A226" s="30"/>
      <c r="B226" s="30"/>
      <c r="C226" s="30"/>
      <c r="D226" s="41"/>
      <c r="E226" s="41"/>
      <c r="F226" s="30"/>
      <c r="G226" s="30"/>
      <c r="H226" s="30"/>
    </row>
    <row r="227" spans="1:18" x14ac:dyDescent="0.25">
      <c r="A227" s="30"/>
      <c r="B227" s="30"/>
      <c r="C227" s="30"/>
      <c r="D227" s="41"/>
      <c r="E227" s="41"/>
      <c r="F227" s="30"/>
      <c r="G227" s="30"/>
      <c r="H227" s="30"/>
    </row>
    <row r="228" spans="1:18" ht="15.4" customHeight="1" x14ac:dyDescent="0.25">
      <c r="A228" s="30"/>
      <c r="B228" s="30"/>
      <c r="C228" s="30"/>
      <c r="D228" s="41"/>
      <c r="E228" s="41"/>
      <c r="F228" s="30"/>
      <c r="G228" s="30"/>
      <c r="H228" s="30"/>
    </row>
    <row r="229" spans="1:18" x14ac:dyDescent="0.25">
      <c r="A229" s="30"/>
      <c r="B229" s="30"/>
      <c r="C229" s="30"/>
      <c r="D229" s="41"/>
      <c r="E229" s="41"/>
      <c r="F229" s="30"/>
      <c r="G229" s="30"/>
      <c r="H229" s="30"/>
    </row>
    <row r="230" spans="1:18" x14ac:dyDescent="0.25">
      <c r="A230" s="30"/>
      <c r="B230" s="30"/>
      <c r="C230" s="30"/>
      <c r="D230" s="30"/>
      <c r="E230" s="30"/>
      <c r="F230" s="30"/>
      <c r="G230" s="30"/>
      <c r="H230" s="30"/>
    </row>
    <row r="231" spans="1:18" x14ac:dyDescent="0.25">
      <c r="A231" s="30"/>
      <c r="B231" s="30"/>
      <c r="C231" s="30"/>
      <c r="D231" s="30"/>
      <c r="E231" s="30"/>
      <c r="F231" s="30"/>
      <c r="G231" s="30"/>
      <c r="H231" s="30"/>
    </row>
    <row r="232" spans="1:18" ht="15.4" customHeight="1" x14ac:dyDescent="0.25">
      <c r="A232" s="30"/>
      <c r="B232" s="30"/>
      <c r="C232" s="30"/>
      <c r="D232" s="30"/>
      <c r="E232" s="30"/>
      <c r="F232" s="30"/>
      <c r="G232" s="30"/>
      <c r="H232" s="30"/>
    </row>
    <row r="233" spans="1:18" x14ac:dyDescent="0.25">
      <c r="A233" s="30"/>
      <c r="B233" s="30"/>
      <c r="C233" s="30"/>
      <c r="D233" s="30"/>
      <c r="E233" s="30"/>
      <c r="F233" s="30"/>
      <c r="G233" s="30"/>
      <c r="H233" s="30"/>
    </row>
    <row r="234" spans="1:18" x14ac:dyDescent="0.25">
      <c r="A234" s="30"/>
      <c r="B234" s="30"/>
      <c r="C234" s="30"/>
      <c r="D234" s="30"/>
      <c r="E234" s="30"/>
      <c r="F234" s="30"/>
      <c r="G234" s="30"/>
      <c r="H234" s="30"/>
    </row>
    <row r="235" spans="1:18" x14ac:dyDescent="0.25">
      <c r="A235" s="30"/>
      <c r="B235" s="30"/>
      <c r="C235" s="30"/>
      <c r="D235" s="41"/>
      <c r="E235" s="41"/>
      <c r="F235" s="30"/>
      <c r="G235" s="30"/>
      <c r="H235" s="30"/>
      <c r="Q235" s="41"/>
      <c r="R235" s="41"/>
    </row>
    <row r="236" spans="1:18" x14ac:dyDescent="0.25">
      <c r="A236" s="30"/>
      <c r="B236" s="30"/>
      <c r="C236" s="30"/>
      <c r="D236" s="41"/>
      <c r="E236" s="41"/>
      <c r="F236" s="30"/>
      <c r="G236" s="30"/>
      <c r="H236" s="30"/>
      <c r="Q236" s="41"/>
      <c r="R236" s="41"/>
    </row>
    <row r="237" spans="1:18" x14ac:dyDescent="0.25">
      <c r="A237" s="30"/>
      <c r="B237" s="30"/>
      <c r="C237" s="30"/>
      <c r="D237" s="41"/>
      <c r="E237" s="41"/>
      <c r="F237" s="30"/>
      <c r="G237" s="30"/>
      <c r="H237" s="30"/>
      <c r="Q237" s="41"/>
      <c r="R237" s="41"/>
    </row>
    <row r="238" spans="1:18" ht="15.4" customHeight="1" x14ac:dyDescent="0.25">
      <c r="A238" s="30"/>
      <c r="B238" s="30"/>
      <c r="C238" s="30"/>
      <c r="D238" s="41"/>
      <c r="E238" s="41"/>
      <c r="F238" s="30"/>
      <c r="G238" s="30"/>
      <c r="H238" s="30"/>
      <c r="Q238" s="41"/>
      <c r="R238" s="41"/>
    </row>
    <row r="239" spans="1:18" x14ac:dyDescent="0.25">
      <c r="A239" s="30"/>
      <c r="B239" s="30"/>
      <c r="C239" s="30"/>
      <c r="D239" s="41"/>
      <c r="E239" s="41"/>
      <c r="F239" s="30"/>
      <c r="G239" s="30"/>
      <c r="H239" s="30"/>
      <c r="Q239" s="41"/>
      <c r="R239" s="41"/>
    </row>
    <row r="240" spans="1:18" x14ac:dyDescent="0.25">
      <c r="A240" s="30"/>
      <c r="B240" s="30"/>
      <c r="C240" s="30"/>
      <c r="D240" s="41"/>
      <c r="E240" s="41"/>
      <c r="F240" s="30"/>
      <c r="G240" s="30"/>
      <c r="H240" s="30"/>
      <c r="Q240" s="41"/>
      <c r="R240" s="41"/>
    </row>
    <row r="241" spans="1:18" x14ac:dyDescent="0.25">
      <c r="A241" s="30"/>
      <c r="B241" s="30"/>
      <c r="C241" s="30"/>
      <c r="D241" s="41"/>
      <c r="E241" s="41"/>
      <c r="F241" s="30"/>
      <c r="G241" s="30"/>
      <c r="H241" s="30"/>
      <c r="Q241" s="41"/>
      <c r="R241" s="41"/>
    </row>
    <row r="242" spans="1:18" x14ac:dyDescent="0.25">
      <c r="A242" s="30"/>
      <c r="B242" s="30"/>
      <c r="C242" s="30"/>
      <c r="D242" s="41"/>
      <c r="E242" s="41"/>
      <c r="F242" s="30"/>
      <c r="G242" s="30"/>
      <c r="H242" s="30"/>
      <c r="Q242" s="41"/>
      <c r="R242" s="41"/>
    </row>
    <row r="243" spans="1:18" x14ac:dyDescent="0.25">
      <c r="A243" s="30"/>
      <c r="B243" s="30"/>
      <c r="C243" s="30"/>
      <c r="D243" s="41"/>
      <c r="E243" s="41"/>
      <c r="F243" s="30"/>
      <c r="G243" s="30"/>
      <c r="H243" s="30"/>
      <c r="Q243" s="41"/>
      <c r="R243" s="41"/>
    </row>
    <row r="244" spans="1:18" x14ac:dyDescent="0.25">
      <c r="A244" s="30"/>
      <c r="B244" s="30"/>
      <c r="C244" s="30"/>
      <c r="D244" s="41"/>
      <c r="E244" s="41"/>
      <c r="F244" s="30"/>
      <c r="G244" s="30"/>
      <c r="H244" s="30"/>
      <c r="Q244" s="41"/>
      <c r="R244" s="41"/>
    </row>
    <row r="245" spans="1:18" x14ac:dyDescent="0.25">
      <c r="A245" s="54"/>
      <c r="B245" s="30"/>
      <c r="C245" s="30"/>
      <c r="D245" s="41"/>
      <c r="E245" s="41"/>
      <c r="F245" s="30"/>
      <c r="G245" s="30"/>
      <c r="H245" s="30"/>
      <c r="Q245" s="41"/>
      <c r="R245" s="41"/>
    </row>
    <row r="246" spans="1:18" x14ac:dyDescent="0.25">
      <c r="A246" s="54"/>
      <c r="B246" s="30"/>
      <c r="C246" s="30"/>
      <c r="D246" s="41"/>
      <c r="E246" s="41"/>
      <c r="F246" s="30"/>
      <c r="G246" s="30"/>
      <c r="H246" s="30"/>
      <c r="Q246" s="41"/>
      <c r="R246" s="41"/>
    </row>
    <row r="247" spans="1:18" ht="15.4" customHeight="1" x14ac:dyDescent="0.25">
      <c r="A247" s="54"/>
      <c r="B247" s="30"/>
      <c r="C247" s="30"/>
      <c r="D247" s="41"/>
      <c r="E247" s="41"/>
      <c r="F247" s="30"/>
      <c r="G247" s="30"/>
      <c r="H247" s="30"/>
    </row>
    <row r="248" spans="1:18" ht="15.4" customHeight="1" x14ac:dyDescent="0.25">
      <c r="A248" s="54"/>
      <c r="B248" s="30"/>
      <c r="C248" s="30"/>
      <c r="D248" s="41"/>
      <c r="E248" s="41"/>
      <c r="F248" s="30"/>
      <c r="G248" s="30"/>
      <c r="H248" s="30"/>
    </row>
    <row r="249" spans="1:18" ht="15.4" customHeight="1" x14ac:dyDescent="0.25">
      <c r="A249" s="54"/>
      <c r="B249" s="30"/>
      <c r="C249" s="30"/>
      <c r="D249" s="41"/>
      <c r="E249" s="41"/>
      <c r="F249" s="30"/>
      <c r="G249" s="30"/>
      <c r="H249" s="30"/>
    </row>
    <row r="250" spans="1:18" x14ac:dyDescent="0.25">
      <c r="A250" s="30"/>
      <c r="B250" s="30"/>
      <c r="C250" s="30"/>
      <c r="D250" s="41"/>
      <c r="E250" s="41"/>
      <c r="F250" s="30"/>
      <c r="G250" s="30"/>
      <c r="H250" s="30"/>
    </row>
    <row r="251" spans="1:18" ht="15.4" customHeight="1" x14ac:dyDescent="0.25">
      <c r="A251" s="30"/>
      <c r="B251" s="30"/>
      <c r="C251" s="30"/>
      <c r="D251" s="41"/>
      <c r="E251" s="41"/>
      <c r="F251" s="30"/>
      <c r="G251" s="30"/>
      <c r="H251" s="30"/>
    </row>
    <row r="252" spans="1:18" x14ac:dyDescent="0.25">
      <c r="A252" s="30"/>
      <c r="B252" s="30"/>
      <c r="C252" s="30"/>
      <c r="D252" s="41"/>
      <c r="E252" s="41"/>
      <c r="F252" s="30"/>
      <c r="G252" s="30"/>
      <c r="H252" s="30"/>
    </row>
    <row r="253" spans="1:18" x14ac:dyDescent="0.25">
      <c r="A253" s="30"/>
      <c r="B253" s="30"/>
      <c r="C253" s="30"/>
      <c r="D253" s="41"/>
      <c r="E253" s="41"/>
      <c r="F253" s="30"/>
      <c r="G253" s="30"/>
      <c r="H253" s="30"/>
    </row>
    <row r="254" spans="1:18" x14ac:dyDescent="0.25">
      <c r="A254" s="30"/>
      <c r="B254" s="30"/>
      <c r="C254" s="30"/>
      <c r="D254" s="41"/>
      <c r="E254" s="41"/>
      <c r="F254" s="30"/>
      <c r="G254" s="30"/>
      <c r="H254" s="30"/>
    </row>
    <row r="255" spans="1:18" x14ac:dyDescent="0.25">
      <c r="A255" s="30"/>
      <c r="B255" s="30"/>
      <c r="C255" s="30"/>
      <c r="D255" s="41"/>
      <c r="E255" s="41"/>
      <c r="F255" s="30"/>
      <c r="G255" s="30"/>
      <c r="H255" s="30"/>
    </row>
    <row r="256" spans="1:18" x14ac:dyDescent="0.25">
      <c r="A256" s="30"/>
      <c r="B256" s="30"/>
      <c r="C256" s="30"/>
      <c r="D256" s="41"/>
      <c r="E256" s="41"/>
      <c r="F256" s="30"/>
      <c r="G256" s="30"/>
      <c r="H256" s="30"/>
    </row>
    <row r="257" spans="4:5" s="30" customFormat="1" x14ac:dyDescent="0.25">
      <c r="D257" s="41"/>
      <c r="E257" s="41"/>
    </row>
    <row r="258" spans="4:5" s="30" customFormat="1" x14ac:dyDescent="0.25">
      <c r="D258" s="41"/>
      <c r="E258" s="41"/>
    </row>
    <row r="259" spans="4:5" s="30" customFormat="1" x14ac:dyDescent="0.25">
      <c r="D259" s="41"/>
      <c r="E259" s="41"/>
    </row>
    <row r="260" spans="4:5" s="30" customFormat="1" x14ac:dyDescent="0.25">
      <c r="D260" s="41"/>
      <c r="E260" s="41"/>
    </row>
    <row r="261" spans="4:5" s="30" customFormat="1" x14ac:dyDescent="0.25">
      <c r="D261" s="41"/>
      <c r="E261" s="41"/>
    </row>
    <row r="262" spans="4:5" s="30" customFormat="1" x14ac:dyDescent="0.25">
      <c r="D262" s="41"/>
      <c r="E262" s="41"/>
    </row>
    <row r="263" spans="4:5" s="30" customFormat="1" x14ac:dyDescent="0.25">
      <c r="D263" s="41"/>
      <c r="E263" s="41"/>
    </row>
    <row r="264" spans="4:5" s="30" customFormat="1" x14ac:dyDescent="0.25">
      <c r="D264" s="41"/>
      <c r="E264" s="41"/>
    </row>
    <row r="265" spans="4:5" s="30" customFormat="1" x14ac:dyDescent="0.25">
      <c r="D265" s="41"/>
      <c r="E265" s="41"/>
    </row>
    <row r="266" spans="4:5" s="30" customFormat="1" x14ac:dyDescent="0.25">
      <c r="D266" s="41"/>
      <c r="E266" s="41"/>
    </row>
    <row r="267" spans="4:5" s="30" customFormat="1" ht="15.4" customHeight="1" x14ac:dyDescent="0.25">
      <c r="D267" s="41"/>
      <c r="E267" s="41"/>
    </row>
    <row r="268" spans="4:5" s="30" customFormat="1" x14ac:dyDescent="0.25">
      <c r="D268" s="41"/>
      <c r="E268" s="41"/>
    </row>
    <row r="269" spans="4:5" s="30" customFormat="1" ht="15.4" customHeight="1" x14ac:dyDescent="0.25">
      <c r="D269" s="41"/>
      <c r="E269" s="41"/>
    </row>
    <row r="270" spans="4:5" s="30" customFormat="1" x14ac:dyDescent="0.25">
      <c r="D270" s="41"/>
      <c r="E270" s="41"/>
    </row>
    <row r="271" spans="4:5" s="30" customFormat="1" x14ac:dyDescent="0.25">
      <c r="D271" s="41"/>
      <c r="E271" s="41"/>
    </row>
    <row r="272" spans="4:5" s="30" customFormat="1" ht="15.4" customHeight="1" x14ac:dyDescent="0.25">
      <c r="D272" s="41"/>
      <c r="E272" s="41"/>
    </row>
    <row r="273" spans="1:8" x14ac:dyDescent="0.25">
      <c r="A273" s="30"/>
      <c r="B273" s="30"/>
      <c r="C273" s="30"/>
      <c r="D273" s="41"/>
      <c r="E273" s="41"/>
      <c r="F273" s="30"/>
      <c r="G273" s="30"/>
      <c r="H273" s="30"/>
    </row>
    <row r="274" spans="1:8" x14ac:dyDescent="0.25">
      <c r="A274" s="30"/>
      <c r="B274" s="30"/>
      <c r="C274" s="30"/>
      <c r="D274" s="41"/>
      <c r="E274" s="41"/>
      <c r="F274" s="30"/>
      <c r="G274" s="30"/>
      <c r="H274" s="30"/>
    </row>
    <row r="275" spans="1:8" x14ac:dyDescent="0.25">
      <c r="A275" s="30"/>
      <c r="B275" s="30"/>
      <c r="C275" s="30"/>
      <c r="D275" s="41"/>
      <c r="E275" s="41"/>
      <c r="F275" s="30"/>
      <c r="G275" s="30"/>
      <c r="H275" s="30"/>
    </row>
    <row r="276" spans="1:8" x14ac:dyDescent="0.25">
      <c r="A276" s="30"/>
      <c r="B276" s="30"/>
      <c r="C276" s="30"/>
      <c r="D276" s="41"/>
      <c r="E276" s="41"/>
      <c r="F276" s="30"/>
      <c r="G276" s="30"/>
      <c r="H276" s="30"/>
    </row>
    <row r="277" spans="1:8" x14ac:dyDescent="0.25">
      <c r="A277" s="30"/>
      <c r="B277" s="30"/>
      <c r="C277" s="30"/>
      <c r="D277" s="41"/>
      <c r="E277" s="41"/>
      <c r="F277" s="30"/>
      <c r="G277" s="30"/>
      <c r="H277" s="30"/>
    </row>
    <row r="278" spans="1:8" x14ac:dyDescent="0.25">
      <c r="A278" s="30"/>
      <c r="B278" s="30"/>
      <c r="C278" s="30"/>
      <c r="D278" s="41"/>
      <c r="E278" s="41"/>
      <c r="F278" s="30"/>
      <c r="G278" s="30"/>
      <c r="H278" s="30"/>
    </row>
    <row r="279" spans="1:8" x14ac:dyDescent="0.25">
      <c r="A279" s="30"/>
      <c r="B279" s="30"/>
      <c r="C279" s="30"/>
      <c r="D279" s="41"/>
      <c r="E279" s="41"/>
      <c r="F279" s="30"/>
      <c r="G279" s="30"/>
      <c r="H279" s="30"/>
    </row>
    <row r="280" spans="1:8" x14ac:dyDescent="0.25">
      <c r="A280" s="30"/>
      <c r="B280" s="30"/>
      <c r="C280" s="30"/>
      <c r="D280" s="41"/>
      <c r="E280" s="41"/>
      <c r="F280" s="30"/>
      <c r="G280" s="30"/>
      <c r="H280" s="30"/>
    </row>
    <row r="281" spans="1:8" x14ac:dyDescent="0.25">
      <c r="A281" s="56"/>
      <c r="B281" s="30"/>
      <c r="C281" s="30"/>
      <c r="D281" s="41"/>
      <c r="E281" s="41"/>
      <c r="F281" s="30"/>
      <c r="G281" s="30"/>
      <c r="H281" s="30"/>
    </row>
    <row r="282" spans="1:8" x14ac:dyDescent="0.25">
      <c r="A282" s="56"/>
      <c r="B282" s="30"/>
      <c r="C282" s="30"/>
      <c r="D282" s="41"/>
      <c r="E282" s="41"/>
      <c r="F282" s="30"/>
      <c r="G282" s="30"/>
      <c r="H282" s="30"/>
    </row>
    <row r="283" spans="1:8" x14ac:dyDescent="0.25">
      <c r="A283" s="56"/>
      <c r="B283" s="30"/>
      <c r="C283" s="30"/>
      <c r="D283" s="41"/>
      <c r="E283" s="41"/>
      <c r="F283" s="30"/>
      <c r="G283" s="30"/>
      <c r="H283" s="30"/>
    </row>
    <row r="284" spans="1:8" x14ac:dyDescent="0.25">
      <c r="A284" s="56"/>
      <c r="B284" s="30"/>
      <c r="C284" s="30"/>
      <c r="D284" s="41"/>
      <c r="E284" s="41"/>
      <c r="F284" s="30"/>
      <c r="G284" s="30"/>
      <c r="H284" s="30"/>
    </row>
    <row r="285" spans="1:8" x14ac:dyDescent="0.25">
      <c r="A285" s="56"/>
      <c r="B285" s="30"/>
      <c r="C285" s="30"/>
      <c r="D285" s="41"/>
      <c r="E285" s="41"/>
      <c r="F285" s="30"/>
      <c r="G285" s="30"/>
      <c r="H285" s="30"/>
    </row>
    <row r="286" spans="1:8" x14ac:dyDescent="0.25">
      <c r="A286" s="30"/>
      <c r="B286" s="30"/>
      <c r="C286" s="30"/>
      <c r="D286" s="41"/>
      <c r="E286" s="41"/>
      <c r="F286" s="30"/>
      <c r="G286" s="30"/>
      <c r="H286" s="30"/>
    </row>
    <row r="287" spans="1:8" x14ac:dyDescent="0.25">
      <c r="A287" s="30"/>
      <c r="B287" s="30"/>
      <c r="C287" s="30"/>
      <c r="D287" s="41"/>
      <c r="E287" s="41"/>
      <c r="F287" s="30"/>
      <c r="G287" s="30"/>
      <c r="H287" s="30"/>
    </row>
    <row r="288" spans="1:8" x14ac:dyDescent="0.25">
      <c r="A288" s="30"/>
      <c r="B288" s="30"/>
      <c r="C288" s="30"/>
      <c r="D288" s="41"/>
      <c r="E288" s="41"/>
      <c r="F288" s="30"/>
      <c r="G288" s="30"/>
      <c r="H288" s="30"/>
    </row>
    <row r="289" spans="4:5" s="30" customFormat="1" x14ac:dyDescent="0.25">
      <c r="D289" s="41"/>
      <c r="E289" s="41"/>
    </row>
    <row r="290" spans="4:5" s="30" customFormat="1" x14ac:dyDescent="0.25">
      <c r="D290" s="41"/>
      <c r="E290" s="41"/>
    </row>
    <row r="291" spans="4:5" s="30" customFormat="1" x14ac:dyDescent="0.25">
      <c r="D291" s="41"/>
      <c r="E291" s="41"/>
    </row>
    <row r="292" spans="4:5" s="30" customFormat="1" x14ac:dyDescent="0.25">
      <c r="D292" s="41"/>
      <c r="E292" s="41"/>
    </row>
    <row r="293" spans="4:5" s="30" customFormat="1" x14ac:dyDescent="0.25">
      <c r="D293" s="41"/>
      <c r="E293" s="41"/>
    </row>
    <row r="294" spans="4:5" s="30" customFormat="1" x14ac:dyDescent="0.25">
      <c r="D294" s="41"/>
      <c r="E294" s="41"/>
    </row>
    <row r="295" spans="4:5" s="30" customFormat="1" x14ac:dyDescent="0.25">
      <c r="D295" s="41"/>
      <c r="E295" s="41"/>
    </row>
    <row r="296" spans="4:5" s="30" customFormat="1" x14ac:dyDescent="0.25">
      <c r="D296" s="41"/>
      <c r="E296" s="41"/>
    </row>
    <row r="297" spans="4:5" s="30" customFormat="1" x14ac:dyDescent="0.25">
      <c r="D297" s="41"/>
      <c r="E297" s="41"/>
    </row>
    <row r="298" spans="4:5" s="30" customFormat="1" x14ac:dyDescent="0.25">
      <c r="D298" s="41"/>
      <c r="E298" s="41"/>
    </row>
    <row r="299" spans="4:5" s="30" customFormat="1" x14ac:dyDescent="0.25">
      <c r="D299" s="41"/>
      <c r="E299" s="41"/>
    </row>
    <row r="300" spans="4:5" s="30" customFormat="1" x14ac:dyDescent="0.25">
      <c r="D300" s="41"/>
      <c r="E300" s="41"/>
    </row>
    <row r="301" spans="4:5" s="30" customFormat="1" x14ac:dyDescent="0.25">
      <c r="D301" s="41"/>
      <c r="E301" s="41"/>
    </row>
    <row r="302" spans="4:5" s="30" customFormat="1" x14ac:dyDescent="0.25">
      <c r="D302" s="41"/>
      <c r="E302" s="41"/>
    </row>
    <row r="303" spans="4:5" s="30" customFormat="1" x14ac:dyDescent="0.25">
      <c r="D303" s="41"/>
      <c r="E303" s="41"/>
    </row>
    <row r="304" spans="4:5" s="30" customFormat="1" x14ac:dyDescent="0.25">
      <c r="D304" s="41"/>
      <c r="E304" s="41"/>
    </row>
    <row r="305" spans="4:5" s="30" customFormat="1" x14ac:dyDescent="0.25">
      <c r="D305" s="41"/>
      <c r="E305" s="41"/>
    </row>
    <row r="306" spans="4:5" s="30" customFormat="1" x14ac:dyDescent="0.25">
      <c r="D306" s="41"/>
      <c r="E306" s="41"/>
    </row>
    <row r="307" spans="4:5" s="30" customFormat="1" x14ac:dyDescent="0.25">
      <c r="D307" s="41"/>
      <c r="E307" s="41"/>
    </row>
    <row r="308" spans="4:5" s="30" customFormat="1" x14ac:dyDescent="0.25">
      <c r="D308" s="41"/>
      <c r="E308" s="41"/>
    </row>
    <row r="309" spans="4:5" s="30" customFormat="1" x14ac:dyDescent="0.25">
      <c r="D309" s="41"/>
      <c r="E309" s="41"/>
    </row>
    <row r="310" spans="4:5" s="30" customFormat="1" x14ac:dyDescent="0.25">
      <c r="D310" s="41"/>
      <c r="E310" s="41"/>
    </row>
    <row r="311" spans="4:5" s="30" customFormat="1" x14ac:dyDescent="0.25">
      <c r="D311" s="41"/>
      <c r="E311" s="41"/>
    </row>
    <row r="312" spans="4:5" s="30" customFormat="1" x14ac:dyDescent="0.25">
      <c r="D312" s="41"/>
      <c r="E312" s="41"/>
    </row>
    <row r="313" spans="4:5" s="30" customFormat="1" x14ac:dyDescent="0.25">
      <c r="D313" s="41"/>
      <c r="E313" s="41"/>
    </row>
    <row r="314" spans="4:5" s="30" customFormat="1" x14ac:dyDescent="0.25">
      <c r="D314" s="41"/>
      <c r="E314" s="41"/>
    </row>
    <row r="315" spans="4:5" s="30" customFormat="1" x14ac:dyDescent="0.25">
      <c r="D315" s="41"/>
      <c r="E315" s="41"/>
    </row>
    <row r="316" spans="4:5" s="30" customFormat="1" x14ac:dyDescent="0.25">
      <c r="D316" s="41"/>
      <c r="E316" s="41"/>
    </row>
    <row r="317" spans="4:5" s="30" customFormat="1" x14ac:dyDescent="0.25">
      <c r="D317" s="41"/>
      <c r="E317" s="41"/>
    </row>
    <row r="318" spans="4:5" s="30" customFormat="1" x14ac:dyDescent="0.25">
      <c r="D318" s="41"/>
      <c r="E318" s="41"/>
    </row>
    <row r="319" spans="4:5" s="30" customFormat="1" x14ac:dyDescent="0.25">
      <c r="D319" s="41"/>
      <c r="E319" s="41"/>
    </row>
    <row r="320" spans="4:5" s="30" customFormat="1" x14ac:dyDescent="0.25">
      <c r="D320" s="41"/>
      <c r="E320" s="41"/>
    </row>
    <row r="321" spans="4:5" s="30" customFormat="1" x14ac:dyDescent="0.25">
      <c r="D321" s="41"/>
      <c r="E321" s="41"/>
    </row>
    <row r="322" spans="4:5" s="30" customFormat="1" x14ac:dyDescent="0.25">
      <c r="D322" s="41"/>
      <c r="E322" s="41"/>
    </row>
    <row r="323" spans="4:5" s="30" customFormat="1" x14ac:dyDescent="0.25">
      <c r="D323" s="41"/>
      <c r="E323" s="41"/>
    </row>
    <row r="324" spans="4:5" s="30" customFormat="1" x14ac:dyDescent="0.25">
      <c r="D324" s="41"/>
      <c r="E324" s="41"/>
    </row>
    <row r="325" spans="4:5" s="30" customFormat="1" x14ac:dyDescent="0.25">
      <c r="D325" s="41"/>
      <c r="E325" s="41"/>
    </row>
    <row r="326" spans="4:5" s="30" customFormat="1" x14ac:dyDescent="0.25">
      <c r="D326" s="41"/>
      <c r="E326" s="41"/>
    </row>
    <row r="327" spans="4:5" s="30" customFormat="1" x14ac:dyDescent="0.25">
      <c r="D327" s="41"/>
      <c r="E327" s="41"/>
    </row>
    <row r="328" spans="4:5" s="30" customFormat="1" x14ac:dyDescent="0.25">
      <c r="D328" s="41"/>
      <c r="E328" s="41"/>
    </row>
    <row r="329" spans="4:5" s="30" customFormat="1" x14ac:dyDescent="0.25">
      <c r="D329" s="41"/>
      <c r="E329" s="41"/>
    </row>
    <row r="330" spans="4:5" s="30" customFormat="1" x14ac:dyDescent="0.25">
      <c r="D330" s="41"/>
      <c r="E330" s="41"/>
    </row>
    <row r="331" spans="4:5" s="30" customFormat="1" x14ac:dyDescent="0.25">
      <c r="D331" s="41"/>
      <c r="E331" s="41"/>
    </row>
    <row r="332" spans="4:5" s="30" customFormat="1" x14ac:dyDescent="0.25">
      <c r="D332" s="41"/>
      <c r="E332" s="41"/>
    </row>
    <row r="333" spans="4:5" s="30" customFormat="1" x14ac:dyDescent="0.25">
      <c r="D333" s="41"/>
      <c r="E333" s="41"/>
    </row>
    <row r="334" spans="4:5" s="30" customFormat="1" x14ac:dyDescent="0.25">
      <c r="D334" s="41"/>
      <c r="E334" s="41"/>
    </row>
    <row r="335" spans="4:5" s="30" customFormat="1" x14ac:dyDescent="0.25">
      <c r="D335" s="41"/>
      <c r="E335" s="41"/>
    </row>
    <row r="336" spans="4:5" s="30" customFormat="1" ht="15.4" customHeight="1" x14ac:dyDescent="0.25">
      <c r="D336" s="41"/>
      <c r="E336" s="41"/>
    </row>
    <row r="337" spans="4:5" s="30" customFormat="1" x14ac:dyDescent="0.25">
      <c r="D337" s="41"/>
      <c r="E337" s="41"/>
    </row>
    <row r="338" spans="4:5" s="30" customFormat="1" x14ac:dyDescent="0.25">
      <c r="D338" s="41"/>
      <c r="E338" s="41"/>
    </row>
    <row r="339" spans="4:5" s="30" customFormat="1" x14ac:dyDescent="0.25">
      <c r="D339" s="41"/>
      <c r="E339" s="41"/>
    </row>
    <row r="340" spans="4:5" s="30" customFormat="1" x14ac:dyDescent="0.25">
      <c r="D340" s="41"/>
      <c r="E340" s="41"/>
    </row>
    <row r="341" spans="4:5" s="30" customFormat="1" x14ac:dyDescent="0.25">
      <c r="D341" s="41"/>
      <c r="E341" s="41"/>
    </row>
    <row r="342" spans="4:5" s="30" customFormat="1" x14ac:dyDescent="0.25">
      <c r="D342" s="41"/>
      <c r="E342" s="41"/>
    </row>
    <row r="343" spans="4:5" s="30" customFormat="1" x14ac:dyDescent="0.25">
      <c r="D343" s="41"/>
      <c r="E343" s="41"/>
    </row>
    <row r="344" spans="4:5" s="30" customFormat="1" x14ac:dyDescent="0.25">
      <c r="D344" s="41"/>
      <c r="E344" s="41"/>
    </row>
    <row r="345" spans="4:5" s="30" customFormat="1" x14ac:dyDescent="0.25">
      <c r="D345" s="41"/>
      <c r="E345" s="41"/>
    </row>
    <row r="346" spans="4:5" s="30" customFormat="1" x14ac:dyDescent="0.25">
      <c r="D346" s="41"/>
      <c r="E346" s="41"/>
    </row>
    <row r="347" spans="4:5" s="30" customFormat="1" x14ac:dyDescent="0.25">
      <c r="D347" s="41"/>
      <c r="E347" s="41"/>
    </row>
    <row r="348" spans="4:5" s="30" customFormat="1" x14ac:dyDescent="0.25">
      <c r="D348" s="41"/>
      <c r="E348" s="41"/>
    </row>
    <row r="349" spans="4:5" s="30" customFormat="1" x14ac:dyDescent="0.25">
      <c r="D349" s="41"/>
      <c r="E349" s="41"/>
    </row>
    <row r="350" spans="4:5" s="30" customFormat="1" x14ac:dyDescent="0.25">
      <c r="D350" s="41"/>
      <c r="E350" s="41"/>
    </row>
    <row r="351" spans="4:5" s="30" customFormat="1" x14ac:dyDescent="0.25">
      <c r="D351" s="41"/>
      <c r="E351" s="41"/>
    </row>
    <row r="352" spans="4:5" s="30" customFormat="1" x14ac:dyDescent="0.25">
      <c r="D352" s="41"/>
      <c r="E352" s="41"/>
    </row>
    <row r="353" spans="1:8" x14ac:dyDescent="0.25">
      <c r="A353" s="30"/>
      <c r="B353" s="30"/>
      <c r="C353" s="30"/>
      <c r="D353" s="41"/>
      <c r="E353" s="41"/>
      <c r="F353" s="30"/>
      <c r="G353" s="30"/>
      <c r="H353" s="30"/>
    </row>
    <row r="354" spans="1:8" x14ac:dyDescent="0.25">
      <c r="A354" s="30"/>
      <c r="B354" s="30"/>
      <c r="C354" s="30"/>
      <c r="D354" s="41"/>
      <c r="E354" s="41"/>
      <c r="F354" s="30"/>
      <c r="G354" s="30"/>
      <c r="H354" s="30"/>
    </row>
    <row r="355" spans="1:8" x14ac:dyDescent="0.25">
      <c r="A355" s="30"/>
      <c r="B355" s="30"/>
      <c r="C355" s="30"/>
      <c r="D355" s="41"/>
      <c r="E355" s="41"/>
      <c r="F355" s="30"/>
      <c r="G355" s="30"/>
      <c r="H355" s="30"/>
    </row>
    <row r="356" spans="1:8" x14ac:dyDescent="0.25">
      <c r="A356" s="30"/>
      <c r="B356" s="30"/>
      <c r="C356" s="30"/>
      <c r="D356" s="41"/>
      <c r="E356" s="41"/>
      <c r="F356" s="30"/>
      <c r="G356" s="30"/>
      <c r="H356" s="30"/>
    </row>
    <row r="357" spans="1:8" x14ac:dyDescent="0.25">
      <c r="A357" s="30"/>
      <c r="B357" s="30"/>
      <c r="C357" s="30"/>
      <c r="D357" s="41"/>
      <c r="E357" s="41"/>
      <c r="F357" s="30"/>
      <c r="G357" s="30"/>
      <c r="H357" s="30"/>
    </row>
    <row r="358" spans="1:8" x14ac:dyDescent="0.25">
      <c r="A358" s="30"/>
      <c r="B358" s="30"/>
      <c r="C358" s="30"/>
      <c r="D358" s="41"/>
      <c r="E358" s="41"/>
      <c r="F358" s="30"/>
      <c r="G358" s="30"/>
      <c r="H358" s="30"/>
    </row>
    <row r="359" spans="1:8" x14ac:dyDescent="0.25">
      <c r="A359" s="54"/>
      <c r="B359" s="30"/>
      <c r="C359" s="30"/>
      <c r="D359" s="41"/>
      <c r="E359" s="41"/>
      <c r="F359" s="30"/>
      <c r="G359" s="30"/>
      <c r="H359" s="30"/>
    </row>
    <row r="360" spans="1:8" x14ac:dyDescent="0.25">
      <c r="A360" s="30"/>
      <c r="B360" s="30"/>
      <c r="C360" s="30"/>
      <c r="D360" s="41"/>
      <c r="E360" s="41"/>
      <c r="F360" s="30"/>
      <c r="G360" s="30"/>
      <c r="H360" s="30"/>
    </row>
    <row r="361" spans="1:8" x14ac:dyDescent="0.25">
      <c r="A361" s="54"/>
      <c r="B361" s="30"/>
      <c r="C361" s="30"/>
      <c r="D361" s="41"/>
      <c r="E361" s="41"/>
      <c r="F361" s="30"/>
      <c r="G361" s="30"/>
      <c r="H361" s="30"/>
    </row>
    <row r="362" spans="1:8" x14ac:dyDescent="0.25">
      <c r="A362" s="54"/>
      <c r="B362" s="30"/>
      <c r="C362" s="30"/>
      <c r="D362" s="41"/>
      <c r="E362" s="41"/>
      <c r="F362" s="30"/>
      <c r="G362" s="30"/>
      <c r="H362" s="30"/>
    </row>
    <row r="363" spans="1:8" x14ac:dyDescent="0.25">
      <c r="A363" s="56"/>
      <c r="B363" s="30"/>
      <c r="C363" s="30"/>
      <c r="D363" s="41"/>
      <c r="E363" s="41"/>
      <c r="F363" s="30"/>
      <c r="G363" s="30"/>
      <c r="H363" s="30"/>
    </row>
    <row r="364" spans="1:8" x14ac:dyDescent="0.25">
      <c r="A364" s="56"/>
      <c r="B364" s="30"/>
      <c r="C364" s="30"/>
      <c r="D364" s="41"/>
      <c r="E364" s="41"/>
      <c r="F364" s="30"/>
      <c r="G364" s="30"/>
      <c r="H364" s="30"/>
    </row>
    <row r="365" spans="1:8" x14ac:dyDescent="0.25">
      <c r="A365" s="30"/>
      <c r="B365" s="30"/>
      <c r="C365" s="30"/>
      <c r="D365" s="41"/>
      <c r="E365" s="41"/>
      <c r="F365" s="30"/>
      <c r="G365" s="30"/>
      <c r="H365" s="30"/>
    </row>
    <row r="366" spans="1:8" x14ac:dyDescent="0.25">
      <c r="A366" s="30"/>
      <c r="B366" s="30"/>
      <c r="C366" s="30"/>
      <c r="D366" s="41"/>
      <c r="E366" s="41"/>
      <c r="F366" s="30"/>
      <c r="G366" s="30"/>
      <c r="H366" s="30"/>
    </row>
    <row r="367" spans="1:8" x14ac:dyDescent="0.25">
      <c r="A367" s="30"/>
      <c r="B367" s="30"/>
      <c r="C367" s="30"/>
      <c r="D367" s="41"/>
      <c r="E367" s="41"/>
      <c r="F367" s="30"/>
      <c r="G367" s="30"/>
      <c r="H367" s="30"/>
    </row>
    <row r="368" spans="1:8" x14ac:dyDescent="0.25">
      <c r="A368" s="30"/>
      <c r="B368" s="30"/>
      <c r="C368" s="30"/>
      <c r="D368" s="41"/>
      <c r="E368" s="41"/>
      <c r="F368" s="30"/>
      <c r="G368" s="30"/>
      <c r="H368" s="30"/>
    </row>
    <row r="369" spans="4:5" s="30" customFormat="1" x14ac:dyDescent="0.25">
      <c r="D369" s="41"/>
      <c r="E369" s="41"/>
    </row>
    <row r="370" spans="4:5" s="30" customFormat="1" x14ac:dyDescent="0.25">
      <c r="D370" s="41"/>
      <c r="E370" s="41"/>
    </row>
    <row r="371" spans="4:5" s="30" customFormat="1" x14ac:dyDescent="0.25">
      <c r="D371" s="41"/>
      <c r="E371" s="41"/>
    </row>
    <row r="372" spans="4:5" s="30" customFormat="1" x14ac:dyDescent="0.25">
      <c r="D372" s="41"/>
      <c r="E372" s="41"/>
    </row>
    <row r="373" spans="4:5" s="30" customFormat="1" x14ac:dyDescent="0.25">
      <c r="D373" s="41"/>
      <c r="E373" s="41"/>
    </row>
    <row r="374" spans="4:5" s="30" customFormat="1" x14ac:dyDescent="0.25">
      <c r="D374" s="41"/>
      <c r="E374" s="41"/>
    </row>
    <row r="375" spans="4:5" s="30" customFormat="1" x14ac:dyDescent="0.25">
      <c r="D375" s="41"/>
      <c r="E375" s="41"/>
    </row>
    <row r="376" spans="4:5" s="30" customFormat="1" x14ac:dyDescent="0.25">
      <c r="D376" s="41"/>
      <c r="E376" s="41"/>
    </row>
    <row r="377" spans="4:5" s="30" customFormat="1" x14ac:dyDescent="0.25">
      <c r="D377" s="41"/>
      <c r="E377" s="41"/>
    </row>
    <row r="378" spans="4:5" s="30" customFormat="1" x14ac:dyDescent="0.25">
      <c r="D378" s="41"/>
      <c r="E378" s="41"/>
    </row>
    <row r="379" spans="4:5" s="30" customFormat="1" x14ac:dyDescent="0.25">
      <c r="D379" s="41"/>
      <c r="E379" s="41"/>
    </row>
    <row r="380" spans="4:5" s="30" customFormat="1" x14ac:dyDescent="0.25">
      <c r="D380" s="41"/>
      <c r="E380" s="41"/>
    </row>
    <row r="381" spans="4:5" s="30" customFormat="1" x14ac:dyDescent="0.25">
      <c r="D381" s="41"/>
      <c r="E381" s="41"/>
    </row>
    <row r="382" spans="4:5" s="30" customFormat="1" x14ac:dyDescent="0.25">
      <c r="D382" s="41"/>
      <c r="E382" s="41"/>
    </row>
    <row r="383" spans="4:5" s="30" customFormat="1" x14ac:dyDescent="0.25">
      <c r="D383" s="41"/>
      <c r="E383" s="41"/>
    </row>
    <row r="384" spans="4:5" s="30" customFormat="1" x14ac:dyDescent="0.25">
      <c r="D384" s="41"/>
      <c r="E384" s="41"/>
    </row>
    <row r="385" spans="4:5" s="30" customFormat="1" x14ac:dyDescent="0.25">
      <c r="D385" s="41"/>
      <c r="E385" s="41"/>
    </row>
    <row r="386" spans="4:5" s="30" customFormat="1" x14ac:dyDescent="0.25">
      <c r="D386" s="41"/>
      <c r="E386" s="41"/>
    </row>
    <row r="387" spans="4:5" s="30" customFormat="1" x14ac:dyDescent="0.25">
      <c r="D387" s="41"/>
      <c r="E387" s="41"/>
    </row>
    <row r="388" spans="4:5" s="30" customFormat="1" x14ac:dyDescent="0.25">
      <c r="D388" s="41"/>
      <c r="E388" s="41"/>
    </row>
    <row r="389" spans="4:5" s="30" customFormat="1" x14ac:dyDescent="0.25">
      <c r="D389" s="41"/>
      <c r="E389" s="41"/>
    </row>
    <row r="390" spans="4:5" s="30" customFormat="1" x14ac:dyDescent="0.25">
      <c r="D390" s="41"/>
      <c r="E390" s="41"/>
    </row>
    <row r="391" spans="4:5" s="30" customFormat="1" x14ac:dyDescent="0.25">
      <c r="D391" s="41"/>
      <c r="E391" s="41"/>
    </row>
    <row r="392" spans="4:5" s="30" customFormat="1" x14ac:dyDescent="0.25">
      <c r="D392" s="41"/>
      <c r="E392" s="41"/>
    </row>
    <row r="393" spans="4:5" s="30" customFormat="1" x14ac:dyDescent="0.25">
      <c r="D393" s="41"/>
      <c r="E393" s="41"/>
    </row>
    <row r="394" spans="4:5" s="30" customFormat="1" ht="15.4" customHeight="1" x14ac:dyDescent="0.25">
      <c r="D394" s="41"/>
      <c r="E394" s="41"/>
    </row>
    <row r="395" spans="4:5" s="30" customFormat="1" x14ac:dyDescent="0.25">
      <c r="D395" s="41"/>
      <c r="E395" s="41"/>
    </row>
    <row r="396" spans="4:5" s="30" customFormat="1" x14ac:dyDescent="0.25">
      <c r="D396" s="41"/>
      <c r="E396" s="41"/>
    </row>
    <row r="397" spans="4:5" s="30" customFormat="1" x14ac:dyDescent="0.25">
      <c r="D397" s="41"/>
      <c r="E397" s="41"/>
    </row>
    <row r="398" spans="4:5" s="30" customFormat="1" x14ac:dyDescent="0.25">
      <c r="D398" s="41"/>
      <c r="E398" s="41"/>
    </row>
    <row r="399" spans="4:5" s="30" customFormat="1" x14ac:dyDescent="0.25">
      <c r="D399" s="41"/>
      <c r="E399" s="41"/>
    </row>
    <row r="400" spans="4:5" s="30" customFormat="1" x14ac:dyDescent="0.25">
      <c r="D400" s="41"/>
      <c r="E400" s="41"/>
    </row>
    <row r="401" spans="4:5" s="30" customFormat="1" ht="15.4" customHeight="1" x14ac:dyDescent="0.25">
      <c r="D401" s="41"/>
      <c r="E401" s="41"/>
    </row>
    <row r="402" spans="4:5" s="30" customFormat="1" x14ac:dyDescent="0.25">
      <c r="D402" s="41"/>
      <c r="E402" s="41"/>
    </row>
    <row r="403" spans="4:5" s="30" customFormat="1" x14ac:dyDescent="0.25">
      <c r="D403" s="41"/>
      <c r="E403" s="41"/>
    </row>
    <row r="404" spans="4:5" s="30" customFormat="1" ht="15.4" customHeight="1" x14ac:dyDescent="0.25">
      <c r="D404" s="41"/>
      <c r="E404" s="41"/>
    </row>
    <row r="405" spans="4:5" s="30" customFormat="1" x14ac:dyDescent="0.25">
      <c r="D405" s="41"/>
      <c r="E405" s="41"/>
    </row>
    <row r="406" spans="4:5" s="30" customFormat="1" x14ac:dyDescent="0.25">
      <c r="D406" s="41"/>
      <c r="E406" s="41"/>
    </row>
    <row r="407" spans="4:5" s="30" customFormat="1" x14ac:dyDescent="0.25">
      <c r="D407" s="41"/>
      <c r="E407" s="41"/>
    </row>
    <row r="408" spans="4:5" s="30" customFormat="1" x14ac:dyDescent="0.25">
      <c r="D408" s="41"/>
      <c r="E408" s="41"/>
    </row>
    <row r="409" spans="4:5" s="30" customFormat="1" x14ac:dyDescent="0.25">
      <c r="D409" s="41"/>
      <c r="E409" s="41"/>
    </row>
    <row r="410" spans="4:5" s="30" customFormat="1" x14ac:dyDescent="0.25">
      <c r="D410" s="41"/>
      <c r="E410" s="41"/>
    </row>
    <row r="411" spans="4:5" s="30" customFormat="1" x14ac:dyDescent="0.25">
      <c r="D411" s="41"/>
      <c r="E411" s="41"/>
    </row>
    <row r="412" spans="4:5" s="30" customFormat="1" x14ac:dyDescent="0.25">
      <c r="D412" s="41"/>
      <c r="E412" s="41"/>
    </row>
    <row r="413" spans="4:5" s="30" customFormat="1" x14ac:dyDescent="0.25">
      <c r="D413" s="41"/>
      <c r="E413" s="41"/>
    </row>
    <row r="414" spans="4:5" s="30" customFormat="1" x14ac:dyDescent="0.25">
      <c r="D414" s="41"/>
      <c r="E414" s="41"/>
    </row>
    <row r="415" spans="4:5" s="30" customFormat="1" x14ac:dyDescent="0.25">
      <c r="D415" s="41"/>
      <c r="E415" s="41"/>
    </row>
    <row r="416" spans="4:5" s="30" customFormat="1" x14ac:dyDescent="0.25">
      <c r="D416" s="41"/>
      <c r="E416" s="41"/>
    </row>
    <row r="417" spans="4:5" s="30" customFormat="1" x14ac:dyDescent="0.25">
      <c r="D417" s="41"/>
      <c r="E417" s="41"/>
    </row>
    <row r="418" spans="4:5" s="30" customFormat="1" x14ac:dyDescent="0.25">
      <c r="D418" s="41"/>
      <c r="E418" s="41"/>
    </row>
    <row r="419" spans="4:5" s="30" customFormat="1" x14ac:dyDescent="0.25">
      <c r="D419" s="41"/>
      <c r="E419" s="41"/>
    </row>
    <row r="420" spans="4:5" s="30" customFormat="1" x14ac:dyDescent="0.25">
      <c r="D420" s="41"/>
      <c r="E420" s="41"/>
    </row>
    <row r="421" spans="4:5" s="30" customFormat="1" x14ac:dyDescent="0.25">
      <c r="D421" s="41"/>
      <c r="E421" s="41"/>
    </row>
    <row r="422" spans="4:5" s="30" customFormat="1" ht="15.4" customHeight="1" x14ac:dyDescent="0.25">
      <c r="D422" s="41"/>
      <c r="E422" s="41"/>
    </row>
    <row r="423" spans="4:5" s="30" customFormat="1" x14ac:dyDescent="0.25">
      <c r="D423" s="41"/>
      <c r="E423" s="41"/>
    </row>
    <row r="424" spans="4:5" s="30" customFormat="1" x14ac:dyDescent="0.25">
      <c r="D424" s="41"/>
      <c r="E424" s="41"/>
    </row>
    <row r="425" spans="4:5" s="30" customFormat="1" x14ac:dyDescent="0.25">
      <c r="D425" s="41"/>
      <c r="E425" s="41"/>
    </row>
    <row r="426" spans="4:5" s="30" customFormat="1" x14ac:dyDescent="0.25">
      <c r="D426" s="41"/>
      <c r="E426" s="41"/>
    </row>
    <row r="427" spans="4:5" s="30" customFormat="1" x14ac:dyDescent="0.25">
      <c r="D427" s="41"/>
      <c r="E427" s="41"/>
    </row>
    <row r="428" spans="4:5" s="30" customFormat="1" x14ac:dyDescent="0.25">
      <c r="D428" s="41"/>
      <c r="E428" s="41"/>
    </row>
    <row r="429" spans="4:5" s="30" customFormat="1" x14ac:dyDescent="0.25">
      <c r="D429" s="41"/>
      <c r="E429" s="41"/>
    </row>
    <row r="430" spans="4:5" s="30" customFormat="1" x14ac:dyDescent="0.25">
      <c r="D430" s="41"/>
      <c r="E430" s="41"/>
    </row>
    <row r="431" spans="4:5" s="30" customFormat="1" x14ac:dyDescent="0.25">
      <c r="D431" s="41"/>
      <c r="E431" s="41"/>
    </row>
    <row r="432" spans="4:5" s="30" customFormat="1" x14ac:dyDescent="0.25">
      <c r="D432" s="41"/>
      <c r="E432" s="41"/>
    </row>
    <row r="433" spans="4:5" s="30" customFormat="1" x14ac:dyDescent="0.25">
      <c r="D433" s="41"/>
      <c r="E433" s="41"/>
    </row>
    <row r="434" spans="4:5" s="30" customFormat="1" x14ac:dyDescent="0.25">
      <c r="D434" s="41"/>
      <c r="E434" s="41"/>
    </row>
    <row r="435" spans="4:5" s="30" customFormat="1" x14ac:dyDescent="0.25">
      <c r="D435" s="41"/>
      <c r="E435" s="41"/>
    </row>
    <row r="436" spans="4:5" s="30" customFormat="1" ht="15.4" customHeight="1" x14ac:dyDescent="0.25">
      <c r="D436" s="41"/>
      <c r="E436" s="41"/>
    </row>
    <row r="437" spans="4:5" s="30" customFormat="1" x14ac:dyDescent="0.25">
      <c r="D437" s="41"/>
      <c r="E437" s="41"/>
    </row>
    <row r="438" spans="4:5" s="30" customFormat="1" x14ac:dyDescent="0.25">
      <c r="D438" s="41"/>
      <c r="E438" s="41"/>
    </row>
    <row r="439" spans="4:5" s="30" customFormat="1" x14ac:dyDescent="0.25">
      <c r="D439" s="41"/>
      <c r="E439" s="41"/>
    </row>
    <row r="440" spans="4:5" s="30" customFormat="1" x14ac:dyDescent="0.25">
      <c r="D440" s="41"/>
      <c r="E440" s="41"/>
    </row>
    <row r="441" spans="4:5" s="30" customFormat="1" x14ac:dyDescent="0.25">
      <c r="D441" s="41"/>
      <c r="E441" s="41"/>
    </row>
    <row r="442" spans="4:5" s="30" customFormat="1" x14ac:dyDescent="0.25">
      <c r="D442" s="41"/>
      <c r="E442" s="41"/>
    </row>
    <row r="443" spans="4:5" s="30" customFormat="1" x14ac:dyDescent="0.25">
      <c r="D443" s="41"/>
      <c r="E443" s="41"/>
    </row>
    <row r="444" spans="4:5" s="30" customFormat="1" ht="15.4" customHeight="1" x14ac:dyDescent="0.25">
      <c r="D444" s="41"/>
      <c r="E444" s="41"/>
    </row>
    <row r="445" spans="4:5" s="30" customFormat="1" x14ac:dyDescent="0.25">
      <c r="D445" s="41"/>
      <c r="E445" s="41"/>
    </row>
    <row r="446" spans="4:5" s="30" customFormat="1" ht="15.4" customHeight="1" x14ac:dyDescent="0.25">
      <c r="D446" s="41"/>
      <c r="E446" s="41"/>
    </row>
    <row r="447" spans="4:5" s="30" customFormat="1" x14ac:dyDescent="0.25">
      <c r="D447" s="41"/>
      <c r="E447" s="41"/>
    </row>
    <row r="448" spans="4:5" s="30" customFormat="1" x14ac:dyDescent="0.25">
      <c r="D448" s="41"/>
      <c r="E448" s="41"/>
    </row>
    <row r="449" spans="4:5" s="30" customFormat="1" x14ac:dyDescent="0.25">
      <c r="D449" s="41"/>
      <c r="E449" s="41"/>
    </row>
    <row r="450" spans="4:5" s="30" customFormat="1" ht="15.4" customHeight="1" x14ac:dyDescent="0.25">
      <c r="D450" s="41"/>
      <c r="E450" s="41"/>
    </row>
    <row r="451" spans="4:5" s="30" customFormat="1" x14ac:dyDescent="0.25">
      <c r="D451" s="41"/>
      <c r="E451" s="41"/>
    </row>
    <row r="452" spans="4:5" s="30" customFormat="1" x14ac:dyDescent="0.25">
      <c r="D452" s="41"/>
      <c r="E452" s="41"/>
    </row>
    <row r="453" spans="4:5" s="30" customFormat="1" ht="15.4" customHeight="1" x14ac:dyDescent="0.25">
      <c r="D453" s="41"/>
      <c r="E453" s="41"/>
    </row>
    <row r="454" spans="4:5" s="30" customFormat="1" x14ac:dyDescent="0.25">
      <c r="D454" s="41"/>
      <c r="E454" s="41"/>
    </row>
    <row r="455" spans="4:5" s="30" customFormat="1" x14ac:dyDescent="0.25">
      <c r="D455" s="41"/>
      <c r="E455" s="41"/>
    </row>
    <row r="456" spans="4:5" s="30" customFormat="1" x14ac:dyDescent="0.25">
      <c r="D456" s="41"/>
      <c r="E456" s="41"/>
    </row>
    <row r="457" spans="4:5" s="30" customFormat="1" ht="15.4" customHeight="1" x14ac:dyDescent="0.25">
      <c r="D457" s="41"/>
      <c r="E457" s="41"/>
    </row>
    <row r="458" spans="4:5" s="30" customFormat="1" x14ac:dyDescent="0.25">
      <c r="D458" s="41"/>
      <c r="E458" s="41"/>
    </row>
    <row r="459" spans="4:5" s="30" customFormat="1" x14ac:dyDescent="0.25">
      <c r="D459" s="41"/>
      <c r="E459" s="41"/>
    </row>
    <row r="460" spans="4:5" s="30" customFormat="1" x14ac:dyDescent="0.25">
      <c r="D460" s="41"/>
      <c r="E460" s="41"/>
    </row>
    <row r="461" spans="4:5" s="30" customFormat="1" x14ac:dyDescent="0.25">
      <c r="D461" s="41"/>
      <c r="E461" s="41"/>
    </row>
    <row r="462" spans="4:5" s="30" customFormat="1" x14ac:dyDescent="0.25">
      <c r="D462" s="41"/>
      <c r="E462" s="41"/>
    </row>
    <row r="463" spans="4:5" s="30" customFormat="1" ht="15.4" customHeight="1" x14ac:dyDescent="0.25">
      <c r="D463" s="41"/>
      <c r="E463" s="41"/>
    </row>
    <row r="464" spans="4:5" s="30" customFormat="1" x14ac:dyDescent="0.25">
      <c r="D464" s="41"/>
      <c r="E464" s="41"/>
    </row>
    <row r="465" spans="4:5" s="30" customFormat="1" x14ac:dyDescent="0.25">
      <c r="D465" s="41"/>
      <c r="E465" s="41"/>
    </row>
    <row r="466" spans="4:5" s="30" customFormat="1" x14ac:dyDescent="0.25">
      <c r="D466" s="41"/>
      <c r="E466" s="41"/>
    </row>
    <row r="467" spans="4:5" s="30" customFormat="1" x14ac:dyDescent="0.25">
      <c r="D467" s="41"/>
      <c r="E467" s="41"/>
    </row>
    <row r="468" spans="4:5" s="30" customFormat="1" x14ac:dyDescent="0.25">
      <c r="D468" s="41"/>
      <c r="E468" s="41"/>
    </row>
    <row r="469" spans="4:5" s="30" customFormat="1" x14ac:dyDescent="0.25">
      <c r="D469" s="41"/>
      <c r="E469" s="41"/>
    </row>
    <row r="470" spans="4:5" s="30" customFormat="1" x14ac:dyDescent="0.25">
      <c r="D470" s="41"/>
      <c r="E470" s="41"/>
    </row>
    <row r="471" spans="4:5" s="30" customFormat="1" ht="15.4" customHeight="1" x14ac:dyDescent="0.25">
      <c r="D471" s="41"/>
      <c r="E471" s="41"/>
    </row>
    <row r="472" spans="4:5" s="30" customFormat="1" ht="15.4" customHeight="1" x14ac:dyDescent="0.25">
      <c r="D472" s="41"/>
      <c r="E472" s="41"/>
    </row>
    <row r="473" spans="4:5" s="30" customFormat="1" x14ac:dyDescent="0.25">
      <c r="D473" s="41"/>
      <c r="E473" s="41"/>
    </row>
    <row r="474" spans="4:5" s="30" customFormat="1" x14ac:dyDescent="0.25">
      <c r="D474" s="41"/>
      <c r="E474" s="41"/>
    </row>
    <row r="475" spans="4:5" s="30" customFormat="1" x14ac:dyDescent="0.25">
      <c r="D475" s="41"/>
      <c r="E475" s="41"/>
    </row>
    <row r="476" spans="4:5" s="30" customFormat="1" x14ac:dyDescent="0.25">
      <c r="D476" s="41"/>
      <c r="E476" s="41"/>
    </row>
    <row r="477" spans="4:5" s="30" customFormat="1" x14ac:dyDescent="0.25">
      <c r="D477" s="41"/>
      <c r="E477" s="41"/>
    </row>
    <row r="478" spans="4:5" s="30" customFormat="1" ht="15.4" customHeight="1" x14ac:dyDescent="0.25">
      <c r="D478" s="41"/>
      <c r="E478" s="41"/>
    </row>
    <row r="479" spans="4:5" s="30" customFormat="1" ht="15.4" customHeight="1" x14ac:dyDescent="0.25">
      <c r="D479" s="41"/>
      <c r="E479" s="41"/>
    </row>
    <row r="480" spans="4:5" s="30" customFormat="1" x14ac:dyDescent="0.25">
      <c r="D480" s="41"/>
      <c r="E480" s="41"/>
    </row>
    <row r="481" spans="4:5" s="30" customFormat="1" x14ac:dyDescent="0.25">
      <c r="D481" s="41"/>
      <c r="E481" s="41"/>
    </row>
    <row r="482" spans="4:5" s="30" customFormat="1" x14ac:dyDescent="0.25">
      <c r="D482" s="41"/>
      <c r="E482" s="41"/>
    </row>
    <row r="483" spans="4:5" s="30" customFormat="1" x14ac:dyDescent="0.25">
      <c r="D483" s="41"/>
      <c r="E483" s="41"/>
    </row>
    <row r="484" spans="4:5" s="30" customFormat="1" x14ac:dyDescent="0.25">
      <c r="D484" s="41"/>
      <c r="E484" s="41"/>
    </row>
    <row r="485" spans="4:5" s="30" customFormat="1" x14ac:dyDescent="0.25">
      <c r="D485" s="41"/>
      <c r="E485" s="41"/>
    </row>
    <row r="486" spans="4:5" s="30" customFormat="1" x14ac:dyDescent="0.25">
      <c r="D486" s="41"/>
      <c r="E486" s="41"/>
    </row>
    <row r="487" spans="4:5" s="30" customFormat="1" x14ac:dyDescent="0.25">
      <c r="D487" s="41"/>
      <c r="E487" s="41"/>
    </row>
    <row r="488" spans="4:5" s="30" customFormat="1" x14ac:dyDescent="0.25">
      <c r="D488" s="41"/>
      <c r="E488" s="41"/>
    </row>
    <row r="489" spans="4:5" s="30" customFormat="1" x14ac:dyDescent="0.25">
      <c r="D489" s="41"/>
      <c r="E489" s="41"/>
    </row>
    <row r="490" spans="4:5" s="30" customFormat="1" x14ac:dyDescent="0.25">
      <c r="D490" s="41"/>
      <c r="E490" s="41"/>
    </row>
    <row r="491" spans="4:5" s="30" customFormat="1" x14ac:dyDescent="0.25">
      <c r="D491" s="41"/>
      <c r="E491" s="41"/>
    </row>
    <row r="492" spans="4:5" s="30" customFormat="1" ht="15.4" customHeight="1" x14ac:dyDescent="0.25">
      <c r="D492" s="41"/>
      <c r="E492" s="41"/>
    </row>
    <row r="493" spans="4:5" s="30" customFormat="1" ht="15.4" customHeight="1" x14ac:dyDescent="0.25">
      <c r="D493" s="41"/>
      <c r="E493" s="41"/>
    </row>
    <row r="494" spans="4:5" s="30" customFormat="1" x14ac:dyDescent="0.25">
      <c r="D494" s="41"/>
      <c r="E494" s="41"/>
    </row>
    <row r="495" spans="4:5" s="30" customFormat="1" x14ac:dyDescent="0.25">
      <c r="D495" s="41"/>
      <c r="E495" s="41"/>
    </row>
    <row r="496" spans="4:5" s="30" customFormat="1" x14ac:dyDescent="0.25">
      <c r="D496" s="41"/>
      <c r="E496" s="41"/>
    </row>
    <row r="497" spans="4:5" s="30" customFormat="1" x14ac:dyDescent="0.25">
      <c r="D497" s="41"/>
      <c r="E497" s="41"/>
    </row>
    <row r="498" spans="4:5" s="30" customFormat="1" x14ac:dyDescent="0.25">
      <c r="D498" s="41"/>
      <c r="E498" s="41"/>
    </row>
    <row r="499" spans="4:5" s="30" customFormat="1" x14ac:dyDescent="0.25">
      <c r="D499" s="41"/>
      <c r="E499" s="41"/>
    </row>
    <row r="500" spans="4:5" s="30" customFormat="1" x14ac:dyDescent="0.25">
      <c r="D500" s="41"/>
      <c r="E500" s="41"/>
    </row>
    <row r="501" spans="4:5" s="30" customFormat="1" x14ac:dyDescent="0.25">
      <c r="D501" s="41"/>
      <c r="E501" s="41"/>
    </row>
    <row r="502" spans="4:5" s="30" customFormat="1" x14ac:dyDescent="0.25">
      <c r="D502" s="41"/>
      <c r="E502" s="41"/>
    </row>
    <row r="503" spans="4:5" s="30" customFormat="1" x14ac:dyDescent="0.25">
      <c r="D503" s="41"/>
      <c r="E503" s="41"/>
    </row>
    <row r="504" spans="4:5" s="30" customFormat="1" x14ac:dyDescent="0.25">
      <c r="D504" s="41"/>
      <c r="E504" s="41"/>
    </row>
    <row r="505" spans="4:5" s="30" customFormat="1" x14ac:dyDescent="0.25">
      <c r="D505" s="41"/>
      <c r="E505" s="41"/>
    </row>
    <row r="506" spans="4:5" s="30" customFormat="1" x14ac:dyDescent="0.25">
      <c r="D506" s="41"/>
      <c r="E506" s="41"/>
    </row>
    <row r="507" spans="4:5" s="30" customFormat="1" x14ac:dyDescent="0.25">
      <c r="D507" s="41"/>
      <c r="E507" s="41"/>
    </row>
    <row r="508" spans="4:5" s="30" customFormat="1" x14ac:dyDescent="0.25">
      <c r="D508" s="41"/>
      <c r="E508" s="41"/>
    </row>
    <row r="509" spans="4:5" s="30" customFormat="1" x14ac:dyDescent="0.25">
      <c r="D509" s="41"/>
      <c r="E509" s="41"/>
    </row>
    <row r="510" spans="4:5" s="30" customFormat="1" x14ac:dyDescent="0.25">
      <c r="D510" s="41"/>
      <c r="E510" s="41"/>
    </row>
    <row r="511" spans="4:5" s="30" customFormat="1" x14ac:dyDescent="0.25">
      <c r="D511" s="41"/>
      <c r="E511" s="41"/>
    </row>
    <row r="512" spans="4:5" s="30" customFormat="1" x14ac:dyDescent="0.25">
      <c r="D512" s="41"/>
      <c r="E512" s="41"/>
    </row>
    <row r="513" spans="4:5" s="30" customFormat="1" x14ac:dyDescent="0.25">
      <c r="D513" s="41"/>
      <c r="E513" s="41"/>
    </row>
    <row r="514" spans="4:5" s="30" customFormat="1" x14ac:dyDescent="0.25">
      <c r="D514" s="41"/>
      <c r="E514" s="41"/>
    </row>
    <row r="515" spans="4:5" s="30" customFormat="1" x14ac:dyDescent="0.25">
      <c r="D515" s="41"/>
      <c r="E515" s="41"/>
    </row>
    <row r="516" spans="4:5" s="30" customFormat="1" x14ac:dyDescent="0.25">
      <c r="D516" s="41"/>
      <c r="E516" s="41"/>
    </row>
    <row r="517" spans="4:5" s="30" customFormat="1" x14ac:dyDescent="0.25">
      <c r="D517" s="41"/>
      <c r="E517" s="41"/>
    </row>
    <row r="518" spans="4:5" s="30" customFormat="1" x14ac:dyDescent="0.25">
      <c r="D518" s="41"/>
      <c r="E518" s="41"/>
    </row>
    <row r="519" spans="4:5" s="30" customFormat="1" x14ac:dyDescent="0.25">
      <c r="D519" s="41"/>
      <c r="E519" s="41"/>
    </row>
    <row r="520" spans="4:5" s="30" customFormat="1" x14ac:dyDescent="0.25">
      <c r="D520" s="41"/>
      <c r="E520" s="41"/>
    </row>
    <row r="521" spans="4:5" s="30" customFormat="1" x14ac:dyDescent="0.25">
      <c r="D521" s="41"/>
      <c r="E521" s="41"/>
    </row>
    <row r="522" spans="4:5" s="30" customFormat="1" x14ac:dyDescent="0.25">
      <c r="D522" s="41"/>
      <c r="E522" s="41"/>
    </row>
    <row r="523" spans="4:5" s="30" customFormat="1" x14ac:dyDescent="0.25">
      <c r="D523" s="41"/>
      <c r="E523" s="41"/>
    </row>
    <row r="524" spans="4:5" s="30" customFormat="1" x14ac:dyDescent="0.25">
      <c r="D524" s="41"/>
      <c r="E524" s="41"/>
    </row>
    <row r="525" spans="4:5" s="30" customFormat="1" x14ac:dyDescent="0.25">
      <c r="D525" s="41"/>
      <c r="E525" s="41"/>
    </row>
    <row r="526" spans="4:5" s="30" customFormat="1" x14ac:dyDescent="0.25">
      <c r="D526" s="41"/>
      <c r="E526" s="41"/>
    </row>
    <row r="527" spans="4:5" s="30" customFormat="1" x14ac:dyDescent="0.25">
      <c r="D527" s="41"/>
      <c r="E527" s="41"/>
    </row>
    <row r="528" spans="4:5" s="30" customFormat="1" x14ac:dyDescent="0.25">
      <c r="D528" s="41"/>
      <c r="E528" s="41"/>
    </row>
    <row r="529" spans="1:13" x14ac:dyDescent="0.25">
      <c r="A529" s="30"/>
      <c r="B529" s="30"/>
      <c r="C529" s="30"/>
      <c r="D529" s="41"/>
      <c r="E529" s="41"/>
      <c r="F529" s="30"/>
      <c r="G529" s="30"/>
      <c r="H529" s="30"/>
    </row>
    <row r="530" spans="1:13" x14ac:dyDescent="0.25">
      <c r="A530" s="30"/>
      <c r="B530" s="30"/>
      <c r="C530" s="30"/>
      <c r="D530" s="41"/>
      <c r="E530" s="41"/>
      <c r="F530" s="30"/>
      <c r="G530" s="30"/>
      <c r="H530" s="30"/>
    </row>
    <row r="531" spans="1:13" x14ac:dyDescent="0.25">
      <c r="A531" s="30"/>
      <c r="B531" s="30"/>
      <c r="C531" s="30"/>
      <c r="D531" s="41"/>
      <c r="E531" s="41"/>
      <c r="F531" s="30"/>
      <c r="G531" s="30"/>
      <c r="H531" s="30"/>
    </row>
    <row r="532" spans="1:13" x14ac:dyDescent="0.25">
      <c r="A532" s="30"/>
      <c r="B532" s="30"/>
      <c r="C532" s="30"/>
      <c r="D532" s="41"/>
      <c r="E532" s="41"/>
      <c r="F532" s="30"/>
      <c r="G532" s="30"/>
      <c r="H532" s="30"/>
    </row>
    <row r="533" spans="1:13" x14ac:dyDescent="0.25">
      <c r="A533" s="30"/>
      <c r="B533" s="30"/>
      <c r="C533" s="30"/>
      <c r="D533" s="41"/>
      <c r="E533" s="41"/>
      <c r="F533" s="30"/>
      <c r="G533" s="30"/>
      <c r="H533" s="30"/>
    </row>
    <row r="534" spans="1:13" x14ac:dyDescent="0.25">
      <c r="A534" s="30"/>
      <c r="B534" s="30"/>
      <c r="C534" s="30"/>
      <c r="D534" s="41"/>
      <c r="E534" s="41"/>
      <c r="F534" s="30"/>
      <c r="G534" s="30"/>
      <c r="H534" s="30"/>
    </row>
    <row r="535" spans="1:13" x14ac:dyDescent="0.25">
      <c r="A535" s="30"/>
      <c r="B535" s="30"/>
      <c r="C535" s="30"/>
      <c r="D535" s="41"/>
      <c r="E535" s="41"/>
      <c r="F535" s="30"/>
      <c r="G535" s="30"/>
      <c r="H535" s="30"/>
    </row>
    <row r="536" spans="1:13" x14ac:dyDescent="0.25">
      <c r="A536" s="30"/>
      <c r="B536" s="30"/>
      <c r="C536" s="30"/>
      <c r="D536" s="41"/>
      <c r="E536" s="41"/>
      <c r="F536" s="30"/>
      <c r="G536" s="30"/>
      <c r="H536" s="30"/>
    </row>
    <row r="537" spans="1:13" x14ac:dyDescent="0.25">
      <c r="A537" s="30"/>
      <c r="B537" s="30"/>
      <c r="C537" s="30"/>
      <c r="D537" s="41"/>
      <c r="E537" s="41"/>
      <c r="F537" s="30"/>
      <c r="G537" s="30"/>
      <c r="H537" s="30"/>
    </row>
    <row r="538" spans="1:13" x14ac:dyDescent="0.25">
      <c r="A538" s="30"/>
      <c r="B538" s="30"/>
      <c r="C538" s="30"/>
      <c r="D538" s="41"/>
      <c r="E538" s="41"/>
      <c r="F538" s="30"/>
      <c r="G538" s="30"/>
      <c r="H538" s="30"/>
    </row>
    <row r="539" spans="1:13" x14ac:dyDescent="0.25">
      <c r="A539" s="30"/>
      <c r="B539" s="30"/>
      <c r="C539" s="30"/>
      <c r="D539" s="41"/>
      <c r="E539" s="41"/>
      <c r="F539" s="30"/>
      <c r="G539" s="30"/>
      <c r="H539" s="30"/>
    </row>
    <row r="540" spans="1:13" x14ac:dyDescent="0.25">
      <c r="A540" s="30"/>
      <c r="B540" s="30"/>
      <c r="C540" s="30"/>
      <c r="D540" s="41"/>
      <c r="E540" s="41"/>
      <c r="F540" s="30"/>
      <c r="G540" s="30"/>
      <c r="H540" s="30"/>
    </row>
    <row r="541" spans="1:13" x14ac:dyDescent="0.25">
      <c r="A541" s="30"/>
      <c r="B541" s="30"/>
      <c r="C541" s="30"/>
      <c r="D541" s="41"/>
      <c r="E541" s="41"/>
      <c r="F541" s="30"/>
      <c r="G541" s="30"/>
      <c r="H541" s="30"/>
    </row>
    <row r="542" spans="1:13" x14ac:dyDescent="0.25">
      <c r="A542" s="30"/>
      <c r="B542" s="30"/>
      <c r="C542" s="30"/>
      <c r="D542" s="41"/>
      <c r="E542" s="41"/>
      <c r="F542" s="30"/>
      <c r="G542" s="30"/>
      <c r="H542" s="30"/>
    </row>
    <row r="543" spans="1:13" x14ac:dyDescent="0.25">
      <c r="A543" s="30"/>
      <c r="B543" s="30"/>
      <c r="C543" s="30"/>
      <c r="D543" s="41"/>
      <c r="E543" s="41"/>
      <c r="F543" s="30"/>
      <c r="G543" s="30"/>
      <c r="H543" s="30"/>
    </row>
    <row r="544" spans="1:13" x14ac:dyDescent="0.25">
      <c r="A544" s="140"/>
      <c r="B544" s="141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2"/>
    </row>
    <row r="545" spans="1:13" ht="15.75" x14ac:dyDescent="0.25">
      <c r="A545" s="143" t="s">
        <v>223</v>
      </c>
      <c r="B545" s="144"/>
      <c r="C545" s="144"/>
      <c r="D545" s="144"/>
      <c r="E545" s="144"/>
      <c r="F545" s="144"/>
      <c r="G545" s="144"/>
      <c r="H545" s="144"/>
      <c r="I545" s="119" t="e">
        <f>I18+#REF!+#REF!+I105+#REF!+#REF!+#REF!+#REF!+#REF!+#REF!+#REF!+#REF!+#REF!+#REF!+#REF!+#REF!+#REF!</f>
        <v>#REF!</v>
      </c>
      <c r="J545" s="119" t="e">
        <f>J18+#REF!+#REF!+J105+#REF!+#REF!+#REF!+#REF!+#REF!+#REF!+#REF!+#REF!+#REF!+#REF!+#REF!+#REF!+#REF!</f>
        <v>#REF!</v>
      </c>
      <c r="K545" s="119" t="e">
        <f>K18+#REF!+#REF!+K105+#REF!+#REF!+#REF!+#REF!+#REF!+#REF!+#REF!+#REF!+#REF!+#REF!+#REF!+#REF!+#REF!</f>
        <v>#REF!</v>
      </c>
      <c r="L545" s="119" t="e">
        <f>L18+#REF!+#REF!+L105+#REF!+#REF!+#REF!+#REF!+#REF!+#REF!+#REF!+#REF!+#REF!+#REF!+#REF!+#REF!+#REF!</f>
        <v>#REF!</v>
      </c>
      <c r="M545" s="120" t="e">
        <f>L545/J545</f>
        <v>#REF!</v>
      </c>
    </row>
    <row r="546" spans="1:13" x14ac:dyDescent="0.25">
      <c r="A546" s="145"/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7"/>
    </row>
    <row r="547" spans="1:13" ht="13.9" customHeight="1" x14ac:dyDescent="0.25">
      <c r="A547" s="121"/>
      <c r="M547" s="126"/>
    </row>
    <row r="548" spans="1:13" x14ac:dyDescent="0.25">
      <c r="A548" s="121"/>
      <c r="B548" s="127"/>
      <c r="I548" s="41"/>
      <c r="J548" s="41"/>
      <c r="M548" s="126"/>
    </row>
    <row r="549" spans="1:13" x14ac:dyDescent="0.25">
      <c r="A549" s="121"/>
      <c r="I549" s="41"/>
      <c r="J549" s="41"/>
      <c r="M549" s="126"/>
    </row>
    <row r="550" spans="1:13" x14ac:dyDescent="0.25">
      <c r="A550" s="121"/>
      <c r="M550" s="126"/>
    </row>
    <row r="551" spans="1:13" x14ac:dyDescent="0.25">
      <c r="A551" s="128"/>
      <c r="B551" s="129"/>
      <c r="C551" s="130"/>
      <c r="D551" s="131"/>
      <c r="E551" s="131"/>
      <c r="F551" s="131"/>
      <c r="G551" s="132"/>
      <c r="H551" s="132"/>
      <c r="I551" s="133"/>
      <c r="J551" s="133"/>
      <c r="K551" s="133"/>
      <c r="L551" s="133"/>
      <c r="M551" s="134"/>
    </row>
    <row r="553" spans="1:13" ht="26.25" customHeight="1" x14ac:dyDescent="0.25">
      <c r="I553" s="41" t="e">
        <f>I545-#REF!</f>
        <v>#REF!</v>
      </c>
      <c r="J553" s="41"/>
    </row>
    <row r="559" spans="1:13" x14ac:dyDescent="0.25">
      <c r="J559" s="148" t="e">
        <f>J545-I545</f>
        <v>#REF!</v>
      </c>
      <c r="K559" s="149"/>
    </row>
    <row r="560" spans="1:13" ht="26.25" customHeight="1" x14ac:dyDescent="0.25">
      <c r="J560" s="149"/>
      <c r="K560" s="149"/>
      <c r="L560" s="135" t="e">
        <f>J559/I545</f>
        <v>#REF!</v>
      </c>
    </row>
    <row r="561" spans="1:18" s="21" customFormat="1" x14ac:dyDescent="0.2">
      <c r="A561" s="123"/>
      <c r="B561" s="122"/>
      <c r="C561" s="123"/>
      <c r="D561" s="124"/>
      <c r="E561" s="124"/>
      <c r="F561" s="124"/>
      <c r="G561" s="125"/>
      <c r="H561" s="125"/>
      <c r="I561" s="30"/>
      <c r="J561" s="30"/>
      <c r="K561" s="30"/>
      <c r="L561" s="30"/>
      <c r="M561" s="30"/>
      <c r="N561" s="20"/>
      <c r="O561" s="20"/>
      <c r="P561" s="20"/>
      <c r="Q561" s="20"/>
      <c r="R561" s="20"/>
    </row>
    <row r="562" spans="1:18" s="21" customFormat="1" ht="16.5" customHeight="1" x14ac:dyDescent="0.2">
      <c r="A562" s="123"/>
      <c r="B562" s="122"/>
      <c r="C562" s="123"/>
      <c r="D562" s="124"/>
      <c r="E562" s="124"/>
      <c r="F562" s="124"/>
      <c r="G562" s="125"/>
      <c r="H562" s="125"/>
      <c r="I562" s="30"/>
      <c r="J562" s="30"/>
      <c r="K562" s="30"/>
      <c r="L562" s="30"/>
      <c r="M562" s="30"/>
      <c r="N562" s="20"/>
      <c r="O562" s="20"/>
      <c r="P562" s="20"/>
      <c r="Q562" s="20"/>
      <c r="R562" s="20"/>
    </row>
  </sheetData>
  <mergeCells count="39">
    <mergeCell ref="P17:Q17"/>
    <mergeCell ref="B19:M19"/>
    <mergeCell ref="A544:M544"/>
    <mergeCell ref="A545:H545"/>
    <mergeCell ref="A546:M546"/>
    <mergeCell ref="J559:K560"/>
    <mergeCell ref="J13:K14"/>
    <mergeCell ref="L13:M14"/>
    <mergeCell ref="O14:O16"/>
    <mergeCell ref="A15:M15"/>
    <mergeCell ref="A16:A17"/>
    <mergeCell ref="B16:B17"/>
    <mergeCell ref="C16:C17"/>
    <mergeCell ref="E16:H16"/>
    <mergeCell ref="I16:L16"/>
    <mergeCell ref="M16:M17"/>
    <mergeCell ref="A12:B12"/>
    <mergeCell ref="C12:D12"/>
    <mergeCell ref="E12:F12"/>
    <mergeCell ref="G12:H12"/>
    <mergeCell ref="L12:M12"/>
    <mergeCell ref="A13:B14"/>
    <mergeCell ref="C13:D14"/>
    <mergeCell ref="E13:F14"/>
    <mergeCell ref="G13:H14"/>
    <mergeCell ref="I13:I14"/>
    <mergeCell ref="A9:E9"/>
    <mergeCell ref="G9:K9"/>
    <mergeCell ref="A10:E11"/>
    <mergeCell ref="G10:K11"/>
    <mergeCell ref="L10:L11"/>
    <mergeCell ref="M10:M11"/>
    <mergeCell ref="C1:M5"/>
    <mergeCell ref="A6:E6"/>
    <mergeCell ref="G6:K6"/>
    <mergeCell ref="A7:E8"/>
    <mergeCell ref="G7:K8"/>
    <mergeCell ref="L7:L8"/>
    <mergeCell ref="M7:M8"/>
  </mergeCells>
  <printOptions horizontalCentered="1"/>
  <pageMargins left="0.31496062992125984" right="0.31496062992125984" top="1.1811023622047245" bottom="0.78740157480314965" header="0.31496062992125984" footer="0.31496062992125984"/>
  <pageSetup paperSize="9" scale="38" fitToHeight="0" orientation="portrait" horizontalDpi="360" verticalDpi="360" r:id="rId1"/>
  <headerFooter>
    <oddFooter xml:space="preserve">&amp;LFabio Cavalcanti de A. Filho
Resp. Téc. - Eng. Civil
CREA 1617144509
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A1235-792B-419A-A961-75C0ADE0B43D}">
  <sheetPr>
    <pageSetUpPr fitToPage="1"/>
  </sheetPr>
  <dimension ref="A1:R562"/>
  <sheetViews>
    <sheetView tabSelected="1" view="pageBreakPreview" topLeftCell="A97" zoomScale="70" zoomScaleNormal="85" zoomScaleSheetLayoutView="70" workbookViewId="0">
      <selection activeCell="O20" sqref="O20"/>
    </sheetView>
  </sheetViews>
  <sheetFormatPr defaultColWidth="10.28515625" defaultRowHeight="12.75" x14ac:dyDescent="0.25"/>
  <cols>
    <col min="1" max="1" width="11.85546875" style="123" customWidth="1"/>
    <col min="2" max="2" width="68.7109375" style="122" customWidth="1"/>
    <col min="3" max="3" width="8.85546875" style="123" customWidth="1"/>
    <col min="4" max="4" width="14.42578125" style="124" customWidth="1"/>
    <col min="5" max="5" width="12.28515625" style="124" customWidth="1"/>
    <col min="6" max="6" width="13.28515625" style="124" customWidth="1"/>
    <col min="7" max="7" width="14.28515625" style="125" bestFit="1" customWidth="1"/>
    <col min="8" max="8" width="12.28515625" style="125" customWidth="1"/>
    <col min="9" max="9" width="21.5703125" style="30" customWidth="1"/>
    <col min="10" max="10" width="23.140625" style="30" customWidth="1"/>
    <col min="11" max="12" width="18.85546875" style="30" bestFit="1" customWidth="1"/>
    <col min="13" max="13" width="32.7109375" style="30" customWidth="1"/>
    <col min="14" max="14" width="10.28515625" style="30"/>
    <col min="15" max="15" width="12" style="30" bestFit="1" customWidth="1"/>
    <col min="16" max="16384" width="10.28515625" style="30"/>
  </cols>
  <sheetData>
    <row r="1" spans="1:18" s="4" customFormat="1" ht="12.75" customHeight="1" x14ac:dyDescent="0.25">
      <c r="A1" s="1"/>
      <c r="B1" s="2"/>
      <c r="C1" s="179" t="s">
        <v>256</v>
      </c>
      <c r="D1" s="179"/>
      <c r="E1" s="179"/>
      <c r="F1" s="179"/>
      <c r="G1" s="179"/>
      <c r="H1" s="179"/>
      <c r="I1" s="179"/>
      <c r="J1" s="179"/>
      <c r="K1" s="179"/>
      <c r="L1" s="179"/>
      <c r="M1" s="180"/>
      <c r="N1" s="3"/>
      <c r="O1" s="3"/>
      <c r="P1" s="3"/>
      <c r="Q1" s="3"/>
      <c r="R1" s="3"/>
    </row>
    <row r="2" spans="1:18" s="4" customFormat="1" ht="12.75" customHeight="1" x14ac:dyDescent="0.25">
      <c r="A2" s="5"/>
      <c r="B2" s="6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2"/>
      <c r="N2" s="3"/>
      <c r="O2" s="3"/>
      <c r="P2" s="3"/>
      <c r="Q2" s="3"/>
      <c r="R2" s="3"/>
    </row>
    <row r="3" spans="1:18" s="4" customFormat="1" ht="12.75" customHeight="1" x14ac:dyDescent="0.25">
      <c r="A3" s="5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2"/>
      <c r="N3" s="3"/>
      <c r="O3" s="3"/>
      <c r="P3" s="3"/>
      <c r="Q3" s="3"/>
      <c r="R3" s="3"/>
    </row>
    <row r="4" spans="1:18" s="4" customFormat="1" ht="12.75" customHeight="1" x14ac:dyDescent="0.25">
      <c r="A4" s="5"/>
      <c r="B4" s="7" t="s">
        <v>1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2"/>
      <c r="N4" s="3"/>
      <c r="O4" s="3"/>
      <c r="P4" s="3"/>
      <c r="Q4" s="3"/>
      <c r="R4" s="3"/>
    </row>
    <row r="5" spans="1:18" s="4" customFormat="1" ht="12.75" customHeight="1" x14ac:dyDescent="0.25">
      <c r="A5" s="8"/>
      <c r="B5" s="7" t="s">
        <v>2</v>
      </c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4"/>
      <c r="N5" s="3"/>
      <c r="O5" s="3"/>
      <c r="P5" s="3"/>
      <c r="Q5" s="3"/>
      <c r="R5" s="3"/>
    </row>
    <row r="6" spans="1:18" s="4" customFormat="1" x14ac:dyDescent="0.25">
      <c r="A6" s="162" t="s">
        <v>3</v>
      </c>
      <c r="B6" s="175"/>
      <c r="C6" s="175"/>
      <c r="D6" s="175"/>
      <c r="E6" s="163"/>
      <c r="F6" s="9"/>
      <c r="G6" s="185" t="s">
        <v>4</v>
      </c>
      <c r="H6" s="186"/>
      <c r="I6" s="186"/>
      <c r="J6" s="186"/>
      <c r="K6" s="187"/>
      <c r="L6" s="11" t="s">
        <v>5</v>
      </c>
      <c r="M6" s="11" t="s">
        <v>6</v>
      </c>
      <c r="N6" s="3"/>
      <c r="O6" s="3"/>
      <c r="P6" s="3"/>
      <c r="Q6" s="3"/>
      <c r="R6" s="3"/>
    </row>
    <row r="7" spans="1:18" s="4" customFormat="1" ht="12.75" customHeight="1" x14ac:dyDescent="0.25">
      <c r="A7" s="188" t="s">
        <v>7</v>
      </c>
      <c r="B7" s="189"/>
      <c r="C7" s="189"/>
      <c r="D7" s="189"/>
      <c r="E7" s="190"/>
      <c r="F7" s="12"/>
      <c r="G7" s="188" t="s">
        <v>2</v>
      </c>
      <c r="H7" s="189"/>
      <c r="I7" s="189"/>
      <c r="J7" s="189"/>
      <c r="K7" s="190"/>
      <c r="L7" s="178">
        <v>45078</v>
      </c>
      <c r="M7" s="194"/>
      <c r="N7" s="3"/>
      <c r="O7" s="3"/>
      <c r="P7" s="3"/>
      <c r="Q7" s="3"/>
      <c r="R7" s="3"/>
    </row>
    <row r="8" spans="1:18" s="4" customFormat="1" x14ac:dyDescent="0.25">
      <c r="A8" s="191"/>
      <c r="B8" s="192"/>
      <c r="C8" s="192"/>
      <c r="D8" s="192"/>
      <c r="E8" s="193"/>
      <c r="F8" s="13"/>
      <c r="G8" s="191"/>
      <c r="H8" s="192"/>
      <c r="I8" s="192"/>
      <c r="J8" s="192"/>
      <c r="K8" s="193"/>
      <c r="L8" s="178"/>
      <c r="M8" s="195"/>
      <c r="N8" s="3"/>
      <c r="O8" s="3"/>
      <c r="P8" s="3"/>
      <c r="Q8" s="3"/>
      <c r="R8" s="3"/>
    </row>
    <row r="9" spans="1:18" s="4" customFormat="1" ht="33" customHeight="1" x14ac:dyDescent="0.25">
      <c r="A9" s="162" t="s">
        <v>8</v>
      </c>
      <c r="B9" s="175"/>
      <c r="C9" s="175"/>
      <c r="D9" s="175"/>
      <c r="E9" s="163"/>
      <c r="F9" s="10"/>
      <c r="G9" s="161" t="s">
        <v>9</v>
      </c>
      <c r="H9" s="161"/>
      <c r="I9" s="161"/>
      <c r="J9" s="161"/>
      <c r="K9" s="161"/>
      <c r="L9" s="14" t="s">
        <v>10</v>
      </c>
      <c r="M9" s="15" t="s">
        <v>11</v>
      </c>
      <c r="N9" s="3"/>
      <c r="O9" s="3"/>
      <c r="P9" s="3"/>
      <c r="Q9" s="3"/>
      <c r="R9" s="3"/>
    </row>
    <row r="10" spans="1:18" s="4" customFormat="1" ht="12.75" customHeight="1" x14ac:dyDescent="0.25">
      <c r="A10" s="165"/>
      <c r="B10" s="176"/>
      <c r="C10" s="176"/>
      <c r="D10" s="176"/>
      <c r="E10" s="166"/>
      <c r="F10" s="16"/>
      <c r="G10" s="154" t="s">
        <v>12</v>
      </c>
      <c r="H10" s="154"/>
      <c r="I10" s="154"/>
      <c r="J10" s="154"/>
      <c r="K10" s="154"/>
      <c r="L10" s="178">
        <v>44957</v>
      </c>
      <c r="M10" s="178">
        <v>45322</v>
      </c>
      <c r="N10" s="3"/>
      <c r="O10" s="3"/>
      <c r="P10" s="3"/>
      <c r="Q10" s="3"/>
      <c r="R10" s="3"/>
    </row>
    <row r="11" spans="1:18" s="4" customFormat="1" x14ac:dyDescent="0.25">
      <c r="A11" s="167"/>
      <c r="B11" s="177"/>
      <c r="C11" s="177"/>
      <c r="D11" s="177"/>
      <c r="E11" s="168"/>
      <c r="F11" s="17"/>
      <c r="G11" s="154"/>
      <c r="H11" s="154"/>
      <c r="I11" s="154"/>
      <c r="J11" s="154"/>
      <c r="K11" s="154"/>
      <c r="L11" s="178"/>
      <c r="M11" s="178"/>
      <c r="N11" s="3"/>
      <c r="O11" s="3"/>
      <c r="P11" s="3"/>
      <c r="Q11" s="3"/>
      <c r="R11" s="3"/>
    </row>
    <row r="12" spans="1:18" s="4" customFormat="1" ht="13.15" customHeight="1" x14ac:dyDescent="0.25">
      <c r="A12" s="161" t="s">
        <v>13</v>
      </c>
      <c r="B12" s="161"/>
      <c r="C12" s="162" t="s">
        <v>14</v>
      </c>
      <c r="D12" s="163"/>
      <c r="E12" s="162" t="s">
        <v>15</v>
      </c>
      <c r="F12" s="163"/>
      <c r="G12" s="162" t="s">
        <v>16</v>
      </c>
      <c r="H12" s="163"/>
      <c r="I12" s="18" t="s">
        <v>17</v>
      </c>
      <c r="J12" s="18" t="s">
        <v>18</v>
      </c>
      <c r="K12" s="18"/>
      <c r="L12" s="164" t="s">
        <v>19</v>
      </c>
      <c r="M12" s="164"/>
      <c r="N12" s="3"/>
      <c r="O12" s="3"/>
      <c r="P12" s="3"/>
      <c r="Q12" s="3"/>
      <c r="R12" s="3"/>
    </row>
    <row r="13" spans="1:18" s="4" customFormat="1" ht="15" customHeight="1" x14ac:dyDescent="0.25">
      <c r="A13" s="165"/>
      <c r="B13" s="166"/>
      <c r="C13" s="169">
        <v>672163.56</v>
      </c>
      <c r="D13" s="170"/>
      <c r="E13" s="169">
        <f>'[2]Bm 02'!E13:F14</f>
        <v>838815.18</v>
      </c>
      <c r="F13" s="170"/>
      <c r="G13" s="150">
        <f>'[2]Bm 02'!G13:H14</f>
        <v>166651.62</v>
      </c>
      <c r="H13" s="151"/>
      <c r="I13" s="173">
        <f>'[2]Bm 02'!I13:I14</f>
        <v>0.24793313698826516</v>
      </c>
      <c r="J13" s="150">
        <f>'[2]Bm 02'!J13:K14</f>
        <v>714363.53</v>
      </c>
      <c r="K13" s="151"/>
      <c r="L13" s="154" t="s">
        <v>20</v>
      </c>
      <c r="M13" s="154"/>
      <c r="N13" s="3"/>
      <c r="O13" s="3"/>
      <c r="P13" s="3"/>
      <c r="Q13" s="3"/>
      <c r="R13" s="3"/>
    </row>
    <row r="14" spans="1:18" s="4" customFormat="1" x14ac:dyDescent="0.25">
      <c r="A14" s="167"/>
      <c r="B14" s="168"/>
      <c r="C14" s="171"/>
      <c r="D14" s="172"/>
      <c r="E14" s="171"/>
      <c r="F14" s="172"/>
      <c r="G14" s="152"/>
      <c r="H14" s="153"/>
      <c r="I14" s="174"/>
      <c r="J14" s="152"/>
      <c r="K14" s="153"/>
      <c r="L14" s="154"/>
      <c r="M14" s="154"/>
      <c r="N14" s="3"/>
      <c r="O14" s="155"/>
      <c r="P14" s="3"/>
      <c r="Q14" s="3"/>
      <c r="R14" s="3"/>
    </row>
    <row r="15" spans="1:18" s="4" customFormat="1" x14ac:dyDescent="0.25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3"/>
      <c r="O15" s="155"/>
      <c r="P15" s="3"/>
      <c r="Q15" s="3"/>
      <c r="R15" s="3"/>
    </row>
    <row r="16" spans="1:18" s="21" customFormat="1" ht="12.75" customHeight="1" x14ac:dyDescent="0.2">
      <c r="A16" s="157" t="s">
        <v>21</v>
      </c>
      <c r="B16" s="158" t="s">
        <v>22</v>
      </c>
      <c r="C16" s="158" t="s">
        <v>23</v>
      </c>
      <c r="D16" s="19"/>
      <c r="E16" s="157" t="s">
        <v>24</v>
      </c>
      <c r="F16" s="157"/>
      <c r="G16" s="157"/>
      <c r="H16" s="157"/>
      <c r="I16" s="214" t="s">
        <v>226</v>
      </c>
      <c r="J16" s="215"/>
      <c r="K16" s="215"/>
      <c r="L16" s="215"/>
      <c r="M16" s="216"/>
      <c r="N16" s="20"/>
      <c r="O16" s="155"/>
      <c r="P16" s="20"/>
      <c r="Q16" s="20"/>
      <c r="R16" s="20"/>
    </row>
    <row r="17" spans="1:18" s="21" customFormat="1" ht="41.45" customHeight="1" x14ac:dyDescent="0.2">
      <c r="A17" s="157"/>
      <c r="B17" s="158"/>
      <c r="C17" s="158"/>
      <c r="D17" s="19" t="s">
        <v>27</v>
      </c>
      <c r="E17" s="19" t="s">
        <v>28</v>
      </c>
      <c r="F17" s="19" t="s">
        <v>29</v>
      </c>
      <c r="G17" s="220" t="s">
        <v>31</v>
      </c>
      <c r="H17" s="221"/>
      <c r="I17" s="217"/>
      <c r="J17" s="218"/>
      <c r="K17" s="218"/>
      <c r="L17" s="218"/>
      <c r="M17" s="219"/>
      <c r="N17" s="20"/>
      <c r="O17" s="23"/>
      <c r="P17" s="136"/>
      <c r="Q17" s="136"/>
      <c r="R17" s="24"/>
    </row>
    <row r="18" spans="1:18" x14ac:dyDescent="0.25">
      <c r="A18" s="25">
        <v>1</v>
      </c>
      <c r="B18" s="26" t="s">
        <v>32</v>
      </c>
      <c r="C18" s="27"/>
      <c r="D18" s="27"/>
      <c r="E18" s="27"/>
      <c r="F18" s="27"/>
      <c r="G18" s="27"/>
      <c r="H18" s="27"/>
      <c r="I18" s="204"/>
      <c r="J18" s="205"/>
      <c r="K18" s="205"/>
      <c r="L18" s="205"/>
      <c r="M18" s="206"/>
    </row>
    <row r="19" spans="1:18" ht="13.9" customHeight="1" x14ac:dyDescent="0.25">
      <c r="A19" s="31" t="s">
        <v>33</v>
      </c>
      <c r="B19" s="137" t="s">
        <v>34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9"/>
    </row>
    <row r="20" spans="1:18" ht="60" x14ac:dyDescent="0.25">
      <c r="A20" s="32" t="s">
        <v>35</v>
      </c>
      <c r="B20" s="33" t="s">
        <v>36</v>
      </c>
      <c r="C20" s="32" t="s">
        <v>37</v>
      </c>
      <c r="D20" s="34">
        <v>20935.199251999999</v>
      </c>
      <c r="E20" s="35">
        <v>1</v>
      </c>
      <c r="F20" s="36">
        <v>1</v>
      </c>
      <c r="G20" s="196">
        <v>1</v>
      </c>
      <c r="H20" s="197"/>
      <c r="I20" s="207" t="s">
        <v>227</v>
      </c>
      <c r="J20" s="208"/>
      <c r="K20" s="208"/>
      <c r="L20" s="208"/>
      <c r="M20" s="209"/>
      <c r="Q20" s="41"/>
    </row>
    <row r="21" spans="1:18" ht="66" customHeight="1" x14ac:dyDescent="0.25">
      <c r="A21" s="32" t="s">
        <v>38</v>
      </c>
      <c r="B21" s="33" t="s">
        <v>39</v>
      </c>
      <c r="C21" s="32" t="s">
        <v>37</v>
      </c>
      <c r="D21" s="34">
        <v>2003.4554760000001</v>
      </c>
      <c r="E21" s="35">
        <v>1</v>
      </c>
      <c r="F21" s="36">
        <v>1</v>
      </c>
      <c r="G21" s="196">
        <f>H21</f>
        <v>1</v>
      </c>
      <c r="H21" s="197">
        <v>1</v>
      </c>
      <c r="I21" s="207" t="s">
        <v>228</v>
      </c>
      <c r="J21" s="208"/>
      <c r="K21" s="208"/>
      <c r="L21" s="208"/>
      <c r="M21" s="209"/>
      <c r="Q21" s="41"/>
      <c r="R21" s="41"/>
    </row>
    <row r="22" spans="1:18" ht="50.45" customHeight="1" x14ac:dyDescent="0.25">
      <c r="A22" s="32" t="s">
        <v>40</v>
      </c>
      <c r="B22" s="33" t="s">
        <v>41</v>
      </c>
      <c r="C22" s="32" t="s">
        <v>37</v>
      </c>
      <c r="D22" s="34">
        <v>13.994068</v>
      </c>
      <c r="E22" s="35">
        <v>3</v>
      </c>
      <c r="F22" s="36">
        <v>3</v>
      </c>
      <c r="G22" s="196">
        <f t="shared" ref="G22:G85" si="0">H22</f>
        <v>3</v>
      </c>
      <c r="H22" s="197">
        <v>3</v>
      </c>
      <c r="I22" s="201" t="s">
        <v>229</v>
      </c>
      <c r="J22" s="202"/>
      <c r="K22" s="202"/>
      <c r="L22" s="202"/>
      <c r="M22" s="203"/>
      <c r="Q22" s="41"/>
      <c r="R22" s="41"/>
    </row>
    <row r="23" spans="1:18" ht="135" customHeight="1" x14ac:dyDescent="0.25">
      <c r="A23" s="32" t="s">
        <v>42</v>
      </c>
      <c r="B23" s="33" t="s">
        <v>43</v>
      </c>
      <c r="C23" s="32" t="s">
        <v>214</v>
      </c>
      <c r="D23" s="34">
        <v>32.583385999999997</v>
      </c>
      <c r="E23" s="35">
        <v>100</v>
      </c>
      <c r="F23" s="36">
        <v>100</v>
      </c>
      <c r="G23" s="196">
        <f t="shared" si="0"/>
        <v>7.5</v>
      </c>
      <c r="H23" s="197">
        <v>7.5</v>
      </c>
      <c r="I23" s="201" t="s">
        <v>230</v>
      </c>
      <c r="J23" s="202"/>
      <c r="K23" s="202"/>
      <c r="L23" s="202"/>
      <c r="M23" s="203"/>
      <c r="Q23" s="41"/>
      <c r="R23" s="41"/>
    </row>
    <row r="24" spans="1:18" ht="49.9" customHeight="1" x14ac:dyDescent="0.25">
      <c r="A24" s="32" t="s">
        <v>44</v>
      </c>
      <c r="B24" s="33" t="s">
        <v>45</v>
      </c>
      <c r="C24" s="32" t="s">
        <v>37</v>
      </c>
      <c r="D24" s="34">
        <v>0.99257399999999996</v>
      </c>
      <c r="E24" s="35">
        <v>24</v>
      </c>
      <c r="F24" s="36">
        <v>24</v>
      </c>
      <c r="G24" s="196">
        <f t="shared" si="0"/>
        <v>20</v>
      </c>
      <c r="H24" s="197">
        <v>20</v>
      </c>
      <c r="I24" s="198" t="s">
        <v>231</v>
      </c>
      <c r="J24" s="199"/>
      <c r="K24" s="199"/>
      <c r="L24" s="199"/>
      <c r="M24" s="200"/>
      <c r="Q24" s="41"/>
      <c r="R24" s="41"/>
    </row>
    <row r="25" spans="1:18" ht="15" x14ac:dyDescent="0.25">
      <c r="A25" s="32" t="s">
        <v>46</v>
      </c>
      <c r="B25" s="33" t="s">
        <v>47</v>
      </c>
      <c r="C25" s="32" t="s">
        <v>37</v>
      </c>
      <c r="D25" s="34">
        <v>3.5781679999999998</v>
      </c>
      <c r="E25" s="35">
        <v>24</v>
      </c>
      <c r="F25" s="36">
        <v>24</v>
      </c>
      <c r="G25" s="196">
        <f t="shared" si="0"/>
        <v>20</v>
      </c>
      <c r="H25" s="197">
        <v>20</v>
      </c>
      <c r="I25" s="198" t="s">
        <v>231</v>
      </c>
      <c r="J25" s="199"/>
      <c r="K25" s="199"/>
      <c r="L25" s="199"/>
      <c r="M25" s="200"/>
      <c r="Q25" s="41"/>
      <c r="R25" s="41"/>
    </row>
    <row r="26" spans="1:18" ht="30" x14ac:dyDescent="0.25">
      <c r="A26" s="32" t="s">
        <v>48</v>
      </c>
      <c r="B26" s="33" t="s">
        <v>49</v>
      </c>
      <c r="C26" s="32" t="s">
        <v>37</v>
      </c>
      <c r="D26" s="34">
        <v>55.743445999999999</v>
      </c>
      <c r="E26" s="35">
        <v>3</v>
      </c>
      <c r="F26" s="36">
        <v>3</v>
      </c>
      <c r="G26" s="196">
        <f t="shared" si="0"/>
        <v>3</v>
      </c>
      <c r="H26" s="197">
        <v>3</v>
      </c>
      <c r="I26" s="198" t="s">
        <v>232</v>
      </c>
      <c r="J26" s="199"/>
      <c r="K26" s="199"/>
      <c r="L26" s="199"/>
      <c r="M26" s="200"/>
      <c r="Q26" s="41"/>
      <c r="R26" s="41"/>
    </row>
    <row r="27" spans="1:18" ht="39" customHeight="1" x14ac:dyDescent="0.25">
      <c r="A27" s="32" t="s">
        <v>50</v>
      </c>
      <c r="B27" s="33" t="s">
        <v>51</v>
      </c>
      <c r="C27" s="32" t="s">
        <v>37</v>
      </c>
      <c r="D27" s="34">
        <v>28.368010000000002</v>
      </c>
      <c r="E27" s="35">
        <v>3</v>
      </c>
      <c r="F27" s="36">
        <v>3</v>
      </c>
      <c r="G27" s="196">
        <f t="shared" si="0"/>
        <v>3</v>
      </c>
      <c r="H27" s="197">
        <v>3</v>
      </c>
      <c r="I27" s="198" t="s">
        <v>232</v>
      </c>
      <c r="J27" s="199"/>
      <c r="K27" s="199"/>
      <c r="L27" s="199"/>
      <c r="M27" s="200"/>
      <c r="Q27" s="41"/>
      <c r="R27" s="41"/>
    </row>
    <row r="28" spans="1:18" ht="15" x14ac:dyDescent="0.25">
      <c r="A28" s="32" t="s">
        <v>52</v>
      </c>
      <c r="B28" s="33" t="s">
        <v>53</v>
      </c>
      <c r="C28" s="32" t="s">
        <v>37</v>
      </c>
      <c r="D28" s="34">
        <v>14.619021999999999</v>
      </c>
      <c r="E28" s="35">
        <v>3</v>
      </c>
      <c r="F28" s="36">
        <v>3</v>
      </c>
      <c r="G28" s="196">
        <f t="shared" si="0"/>
        <v>3</v>
      </c>
      <c r="H28" s="197">
        <v>3</v>
      </c>
      <c r="I28" s="198" t="s">
        <v>232</v>
      </c>
      <c r="J28" s="199"/>
      <c r="K28" s="199"/>
      <c r="L28" s="199"/>
      <c r="M28" s="200"/>
      <c r="Q28" s="41"/>
      <c r="R28" s="41"/>
    </row>
    <row r="29" spans="1:18" ht="15" x14ac:dyDescent="0.25">
      <c r="A29" s="32" t="s">
        <v>54</v>
      </c>
      <c r="B29" s="33" t="s">
        <v>55</v>
      </c>
      <c r="C29" s="32" t="s">
        <v>37</v>
      </c>
      <c r="D29" s="34">
        <v>21.321960000000001</v>
      </c>
      <c r="E29" s="35">
        <v>3</v>
      </c>
      <c r="F29" s="36">
        <v>3</v>
      </c>
      <c r="G29" s="196">
        <f t="shared" si="0"/>
        <v>3</v>
      </c>
      <c r="H29" s="197">
        <v>3</v>
      </c>
      <c r="I29" s="198" t="s">
        <v>232</v>
      </c>
      <c r="J29" s="199"/>
      <c r="K29" s="199"/>
      <c r="L29" s="199"/>
      <c r="M29" s="200"/>
      <c r="Q29" s="41"/>
      <c r="R29" s="41"/>
    </row>
    <row r="30" spans="1:18" ht="30" x14ac:dyDescent="0.25">
      <c r="A30" s="32" t="s">
        <v>56</v>
      </c>
      <c r="B30" s="33" t="s">
        <v>57</v>
      </c>
      <c r="C30" s="32" t="s">
        <v>37</v>
      </c>
      <c r="D30" s="34">
        <v>34.923900000000003</v>
      </c>
      <c r="E30" s="35">
        <v>4</v>
      </c>
      <c r="F30" s="36">
        <v>4</v>
      </c>
      <c r="G30" s="196">
        <f t="shared" si="0"/>
        <v>4</v>
      </c>
      <c r="H30" s="197">
        <v>4</v>
      </c>
      <c r="I30" s="198" t="s">
        <v>233</v>
      </c>
      <c r="J30" s="199"/>
      <c r="K30" s="199"/>
      <c r="L30" s="199"/>
      <c r="M30" s="200"/>
      <c r="Q30" s="41"/>
      <c r="R30" s="41"/>
    </row>
    <row r="31" spans="1:18" ht="30" x14ac:dyDescent="0.25">
      <c r="A31" s="32" t="s">
        <v>58</v>
      </c>
      <c r="B31" s="33" t="s">
        <v>59</v>
      </c>
      <c r="C31" s="32" t="s">
        <v>37</v>
      </c>
      <c r="D31" s="34">
        <v>26.713719999999999</v>
      </c>
      <c r="E31" s="35">
        <v>2</v>
      </c>
      <c r="F31" s="36">
        <v>2</v>
      </c>
      <c r="G31" s="196">
        <f t="shared" si="0"/>
        <v>2</v>
      </c>
      <c r="H31" s="197">
        <v>2</v>
      </c>
      <c r="I31" s="198" t="s">
        <v>234</v>
      </c>
      <c r="J31" s="199"/>
      <c r="K31" s="199"/>
      <c r="L31" s="199"/>
      <c r="M31" s="200"/>
      <c r="Q31" s="41"/>
      <c r="R31" s="41"/>
    </row>
    <row r="32" spans="1:18" ht="30" x14ac:dyDescent="0.25">
      <c r="A32" s="32" t="s">
        <v>60</v>
      </c>
      <c r="B32" s="33" t="s">
        <v>61</v>
      </c>
      <c r="C32" s="32" t="s">
        <v>37</v>
      </c>
      <c r="D32" s="34">
        <v>184.97413</v>
      </c>
      <c r="E32" s="35">
        <v>3</v>
      </c>
      <c r="F32" s="36">
        <v>3</v>
      </c>
      <c r="G32" s="196">
        <f t="shared" si="0"/>
        <v>3</v>
      </c>
      <c r="H32" s="197">
        <v>3</v>
      </c>
      <c r="I32" s="198" t="s">
        <v>232</v>
      </c>
      <c r="J32" s="199"/>
      <c r="K32" s="199"/>
      <c r="L32" s="199"/>
      <c r="M32" s="200"/>
      <c r="Q32" s="41"/>
      <c r="R32" s="41"/>
    </row>
    <row r="33" spans="1:18" ht="30" x14ac:dyDescent="0.25">
      <c r="A33" s="32" t="s">
        <v>62</v>
      </c>
      <c r="B33" s="33" t="s">
        <v>63</v>
      </c>
      <c r="C33" s="32" t="s">
        <v>37</v>
      </c>
      <c r="D33" s="34">
        <v>208.31800000000001</v>
      </c>
      <c r="E33" s="35">
        <v>2</v>
      </c>
      <c r="F33" s="36">
        <v>2</v>
      </c>
      <c r="G33" s="196">
        <f t="shared" si="0"/>
        <v>2</v>
      </c>
      <c r="H33" s="197">
        <v>2</v>
      </c>
      <c r="I33" s="198" t="s">
        <v>235</v>
      </c>
      <c r="J33" s="199"/>
      <c r="K33" s="199"/>
      <c r="L33" s="199"/>
      <c r="M33" s="200"/>
      <c r="Q33" s="41"/>
      <c r="R33" s="41"/>
    </row>
    <row r="34" spans="1:18" ht="45" x14ac:dyDescent="0.25">
      <c r="A34" s="32" t="s">
        <v>64</v>
      </c>
      <c r="B34" s="33" t="s">
        <v>65</v>
      </c>
      <c r="C34" s="32" t="s">
        <v>37</v>
      </c>
      <c r="D34" s="34">
        <v>55.216524</v>
      </c>
      <c r="E34" s="35">
        <v>3</v>
      </c>
      <c r="F34" s="36">
        <v>3</v>
      </c>
      <c r="G34" s="196">
        <f t="shared" si="0"/>
        <v>3</v>
      </c>
      <c r="H34" s="197">
        <v>3</v>
      </c>
      <c r="I34" s="198" t="s">
        <v>236</v>
      </c>
      <c r="J34" s="199"/>
      <c r="K34" s="199"/>
      <c r="L34" s="199"/>
      <c r="M34" s="200"/>
      <c r="P34" s="41"/>
      <c r="Q34" s="41"/>
      <c r="R34" s="41"/>
    </row>
    <row r="35" spans="1:18" ht="45" x14ac:dyDescent="0.25">
      <c r="A35" s="32" t="s">
        <v>66</v>
      </c>
      <c r="B35" s="33" t="s">
        <v>67</v>
      </c>
      <c r="C35" s="32" t="s">
        <v>37</v>
      </c>
      <c r="D35" s="34">
        <v>2.4875620000000001</v>
      </c>
      <c r="E35" s="35">
        <v>10</v>
      </c>
      <c r="F35" s="36">
        <v>10</v>
      </c>
      <c r="G35" s="196">
        <f t="shared" si="0"/>
        <v>1</v>
      </c>
      <c r="H35" s="197">
        <v>1</v>
      </c>
      <c r="I35" s="198" t="s">
        <v>237</v>
      </c>
      <c r="J35" s="199"/>
      <c r="K35" s="199"/>
      <c r="L35" s="199"/>
      <c r="M35" s="200"/>
      <c r="Q35" s="41"/>
      <c r="R35" s="41"/>
    </row>
    <row r="36" spans="1:18" ht="43.15" customHeight="1" x14ac:dyDescent="0.25">
      <c r="A36" s="32" t="s">
        <v>68</v>
      </c>
      <c r="B36" s="33" t="s">
        <v>69</v>
      </c>
      <c r="C36" s="32" t="s">
        <v>37</v>
      </c>
      <c r="D36" s="34">
        <v>7.9038300000000001</v>
      </c>
      <c r="E36" s="35">
        <v>3</v>
      </c>
      <c r="F36" s="36">
        <v>3</v>
      </c>
      <c r="G36" s="196">
        <f t="shared" si="0"/>
        <v>3</v>
      </c>
      <c r="H36" s="197">
        <v>3</v>
      </c>
      <c r="I36" s="198" t="s">
        <v>238</v>
      </c>
      <c r="J36" s="199"/>
      <c r="K36" s="199"/>
      <c r="L36" s="199"/>
      <c r="M36" s="200"/>
      <c r="Q36" s="41"/>
      <c r="R36" s="41"/>
    </row>
    <row r="37" spans="1:18" ht="60" x14ac:dyDescent="0.25">
      <c r="A37" s="32" t="s">
        <v>70</v>
      </c>
      <c r="B37" s="33" t="s">
        <v>71</v>
      </c>
      <c r="C37" s="32" t="s">
        <v>72</v>
      </c>
      <c r="D37" s="34">
        <v>87.848926000000006</v>
      </c>
      <c r="E37" s="35">
        <v>150</v>
      </c>
      <c r="F37" s="36">
        <v>150</v>
      </c>
      <c r="G37" s="196">
        <f t="shared" si="0"/>
        <v>27</v>
      </c>
      <c r="H37" s="197">
        <v>27</v>
      </c>
      <c r="I37" s="198" t="s">
        <v>239</v>
      </c>
      <c r="J37" s="199"/>
      <c r="K37" s="199"/>
      <c r="L37" s="199"/>
      <c r="M37" s="200"/>
      <c r="Q37" s="41"/>
      <c r="R37" s="41"/>
    </row>
    <row r="38" spans="1:18" ht="115.15" customHeight="1" x14ac:dyDescent="0.25">
      <c r="A38" s="32" t="s">
        <v>73</v>
      </c>
      <c r="B38" s="33" t="s">
        <v>74</v>
      </c>
      <c r="C38" s="32" t="s">
        <v>72</v>
      </c>
      <c r="D38" s="34">
        <v>45.339799999999997</v>
      </c>
      <c r="E38" s="35">
        <v>50</v>
      </c>
      <c r="F38" s="36">
        <v>1105</v>
      </c>
      <c r="G38" s="196">
        <f t="shared" si="0"/>
        <v>1105</v>
      </c>
      <c r="H38" s="197">
        <v>1105</v>
      </c>
      <c r="I38" s="198" t="s">
        <v>257</v>
      </c>
      <c r="J38" s="199"/>
      <c r="K38" s="199"/>
      <c r="L38" s="199"/>
      <c r="M38" s="200"/>
      <c r="Q38" s="41"/>
      <c r="R38" s="41"/>
    </row>
    <row r="39" spans="1:18" ht="45" x14ac:dyDescent="0.25">
      <c r="A39" s="32" t="s">
        <v>75</v>
      </c>
      <c r="B39" s="33" t="s">
        <v>76</v>
      </c>
      <c r="C39" s="32" t="s">
        <v>37</v>
      </c>
      <c r="D39" s="34">
        <v>2448.8761220000001</v>
      </c>
      <c r="E39" s="35">
        <v>1</v>
      </c>
      <c r="F39" s="36">
        <v>1</v>
      </c>
      <c r="G39" s="196">
        <f t="shared" si="0"/>
        <v>1</v>
      </c>
      <c r="H39" s="197">
        <v>1</v>
      </c>
      <c r="I39" s="198" t="s">
        <v>241</v>
      </c>
      <c r="J39" s="199"/>
      <c r="K39" s="199"/>
      <c r="L39" s="199"/>
      <c r="M39" s="200"/>
      <c r="Q39" s="41"/>
      <c r="R39" s="41"/>
    </row>
    <row r="40" spans="1:18" ht="30" x14ac:dyDescent="0.25">
      <c r="A40" s="32" t="s">
        <v>77</v>
      </c>
      <c r="B40" s="33" t="s">
        <v>78</v>
      </c>
      <c r="C40" s="32" t="s">
        <v>37</v>
      </c>
      <c r="D40" s="34">
        <v>882.300254</v>
      </c>
      <c r="E40" s="35">
        <v>1</v>
      </c>
      <c r="F40" s="36">
        <v>1</v>
      </c>
      <c r="G40" s="196">
        <f t="shared" si="0"/>
        <v>1</v>
      </c>
      <c r="H40" s="197">
        <v>1</v>
      </c>
      <c r="I40" s="198" t="s">
        <v>242</v>
      </c>
      <c r="J40" s="199"/>
      <c r="K40" s="199"/>
      <c r="L40" s="199"/>
      <c r="M40" s="200"/>
      <c r="Q40" s="41"/>
      <c r="R40" s="41"/>
    </row>
    <row r="41" spans="1:18" ht="30" x14ac:dyDescent="0.25">
      <c r="A41" s="32" t="s">
        <v>79</v>
      </c>
      <c r="B41" s="33" t="s">
        <v>80</v>
      </c>
      <c r="C41" s="32" t="s">
        <v>37</v>
      </c>
      <c r="D41" s="34">
        <v>7.193098</v>
      </c>
      <c r="E41" s="35">
        <v>12</v>
      </c>
      <c r="F41" s="36">
        <v>12</v>
      </c>
      <c r="G41" s="196">
        <f t="shared" si="0"/>
        <v>3</v>
      </c>
      <c r="H41" s="197">
        <v>3</v>
      </c>
      <c r="I41" s="198" t="s">
        <v>243</v>
      </c>
      <c r="J41" s="199"/>
      <c r="K41" s="199"/>
      <c r="L41" s="199"/>
      <c r="M41" s="200"/>
      <c r="Q41" s="41"/>
      <c r="R41" s="41"/>
    </row>
    <row r="42" spans="1:18" ht="15" x14ac:dyDescent="0.25">
      <c r="A42" s="32" t="s">
        <v>81</v>
      </c>
      <c r="B42" s="33" t="s">
        <v>82</v>
      </c>
      <c r="C42" s="32" t="s">
        <v>37</v>
      </c>
      <c r="D42" s="42">
        <v>7.193098</v>
      </c>
      <c r="E42" s="35">
        <v>6</v>
      </c>
      <c r="F42" s="43">
        <v>6</v>
      </c>
      <c r="G42" s="196">
        <f t="shared" si="0"/>
        <v>0</v>
      </c>
      <c r="H42" s="197">
        <v>0</v>
      </c>
      <c r="I42" s="198" t="s">
        <v>244</v>
      </c>
      <c r="J42" s="199"/>
      <c r="K42" s="199"/>
      <c r="L42" s="199"/>
      <c r="M42" s="200"/>
      <c r="Q42" s="41"/>
      <c r="R42" s="41"/>
    </row>
    <row r="43" spans="1:18" ht="39.6" customHeight="1" x14ac:dyDescent="0.25">
      <c r="A43" s="32" t="s">
        <v>83</v>
      </c>
      <c r="B43" s="33" t="s">
        <v>84</v>
      </c>
      <c r="C43" s="32" t="s">
        <v>37</v>
      </c>
      <c r="D43" s="45">
        <v>10.795774</v>
      </c>
      <c r="E43" s="35">
        <v>2</v>
      </c>
      <c r="F43" s="43">
        <v>2</v>
      </c>
      <c r="G43" s="196">
        <f t="shared" si="0"/>
        <v>2</v>
      </c>
      <c r="H43" s="197">
        <v>2</v>
      </c>
      <c r="I43" s="198" t="s">
        <v>245</v>
      </c>
      <c r="J43" s="199"/>
      <c r="K43" s="199"/>
      <c r="L43" s="199"/>
      <c r="M43" s="200"/>
      <c r="Q43" s="41"/>
      <c r="R43" s="41"/>
    </row>
    <row r="44" spans="1:18" ht="15" x14ac:dyDescent="0.25">
      <c r="A44" s="32" t="s">
        <v>85</v>
      </c>
      <c r="B44" s="33" t="s">
        <v>86</v>
      </c>
      <c r="C44" s="32" t="s">
        <v>37</v>
      </c>
      <c r="D44" s="45">
        <v>16.420359999999999</v>
      </c>
      <c r="E44" s="35">
        <v>2</v>
      </c>
      <c r="F44" s="43">
        <v>2</v>
      </c>
      <c r="G44" s="196">
        <f t="shared" si="0"/>
        <v>2</v>
      </c>
      <c r="H44" s="197">
        <v>2</v>
      </c>
      <c r="I44" s="198" t="s">
        <v>245</v>
      </c>
      <c r="J44" s="199"/>
      <c r="K44" s="199"/>
      <c r="L44" s="199"/>
      <c r="M44" s="200"/>
      <c r="Q44" s="41"/>
      <c r="R44" s="41"/>
    </row>
    <row r="45" spans="1:18" ht="15" x14ac:dyDescent="0.25">
      <c r="A45" s="32" t="s">
        <v>87</v>
      </c>
      <c r="B45" s="33" t="s">
        <v>88</v>
      </c>
      <c r="C45" s="32" t="s">
        <v>37</v>
      </c>
      <c r="D45" s="45">
        <v>48.893459999999997</v>
      </c>
      <c r="E45" s="35">
        <v>1</v>
      </c>
      <c r="F45" s="36">
        <v>1</v>
      </c>
      <c r="G45" s="196">
        <f t="shared" si="0"/>
        <v>1</v>
      </c>
      <c r="H45" s="197">
        <v>1</v>
      </c>
      <c r="I45" s="198" t="s">
        <v>246</v>
      </c>
      <c r="J45" s="199"/>
      <c r="K45" s="199"/>
      <c r="L45" s="199"/>
      <c r="M45" s="200"/>
      <c r="Q45" s="41"/>
      <c r="R45" s="41"/>
    </row>
    <row r="46" spans="1:18" ht="30" x14ac:dyDescent="0.25">
      <c r="A46" s="32" t="s">
        <v>89</v>
      </c>
      <c r="B46" s="33" t="s">
        <v>90</v>
      </c>
      <c r="C46" s="32" t="s">
        <v>37</v>
      </c>
      <c r="D46" s="45">
        <v>152.402998</v>
      </c>
      <c r="E46" s="35">
        <v>1</v>
      </c>
      <c r="F46" s="36">
        <v>1</v>
      </c>
      <c r="G46" s="196">
        <f t="shared" si="0"/>
        <v>1</v>
      </c>
      <c r="H46" s="197">
        <v>1</v>
      </c>
      <c r="I46" s="198" t="s">
        <v>247</v>
      </c>
      <c r="J46" s="199"/>
      <c r="K46" s="199"/>
      <c r="L46" s="199"/>
      <c r="M46" s="200"/>
      <c r="Q46" s="41"/>
      <c r="R46" s="41"/>
    </row>
    <row r="47" spans="1:18" ht="15" x14ac:dyDescent="0.25">
      <c r="A47" s="32" t="s">
        <v>91</v>
      </c>
      <c r="B47" s="33" t="s">
        <v>92</v>
      </c>
      <c r="C47" s="32" t="s">
        <v>37</v>
      </c>
      <c r="D47" s="45">
        <v>234.210702</v>
      </c>
      <c r="E47" s="35">
        <v>2</v>
      </c>
      <c r="F47" s="36">
        <v>2</v>
      </c>
      <c r="G47" s="196">
        <f t="shared" si="0"/>
        <v>2</v>
      </c>
      <c r="H47" s="197">
        <v>2</v>
      </c>
      <c r="I47" s="198" t="s">
        <v>248</v>
      </c>
      <c r="J47" s="199"/>
      <c r="K47" s="199"/>
      <c r="L47" s="199"/>
      <c r="M47" s="200"/>
      <c r="Q47" s="41"/>
      <c r="R47" s="41"/>
    </row>
    <row r="48" spans="1:18" ht="32.450000000000003" customHeight="1" x14ac:dyDescent="0.25">
      <c r="A48" s="32" t="s">
        <v>93</v>
      </c>
      <c r="B48" s="33" t="s">
        <v>94</v>
      </c>
      <c r="C48" s="32" t="s">
        <v>72</v>
      </c>
      <c r="D48" s="45">
        <v>6.3720800000000004</v>
      </c>
      <c r="E48" s="35">
        <v>25</v>
      </c>
      <c r="F48" s="36">
        <v>25</v>
      </c>
      <c r="G48" s="196">
        <f t="shared" si="0"/>
        <v>15</v>
      </c>
      <c r="H48" s="197">
        <v>15</v>
      </c>
      <c r="I48" s="198" t="s">
        <v>249</v>
      </c>
      <c r="J48" s="199"/>
      <c r="K48" s="199"/>
      <c r="L48" s="199"/>
      <c r="M48" s="200"/>
      <c r="Q48" s="41"/>
      <c r="R48" s="41"/>
    </row>
    <row r="49" spans="1:18" ht="15" x14ac:dyDescent="0.25">
      <c r="A49" s="32" t="s">
        <v>95</v>
      </c>
      <c r="B49" s="46" t="s">
        <v>96</v>
      </c>
      <c r="C49" s="47" t="s">
        <v>37</v>
      </c>
      <c r="D49" s="42">
        <v>15.44004</v>
      </c>
      <c r="E49" s="48">
        <v>10</v>
      </c>
      <c r="F49" s="49">
        <v>10</v>
      </c>
      <c r="G49" s="196">
        <f t="shared" si="0"/>
        <v>1</v>
      </c>
      <c r="H49" s="197">
        <v>1</v>
      </c>
      <c r="I49" s="198" t="s">
        <v>250</v>
      </c>
      <c r="J49" s="199"/>
      <c r="K49" s="199"/>
      <c r="L49" s="199"/>
      <c r="M49" s="200"/>
      <c r="Q49" s="41"/>
      <c r="R49" s="41"/>
    </row>
    <row r="50" spans="1:18" ht="30" x14ac:dyDescent="0.25">
      <c r="A50" s="32" t="s">
        <v>97</v>
      </c>
      <c r="B50" s="51" t="s">
        <v>98</v>
      </c>
      <c r="C50" s="47" t="s">
        <v>37</v>
      </c>
      <c r="D50" s="42">
        <v>52.373595999999999</v>
      </c>
      <c r="E50" s="52">
        <v>2</v>
      </c>
      <c r="F50" s="49">
        <v>2</v>
      </c>
      <c r="G50" s="196">
        <f t="shared" si="0"/>
        <v>0</v>
      </c>
      <c r="H50" s="197">
        <v>0</v>
      </c>
      <c r="I50" s="198" t="s">
        <v>251</v>
      </c>
      <c r="J50" s="199"/>
      <c r="K50" s="199"/>
      <c r="L50" s="199"/>
      <c r="M50" s="200"/>
      <c r="Q50" s="41"/>
      <c r="R50" s="41"/>
    </row>
    <row r="51" spans="1:18" ht="45" x14ac:dyDescent="0.25">
      <c r="A51" s="32" t="s">
        <v>99</v>
      </c>
      <c r="B51" s="51" t="s">
        <v>100</v>
      </c>
      <c r="C51" s="47" t="s">
        <v>37</v>
      </c>
      <c r="D51" s="42">
        <v>39.225054</v>
      </c>
      <c r="E51" s="52">
        <v>1</v>
      </c>
      <c r="F51" s="49">
        <v>1</v>
      </c>
      <c r="G51" s="196">
        <f t="shared" si="0"/>
        <v>0</v>
      </c>
      <c r="H51" s="197">
        <v>0</v>
      </c>
      <c r="I51" s="198" t="s">
        <v>251</v>
      </c>
      <c r="J51" s="199"/>
      <c r="K51" s="199"/>
      <c r="L51" s="199"/>
      <c r="M51" s="200"/>
      <c r="Q51" s="41"/>
      <c r="R51" s="41"/>
    </row>
    <row r="52" spans="1:18" ht="45" customHeight="1" x14ac:dyDescent="0.25">
      <c r="A52" s="32" t="s">
        <v>101</v>
      </c>
      <c r="B52" s="53" t="s">
        <v>102</v>
      </c>
      <c r="C52" s="47" t="s">
        <v>37</v>
      </c>
      <c r="D52" s="42">
        <v>22.351296000000001</v>
      </c>
      <c r="E52" s="52">
        <v>2</v>
      </c>
      <c r="F52" s="49">
        <v>2</v>
      </c>
      <c r="G52" s="196">
        <f t="shared" si="0"/>
        <v>0</v>
      </c>
      <c r="H52" s="197">
        <v>0</v>
      </c>
      <c r="I52" s="198" t="s">
        <v>251</v>
      </c>
      <c r="J52" s="199"/>
      <c r="K52" s="199"/>
      <c r="L52" s="199"/>
      <c r="M52" s="200"/>
      <c r="Q52" s="41"/>
      <c r="R52" s="41"/>
    </row>
    <row r="53" spans="1:18" ht="30.6" customHeight="1" x14ac:dyDescent="0.25">
      <c r="A53" s="32" t="s">
        <v>103</v>
      </c>
      <c r="B53" s="53" t="s">
        <v>104</v>
      </c>
      <c r="C53" s="47" t="s">
        <v>37</v>
      </c>
      <c r="D53" s="42">
        <v>4.5217260000000001</v>
      </c>
      <c r="E53" s="52">
        <v>8</v>
      </c>
      <c r="F53" s="49">
        <v>8</v>
      </c>
      <c r="G53" s="196">
        <f t="shared" si="0"/>
        <v>0</v>
      </c>
      <c r="H53" s="197">
        <v>0</v>
      </c>
      <c r="I53" s="198" t="s">
        <v>251</v>
      </c>
      <c r="J53" s="199"/>
      <c r="K53" s="199"/>
      <c r="L53" s="199"/>
      <c r="M53" s="200"/>
      <c r="Q53" s="41"/>
      <c r="R53" s="41"/>
    </row>
    <row r="54" spans="1:18" ht="30" x14ac:dyDescent="0.25">
      <c r="A54" s="32" t="s">
        <v>105</v>
      </c>
      <c r="B54" s="53" t="s">
        <v>106</v>
      </c>
      <c r="C54" s="47" t="s">
        <v>37</v>
      </c>
      <c r="D54" s="42">
        <v>1.519496</v>
      </c>
      <c r="E54" s="52">
        <v>8</v>
      </c>
      <c r="F54" s="49">
        <v>8</v>
      </c>
      <c r="G54" s="196">
        <f t="shared" si="0"/>
        <v>0</v>
      </c>
      <c r="H54" s="197">
        <v>0</v>
      </c>
      <c r="I54" s="198" t="s">
        <v>251</v>
      </c>
      <c r="J54" s="199"/>
      <c r="K54" s="199"/>
      <c r="L54" s="199"/>
      <c r="M54" s="200"/>
      <c r="N54" s="54"/>
      <c r="Q54" s="41"/>
      <c r="R54" s="41"/>
    </row>
    <row r="55" spans="1:18" ht="15" x14ac:dyDescent="0.25">
      <c r="A55" s="32" t="s">
        <v>107</v>
      </c>
      <c r="B55" s="53" t="s">
        <v>104</v>
      </c>
      <c r="C55" s="47" t="s">
        <v>37</v>
      </c>
      <c r="D55" s="42">
        <v>4.5217260000000001</v>
      </c>
      <c r="E55" s="52">
        <v>8</v>
      </c>
      <c r="F55" s="49">
        <v>8</v>
      </c>
      <c r="G55" s="196">
        <f t="shared" si="0"/>
        <v>0</v>
      </c>
      <c r="H55" s="197">
        <v>0</v>
      </c>
      <c r="I55" s="198" t="s">
        <v>251</v>
      </c>
      <c r="J55" s="199"/>
      <c r="K55" s="199"/>
      <c r="L55" s="199"/>
      <c r="M55" s="200"/>
      <c r="Q55" s="41"/>
      <c r="R55" s="41"/>
    </row>
    <row r="56" spans="1:18" ht="15" x14ac:dyDescent="0.25">
      <c r="A56" s="32" t="s">
        <v>108</v>
      </c>
      <c r="B56" s="55" t="s">
        <v>109</v>
      </c>
      <c r="C56" s="47" t="s">
        <v>37</v>
      </c>
      <c r="D56" s="42">
        <v>0.56368399999999996</v>
      </c>
      <c r="E56" s="52">
        <v>8</v>
      </c>
      <c r="F56" s="49">
        <v>8</v>
      </c>
      <c r="G56" s="196">
        <f t="shared" si="0"/>
        <v>0</v>
      </c>
      <c r="H56" s="197">
        <v>0</v>
      </c>
      <c r="I56" s="198" t="s">
        <v>251</v>
      </c>
      <c r="J56" s="199"/>
      <c r="K56" s="199"/>
      <c r="L56" s="199"/>
      <c r="M56" s="200"/>
      <c r="N56" s="54"/>
      <c r="Q56" s="41"/>
      <c r="R56" s="41"/>
    </row>
    <row r="57" spans="1:18" ht="15" x14ac:dyDescent="0.25">
      <c r="A57" s="32" t="s">
        <v>110</v>
      </c>
      <c r="B57" s="53" t="s">
        <v>111</v>
      </c>
      <c r="C57" s="47" t="s">
        <v>37</v>
      </c>
      <c r="D57" s="42">
        <v>0.72298600000000002</v>
      </c>
      <c r="E57" s="52">
        <v>8</v>
      </c>
      <c r="F57" s="49">
        <v>8</v>
      </c>
      <c r="G57" s="196">
        <f t="shared" si="0"/>
        <v>0</v>
      </c>
      <c r="H57" s="197">
        <v>0</v>
      </c>
      <c r="I57" s="198" t="s">
        <v>251</v>
      </c>
      <c r="J57" s="199"/>
      <c r="K57" s="199"/>
      <c r="L57" s="199"/>
      <c r="M57" s="200"/>
      <c r="N57" s="56"/>
      <c r="Q57" s="41"/>
      <c r="R57" s="41"/>
    </row>
    <row r="58" spans="1:18" ht="45" x14ac:dyDescent="0.25">
      <c r="A58" s="32" t="s">
        <v>112</v>
      </c>
      <c r="B58" s="53" t="s">
        <v>102</v>
      </c>
      <c r="C58" s="47" t="s">
        <v>37</v>
      </c>
      <c r="D58" s="42">
        <v>22.351296000000001</v>
      </c>
      <c r="E58" s="52">
        <v>4</v>
      </c>
      <c r="F58" s="49">
        <v>9</v>
      </c>
      <c r="G58" s="196">
        <f t="shared" si="0"/>
        <v>0</v>
      </c>
      <c r="H58" s="197">
        <v>0</v>
      </c>
      <c r="I58" s="198" t="s">
        <v>251</v>
      </c>
      <c r="J58" s="199"/>
      <c r="K58" s="199"/>
      <c r="L58" s="199"/>
      <c r="M58" s="200"/>
      <c r="N58" s="56"/>
      <c r="Q58" s="41"/>
      <c r="R58" s="41"/>
    </row>
    <row r="59" spans="1:18" ht="30" x14ac:dyDescent="0.25">
      <c r="A59" s="32" t="s">
        <v>113</v>
      </c>
      <c r="B59" s="53" t="s">
        <v>114</v>
      </c>
      <c r="C59" s="47" t="s">
        <v>37</v>
      </c>
      <c r="D59" s="42">
        <v>0.88228799999999996</v>
      </c>
      <c r="E59" s="52">
        <v>6</v>
      </c>
      <c r="F59" s="49">
        <v>6</v>
      </c>
      <c r="G59" s="196">
        <f t="shared" si="0"/>
        <v>0</v>
      </c>
      <c r="H59" s="197">
        <v>0</v>
      </c>
      <c r="I59" s="198" t="s">
        <v>251</v>
      </c>
      <c r="J59" s="199"/>
      <c r="K59" s="199"/>
      <c r="L59" s="199"/>
      <c r="M59" s="200"/>
      <c r="N59" s="54"/>
      <c r="Q59" s="41"/>
      <c r="R59" s="41"/>
    </row>
    <row r="60" spans="1:18" ht="30" x14ac:dyDescent="0.25">
      <c r="A60" s="32" t="s">
        <v>115</v>
      </c>
      <c r="B60" s="53" t="s">
        <v>116</v>
      </c>
      <c r="C60" s="47" t="s">
        <v>37</v>
      </c>
      <c r="D60" s="42">
        <v>52.851502000000004</v>
      </c>
      <c r="E60" s="52">
        <v>1</v>
      </c>
      <c r="F60" s="49">
        <v>1</v>
      </c>
      <c r="G60" s="196">
        <f t="shared" si="0"/>
        <v>0</v>
      </c>
      <c r="H60" s="197">
        <v>0</v>
      </c>
      <c r="I60" s="198" t="s">
        <v>251</v>
      </c>
      <c r="J60" s="199"/>
      <c r="K60" s="199"/>
      <c r="L60" s="199"/>
      <c r="M60" s="200"/>
      <c r="Q60" s="41"/>
      <c r="R60" s="41"/>
    </row>
    <row r="61" spans="1:18" ht="30" x14ac:dyDescent="0.25">
      <c r="A61" s="32" t="s">
        <v>117</v>
      </c>
      <c r="B61" s="53" t="s">
        <v>118</v>
      </c>
      <c r="C61" s="47" t="s">
        <v>37</v>
      </c>
      <c r="D61" s="42">
        <v>108.251836</v>
      </c>
      <c r="E61" s="52">
        <v>4</v>
      </c>
      <c r="F61" s="49">
        <v>4</v>
      </c>
      <c r="G61" s="196">
        <f t="shared" si="0"/>
        <v>3</v>
      </c>
      <c r="H61" s="197">
        <v>3</v>
      </c>
      <c r="I61" s="198" t="s">
        <v>252</v>
      </c>
      <c r="J61" s="199"/>
      <c r="K61" s="199"/>
      <c r="L61" s="199"/>
      <c r="M61" s="200"/>
      <c r="N61" s="56"/>
      <c r="Q61" s="41"/>
      <c r="R61" s="41"/>
    </row>
    <row r="62" spans="1:18" ht="15" x14ac:dyDescent="0.25">
      <c r="A62" s="32" t="s">
        <v>119</v>
      </c>
      <c r="B62" s="53" t="s">
        <v>120</v>
      </c>
      <c r="C62" s="47" t="s">
        <v>37</v>
      </c>
      <c r="D62" s="42">
        <v>20.64799</v>
      </c>
      <c r="E62" s="52">
        <v>3</v>
      </c>
      <c r="F62" s="49">
        <v>3</v>
      </c>
      <c r="G62" s="196">
        <f t="shared" si="0"/>
        <v>0</v>
      </c>
      <c r="H62" s="197">
        <v>0</v>
      </c>
      <c r="I62" s="198" t="s">
        <v>251</v>
      </c>
      <c r="J62" s="199"/>
      <c r="K62" s="199"/>
      <c r="L62" s="199"/>
      <c r="M62" s="200"/>
      <c r="N62" s="54"/>
      <c r="Q62" s="41"/>
      <c r="R62" s="41"/>
    </row>
    <row r="63" spans="1:18" ht="15" x14ac:dyDescent="0.25">
      <c r="A63" s="32" t="s">
        <v>121</v>
      </c>
      <c r="B63" s="53" t="s">
        <v>122</v>
      </c>
      <c r="C63" s="47" t="s">
        <v>72</v>
      </c>
      <c r="D63" s="42">
        <v>63.720799999999997</v>
      </c>
      <c r="E63" s="52">
        <v>30</v>
      </c>
      <c r="F63" s="49">
        <v>30</v>
      </c>
      <c r="G63" s="196">
        <f t="shared" si="0"/>
        <v>14</v>
      </c>
      <c r="H63" s="197">
        <v>14</v>
      </c>
      <c r="I63" s="198" t="s">
        <v>253</v>
      </c>
      <c r="J63" s="199"/>
      <c r="K63" s="199"/>
      <c r="L63" s="199"/>
      <c r="M63" s="200"/>
      <c r="N63" s="56"/>
      <c r="Q63" s="41"/>
      <c r="R63" s="41"/>
    </row>
    <row r="64" spans="1:18" ht="30" x14ac:dyDescent="0.25">
      <c r="A64" s="32" t="s">
        <v>123</v>
      </c>
      <c r="B64" s="51" t="s">
        <v>124</v>
      </c>
      <c r="C64" s="47" t="s">
        <v>37</v>
      </c>
      <c r="D64" s="42">
        <v>11.751586</v>
      </c>
      <c r="E64" s="52">
        <v>10</v>
      </c>
      <c r="F64" s="49">
        <v>10</v>
      </c>
      <c r="G64" s="196">
        <f t="shared" si="0"/>
        <v>3</v>
      </c>
      <c r="H64" s="197">
        <v>3</v>
      </c>
      <c r="I64" s="198" t="s">
        <v>252</v>
      </c>
      <c r="J64" s="199"/>
      <c r="K64" s="199"/>
      <c r="L64" s="199"/>
      <c r="M64" s="200"/>
      <c r="N64" s="56"/>
      <c r="Q64" s="41"/>
      <c r="R64" s="41"/>
    </row>
    <row r="65" spans="1:18" ht="30" x14ac:dyDescent="0.25">
      <c r="A65" s="32" t="s">
        <v>125</v>
      </c>
      <c r="B65" s="51" t="s">
        <v>124</v>
      </c>
      <c r="C65" s="47" t="s">
        <v>37</v>
      </c>
      <c r="D65" s="42">
        <v>11.751586</v>
      </c>
      <c r="E65" s="52">
        <v>10</v>
      </c>
      <c r="F65" s="49">
        <v>10</v>
      </c>
      <c r="G65" s="196">
        <f t="shared" si="0"/>
        <v>0</v>
      </c>
      <c r="H65" s="197">
        <v>0</v>
      </c>
      <c r="I65" s="198" t="s">
        <v>251</v>
      </c>
      <c r="J65" s="199"/>
      <c r="K65" s="199"/>
      <c r="L65" s="199"/>
      <c r="M65" s="200"/>
      <c r="Q65" s="41"/>
      <c r="R65" s="41"/>
    </row>
    <row r="66" spans="1:18" ht="30" x14ac:dyDescent="0.25">
      <c r="A66" s="32" t="s">
        <v>126</v>
      </c>
      <c r="B66" s="53" t="s">
        <v>127</v>
      </c>
      <c r="C66" s="47" t="s">
        <v>37</v>
      </c>
      <c r="D66" s="42">
        <v>15.930199999999999</v>
      </c>
      <c r="E66" s="52">
        <v>3</v>
      </c>
      <c r="F66" s="49">
        <v>3</v>
      </c>
      <c r="G66" s="196">
        <f t="shared" si="0"/>
        <v>3</v>
      </c>
      <c r="H66" s="197">
        <v>3</v>
      </c>
      <c r="I66" s="198" t="s">
        <v>252</v>
      </c>
      <c r="J66" s="199"/>
      <c r="K66" s="199"/>
      <c r="L66" s="199"/>
      <c r="M66" s="200"/>
      <c r="N66" s="56"/>
      <c r="Q66" s="41"/>
      <c r="R66" s="41"/>
    </row>
    <row r="67" spans="1:18" ht="30" x14ac:dyDescent="0.25">
      <c r="A67" s="32" t="s">
        <v>128</v>
      </c>
      <c r="B67" s="53" t="s">
        <v>129</v>
      </c>
      <c r="C67" s="47" t="s">
        <v>72</v>
      </c>
      <c r="D67" s="42">
        <v>14.851848</v>
      </c>
      <c r="E67" s="52">
        <v>9</v>
      </c>
      <c r="F67" s="49">
        <v>9</v>
      </c>
      <c r="G67" s="196">
        <f t="shared" si="0"/>
        <v>0</v>
      </c>
      <c r="H67" s="197">
        <v>0</v>
      </c>
      <c r="I67" s="198" t="s">
        <v>251</v>
      </c>
      <c r="J67" s="199"/>
      <c r="K67" s="199"/>
      <c r="L67" s="199"/>
      <c r="M67" s="200"/>
      <c r="N67" s="56"/>
      <c r="Q67" s="41"/>
      <c r="R67" s="41"/>
    </row>
    <row r="68" spans="1:18" ht="15" x14ac:dyDescent="0.25">
      <c r="A68" s="58" t="s">
        <v>130</v>
      </c>
      <c r="B68" s="59" t="s">
        <v>131</v>
      </c>
      <c r="C68" s="60" t="s">
        <v>132</v>
      </c>
      <c r="D68" s="61">
        <v>32.313797999999998</v>
      </c>
      <c r="E68" s="62">
        <v>1</v>
      </c>
      <c r="F68" s="63">
        <v>1</v>
      </c>
      <c r="G68" s="196">
        <f t="shared" si="0"/>
        <v>0.9</v>
      </c>
      <c r="H68" s="197">
        <v>0.9</v>
      </c>
      <c r="I68" s="198" t="s">
        <v>254</v>
      </c>
      <c r="J68" s="199"/>
      <c r="K68" s="199"/>
      <c r="L68" s="199"/>
      <c r="M68" s="200"/>
      <c r="N68" s="56"/>
      <c r="Q68" s="41"/>
      <c r="R68" s="41"/>
    </row>
    <row r="69" spans="1:18" ht="15.75" x14ac:dyDescent="0.3">
      <c r="A69" s="68" t="s">
        <v>133</v>
      </c>
      <c r="B69" s="69" t="s">
        <v>134</v>
      </c>
      <c r="C69" s="70"/>
      <c r="D69" s="71"/>
      <c r="E69" s="70"/>
      <c r="F69" s="70"/>
      <c r="G69" s="196">
        <f t="shared" si="0"/>
        <v>0</v>
      </c>
      <c r="H69" s="197">
        <v>0</v>
      </c>
      <c r="I69" s="198"/>
      <c r="J69" s="199"/>
      <c r="K69" s="199"/>
      <c r="L69" s="199"/>
      <c r="M69" s="200"/>
      <c r="N69" s="56"/>
      <c r="Q69" s="41"/>
      <c r="R69" s="41"/>
    </row>
    <row r="70" spans="1:18" ht="30" x14ac:dyDescent="0.25">
      <c r="A70" s="32" t="s">
        <v>135</v>
      </c>
      <c r="B70" s="51" t="s">
        <v>136</v>
      </c>
      <c r="C70" s="47" t="s">
        <v>72</v>
      </c>
      <c r="D70" s="45">
        <v>52.373595999999999</v>
      </c>
      <c r="E70" s="52">
        <v>450</v>
      </c>
      <c r="F70" s="43">
        <v>521</v>
      </c>
      <c r="G70" s="196">
        <f t="shared" si="0"/>
        <v>250</v>
      </c>
      <c r="H70" s="197">
        <v>250</v>
      </c>
      <c r="I70" s="198" t="s">
        <v>258</v>
      </c>
      <c r="J70" s="199"/>
      <c r="K70" s="199"/>
      <c r="L70" s="199"/>
      <c r="M70" s="200"/>
      <c r="N70" s="56"/>
      <c r="Q70" s="41"/>
      <c r="R70" s="41"/>
    </row>
    <row r="71" spans="1:18" ht="15" x14ac:dyDescent="0.25">
      <c r="A71" s="32" t="s">
        <v>137</v>
      </c>
      <c r="B71" s="51" t="s">
        <v>138</v>
      </c>
      <c r="C71" s="47" t="s">
        <v>72</v>
      </c>
      <c r="D71" s="42">
        <v>26.223559999999999</v>
      </c>
      <c r="E71" s="52">
        <v>4</v>
      </c>
      <c r="F71" s="76">
        <v>4</v>
      </c>
      <c r="G71" s="196">
        <f t="shared" si="0"/>
        <v>4</v>
      </c>
      <c r="H71" s="197">
        <v>4</v>
      </c>
      <c r="I71" s="198" t="s">
        <v>259</v>
      </c>
      <c r="J71" s="199"/>
      <c r="K71" s="199"/>
      <c r="L71" s="199"/>
      <c r="M71" s="200"/>
      <c r="Q71" s="41"/>
      <c r="R71" s="41"/>
    </row>
    <row r="72" spans="1:18" ht="15" x14ac:dyDescent="0.25">
      <c r="A72" s="32" t="s">
        <v>139</v>
      </c>
      <c r="B72" s="81" t="s">
        <v>140</v>
      </c>
      <c r="C72" s="47" t="s">
        <v>37</v>
      </c>
      <c r="D72" s="42">
        <v>44.898656000000003</v>
      </c>
      <c r="E72" s="52">
        <v>120</v>
      </c>
      <c r="F72" s="49">
        <v>224.720935</v>
      </c>
      <c r="G72" s="196">
        <f t="shared" si="0"/>
        <v>0</v>
      </c>
      <c r="H72" s="197">
        <v>0</v>
      </c>
      <c r="I72" s="198"/>
      <c r="J72" s="199"/>
      <c r="K72" s="199"/>
      <c r="L72" s="199"/>
      <c r="M72" s="200"/>
      <c r="Q72" s="41"/>
      <c r="R72" s="41"/>
    </row>
    <row r="73" spans="1:18" ht="15" x14ac:dyDescent="0.25">
      <c r="A73" s="32" t="s">
        <v>141</v>
      </c>
      <c r="B73" s="81" t="s">
        <v>94</v>
      </c>
      <c r="C73" s="47" t="s">
        <v>72</v>
      </c>
      <c r="D73" s="42">
        <v>6.3720800000000004</v>
      </c>
      <c r="E73" s="52">
        <v>100</v>
      </c>
      <c r="F73" s="49">
        <v>100</v>
      </c>
      <c r="G73" s="196">
        <f t="shared" si="0"/>
        <v>40</v>
      </c>
      <c r="H73" s="197">
        <v>40</v>
      </c>
      <c r="I73" s="198" t="s">
        <v>260</v>
      </c>
      <c r="J73" s="199"/>
      <c r="K73" s="199"/>
      <c r="L73" s="199"/>
      <c r="M73" s="200"/>
      <c r="Q73" s="41"/>
      <c r="R73" s="41"/>
    </row>
    <row r="74" spans="1:18" ht="30" x14ac:dyDescent="0.25">
      <c r="A74" s="32" t="s">
        <v>142</v>
      </c>
      <c r="B74" s="51" t="s">
        <v>143</v>
      </c>
      <c r="C74" s="47" t="s">
        <v>37</v>
      </c>
      <c r="D74" s="42">
        <v>18.785381999999998</v>
      </c>
      <c r="E74" s="52">
        <v>20</v>
      </c>
      <c r="F74" s="49">
        <v>20</v>
      </c>
      <c r="G74" s="196">
        <f t="shared" si="0"/>
        <v>4</v>
      </c>
      <c r="H74" s="197">
        <v>4</v>
      </c>
      <c r="I74" s="198" t="s">
        <v>259</v>
      </c>
      <c r="J74" s="199"/>
      <c r="K74" s="199"/>
      <c r="L74" s="199"/>
      <c r="M74" s="200"/>
      <c r="Q74" s="41"/>
      <c r="R74" s="41"/>
    </row>
    <row r="75" spans="1:18" ht="30" x14ac:dyDescent="0.25">
      <c r="A75" s="32" t="s">
        <v>144</v>
      </c>
      <c r="B75" s="51" t="s">
        <v>145</v>
      </c>
      <c r="C75" s="47" t="s">
        <v>37</v>
      </c>
      <c r="D75" s="42">
        <v>352.47405600000002</v>
      </c>
      <c r="E75" s="52">
        <v>16</v>
      </c>
      <c r="F75" s="49">
        <v>16</v>
      </c>
      <c r="G75" s="196">
        <f t="shared" si="0"/>
        <v>2</v>
      </c>
      <c r="H75" s="197">
        <v>2</v>
      </c>
      <c r="I75" s="198" t="s">
        <v>261</v>
      </c>
      <c r="J75" s="199"/>
      <c r="K75" s="199"/>
      <c r="L75" s="199"/>
      <c r="M75" s="200"/>
      <c r="Q75" s="41"/>
      <c r="R75" s="41"/>
    </row>
    <row r="76" spans="1:18" ht="15.75" x14ac:dyDescent="0.3">
      <c r="A76" s="68" t="s">
        <v>146</v>
      </c>
      <c r="B76" s="82" t="s">
        <v>147</v>
      </c>
      <c r="C76" s="83"/>
      <c r="D76" s="84"/>
      <c r="E76" s="83"/>
      <c r="F76" s="83"/>
      <c r="G76" s="196">
        <f t="shared" si="0"/>
        <v>0</v>
      </c>
      <c r="H76" s="197">
        <v>0</v>
      </c>
      <c r="I76" s="198"/>
      <c r="J76" s="199"/>
      <c r="K76" s="199"/>
      <c r="L76" s="199"/>
      <c r="M76" s="200"/>
      <c r="Q76" s="41"/>
      <c r="R76" s="41"/>
    </row>
    <row r="77" spans="1:18" ht="45" x14ac:dyDescent="0.25">
      <c r="A77" s="32" t="s">
        <v>148</v>
      </c>
      <c r="B77" s="86" t="s">
        <v>149</v>
      </c>
      <c r="C77" s="87" t="s">
        <v>72</v>
      </c>
      <c r="D77" s="88">
        <v>11.567776</v>
      </c>
      <c r="E77" s="89">
        <v>1450</v>
      </c>
      <c r="F77" s="90">
        <v>1450</v>
      </c>
      <c r="G77" s="196">
        <f t="shared" si="0"/>
        <v>1450</v>
      </c>
      <c r="H77" s="197">
        <v>1450</v>
      </c>
      <c r="I77" s="198" t="s">
        <v>262</v>
      </c>
      <c r="J77" s="199"/>
      <c r="K77" s="199"/>
      <c r="L77" s="199"/>
      <c r="M77" s="200"/>
      <c r="Q77" s="41"/>
      <c r="R77" s="41"/>
    </row>
    <row r="78" spans="1:18" ht="43.15" customHeight="1" x14ac:dyDescent="0.25">
      <c r="A78" s="32" t="s">
        <v>150</v>
      </c>
      <c r="B78" s="86" t="s">
        <v>151</v>
      </c>
      <c r="C78" s="87" t="s">
        <v>72</v>
      </c>
      <c r="D78" s="88">
        <v>11.567776</v>
      </c>
      <c r="E78" s="89">
        <v>1450</v>
      </c>
      <c r="F78" s="90">
        <v>1450</v>
      </c>
      <c r="G78" s="196">
        <f t="shared" si="0"/>
        <v>1450</v>
      </c>
      <c r="H78" s="197">
        <v>1450</v>
      </c>
      <c r="I78" s="198" t="s">
        <v>262</v>
      </c>
      <c r="J78" s="199"/>
      <c r="K78" s="199"/>
      <c r="L78" s="199"/>
      <c r="M78" s="200"/>
      <c r="Q78" s="41"/>
      <c r="R78" s="41"/>
    </row>
    <row r="79" spans="1:18" ht="46.9" customHeight="1" x14ac:dyDescent="0.25">
      <c r="A79" s="32" t="s">
        <v>152</v>
      </c>
      <c r="B79" s="86" t="s">
        <v>153</v>
      </c>
      <c r="C79" s="87" t="s">
        <v>72</v>
      </c>
      <c r="D79" s="88">
        <v>11.567776</v>
      </c>
      <c r="E79" s="89">
        <v>1450</v>
      </c>
      <c r="F79" s="90">
        <v>1450</v>
      </c>
      <c r="G79" s="196">
        <f t="shared" si="0"/>
        <v>1450</v>
      </c>
      <c r="H79" s="197">
        <v>1450</v>
      </c>
      <c r="I79" s="198" t="s">
        <v>262</v>
      </c>
      <c r="J79" s="199"/>
      <c r="K79" s="199"/>
      <c r="L79" s="199"/>
      <c r="M79" s="200"/>
      <c r="Q79" s="41"/>
      <c r="R79" s="41"/>
    </row>
    <row r="80" spans="1:18" ht="43.15" customHeight="1" x14ac:dyDescent="0.25">
      <c r="A80" s="32" t="s">
        <v>154</v>
      </c>
      <c r="B80" s="86" t="s">
        <v>155</v>
      </c>
      <c r="C80" s="87" t="s">
        <v>72</v>
      </c>
      <c r="D80" s="88">
        <v>44.531036</v>
      </c>
      <c r="E80" s="89">
        <v>1450</v>
      </c>
      <c r="F80" s="90">
        <v>1450</v>
      </c>
      <c r="G80" s="196">
        <f t="shared" si="0"/>
        <v>1450</v>
      </c>
      <c r="H80" s="197">
        <v>1450</v>
      </c>
      <c r="I80" s="198" t="s">
        <v>262</v>
      </c>
      <c r="J80" s="199"/>
      <c r="K80" s="199"/>
      <c r="L80" s="199"/>
      <c r="M80" s="200"/>
      <c r="Q80" s="41"/>
      <c r="R80" s="41"/>
    </row>
    <row r="81" spans="1:18" ht="15.75" x14ac:dyDescent="0.3">
      <c r="A81" s="92" t="s">
        <v>156</v>
      </c>
      <c r="B81" s="82" t="s">
        <v>157</v>
      </c>
      <c r="C81" s="83"/>
      <c r="D81" s="84"/>
      <c r="E81" s="83"/>
      <c r="F81" s="83"/>
      <c r="G81" s="196">
        <f t="shared" si="0"/>
        <v>0</v>
      </c>
      <c r="H81" s="197">
        <v>0</v>
      </c>
      <c r="I81" s="198"/>
      <c r="J81" s="199"/>
      <c r="K81" s="199"/>
      <c r="L81" s="199"/>
      <c r="M81" s="200"/>
      <c r="Q81" s="41"/>
      <c r="R81" s="41"/>
    </row>
    <row r="82" spans="1:18" ht="55.15" customHeight="1" x14ac:dyDescent="0.25">
      <c r="A82" s="87" t="s">
        <v>158</v>
      </c>
      <c r="B82" s="86" t="s">
        <v>159</v>
      </c>
      <c r="C82" s="87" t="s">
        <v>37</v>
      </c>
      <c r="D82" s="88">
        <v>6127</v>
      </c>
      <c r="E82" s="95">
        <v>4</v>
      </c>
      <c r="F82" s="90">
        <v>4</v>
      </c>
      <c r="G82" s="196">
        <f t="shared" si="0"/>
        <v>4</v>
      </c>
      <c r="H82" s="197">
        <v>4</v>
      </c>
      <c r="I82" s="198" t="s">
        <v>263</v>
      </c>
      <c r="J82" s="199"/>
      <c r="K82" s="199"/>
      <c r="L82" s="199"/>
      <c r="M82" s="200"/>
      <c r="Q82" s="41"/>
      <c r="R82" s="41"/>
    </row>
    <row r="83" spans="1:18" ht="60" x14ac:dyDescent="0.25">
      <c r="A83" s="87" t="s">
        <v>160</v>
      </c>
      <c r="B83" s="86" t="s">
        <v>159</v>
      </c>
      <c r="C83" s="87" t="s">
        <v>37</v>
      </c>
      <c r="D83" s="88">
        <v>11028.281396</v>
      </c>
      <c r="E83" s="95">
        <v>1</v>
      </c>
      <c r="F83" s="90">
        <v>1</v>
      </c>
      <c r="G83" s="196">
        <f t="shared" si="0"/>
        <v>0</v>
      </c>
      <c r="H83" s="197">
        <v>0</v>
      </c>
      <c r="I83" s="198" t="s">
        <v>251</v>
      </c>
      <c r="J83" s="199"/>
      <c r="K83" s="199"/>
      <c r="L83" s="199"/>
      <c r="M83" s="200"/>
      <c r="Q83" s="41"/>
      <c r="R83" s="41"/>
    </row>
    <row r="84" spans="1:18" ht="30" x14ac:dyDescent="0.25">
      <c r="A84" s="87" t="s">
        <v>161</v>
      </c>
      <c r="B84" s="86" t="s">
        <v>162</v>
      </c>
      <c r="C84" s="87" t="s">
        <v>37</v>
      </c>
      <c r="D84" s="88">
        <v>15.035679999999999</v>
      </c>
      <c r="E84" s="95">
        <v>64</v>
      </c>
      <c r="F84" s="90">
        <v>64</v>
      </c>
      <c r="G84" s="196">
        <f t="shared" si="0"/>
        <v>64</v>
      </c>
      <c r="H84" s="197">
        <v>64</v>
      </c>
      <c r="I84" s="198" t="s">
        <v>264</v>
      </c>
      <c r="J84" s="199"/>
      <c r="K84" s="199"/>
      <c r="L84" s="199"/>
      <c r="M84" s="200"/>
      <c r="Q84" s="41"/>
      <c r="R84" s="41"/>
    </row>
    <row r="85" spans="1:18" ht="63.6" customHeight="1" x14ac:dyDescent="0.25">
      <c r="A85" s="87" t="s">
        <v>163</v>
      </c>
      <c r="B85" s="86" t="s">
        <v>164</v>
      </c>
      <c r="C85" s="87" t="s">
        <v>37</v>
      </c>
      <c r="D85" s="88">
        <v>162.451278</v>
      </c>
      <c r="E85" s="95">
        <v>4</v>
      </c>
      <c r="F85" s="90">
        <v>4</v>
      </c>
      <c r="G85" s="196">
        <f t="shared" si="0"/>
        <v>4</v>
      </c>
      <c r="H85" s="197">
        <v>4</v>
      </c>
      <c r="I85" s="198" t="s">
        <v>265</v>
      </c>
      <c r="J85" s="199"/>
      <c r="K85" s="199"/>
      <c r="L85" s="199"/>
      <c r="M85" s="200"/>
      <c r="Q85" s="41"/>
      <c r="R85" s="41"/>
    </row>
    <row r="86" spans="1:18" ht="30" x14ac:dyDescent="0.25">
      <c r="A86" s="87" t="s">
        <v>165</v>
      </c>
      <c r="B86" s="96" t="s">
        <v>166</v>
      </c>
      <c r="C86" s="87" t="s">
        <v>37</v>
      </c>
      <c r="D86" s="88">
        <v>442.01403399999998</v>
      </c>
      <c r="E86" s="95">
        <v>1</v>
      </c>
      <c r="F86" s="90">
        <v>1</v>
      </c>
      <c r="G86" s="196">
        <f t="shared" ref="G86:G110" si="1">H86</f>
        <v>0</v>
      </c>
      <c r="H86" s="197">
        <v>0</v>
      </c>
      <c r="I86" s="198"/>
      <c r="J86" s="199"/>
      <c r="K86" s="199"/>
      <c r="L86" s="199"/>
      <c r="M86" s="200"/>
      <c r="Q86" s="41"/>
      <c r="R86" s="41"/>
    </row>
    <row r="87" spans="1:18" ht="52.15" customHeight="1" x14ac:dyDescent="0.25">
      <c r="A87" s="87" t="s">
        <v>167</v>
      </c>
      <c r="B87" s="86" t="s">
        <v>168</v>
      </c>
      <c r="C87" s="87" t="s">
        <v>37</v>
      </c>
      <c r="D87" s="88">
        <v>455.38314800000001</v>
      </c>
      <c r="E87" s="95">
        <v>2</v>
      </c>
      <c r="F87" s="90">
        <v>2</v>
      </c>
      <c r="G87" s="196">
        <f t="shared" si="1"/>
        <v>2</v>
      </c>
      <c r="H87" s="197">
        <v>2</v>
      </c>
      <c r="I87" s="198" t="s">
        <v>266</v>
      </c>
      <c r="J87" s="199"/>
      <c r="K87" s="199"/>
      <c r="L87" s="199"/>
      <c r="M87" s="200"/>
      <c r="Q87" s="41"/>
      <c r="R87" s="41"/>
    </row>
    <row r="88" spans="1:18" ht="15" x14ac:dyDescent="0.25">
      <c r="A88" s="87" t="s">
        <v>169</v>
      </c>
      <c r="B88" s="97" t="s">
        <v>170</v>
      </c>
      <c r="C88" s="87" t="s">
        <v>37</v>
      </c>
      <c r="D88" s="88">
        <v>6745.974048</v>
      </c>
      <c r="E88" s="95">
        <v>64</v>
      </c>
      <c r="F88" s="90">
        <v>64</v>
      </c>
      <c r="G88" s="196">
        <f t="shared" si="1"/>
        <v>64</v>
      </c>
      <c r="H88" s="197">
        <v>64</v>
      </c>
      <c r="I88" s="198" t="s">
        <v>267</v>
      </c>
      <c r="J88" s="199"/>
      <c r="K88" s="199"/>
      <c r="L88" s="199"/>
      <c r="M88" s="200"/>
      <c r="Q88" s="41"/>
      <c r="R88" s="41"/>
    </row>
    <row r="89" spans="1:18" ht="15.4" customHeight="1" x14ac:dyDescent="0.25">
      <c r="A89" s="98">
        <v>3</v>
      </c>
      <c r="B89" s="99" t="s">
        <v>171</v>
      </c>
      <c r="C89" s="100"/>
      <c r="D89" s="101"/>
      <c r="E89" s="100"/>
      <c r="F89" s="100"/>
      <c r="G89" s="196">
        <f t="shared" si="1"/>
        <v>0</v>
      </c>
      <c r="H89" s="197">
        <v>0</v>
      </c>
      <c r="I89" s="198"/>
      <c r="J89" s="199"/>
      <c r="K89" s="199"/>
      <c r="L89" s="199"/>
      <c r="M89" s="200"/>
      <c r="Q89" s="41"/>
      <c r="R89" s="41"/>
    </row>
    <row r="90" spans="1:18" ht="25.5" x14ac:dyDescent="0.25">
      <c r="A90" s="105" t="s">
        <v>172</v>
      </c>
      <c r="B90" s="106" t="s">
        <v>173</v>
      </c>
      <c r="C90" s="107" t="s">
        <v>174</v>
      </c>
      <c r="D90" s="45">
        <v>129.20272700000001</v>
      </c>
      <c r="E90" s="43"/>
      <c r="F90" s="43">
        <v>11</v>
      </c>
      <c r="G90" s="196">
        <f t="shared" si="1"/>
        <v>4</v>
      </c>
      <c r="H90" s="197">
        <v>4</v>
      </c>
      <c r="I90" s="198" t="s">
        <v>268</v>
      </c>
      <c r="J90" s="199"/>
      <c r="K90" s="199"/>
      <c r="L90" s="199"/>
      <c r="M90" s="200"/>
      <c r="Q90" s="41"/>
      <c r="R90" s="41"/>
    </row>
    <row r="91" spans="1:18" ht="38.25" x14ac:dyDescent="0.25">
      <c r="A91" s="105" t="s">
        <v>175</v>
      </c>
      <c r="B91" s="108" t="s">
        <v>67</v>
      </c>
      <c r="C91" s="109" t="s">
        <v>174</v>
      </c>
      <c r="D91" s="45">
        <v>2.13888889</v>
      </c>
      <c r="E91" s="43"/>
      <c r="F91" s="43">
        <v>9</v>
      </c>
      <c r="G91" s="196">
        <f t="shared" si="1"/>
        <v>0</v>
      </c>
      <c r="H91" s="197">
        <v>0</v>
      </c>
      <c r="I91" s="198"/>
      <c r="J91" s="199"/>
      <c r="K91" s="199"/>
      <c r="L91" s="199"/>
      <c r="M91" s="200"/>
      <c r="Q91" s="41"/>
      <c r="R91" s="41"/>
    </row>
    <row r="92" spans="1:18" ht="20.45" customHeight="1" x14ac:dyDescent="0.25">
      <c r="A92" s="105" t="s">
        <v>176</v>
      </c>
      <c r="B92" s="106" t="s">
        <v>177</v>
      </c>
      <c r="C92" s="107" t="s">
        <v>178</v>
      </c>
      <c r="D92" s="45">
        <v>11859.485000000001</v>
      </c>
      <c r="E92" s="43"/>
      <c r="F92" s="43">
        <v>2</v>
      </c>
      <c r="G92" s="196">
        <f t="shared" si="1"/>
        <v>2</v>
      </c>
      <c r="H92" s="197">
        <v>2</v>
      </c>
      <c r="I92" s="198" t="s">
        <v>269</v>
      </c>
      <c r="J92" s="199"/>
      <c r="K92" s="199"/>
      <c r="L92" s="199"/>
      <c r="M92" s="200"/>
      <c r="Q92" s="41"/>
      <c r="R92" s="41"/>
    </row>
    <row r="93" spans="1:18" ht="40.9" customHeight="1" x14ac:dyDescent="0.25">
      <c r="A93" s="105" t="s">
        <v>179</v>
      </c>
      <c r="B93" s="106" t="s">
        <v>180</v>
      </c>
      <c r="C93" s="107" t="s">
        <v>181</v>
      </c>
      <c r="D93" s="45">
        <v>184.44</v>
      </c>
      <c r="E93" s="43"/>
      <c r="F93" s="43">
        <v>4</v>
      </c>
      <c r="G93" s="196">
        <f t="shared" si="1"/>
        <v>4</v>
      </c>
      <c r="H93" s="197">
        <v>4</v>
      </c>
      <c r="I93" s="198" t="s">
        <v>268</v>
      </c>
      <c r="J93" s="199"/>
      <c r="K93" s="199"/>
      <c r="L93" s="199"/>
      <c r="M93" s="200"/>
      <c r="Q93" s="41"/>
      <c r="R93" s="41"/>
    </row>
    <row r="94" spans="1:18" ht="38.25" x14ac:dyDescent="0.25">
      <c r="A94" s="105" t="s">
        <v>182</v>
      </c>
      <c r="B94" s="106" t="s">
        <v>183</v>
      </c>
      <c r="C94" s="107" t="s">
        <v>181</v>
      </c>
      <c r="D94" s="45">
        <v>39.561999999999998</v>
      </c>
      <c r="E94" s="43"/>
      <c r="F94" s="107">
        <v>40</v>
      </c>
      <c r="G94" s="196">
        <f t="shared" si="1"/>
        <v>6</v>
      </c>
      <c r="H94" s="197">
        <v>6</v>
      </c>
      <c r="I94" s="198" t="s">
        <v>270</v>
      </c>
      <c r="J94" s="199"/>
      <c r="K94" s="199"/>
      <c r="L94" s="199"/>
      <c r="M94" s="200"/>
      <c r="Q94" s="41"/>
      <c r="R94" s="41"/>
    </row>
    <row r="95" spans="1:18" ht="25.5" x14ac:dyDescent="0.25">
      <c r="A95" s="105" t="s">
        <v>184</v>
      </c>
      <c r="B95" s="106" t="s">
        <v>185</v>
      </c>
      <c r="C95" s="107" t="s">
        <v>186</v>
      </c>
      <c r="D95" s="45">
        <v>31.0663333</v>
      </c>
      <c r="E95" s="43"/>
      <c r="F95" s="107">
        <v>150</v>
      </c>
      <c r="G95" s="196">
        <f t="shared" si="1"/>
        <v>80</v>
      </c>
      <c r="H95" s="197">
        <v>80</v>
      </c>
      <c r="I95" s="198" t="s">
        <v>271</v>
      </c>
      <c r="J95" s="199"/>
      <c r="K95" s="199"/>
      <c r="L95" s="199"/>
      <c r="M95" s="200"/>
      <c r="Q95" s="41"/>
      <c r="R95" s="41"/>
    </row>
    <row r="96" spans="1:18" ht="25.5" x14ac:dyDescent="0.25">
      <c r="A96" s="105" t="s">
        <v>187</v>
      </c>
      <c r="B96" s="106" t="s">
        <v>188</v>
      </c>
      <c r="C96" s="107" t="s">
        <v>181</v>
      </c>
      <c r="D96" s="45">
        <v>12.17</v>
      </c>
      <c r="E96" s="43"/>
      <c r="F96" s="107">
        <v>8</v>
      </c>
      <c r="G96" s="196">
        <f t="shared" si="1"/>
        <v>4</v>
      </c>
      <c r="H96" s="197">
        <v>4</v>
      </c>
      <c r="I96" s="198" t="s">
        <v>268</v>
      </c>
      <c r="J96" s="199"/>
      <c r="K96" s="199"/>
      <c r="L96" s="199"/>
      <c r="M96" s="200"/>
      <c r="Q96" s="41"/>
      <c r="R96" s="41"/>
    </row>
    <row r="97" spans="1:18" ht="25.5" x14ac:dyDescent="0.25">
      <c r="A97" s="105" t="s">
        <v>189</v>
      </c>
      <c r="B97" s="106" t="s">
        <v>190</v>
      </c>
      <c r="C97" s="107" t="s">
        <v>191</v>
      </c>
      <c r="D97" s="45">
        <v>72.502249199999994</v>
      </c>
      <c r="E97" s="43"/>
      <c r="F97" s="107">
        <v>51.13</v>
      </c>
      <c r="G97" s="196">
        <f t="shared" si="1"/>
        <v>0</v>
      </c>
      <c r="H97" s="197">
        <v>0</v>
      </c>
      <c r="I97" s="198" t="s">
        <v>251</v>
      </c>
      <c r="J97" s="199"/>
      <c r="K97" s="199"/>
      <c r="L97" s="199"/>
      <c r="M97" s="200"/>
      <c r="Q97" s="41"/>
      <c r="R97" s="41"/>
    </row>
    <row r="98" spans="1:18" ht="25.5" x14ac:dyDescent="0.25">
      <c r="A98" s="105" t="s">
        <v>192</v>
      </c>
      <c r="B98" s="106" t="s">
        <v>193</v>
      </c>
      <c r="C98" s="107" t="s">
        <v>191</v>
      </c>
      <c r="D98" s="34">
        <v>102.53679099999999</v>
      </c>
      <c r="E98" s="110"/>
      <c r="F98" s="107">
        <v>41.45</v>
      </c>
      <c r="G98" s="196">
        <f t="shared" si="1"/>
        <v>0</v>
      </c>
      <c r="H98" s="197">
        <v>0</v>
      </c>
      <c r="I98" s="198" t="s">
        <v>251</v>
      </c>
      <c r="J98" s="199"/>
      <c r="K98" s="199"/>
      <c r="L98" s="199"/>
      <c r="M98" s="200"/>
      <c r="Q98" s="41"/>
      <c r="R98" s="41"/>
    </row>
    <row r="99" spans="1:18" ht="34.9" customHeight="1" x14ac:dyDescent="0.25">
      <c r="A99" s="105" t="s">
        <v>194</v>
      </c>
      <c r="B99" s="106" t="s">
        <v>195</v>
      </c>
      <c r="C99" s="107" t="s">
        <v>191</v>
      </c>
      <c r="D99" s="45">
        <v>127.139286</v>
      </c>
      <c r="E99" s="43"/>
      <c r="F99" s="107">
        <v>5.6</v>
      </c>
      <c r="G99" s="196">
        <f t="shared" si="1"/>
        <v>0</v>
      </c>
      <c r="H99" s="197">
        <v>0</v>
      </c>
      <c r="I99" s="198" t="s">
        <v>251</v>
      </c>
      <c r="J99" s="199"/>
      <c r="K99" s="199"/>
      <c r="L99" s="199"/>
      <c r="M99" s="200"/>
      <c r="Q99" s="41"/>
      <c r="R99" s="41"/>
    </row>
    <row r="100" spans="1:18" x14ac:dyDescent="0.25">
      <c r="A100" s="105" t="s">
        <v>196</v>
      </c>
      <c r="B100" s="106" t="s">
        <v>197</v>
      </c>
      <c r="C100" s="107" t="s">
        <v>191</v>
      </c>
      <c r="D100" s="45">
        <v>43.950980399999999</v>
      </c>
      <c r="E100" s="43"/>
      <c r="F100" s="107">
        <v>5.0999999999999996</v>
      </c>
      <c r="G100" s="196">
        <f t="shared" si="1"/>
        <v>0</v>
      </c>
      <c r="H100" s="197">
        <v>0</v>
      </c>
      <c r="I100" s="198" t="s">
        <v>251</v>
      </c>
      <c r="J100" s="199"/>
      <c r="K100" s="199"/>
      <c r="L100" s="199"/>
      <c r="M100" s="200"/>
      <c r="Q100" s="41"/>
      <c r="R100" s="41"/>
    </row>
    <row r="101" spans="1:18" ht="51" x14ac:dyDescent="0.25">
      <c r="A101" s="105" t="s">
        <v>198</v>
      </c>
      <c r="B101" s="111" t="s">
        <v>199</v>
      </c>
      <c r="C101" s="112" t="s">
        <v>200</v>
      </c>
      <c r="D101" s="45">
        <v>0.42109542999999999</v>
      </c>
      <c r="E101" s="43"/>
      <c r="F101" s="112">
        <v>7440</v>
      </c>
      <c r="G101" s="196">
        <f t="shared" si="1"/>
        <v>7440</v>
      </c>
      <c r="H101" s="197">
        <v>7440</v>
      </c>
      <c r="I101" s="198" t="s">
        <v>272</v>
      </c>
      <c r="J101" s="199"/>
      <c r="K101" s="199"/>
      <c r="L101" s="199"/>
      <c r="M101" s="200"/>
      <c r="Q101" s="41"/>
      <c r="R101" s="41"/>
    </row>
    <row r="102" spans="1:18" ht="38.25" x14ac:dyDescent="0.25">
      <c r="A102" s="105" t="s">
        <v>201</v>
      </c>
      <c r="B102" s="111" t="s">
        <v>202</v>
      </c>
      <c r="C102" s="112" t="s">
        <v>203</v>
      </c>
      <c r="D102" s="45">
        <v>47.994230799999997</v>
      </c>
      <c r="E102" s="43"/>
      <c r="F102" s="112">
        <v>24</v>
      </c>
      <c r="G102" s="196">
        <f t="shared" si="1"/>
        <v>24</v>
      </c>
      <c r="H102" s="197">
        <v>24</v>
      </c>
      <c r="I102" s="198" t="s">
        <v>273</v>
      </c>
      <c r="J102" s="199"/>
      <c r="K102" s="199"/>
      <c r="L102" s="199"/>
      <c r="M102" s="200"/>
      <c r="Q102" s="41"/>
      <c r="R102" s="41"/>
    </row>
    <row r="103" spans="1:18" ht="38.450000000000003" customHeight="1" x14ac:dyDescent="0.25">
      <c r="A103" s="105" t="s">
        <v>204</v>
      </c>
      <c r="B103" s="111" t="s">
        <v>205</v>
      </c>
      <c r="C103" s="112" t="s">
        <v>206</v>
      </c>
      <c r="D103" s="45">
        <v>86.714230799999996</v>
      </c>
      <c r="E103" s="43"/>
      <c r="F103" s="112">
        <v>24</v>
      </c>
      <c r="G103" s="196">
        <f t="shared" si="1"/>
        <v>24</v>
      </c>
      <c r="H103" s="197">
        <v>24</v>
      </c>
      <c r="I103" s="198" t="s">
        <v>273</v>
      </c>
      <c r="J103" s="199"/>
      <c r="K103" s="199"/>
      <c r="L103" s="199"/>
      <c r="M103" s="200"/>
      <c r="Q103" s="41"/>
      <c r="R103" s="41"/>
    </row>
    <row r="104" spans="1:18" ht="31.15" customHeight="1" x14ac:dyDescent="0.25">
      <c r="A104" s="105" t="s">
        <v>207</v>
      </c>
      <c r="B104" s="106" t="s">
        <v>208</v>
      </c>
      <c r="C104" s="107" t="s">
        <v>209</v>
      </c>
      <c r="D104" s="45">
        <v>48.162841800000002</v>
      </c>
      <c r="E104" s="43"/>
      <c r="F104" s="107">
        <v>40.96</v>
      </c>
      <c r="G104" s="196">
        <f t="shared" si="1"/>
        <v>40.96</v>
      </c>
      <c r="H104" s="197">
        <v>40.96</v>
      </c>
      <c r="I104" s="198" t="s">
        <v>274</v>
      </c>
      <c r="J104" s="199"/>
      <c r="K104" s="199"/>
      <c r="L104" s="199"/>
      <c r="M104" s="200"/>
      <c r="Q104" s="41"/>
      <c r="R104" s="41"/>
    </row>
    <row r="105" spans="1:18" ht="24.6" customHeight="1" x14ac:dyDescent="0.25">
      <c r="A105" s="105" t="s">
        <v>210</v>
      </c>
      <c r="B105" s="106" t="s">
        <v>211</v>
      </c>
      <c r="C105" s="107" t="s">
        <v>209</v>
      </c>
      <c r="D105" s="34">
        <v>59.627198999999997</v>
      </c>
      <c r="E105" s="110"/>
      <c r="F105" s="107">
        <v>153.61000000000001</v>
      </c>
      <c r="G105" s="196">
        <f t="shared" si="1"/>
        <v>0</v>
      </c>
      <c r="H105" s="197">
        <v>0</v>
      </c>
      <c r="I105" s="198"/>
      <c r="J105" s="199"/>
      <c r="K105" s="199"/>
      <c r="L105" s="199"/>
      <c r="M105" s="200"/>
      <c r="Q105" s="41"/>
      <c r="R105" s="41"/>
    </row>
    <row r="106" spans="1:18" ht="25.5" x14ac:dyDescent="0.25">
      <c r="A106" s="105" t="s">
        <v>212</v>
      </c>
      <c r="B106" s="111" t="s">
        <v>213</v>
      </c>
      <c r="C106" s="112" t="s">
        <v>214</v>
      </c>
      <c r="D106" s="116">
        <v>116.80166699999999</v>
      </c>
      <c r="E106" s="110"/>
      <c r="F106" s="112">
        <v>12</v>
      </c>
      <c r="G106" s="196">
        <f t="shared" si="1"/>
        <v>12</v>
      </c>
      <c r="H106" s="197">
        <v>12</v>
      </c>
      <c r="I106" s="198" t="s">
        <v>275</v>
      </c>
      <c r="J106" s="199"/>
      <c r="K106" s="199"/>
      <c r="L106" s="199"/>
      <c r="M106" s="200"/>
      <c r="Q106" s="41"/>
      <c r="R106" s="41"/>
    </row>
    <row r="107" spans="1:18" ht="25.5" x14ac:dyDescent="0.25">
      <c r="A107" s="105" t="s">
        <v>215</v>
      </c>
      <c r="B107" s="106" t="s">
        <v>216</v>
      </c>
      <c r="C107" s="107" t="s">
        <v>186</v>
      </c>
      <c r="D107" s="45">
        <v>10.422124999999999</v>
      </c>
      <c r="E107" s="43"/>
      <c r="F107" s="107">
        <v>320</v>
      </c>
      <c r="G107" s="196">
        <f t="shared" si="1"/>
        <v>320</v>
      </c>
      <c r="H107" s="197">
        <v>320</v>
      </c>
      <c r="I107" s="198" t="s">
        <v>276</v>
      </c>
      <c r="J107" s="199"/>
      <c r="K107" s="199"/>
      <c r="L107" s="199"/>
      <c r="M107" s="200"/>
      <c r="Q107" s="41"/>
      <c r="R107" s="41"/>
    </row>
    <row r="108" spans="1:18" ht="39.6" customHeight="1" x14ac:dyDescent="0.25">
      <c r="A108" s="105" t="s">
        <v>217</v>
      </c>
      <c r="B108" s="106" t="s">
        <v>218</v>
      </c>
      <c r="C108" s="107" t="s">
        <v>72</v>
      </c>
      <c r="D108" s="34">
        <v>16.222727299999999</v>
      </c>
      <c r="E108" s="110"/>
      <c r="F108" s="107">
        <v>396</v>
      </c>
      <c r="G108" s="196">
        <f t="shared" si="1"/>
        <v>396</v>
      </c>
      <c r="H108" s="197">
        <v>396</v>
      </c>
      <c r="I108" s="198" t="s">
        <v>277</v>
      </c>
      <c r="J108" s="199"/>
      <c r="K108" s="199"/>
      <c r="L108" s="199"/>
      <c r="M108" s="200"/>
      <c r="Q108" s="41"/>
      <c r="R108" s="41"/>
    </row>
    <row r="109" spans="1:18" ht="39.6" customHeight="1" x14ac:dyDescent="0.25">
      <c r="A109" s="105" t="s">
        <v>219</v>
      </c>
      <c r="B109" s="106" t="s">
        <v>220</v>
      </c>
      <c r="C109" s="107" t="s">
        <v>72</v>
      </c>
      <c r="D109" s="45">
        <v>24.739384600000001</v>
      </c>
      <c r="E109" s="43"/>
      <c r="F109" s="107">
        <v>630</v>
      </c>
      <c r="G109" s="196">
        <f t="shared" si="1"/>
        <v>630</v>
      </c>
      <c r="H109" s="197">
        <v>630</v>
      </c>
      <c r="I109" s="198" t="s">
        <v>278</v>
      </c>
      <c r="J109" s="199"/>
      <c r="K109" s="199"/>
      <c r="L109" s="199"/>
      <c r="M109" s="200"/>
      <c r="Q109" s="41"/>
      <c r="R109" s="41"/>
    </row>
    <row r="110" spans="1:18" ht="43.9" customHeight="1" x14ac:dyDescent="0.25">
      <c r="A110" s="105" t="s">
        <v>221</v>
      </c>
      <c r="B110" s="106" t="s">
        <v>222</v>
      </c>
      <c r="C110" s="107" t="s">
        <v>72</v>
      </c>
      <c r="D110" s="34">
        <v>28.666108000000001</v>
      </c>
      <c r="E110" s="110"/>
      <c r="F110" s="107">
        <v>869</v>
      </c>
      <c r="G110" s="196">
        <f t="shared" si="1"/>
        <v>869</v>
      </c>
      <c r="H110" s="197">
        <v>869</v>
      </c>
      <c r="I110" s="198" t="s">
        <v>279</v>
      </c>
      <c r="J110" s="199"/>
      <c r="K110" s="199"/>
      <c r="L110" s="199"/>
      <c r="M110" s="200"/>
      <c r="Q110" s="41"/>
      <c r="R110" s="41"/>
    </row>
    <row r="111" spans="1:18" ht="15.4" customHeight="1" x14ac:dyDescent="0.25">
      <c r="A111" s="30"/>
      <c r="B111" s="30"/>
      <c r="C111" s="30"/>
      <c r="D111" s="41"/>
      <c r="E111" s="41"/>
      <c r="F111" s="30"/>
      <c r="G111" s="30"/>
      <c r="H111" s="30"/>
    </row>
    <row r="112" spans="1:18" x14ac:dyDescent="0.25">
      <c r="A112" s="30"/>
      <c r="B112" s="30"/>
      <c r="C112" s="30"/>
      <c r="D112" s="41"/>
      <c r="E112" s="41"/>
      <c r="F112" s="30"/>
      <c r="G112" s="30"/>
      <c r="H112" s="30"/>
    </row>
    <row r="113" spans="4:5" s="30" customFormat="1" x14ac:dyDescent="0.25">
      <c r="D113" s="41"/>
      <c r="E113" s="41"/>
    </row>
    <row r="114" spans="4:5" s="30" customFormat="1" x14ac:dyDescent="0.25">
      <c r="D114" s="41"/>
      <c r="E114" s="41"/>
    </row>
    <row r="115" spans="4:5" s="30" customFormat="1" ht="15.4" customHeight="1" x14ac:dyDescent="0.25">
      <c r="D115" s="41"/>
      <c r="E115" s="41"/>
    </row>
    <row r="116" spans="4:5" s="30" customFormat="1" x14ac:dyDescent="0.25">
      <c r="D116" s="41"/>
      <c r="E116" s="41"/>
    </row>
    <row r="117" spans="4:5" s="30" customFormat="1" x14ac:dyDescent="0.25">
      <c r="D117" s="41"/>
      <c r="E117" s="41"/>
    </row>
    <row r="118" spans="4:5" s="30" customFormat="1" x14ac:dyDescent="0.25">
      <c r="D118" s="41"/>
      <c r="E118" s="41"/>
    </row>
    <row r="119" spans="4:5" s="30" customFormat="1" x14ac:dyDescent="0.25">
      <c r="D119" s="41"/>
      <c r="E119" s="41"/>
    </row>
    <row r="120" spans="4:5" s="30" customFormat="1" x14ac:dyDescent="0.25">
      <c r="D120" s="41"/>
      <c r="E120" s="41"/>
    </row>
    <row r="121" spans="4:5" s="30" customFormat="1" x14ac:dyDescent="0.25">
      <c r="D121" s="41"/>
      <c r="E121" s="41"/>
    </row>
    <row r="122" spans="4:5" s="30" customFormat="1" x14ac:dyDescent="0.25">
      <c r="D122" s="41"/>
      <c r="E122" s="41"/>
    </row>
    <row r="123" spans="4:5" s="30" customFormat="1" ht="15.4" customHeight="1" x14ac:dyDescent="0.25">
      <c r="D123" s="41"/>
      <c r="E123" s="41"/>
    </row>
    <row r="124" spans="4:5" s="30" customFormat="1" x14ac:dyDescent="0.25">
      <c r="D124" s="41"/>
      <c r="E124" s="41"/>
    </row>
    <row r="125" spans="4:5" s="30" customFormat="1" ht="15.4" customHeight="1" x14ac:dyDescent="0.25">
      <c r="D125" s="41"/>
      <c r="E125" s="41"/>
    </row>
    <row r="126" spans="4:5" s="30" customFormat="1" x14ac:dyDescent="0.25">
      <c r="D126" s="41"/>
      <c r="E126" s="41"/>
    </row>
    <row r="127" spans="4:5" s="30" customFormat="1" x14ac:dyDescent="0.25">
      <c r="D127" s="41"/>
      <c r="E127" s="41"/>
    </row>
    <row r="128" spans="4:5" s="30" customFormat="1" x14ac:dyDescent="0.25">
      <c r="D128" s="41"/>
      <c r="E128" s="41"/>
    </row>
    <row r="129" spans="1:8" x14ac:dyDescent="0.25">
      <c r="A129" s="30"/>
      <c r="B129" s="30"/>
      <c r="C129" s="30"/>
      <c r="D129" s="41"/>
      <c r="E129" s="41"/>
      <c r="F129" s="30"/>
      <c r="G129" s="30"/>
      <c r="H129" s="30"/>
    </row>
    <row r="130" spans="1:8" x14ac:dyDescent="0.25">
      <c r="A130" s="30"/>
      <c r="B130" s="30"/>
      <c r="C130" s="30"/>
      <c r="D130" s="41"/>
      <c r="E130" s="41"/>
      <c r="F130" s="30"/>
      <c r="G130" s="30"/>
      <c r="H130" s="30"/>
    </row>
    <row r="131" spans="1:8" x14ac:dyDescent="0.25">
      <c r="A131" s="30"/>
      <c r="B131" s="30"/>
      <c r="C131" s="30"/>
      <c r="D131" s="41"/>
      <c r="E131" s="41"/>
      <c r="F131" s="30"/>
      <c r="G131" s="30"/>
      <c r="H131" s="30"/>
    </row>
    <row r="132" spans="1:8" x14ac:dyDescent="0.25">
      <c r="A132" s="30"/>
      <c r="B132" s="30"/>
      <c r="C132" s="30"/>
      <c r="D132" s="41"/>
      <c r="E132" s="41"/>
      <c r="F132" s="30"/>
      <c r="G132" s="30"/>
      <c r="H132" s="30"/>
    </row>
    <row r="133" spans="1:8" ht="15.4" customHeight="1" x14ac:dyDescent="0.25">
      <c r="A133" s="30"/>
      <c r="B133" s="30"/>
      <c r="C133" s="30"/>
      <c r="D133" s="41"/>
      <c r="E133" s="41"/>
      <c r="F133" s="30"/>
      <c r="G133" s="30"/>
      <c r="H133" s="30"/>
    </row>
    <row r="134" spans="1:8" x14ac:dyDescent="0.25">
      <c r="A134" s="30"/>
      <c r="B134" s="30"/>
      <c r="C134" s="30"/>
      <c r="D134" s="41"/>
      <c r="E134" s="41"/>
      <c r="F134" s="30"/>
      <c r="G134" s="30"/>
      <c r="H134" s="30"/>
    </row>
    <row r="135" spans="1:8" x14ac:dyDescent="0.25">
      <c r="A135" s="30"/>
      <c r="B135" s="30"/>
      <c r="C135" s="30"/>
      <c r="D135" s="41"/>
      <c r="E135" s="41"/>
      <c r="F135" s="30"/>
      <c r="G135" s="30"/>
      <c r="H135" s="30"/>
    </row>
    <row r="136" spans="1:8" x14ac:dyDescent="0.25">
      <c r="A136" s="30"/>
      <c r="B136" s="30"/>
      <c r="C136" s="30"/>
      <c r="D136" s="41"/>
      <c r="E136" s="41"/>
      <c r="F136" s="30"/>
      <c r="G136" s="30"/>
      <c r="H136" s="30"/>
    </row>
    <row r="137" spans="1:8" x14ac:dyDescent="0.25">
      <c r="A137" s="30"/>
      <c r="B137" s="30"/>
      <c r="C137" s="30"/>
      <c r="D137" s="41"/>
      <c r="E137" s="41"/>
      <c r="F137" s="30"/>
      <c r="G137" s="30"/>
      <c r="H137" s="30"/>
    </row>
    <row r="138" spans="1:8" x14ac:dyDescent="0.25">
      <c r="A138" s="30"/>
      <c r="B138" s="30"/>
      <c r="C138" s="30"/>
      <c r="D138" s="41"/>
      <c r="E138" s="41"/>
      <c r="F138" s="30"/>
      <c r="G138" s="30"/>
      <c r="H138" s="30"/>
    </row>
    <row r="139" spans="1:8" ht="15.4" customHeight="1" x14ac:dyDescent="0.25">
      <c r="A139" s="30"/>
      <c r="B139" s="30"/>
      <c r="C139" s="30"/>
      <c r="D139" s="41"/>
      <c r="E139" s="41"/>
      <c r="F139" s="30"/>
      <c r="G139" s="30"/>
      <c r="H139" s="30"/>
    </row>
    <row r="140" spans="1:8" x14ac:dyDescent="0.25">
      <c r="A140" s="56"/>
      <c r="B140" s="30"/>
      <c r="C140" s="30"/>
      <c r="D140" s="41"/>
      <c r="E140" s="41"/>
      <c r="F140" s="30"/>
      <c r="G140" s="30"/>
      <c r="H140" s="30"/>
    </row>
    <row r="141" spans="1:8" x14ac:dyDescent="0.25">
      <c r="A141" s="56"/>
      <c r="B141" s="30"/>
      <c r="C141" s="30"/>
      <c r="D141" s="41"/>
      <c r="E141" s="41"/>
      <c r="F141" s="30"/>
      <c r="G141" s="30"/>
      <c r="H141" s="30"/>
    </row>
    <row r="142" spans="1:8" x14ac:dyDescent="0.25">
      <c r="A142" s="56"/>
      <c r="B142" s="30"/>
      <c r="C142" s="30"/>
      <c r="D142" s="41"/>
      <c r="E142" s="41"/>
      <c r="F142" s="30"/>
      <c r="G142" s="30"/>
      <c r="H142" s="30"/>
    </row>
    <row r="143" spans="1:8" x14ac:dyDescent="0.25">
      <c r="A143" s="30"/>
      <c r="B143" s="30"/>
      <c r="C143" s="30"/>
      <c r="D143" s="41"/>
      <c r="E143" s="41"/>
      <c r="F143" s="30"/>
      <c r="G143" s="30"/>
      <c r="H143" s="30"/>
    </row>
    <row r="144" spans="1:8" x14ac:dyDescent="0.25">
      <c r="A144" s="54"/>
      <c r="B144" s="30"/>
      <c r="C144" s="30"/>
      <c r="D144" s="41"/>
      <c r="E144" s="41"/>
      <c r="F144" s="30"/>
      <c r="G144" s="30"/>
      <c r="H144" s="30"/>
    </row>
    <row r="145" spans="1:8" x14ac:dyDescent="0.25">
      <c r="A145" s="54"/>
      <c r="B145" s="30"/>
      <c r="C145" s="30"/>
      <c r="D145" s="41"/>
      <c r="E145" s="41"/>
      <c r="F145" s="30"/>
      <c r="G145" s="30"/>
      <c r="H145" s="30"/>
    </row>
    <row r="146" spans="1:8" x14ac:dyDescent="0.25">
      <c r="A146" s="56"/>
      <c r="B146" s="30"/>
      <c r="C146" s="30"/>
      <c r="D146" s="41"/>
      <c r="E146" s="41"/>
      <c r="F146" s="30"/>
      <c r="G146" s="30"/>
      <c r="H146" s="30"/>
    </row>
    <row r="147" spans="1:8" x14ac:dyDescent="0.25">
      <c r="A147" s="54"/>
      <c r="B147" s="30"/>
      <c r="C147" s="30"/>
      <c r="D147" s="41"/>
      <c r="E147" s="41"/>
      <c r="F147" s="30"/>
      <c r="G147" s="30"/>
      <c r="H147" s="30"/>
    </row>
    <row r="148" spans="1:8" x14ac:dyDescent="0.25">
      <c r="A148" s="30"/>
      <c r="B148" s="30"/>
      <c r="C148" s="30"/>
      <c r="D148" s="41"/>
      <c r="E148" s="41"/>
      <c r="F148" s="30"/>
      <c r="G148" s="30"/>
      <c r="H148" s="30"/>
    </row>
    <row r="149" spans="1:8" x14ac:dyDescent="0.25">
      <c r="A149" s="56"/>
      <c r="B149" s="30"/>
      <c r="C149" s="30"/>
      <c r="D149" s="41"/>
      <c r="E149" s="41"/>
      <c r="F149" s="30"/>
      <c r="G149" s="30"/>
      <c r="H149" s="30"/>
    </row>
    <row r="150" spans="1:8" x14ac:dyDescent="0.25">
      <c r="A150" s="56"/>
      <c r="B150" s="30"/>
      <c r="C150" s="30"/>
      <c r="D150" s="41"/>
      <c r="E150" s="41"/>
      <c r="F150" s="30"/>
      <c r="G150" s="30"/>
      <c r="H150" s="30"/>
    </row>
    <row r="151" spans="1:8" x14ac:dyDescent="0.25">
      <c r="A151" s="56"/>
      <c r="B151" s="30"/>
      <c r="C151" s="30"/>
      <c r="D151" s="41"/>
      <c r="E151" s="41"/>
      <c r="F151" s="30"/>
      <c r="G151" s="30"/>
      <c r="H151" s="30"/>
    </row>
    <row r="152" spans="1:8" ht="15.4" customHeight="1" x14ac:dyDescent="0.25">
      <c r="A152" s="30"/>
      <c r="B152" s="30"/>
      <c r="C152" s="30"/>
      <c r="D152" s="41"/>
      <c r="E152" s="41"/>
      <c r="F152" s="30"/>
      <c r="G152" s="30"/>
      <c r="H152" s="30"/>
    </row>
    <row r="153" spans="1:8" x14ac:dyDescent="0.25">
      <c r="A153" s="30"/>
      <c r="B153" s="30"/>
      <c r="C153" s="30"/>
      <c r="D153" s="41"/>
      <c r="E153" s="41"/>
      <c r="F153" s="30"/>
      <c r="G153" s="30"/>
      <c r="H153" s="30"/>
    </row>
    <row r="154" spans="1:8" x14ac:dyDescent="0.25">
      <c r="A154" s="30"/>
      <c r="B154" s="30"/>
      <c r="C154" s="30"/>
      <c r="D154" s="41"/>
      <c r="E154" s="41"/>
      <c r="F154" s="30"/>
      <c r="G154" s="30"/>
      <c r="H154" s="30"/>
    </row>
    <row r="155" spans="1:8" x14ac:dyDescent="0.25">
      <c r="A155" s="30"/>
      <c r="B155" s="30"/>
      <c r="C155" s="30"/>
      <c r="D155" s="41"/>
      <c r="E155" s="41"/>
      <c r="F155" s="30"/>
      <c r="G155" s="30"/>
      <c r="H155" s="30"/>
    </row>
    <row r="156" spans="1:8" x14ac:dyDescent="0.25">
      <c r="A156" s="30"/>
      <c r="B156" s="30"/>
      <c r="C156" s="30"/>
      <c r="D156" s="41"/>
      <c r="E156" s="41"/>
      <c r="F156" s="30"/>
      <c r="G156" s="30"/>
      <c r="H156" s="30"/>
    </row>
    <row r="157" spans="1:8" x14ac:dyDescent="0.25">
      <c r="A157" s="30"/>
      <c r="B157" s="30"/>
      <c r="C157" s="30"/>
      <c r="D157" s="41"/>
      <c r="E157" s="41"/>
      <c r="F157" s="30"/>
      <c r="G157" s="30"/>
      <c r="H157" s="30"/>
    </row>
    <row r="158" spans="1:8" x14ac:dyDescent="0.25">
      <c r="A158" s="30"/>
      <c r="B158" s="30"/>
      <c r="C158" s="30"/>
      <c r="D158" s="41"/>
      <c r="E158" s="41"/>
      <c r="F158" s="30"/>
      <c r="G158" s="30"/>
      <c r="H158" s="30"/>
    </row>
    <row r="159" spans="1:8" ht="15.4" customHeight="1" x14ac:dyDescent="0.25">
      <c r="A159" s="30"/>
      <c r="B159" s="30"/>
      <c r="C159" s="30"/>
      <c r="D159" s="41"/>
      <c r="E159" s="41"/>
      <c r="F159" s="30"/>
      <c r="G159" s="30"/>
      <c r="H159" s="30"/>
    </row>
    <row r="160" spans="1:8" x14ac:dyDescent="0.25">
      <c r="A160" s="30"/>
      <c r="B160" s="30"/>
      <c r="C160" s="30"/>
      <c r="D160" s="41"/>
      <c r="E160" s="41"/>
      <c r="F160" s="30"/>
      <c r="G160" s="30"/>
      <c r="H160" s="30"/>
    </row>
    <row r="161" spans="4:5" s="30" customFormat="1" x14ac:dyDescent="0.25">
      <c r="D161" s="41"/>
      <c r="E161" s="41"/>
    </row>
    <row r="162" spans="4:5" s="30" customFormat="1" x14ac:dyDescent="0.25">
      <c r="D162" s="41"/>
      <c r="E162" s="41"/>
    </row>
    <row r="163" spans="4:5" s="30" customFormat="1" x14ac:dyDescent="0.25">
      <c r="D163" s="41"/>
      <c r="E163" s="41"/>
    </row>
    <row r="164" spans="4:5" s="30" customFormat="1" x14ac:dyDescent="0.25">
      <c r="D164" s="41"/>
      <c r="E164" s="41"/>
    </row>
    <row r="165" spans="4:5" s="30" customFormat="1" ht="15.4" customHeight="1" x14ac:dyDescent="0.25">
      <c r="D165" s="41"/>
      <c r="E165" s="41"/>
    </row>
    <row r="166" spans="4:5" s="30" customFormat="1" x14ac:dyDescent="0.25">
      <c r="D166" s="41"/>
      <c r="E166" s="41"/>
    </row>
    <row r="167" spans="4:5" s="30" customFormat="1" x14ac:dyDescent="0.25">
      <c r="D167" s="41"/>
      <c r="E167" s="41"/>
    </row>
    <row r="168" spans="4:5" s="30" customFormat="1" ht="27" customHeight="1" x14ac:dyDescent="0.25">
      <c r="D168" s="41"/>
      <c r="E168" s="41"/>
    </row>
    <row r="169" spans="4:5" s="30" customFormat="1" ht="15.4" customHeight="1" x14ac:dyDescent="0.25">
      <c r="D169" s="41"/>
      <c r="E169" s="41"/>
    </row>
    <row r="170" spans="4:5" s="30" customFormat="1" x14ac:dyDescent="0.25">
      <c r="D170" s="41"/>
      <c r="E170" s="41"/>
    </row>
    <row r="171" spans="4:5" s="30" customFormat="1" x14ac:dyDescent="0.25">
      <c r="D171" s="41"/>
      <c r="E171" s="41"/>
    </row>
    <row r="172" spans="4:5" s="30" customFormat="1" x14ac:dyDescent="0.25">
      <c r="D172" s="41"/>
      <c r="E172" s="41"/>
    </row>
    <row r="173" spans="4:5" s="30" customFormat="1" ht="15.4" customHeight="1" x14ac:dyDescent="0.25">
      <c r="D173" s="41"/>
      <c r="E173" s="41"/>
    </row>
    <row r="174" spans="4:5" s="30" customFormat="1" x14ac:dyDescent="0.25">
      <c r="D174" s="41"/>
      <c r="E174" s="41"/>
    </row>
    <row r="175" spans="4:5" s="30" customFormat="1" x14ac:dyDescent="0.25">
      <c r="D175" s="41"/>
      <c r="E175" s="41"/>
    </row>
    <row r="176" spans="4:5" s="30" customFormat="1" x14ac:dyDescent="0.25">
      <c r="D176" s="41"/>
      <c r="E176" s="41"/>
    </row>
    <row r="177" spans="4:5" s="30" customFormat="1" x14ac:dyDescent="0.25">
      <c r="D177" s="41"/>
      <c r="E177" s="41"/>
    </row>
    <row r="178" spans="4:5" s="30" customFormat="1" x14ac:dyDescent="0.25">
      <c r="D178" s="41"/>
      <c r="E178" s="41"/>
    </row>
    <row r="179" spans="4:5" s="30" customFormat="1" ht="15.4" customHeight="1" x14ac:dyDescent="0.25">
      <c r="D179" s="41"/>
      <c r="E179" s="41"/>
    </row>
    <row r="180" spans="4:5" s="30" customFormat="1" x14ac:dyDescent="0.25">
      <c r="D180" s="41"/>
      <c r="E180" s="41"/>
    </row>
    <row r="181" spans="4:5" s="30" customFormat="1" x14ac:dyDescent="0.25">
      <c r="D181" s="41"/>
      <c r="E181" s="41"/>
    </row>
    <row r="182" spans="4:5" s="30" customFormat="1" x14ac:dyDescent="0.25">
      <c r="D182" s="41"/>
      <c r="E182" s="41"/>
    </row>
    <row r="183" spans="4:5" s="30" customFormat="1" ht="15.4" customHeight="1" x14ac:dyDescent="0.25">
      <c r="D183" s="41"/>
      <c r="E183" s="41"/>
    </row>
    <row r="184" spans="4:5" s="30" customFormat="1" x14ac:dyDescent="0.25">
      <c r="D184" s="41"/>
      <c r="E184" s="41"/>
    </row>
    <row r="185" spans="4:5" s="30" customFormat="1" x14ac:dyDescent="0.25">
      <c r="D185" s="41"/>
      <c r="E185" s="41"/>
    </row>
    <row r="186" spans="4:5" s="30" customFormat="1" x14ac:dyDescent="0.25">
      <c r="D186" s="41"/>
      <c r="E186" s="41"/>
    </row>
    <row r="187" spans="4:5" s="30" customFormat="1" ht="26.25" customHeight="1" x14ac:dyDescent="0.25">
      <c r="D187" s="41"/>
      <c r="E187" s="41"/>
    </row>
    <row r="188" spans="4:5" s="30" customFormat="1" ht="23.25" customHeight="1" x14ac:dyDescent="0.25">
      <c r="D188" s="41"/>
      <c r="E188" s="41"/>
    </row>
    <row r="189" spans="4:5" s="30" customFormat="1" x14ac:dyDescent="0.25">
      <c r="D189" s="41"/>
      <c r="E189" s="41"/>
    </row>
    <row r="190" spans="4:5" s="30" customFormat="1" ht="15.4" customHeight="1" x14ac:dyDescent="0.25">
      <c r="D190" s="41"/>
      <c r="E190" s="41"/>
    </row>
    <row r="191" spans="4:5" s="30" customFormat="1" x14ac:dyDescent="0.25">
      <c r="D191" s="41"/>
      <c r="E191" s="41"/>
    </row>
    <row r="192" spans="4:5" s="30" customFormat="1" x14ac:dyDescent="0.25">
      <c r="D192" s="41"/>
      <c r="E192" s="41"/>
    </row>
    <row r="193" spans="1:8" x14ac:dyDescent="0.25">
      <c r="A193" s="30"/>
      <c r="B193" s="30"/>
      <c r="C193" s="30"/>
      <c r="D193" s="41"/>
      <c r="E193" s="41"/>
      <c r="F193" s="30"/>
      <c r="G193" s="30"/>
      <c r="H193" s="30"/>
    </row>
    <row r="194" spans="1:8" x14ac:dyDescent="0.25">
      <c r="A194" s="30"/>
      <c r="B194" s="30"/>
      <c r="C194" s="30"/>
      <c r="D194" s="41"/>
      <c r="E194" s="41"/>
      <c r="F194" s="30"/>
      <c r="G194" s="30"/>
      <c r="H194" s="30"/>
    </row>
    <row r="195" spans="1:8" x14ac:dyDescent="0.25">
      <c r="A195" s="30"/>
      <c r="B195" s="30"/>
      <c r="C195" s="30"/>
      <c r="D195" s="41"/>
      <c r="E195" s="41"/>
      <c r="F195" s="30"/>
      <c r="G195" s="30"/>
      <c r="H195" s="30"/>
    </row>
    <row r="196" spans="1:8" x14ac:dyDescent="0.25">
      <c r="A196" s="30"/>
      <c r="B196" s="30"/>
      <c r="C196" s="30"/>
      <c r="D196" s="41"/>
      <c r="E196" s="41"/>
      <c r="F196" s="30"/>
      <c r="G196" s="30"/>
      <c r="H196" s="30"/>
    </row>
    <row r="197" spans="1:8" x14ac:dyDescent="0.25">
      <c r="A197" s="30"/>
      <c r="B197" s="30"/>
      <c r="C197" s="30"/>
      <c r="D197" s="41"/>
      <c r="E197" s="41"/>
      <c r="F197" s="30"/>
      <c r="G197" s="30"/>
      <c r="H197" s="30"/>
    </row>
    <row r="198" spans="1:8" x14ac:dyDescent="0.25">
      <c r="A198" s="30"/>
      <c r="B198" s="30"/>
      <c r="C198" s="30"/>
      <c r="D198" s="41"/>
      <c r="E198" s="41"/>
      <c r="F198" s="30"/>
      <c r="G198" s="30"/>
      <c r="H198" s="30"/>
    </row>
    <row r="199" spans="1:8" ht="15.4" customHeight="1" x14ac:dyDescent="0.25">
      <c r="A199" s="30"/>
      <c r="B199" s="30"/>
      <c r="C199" s="30"/>
      <c r="D199" s="41"/>
      <c r="E199" s="41"/>
      <c r="F199" s="30"/>
      <c r="G199" s="30"/>
      <c r="H199" s="30"/>
    </row>
    <row r="200" spans="1:8" ht="15.4" customHeight="1" x14ac:dyDescent="0.25">
      <c r="A200" s="30"/>
      <c r="B200" s="30"/>
      <c r="C200" s="30"/>
      <c r="D200" s="41"/>
      <c r="E200" s="41"/>
      <c r="F200" s="30"/>
      <c r="G200" s="30"/>
      <c r="H200" s="30"/>
    </row>
    <row r="201" spans="1:8" x14ac:dyDescent="0.25">
      <c r="A201" s="30"/>
      <c r="B201" s="30"/>
      <c r="C201" s="30"/>
      <c r="D201" s="41"/>
      <c r="E201" s="41"/>
      <c r="F201" s="30"/>
      <c r="G201" s="30"/>
      <c r="H201" s="30"/>
    </row>
    <row r="202" spans="1:8" ht="15.4" customHeight="1" x14ac:dyDescent="0.25">
      <c r="A202" s="30"/>
      <c r="B202" s="30"/>
      <c r="C202" s="30"/>
      <c r="D202" s="41"/>
      <c r="E202" s="41"/>
      <c r="F202" s="30"/>
      <c r="G202" s="30"/>
      <c r="H202" s="30"/>
    </row>
    <row r="203" spans="1:8" x14ac:dyDescent="0.25">
      <c r="A203" s="54"/>
      <c r="B203" s="30"/>
      <c r="C203" s="30"/>
      <c r="D203" s="41"/>
      <c r="E203" s="41"/>
      <c r="F203" s="30"/>
      <c r="G203" s="30"/>
      <c r="H203" s="30"/>
    </row>
    <row r="204" spans="1:8" x14ac:dyDescent="0.25">
      <c r="A204" s="56"/>
      <c r="B204" s="30"/>
      <c r="C204" s="30"/>
      <c r="D204" s="41"/>
      <c r="E204" s="41"/>
      <c r="F204" s="30"/>
      <c r="G204" s="30"/>
      <c r="H204" s="30"/>
    </row>
    <row r="205" spans="1:8" x14ac:dyDescent="0.25">
      <c r="A205" s="56"/>
      <c r="B205" s="30"/>
      <c r="C205" s="30"/>
      <c r="D205" s="41"/>
      <c r="E205" s="41"/>
      <c r="F205" s="30"/>
      <c r="G205" s="30"/>
      <c r="H205" s="30"/>
    </row>
    <row r="206" spans="1:8" x14ac:dyDescent="0.25">
      <c r="A206" s="56"/>
      <c r="B206" s="30"/>
      <c r="C206" s="30"/>
      <c r="D206" s="41"/>
      <c r="E206" s="41"/>
      <c r="F206" s="30"/>
      <c r="G206" s="30"/>
      <c r="H206" s="30"/>
    </row>
    <row r="207" spans="1:8" x14ac:dyDescent="0.25">
      <c r="A207" s="56"/>
      <c r="B207" s="30"/>
      <c r="C207" s="30"/>
      <c r="D207" s="41"/>
      <c r="E207" s="41"/>
      <c r="F207" s="30"/>
      <c r="G207" s="30"/>
      <c r="H207" s="30"/>
    </row>
    <row r="208" spans="1:8" x14ac:dyDescent="0.25">
      <c r="A208" s="56"/>
      <c r="B208" s="30"/>
      <c r="C208" s="30"/>
      <c r="D208" s="41"/>
      <c r="E208" s="41"/>
      <c r="F208" s="30"/>
      <c r="G208" s="30"/>
      <c r="H208" s="30"/>
    </row>
    <row r="209" spans="1:8" x14ac:dyDescent="0.25">
      <c r="A209" s="56"/>
      <c r="B209" s="30"/>
      <c r="C209" s="30"/>
      <c r="D209" s="41"/>
      <c r="E209" s="41"/>
      <c r="F209" s="30"/>
      <c r="G209" s="30"/>
      <c r="H209" s="30"/>
    </row>
    <row r="210" spans="1:8" x14ac:dyDescent="0.25">
      <c r="A210" s="56"/>
      <c r="B210" s="30"/>
      <c r="C210" s="30"/>
      <c r="D210" s="41"/>
      <c r="E210" s="41"/>
      <c r="F210" s="30"/>
      <c r="G210" s="30"/>
      <c r="H210" s="30"/>
    </row>
    <row r="211" spans="1:8" x14ac:dyDescent="0.25">
      <c r="A211" s="56"/>
      <c r="B211" s="30"/>
      <c r="C211" s="30"/>
      <c r="D211" s="41"/>
      <c r="E211" s="41"/>
      <c r="F211" s="30"/>
      <c r="G211" s="30"/>
      <c r="H211" s="30"/>
    </row>
    <row r="212" spans="1:8" x14ac:dyDescent="0.25">
      <c r="A212" s="56"/>
      <c r="B212" s="30"/>
      <c r="C212" s="30"/>
      <c r="D212" s="41"/>
      <c r="E212" s="41"/>
      <c r="F212" s="30"/>
      <c r="G212" s="30"/>
      <c r="H212" s="30"/>
    </row>
    <row r="213" spans="1:8" x14ac:dyDescent="0.25">
      <c r="A213" s="30"/>
      <c r="B213" s="30"/>
      <c r="C213" s="30"/>
      <c r="D213" s="41"/>
      <c r="E213" s="41"/>
      <c r="F213" s="30"/>
      <c r="G213" s="30"/>
      <c r="H213" s="30"/>
    </row>
    <row r="214" spans="1:8" x14ac:dyDescent="0.25">
      <c r="A214" s="30"/>
      <c r="B214" s="30"/>
      <c r="C214" s="30"/>
      <c r="D214" s="41"/>
      <c r="E214" s="41"/>
      <c r="F214" s="30"/>
      <c r="G214" s="30"/>
      <c r="H214" s="30"/>
    </row>
    <row r="215" spans="1:8" x14ac:dyDescent="0.25">
      <c r="A215" s="30"/>
      <c r="B215" s="30"/>
      <c r="C215" s="30"/>
      <c r="D215" s="41"/>
      <c r="E215" s="41"/>
      <c r="F215" s="30"/>
      <c r="G215" s="30"/>
      <c r="H215" s="30"/>
    </row>
    <row r="216" spans="1:8" x14ac:dyDescent="0.25">
      <c r="A216" s="30"/>
      <c r="B216" s="30"/>
      <c r="C216" s="30"/>
      <c r="D216" s="41"/>
      <c r="E216" s="41"/>
      <c r="F216" s="30"/>
      <c r="G216" s="30"/>
      <c r="H216" s="30"/>
    </row>
    <row r="217" spans="1:8" ht="15.4" customHeight="1" x14ac:dyDescent="0.25">
      <c r="A217" s="30"/>
      <c r="B217" s="30"/>
      <c r="C217" s="30"/>
      <c r="D217" s="41"/>
      <c r="E217" s="41"/>
      <c r="F217" s="30"/>
      <c r="G217" s="30"/>
      <c r="H217" s="30"/>
    </row>
    <row r="218" spans="1:8" x14ac:dyDescent="0.25">
      <c r="A218" s="30"/>
      <c r="B218" s="30"/>
      <c r="C218" s="30"/>
      <c r="D218" s="41"/>
      <c r="E218" s="41"/>
      <c r="F218" s="30"/>
      <c r="G218" s="30"/>
      <c r="H218" s="30"/>
    </row>
    <row r="219" spans="1:8" x14ac:dyDescent="0.25">
      <c r="A219" s="30"/>
      <c r="B219" s="30"/>
      <c r="C219" s="30"/>
      <c r="D219" s="41"/>
      <c r="E219" s="41"/>
      <c r="F219" s="30"/>
      <c r="G219" s="30"/>
      <c r="H219" s="30"/>
    </row>
    <row r="220" spans="1:8" x14ac:dyDescent="0.25">
      <c r="A220" s="30"/>
      <c r="B220" s="30"/>
      <c r="C220" s="30"/>
      <c r="D220" s="41"/>
      <c r="E220" s="41"/>
      <c r="F220" s="30"/>
      <c r="G220" s="30"/>
      <c r="H220" s="30"/>
    </row>
    <row r="221" spans="1:8" x14ac:dyDescent="0.25">
      <c r="A221" s="30"/>
      <c r="B221" s="30"/>
      <c r="C221" s="30"/>
      <c r="D221" s="41"/>
      <c r="E221" s="41"/>
      <c r="F221" s="30"/>
      <c r="G221" s="30"/>
      <c r="H221" s="30"/>
    </row>
    <row r="222" spans="1:8" x14ac:dyDescent="0.25">
      <c r="A222" s="30"/>
      <c r="B222" s="30"/>
      <c r="C222" s="30"/>
      <c r="D222" s="41"/>
      <c r="E222" s="41"/>
      <c r="F222" s="30"/>
      <c r="G222" s="30"/>
      <c r="H222" s="30"/>
    </row>
    <row r="223" spans="1:8" ht="15.4" customHeight="1" x14ac:dyDescent="0.25">
      <c r="A223" s="30"/>
      <c r="B223" s="30"/>
      <c r="C223" s="30"/>
      <c r="D223" s="41"/>
      <c r="E223" s="41"/>
      <c r="F223" s="30"/>
      <c r="G223" s="30"/>
      <c r="H223" s="30"/>
    </row>
    <row r="224" spans="1:8" x14ac:dyDescent="0.25">
      <c r="A224" s="30"/>
      <c r="B224" s="30"/>
      <c r="C224" s="30"/>
      <c r="D224" s="41"/>
      <c r="E224" s="41"/>
      <c r="F224" s="30"/>
      <c r="G224" s="30"/>
      <c r="H224" s="30"/>
    </row>
    <row r="225" spans="1:18" x14ac:dyDescent="0.25">
      <c r="A225" s="30"/>
      <c r="B225" s="30"/>
      <c r="C225" s="30"/>
      <c r="D225" s="41"/>
      <c r="E225" s="41"/>
      <c r="F225" s="30"/>
      <c r="G225" s="30"/>
      <c r="H225" s="30"/>
    </row>
    <row r="226" spans="1:18" x14ac:dyDescent="0.25">
      <c r="A226" s="30"/>
      <c r="B226" s="30"/>
      <c r="C226" s="30"/>
      <c r="D226" s="41"/>
      <c r="E226" s="41"/>
      <c r="F226" s="30"/>
      <c r="G226" s="30"/>
      <c r="H226" s="30"/>
    </row>
    <row r="227" spans="1:18" x14ac:dyDescent="0.25">
      <c r="A227" s="30"/>
      <c r="B227" s="30"/>
      <c r="C227" s="30"/>
      <c r="D227" s="41"/>
      <c r="E227" s="41"/>
      <c r="F227" s="30"/>
      <c r="G227" s="30"/>
      <c r="H227" s="30"/>
    </row>
    <row r="228" spans="1:18" ht="15.4" customHeight="1" x14ac:dyDescent="0.25">
      <c r="A228" s="30"/>
      <c r="B228" s="30"/>
      <c r="C228" s="30"/>
      <c r="D228" s="41"/>
      <c r="E228" s="41"/>
      <c r="F228" s="30"/>
      <c r="G228" s="30"/>
      <c r="H228" s="30"/>
    </row>
    <row r="229" spans="1:18" x14ac:dyDescent="0.25">
      <c r="A229" s="30"/>
      <c r="B229" s="30"/>
      <c r="C229" s="30"/>
      <c r="D229" s="41"/>
      <c r="E229" s="41"/>
      <c r="F229" s="30"/>
      <c r="G229" s="30"/>
      <c r="H229" s="30"/>
    </row>
    <row r="230" spans="1:18" x14ac:dyDescent="0.25">
      <c r="A230" s="30"/>
      <c r="B230" s="30"/>
      <c r="C230" s="30"/>
      <c r="D230" s="30"/>
      <c r="E230" s="30"/>
      <c r="F230" s="30"/>
      <c r="G230" s="30"/>
      <c r="H230" s="30"/>
    </row>
    <row r="231" spans="1:18" x14ac:dyDescent="0.25">
      <c r="A231" s="30"/>
      <c r="B231" s="30"/>
      <c r="C231" s="30"/>
      <c r="D231" s="30"/>
      <c r="E231" s="30"/>
      <c r="F231" s="30"/>
      <c r="G231" s="30"/>
      <c r="H231" s="30"/>
    </row>
    <row r="232" spans="1:18" ht="15.4" customHeight="1" x14ac:dyDescent="0.25">
      <c r="A232" s="30"/>
      <c r="B232" s="30"/>
      <c r="C232" s="30"/>
      <c r="D232" s="30"/>
      <c r="E232" s="30"/>
      <c r="F232" s="30"/>
      <c r="G232" s="30"/>
      <c r="H232" s="30"/>
    </row>
    <row r="233" spans="1:18" x14ac:dyDescent="0.25">
      <c r="A233" s="30"/>
      <c r="B233" s="30"/>
      <c r="C233" s="30"/>
      <c r="D233" s="30"/>
      <c r="E233" s="30"/>
      <c r="F233" s="30"/>
      <c r="G233" s="30"/>
      <c r="H233" s="30"/>
    </row>
    <row r="234" spans="1:18" x14ac:dyDescent="0.25">
      <c r="A234" s="30"/>
      <c r="B234" s="30"/>
      <c r="C234" s="30"/>
      <c r="D234" s="30"/>
      <c r="E234" s="30"/>
      <c r="F234" s="30"/>
      <c r="G234" s="30"/>
      <c r="H234" s="30"/>
    </row>
    <row r="235" spans="1:18" x14ac:dyDescent="0.25">
      <c r="A235" s="30"/>
      <c r="B235" s="30"/>
      <c r="C235" s="30"/>
      <c r="D235" s="41"/>
      <c r="E235" s="41"/>
      <c r="F235" s="30"/>
      <c r="G235" s="30"/>
      <c r="H235" s="30"/>
      <c r="Q235" s="41"/>
      <c r="R235" s="41"/>
    </row>
    <row r="236" spans="1:18" x14ac:dyDescent="0.25">
      <c r="A236" s="30"/>
      <c r="B236" s="30"/>
      <c r="C236" s="30"/>
      <c r="D236" s="41"/>
      <c r="E236" s="41"/>
      <c r="F236" s="30"/>
      <c r="G236" s="30"/>
      <c r="H236" s="30"/>
      <c r="Q236" s="41"/>
      <c r="R236" s="41"/>
    </row>
    <row r="237" spans="1:18" x14ac:dyDescent="0.25">
      <c r="A237" s="30"/>
      <c r="B237" s="30"/>
      <c r="C237" s="30"/>
      <c r="D237" s="41"/>
      <c r="E237" s="41"/>
      <c r="F237" s="30"/>
      <c r="G237" s="30"/>
      <c r="H237" s="30"/>
      <c r="Q237" s="41"/>
      <c r="R237" s="41"/>
    </row>
    <row r="238" spans="1:18" ht="15.4" customHeight="1" x14ac:dyDescent="0.25">
      <c r="A238" s="30"/>
      <c r="B238" s="30"/>
      <c r="C238" s="30"/>
      <c r="D238" s="41"/>
      <c r="E238" s="41"/>
      <c r="F238" s="30"/>
      <c r="G238" s="30"/>
      <c r="H238" s="30"/>
      <c r="Q238" s="41"/>
      <c r="R238" s="41"/>
    </row>
    <row r="239" spans="1:18" x14ac:dyDescent="0.25">
      <c r="A239" s="30"/>
      <c r="B239" s="30"/>
      <c r="C239" s="30"/>
      <c r="D239" s="41"/>
      <c r="E239" s="41"/>
      <c r="F239" s="30"/>
      <c r="G239" s="30"/>
      <c r="H239" s="30"/>
      <c r="Q239" s="41"/>
      <c r="R239" s="41"/>
    </row>
    <row r="240" spans="1:18" x14ac:dyDescent="0.25">
      <c r="A240" s="30"/>
      <c r="B240" s="30"/>
      <c r="C240" s="30"/>
      <c r="D240" s="41"/>
      <c r="E240" s="41"/>
      <c r="F240" s="30"/>
      <c r="G240" s="30"/>
      <c r="H240" s="30"/>
      <c r="Q240" s="41"/>
      <c r="R240" s="41"/>
    </row>
    <row r="241" spans="1:18" x14ac:dyDescent="0.25">
      <c r="A241" s="30"/>
      <c r="B241" s="30"/>
      <c r="C241" s="30"/>
      <c r="D241" s="41"/>
      <c r="E241" s="41"/>
      <c r="F241" s="30"/>
      <c r="G241" s="30"/>
      <c r="H241" s="30"/>
      <c r="Q241" s="41"/>
      <c r="R241" s="41"/>
    </row>
    <row r="242" spans="1:18" x14ac:dyDescent="0.25">
      <c r="A242" s="30"/>
      <c r="B242" s="30"/>
      <c r="C242" s="30"/>
      <c r="D242" s="41"/>
      <c r="E242" s="41"/>
      <c r="F242" s="30"/>
      <c r="G242" s="30"/>
      <c r="H242" s="30"/>
      <c r="Q242" s="41"/>
      <c r="R242" s="41"/>
    </row>
    <row r="243" spans="1:18" x14ac:dyDescent="0.25">
      <c r="A243" s="30"/>
      <c r="B243" s="30"/>
      <c r="C243" s="30"/>
      <c r="D243" s="41"/>
      <c r="E243" s="41"/>
      <c r="F243" s="30"/>
      <c r="G243" s="30"/>
      <c r="H243" s="30"/>
      <c r="Q243" s="41"/>
      <c r="R243" s="41"/>
    </row>
    <row r="244" spans="1:18" x14ac:dyDescent="0.25">
      <c r="A244" s="30"/>
      <c r="B244" s="30"/>
      <c r="C244" s="30"/>
      <c r="D244" s="41"/>
      <c r="E244" s="41"/>
      <c r="F244" s="30"/>
      <c r="G244" s="30"/>
      <c r="H244" s="30"/>
      <c r="Q244" s="41"/>
      <c r="R244" s="41"/>
    </row>
    <row r="245" spans="1:18" x14ac:dyDescent="0.25">
      <c r="A245" s="54"/>
      <c r="B245" s="30"/>
      <c r="C245" s="30"/>
      <c r="D245" s="41"/>
      <c r="E245" s="41"/>
      <c r="F245" s="30"/>
      <c r="G245" s="30"/>
      <c r="H245" s="30"/>
      <c r="Q245" s="41"/>
      <c r="R245" s="41"/>
    </row>
    <row r="246" spans="1:18" x14ac:dyDescent="0.25">
      <c r="A246" s="54"/>
      <c r="B246" s="30"/>
      <c r="C246" s="30"/>
      <c r="D246" s="41"/>
      <c r="E246" s="41"/>
      <c r="F246" s="30"/>
      <c r="G246" s="30"/>
      <c r="H246" s="30"/>
      <c r="Q246" s="41"/>
      <c r="R246" s="41"/>
    </row>
    <row r="247" spans="1:18" ht="15.4" customHeight="1" x14ac:dyDescent="0.25">
      <c r="A247" s="54"/>
      <c r="B247" s="30"/>
      <c r="C247" s="30"/>
      <c r="D247" s="41"/>
      <c r="E247" s="41"/>
      <c r="F247" s="30"/>
      <c r="G247" s="30"/>
      <c r="H247" s="30"/>
    </row>
    <row r="248" spans="1:18" ht="15.4" customHeight="1" x14ac:dyDescent="0.25">
      <c r="A248" s="54"/>
      <c r="B248" s="30"/>
      <c r="C248" s="30"/>
      <c r="D248" s="41"/>
      <c r="E248" s="41"/>
      <c r="F248" s="30"/>
      <c r="G248" s="30"/>
      <c r="H248" s="30"/>
    </row>
    <row r="249" spans="1:18" ht="15.4" customHeight="1" x14ac:dyDescent="0.25">
      <c r="A249" s="54"/>
      <c r="B249" s="30"/>
      <c r="C249" s="30"/>
      <c r="D249" s="41"/>
      <c r="E249" s="41"/>
      <c r="F249" s="30"/>
      <c r="G249" s="30"/>
      <c r="H249" s="30"/>
    </row>
    <row r="250" spans="1:18" x14ac:dyDescent="0.25">
      <c r="A250" s="30"/>
      <c r="B250" s="30"/>
      <c r="C250" s="30"/>
      <c r="D250" s="41"/>
      <c r="E250" s="41"/>
      <c r="F250" s="30"/>
      <c r="G250" s="30"/>
      <c r="H250" s="30"/>
    </row>
    <row r="251" spans="1:18" ht="15.4" customHeight="1" x14ac:dyDescent="0.25">
      <c r="A251" s="30"/>
      <c r="B251" s="30"/>
      <c r="C251" s="30"/>
      <c r="D251" s="41"/>
      <c r="E251" s="41"/>
      <c r="F251" s="30"/>
      <c r="G251" s="30"/>
      <c r="H251" s="30"/>
    </row>
    <row r="252" spans="1:18" x14ac:dyDescent="0.25">
      <c r="A252" s="30"/>
      <c r="B252" s="30"/>
      <c r="C252" s="30"/>
      <c r="D252" s="41"/>
      <c r="E252" s="41"/>
      <c r="F252" s="30"/>
      <c r="G252" s="30"/>
      <c r="H252" s="30"/>
    </row>
    <row r="253" spans="1:18" x14ac:dyDescent="0.25">
      <c r="A253" s="30"/>
      <c r="B253" s="30"/>
      <c r="C253" s="30"/>
      <c r="D253" s="41"/>
      <c r="E253" s="41"/>
      <c r="F253" s="30"/>
      <c r="G253" s="30"/>
      <c r="H253" s="30"/>
    </row>
    <row r="254" spans="1:18" x14ac:dyDescent="0.25">
      <c r="A254" s="30"/>
      <c r="B254" s="30"/>
      <c r="C254" s="30"/>
      <c r="D254" s="41"/>
      <c r="E254" s="41"/>
      <c r="F254" s="30"/>
      <c r="G254" s="30"/>
      <c r="H254" s="30"/>
    </row>
    <row r="255" spans="1:18" x14ac:dyDescent="0.25">
      <c r="A255" s="30"/>
      <c r="B255" s="30"/>
      <c r="C255" s="30"/>
      <c r="D255" s="41"/>
      <c r="E255" s="41"/>
      <c r="F255" s="30"/>
      <c r="G255" s="30"/>
      <c r="H255" s="30"/>
    </row>
    <row r="256" spans="1:18" x14ac:dyDescent="0.25">
      <c r="A256" s="30"/>
      <c r="B256" s="30"/>
      <c r="C256" s="30"/>
      <c r="D256" s="41"/>
      <c r="E256" s="41"/>
      <c r="F256" s="30"/>
      <c r="G256" s="30"/>
      <c r="H256" s="30"/>
    </row>
    <row r="257" spans="4:5" s="30" customFormat="1" x14ac:dyDescent="0.25">
      <c r="D257" s="41"/>
      <c r="E257" s="41"/>
    </row>
    <row r="258" spans="4:5" s="30" customFormat="1" x14ac:dyDescent="0.25">
      <c r="D258" s="41"/>
      <c r="E258" s="41"/>
    </row>
    <row r="259" spans="4:5" s="30" customFormat="1" x14ac:dyDescent="0.25">
      <c r="D259" s="41"/>
      <c r="E259" s="41"/>
    </row>
    <row r="260" spans="4:5" s="30" customFormat="1" x14ac:dyDescent="0.25">
      <c r="D260" s="41"/>
      <c r="E260" s="41"/>
    </row>
    <row r="261" spans="4:5" s="30" customFormat="1" x14ac:dyDescent="0.25">
      <c r="D261" s="41"/>
      <c r="E261" s="41"/>
    </row>
    <row r="262" spans="4:5" s="30" customFormat="1" x14ac:dyDescent="0.25">
      <c r="D262" s="41"/>
      <c r="E262" s="41"/>
    </row>
    <row r="263" spans="4:5" s="30" customFormat="1" x14ac:dyDescent="0.25">
      <c r="D263" s="41"/>
      <c r="E263" s="41"/>
    </row>
    <row r="264" spans="4:5" s="30" customFormat="1" x14ac:dyDescent="0.25">
      <c r="D264" s="41"/>
      <c r="E264" s="41"/>
    </row>
    <row r="265" spans="4:5" s="30" customFormat="1" x14ac:dyDescent="0.25">
      <c r="D265" s="41"/>
      <c r="E265" s="41"/>
    </row>
    <row r="266" spans="4:5" s="30" customFormat="1" x14ac:dyDescent="0.25">
      <c r="D266" s="41"/>
      <c r="E266" s="41"/>
    </row>
    <row r="267" spans="4:5" s="30" customFormat="1" ht="15.4" customHeight="1" x14ac:dyDescent="0.25">
      <c r="D267" s="41"/>
      <c r="E267" s="41"/>
    </row>
    <row r="268" spans="4:5" s="30" customFormat="1" x14ac:dyDescent="0.25">
      <c r="D268" s="41"/>
      <c r="E268" s="41"/>
    </row>
    <row r="269" spans="4:5" s="30" customFormat="1" ht="15.4" customHeight="1" x14ac:dyDescent="0.25">
      <c r="D269" s="41"/>
      <c r="E269" s="41"/>
    </row>
    <row r="270" spans="4:5" s="30" customFormat="1" x14ac:dyDescent="0.25">
      <c r="D270" s="41"/>
      <c r="E270" s="41"/>
    </row>
    <row r="271" spans="4:5" s="30" customFormat="1" x14ac:dyDescent="0.25">
      <c r="D271" s="41"/>
      <c r="E271" s="41"/>
    </row>
    <row r="272" spans="4:5" s="30" customFormat="1" ht="15.4" customHeight="1" x14ac:dyDescent="0.25">
      <c r="D272" s="41"/>
      <c r="E272" s="41"/>
    </row>
    <row r="273" spans="1:8" x14ac:dyDescent="0.25">
      <c r="A273" s="30"/>
      <c r="B273" s="30"/>
      <c r="C273" s="30"/>
      <c r="D273" s="41"/>
      <c r="E273" s="41"/>
      <c r="F273" s="30"/>
      <c r="G273" s="30"/>
      <c r="H273" s="30"/>
    </row>
    <row r="274" spans="1:8" x14ac:dyDescent="0.25">
      <c r="A274" s="30"/>
      <c r="B274" s="30"/>
      <c r="C274" s="30"/>
      <c r="D274" s="41"/>
      <c r="E274" s="41"/>
      <c r="F274" s="30"/>
      <c r="G274" s="30"/>
      <c r="H274" s="30"/>
    </row>
    <row r="275" spans="1:8" x14ac:dyDescent="0.25">
      <c r="A275" s="30"/>
      <c r="B275" s="30"/>
      <c r="C275" s="30"/>
      <c r="D275" s="41"/>
      <c r="E275" s="41"/>
      <c r="F275" s="30"/>
      <c r="G275" s="30"/>
      <c r="H275" s="30"/>
    </row>
    <row r="276" spans="1:8" x14ac:dyDescent="0.25">
      <c r="A276" s="30"/>
      <c r="B276" s="30"/>
      <c r="C276" s="30"/>
      <c r="D276" s="41"/>
      <c r="E276" s="41"/>
      <c r="F276" s="30"/>
      <c r="G276" s="30"/>
      <c r="H276" s="30"/>
    </row>
    <row r="277" spans="1:8" x14ac:dyDescent="0.25">
      <c r="A277" s="30"/>
      <c r="B277" s="30"/>
      <c r="C277" s="30"/>
      <c r="D277" s="41"/>
      <c r="E277" s="41"/>
      <c r="F277" s="30"/>
      <c r="G277" s="30"/>
      <c r="H277" s="30"/>
    </row>
    <row r="278" spans="1:8" x14ac:dyDescent="0.25">
      <c r="A278" s="30"/>
      <c r="B278" s="30"/>
      <c r="C278" s="30"/>
      <c r="D278" s="41"/>
      <c r="E278" s="41"/>
      <c r="F278" s="30"/>
      <c r="G278" s="30"/>
      <c r="H278" s="30"/>
    </row>
    <row r="279" spans="1:8" x14ac:dyDescent="0.25">
      <c r="A279" s="30"/>
      <c r="B279" s="30"/>
      <c r="C279" s="30"/>
      <c r="D279" s="41"/>
      <c r="E279" s="41"/>
      <c r="F279" s="30"/>
      <c r="G279" s="30"/>
      <c r="H279" s="30"/>
    </row>
    <row r="280" spans="1:8" x14ac:dyDescent="0.25">
      <c r="A280" s="30"/>
      <c r="B280" s="30"/>
      <c r="C280" s="30"/>
      <c r="D280" s="41"/>
      <c r="E280" s="41"/>
      <c r="F280" s="30"/>
      <c r="G280" s="30"/>
      <c r="H280" s="30"/>
    </row>
    <row r="281" spans="1:8" x14ac:dyDescent="0.25">
      <c r="A281" s="56"/>
      <c r="B281" s="30"/>
      <c r="C281" s="30"/>
      <c r="D281" s="41"/>
      <c r="E281" s="41"/>
      <c r="F281" s="30"/>
      <c r="G281" s="30"/>
      <c r="H281" s="30"/>
    </row>
    <row r="282" spans="1:8" x14ac:dyDescent="0.25">
      <c r="A282" s="56"/>
      <c r="B282" s="30"/>
      <c r="C282" s="30"/>
      <c r="D282" s="41"/>
      <c r="E282" s="41"/>
      <c r="F282" s="30"/>
      <c r="G282" s="30"/>
      <c r="H282" s="30"/>
    </row>
    <row r="283" spans="1:8" x14ac:dyDescent="0.25">
      <c r="A283" s="56"/>
      <c r="B283" s="30"/>
      <c r="C283" s="30"/>
      <c r="D283" s="41"/>
      <c r="E283" s="41"/>
      <c r="F283" s="30"/>
      <c r="G283" s="30"/>
      <c r="H283" s="30"/>
    </row>
    <row r="284" spans="1:8" x14ac:dyDescent="0.25">
      <c r="A284" s="56"/>
      <c r="B284" s="30"/>
      <c r="C284" s="30"/>
      <c r="D284" s="41"/>
      <c r="E284" s="41"/>
      <c r="F284" s="30"/>
      <c r="G284" s="30"/>
      <c r="H284" s="30"/>
    </row>
    <row r="285" spans="1:8" x14ac:dyDescent="0.25">
      <c r="A285" s="56"/>
      <c r="B285" s="30"/>
      <c r="C285" s="30"/>
      <c r="D285" s="41"/>
      <c r="E285" s="41"/>
      <c r="F285" s="30"/>
      <c r="G285" s="30"/>
      <c r="H285" s="30"/>
    </row>
    <row r="286" spans="1:8" x14ac:dyDescent="0.25">
      <c r="A286" s="30"/>
      <c r="B286" s="30"/>
      <c r="C286" s="30"/>
      <c r="D286" s="41"/>
      <c r="E286" s="41"/>
      <c r="F286" s="30"/>
      <c r="G286" s="30"/>
      <c r="H286" s="30"/>
    </row>
    <row r="287" spans="1:8" x14ac:dyDescent="0.25">
      <c r="A287" s="30"/>
      <c r="B287" s="30"/>
      <c r="C287" s="30"/>
      <c r="D287" s="41"/>
      <c r="E287" s="41"/>
      <c r="F287" s="30"/>
      <c r="G287" s="30"/>
      <c r="H287" s="30"/>
    </row>
    <row r="288" spans="1:8" x14ac:dyDescent="0.25">
      <c r="A288" s="30"/>
      <c r="B288" s="30"/>
      <c r="C288" s="30"/>
      <c r="D288" s="41"/>
      <c r="E288" s="41"/>
      <c r="F288" s="30"/>
      <c r="G288" s="30"/>
      <c r="H288" s="30"/>
    </row>
    <row r="289" spans="4:5" s="30" customFormat="1" x14ac:dyDescent="0.25">
      <c r="D289" s="41"/>
      <c r="E289" s="41"/>
    </row>
    <row r="290" spans="4:5" s="30" customFormat="1" x14ac:dyDescent="0.25">
      <c r="D290" s="41"/>
      <c r="E290" s="41"/>
    </row>
    <row r="291" spans="4:5" s="30" customFormat="1" x14ac:dyDescent="0.25">
      <c r="D291" s="41"/>
      <c r="E291" s="41"/>
    </row>
    <row r="292" spans="4:5" s="30" customFormat="1" x14ac:dyDescent="0.25">
      <c r="D292" s="41"/>
      <c r="E292" s="41"/>
    </row>
    <row r="293" spans="4:5" s="30" customFormat="1" x14ac:dyDescent="0.25">
      <c r="D293" s="41"/>
      <c r="E293" s="41"/>
    </row>
    <row r="294" spans="4:5" s="30" customFormat="1" x14ac:dyDescent="0.25">
      <c r="D294" s="41"/>
      <c r="E294" s="41"/>
    </row>
    <row r="295" spans="4:5" s="30" customFormat="1" x14ac:dyDescent="0.25">
      <c r="D295" s="41"/>
      <c r="E295" s="41"/>
    </row>
    <row r="296" spans="4:5" s="30" customFormat="1" x14ac:dyDescent="0.25">
      <c r="D296" s="41"/>
      <c r="E296" s="41"/>
    </row>
    <row r="297" spans="4:5" s="30" customFormat="1" x14ac:dyDescent="0.25">
      <c r="D297" s="41"/>
      <c r="E297" s="41"/>
    </row>
    <row r="298" spans="4:5" s="30" customFormat="1" x14ac:dyDescent="0.25">
      <c r="D298" s="41"/>
      <c r="E298" s="41"/>
    </row>
    <row r="299" spans="4:5" s="30" customFormat="1" x14ac:dyDescent="0.25">
      <c r="D299" s="41"/>
      <c r="E299" s="41"/>
    </row>
    <row r="300" spans="4:5" s="30" customFormat="1" x14ac:dyDescent="0.25">
      <c r="D300" s="41"/>
      <c r="E300" s="41"/>
    </row>
    <row r="301" spans="4:5" s="30" customFormat="1" x14ac:dyDescent="0.25">
      <c r="D301" s="41"/>
      <c r="E301" s="41"/>
    </row>
    <row r="302" spans="4:5" s="30" customFormat="1" x14ac:dyDescent="0.25">
      <c r="D302" s="41"/>
      <c r="E302" s="41"/>
    </row>
    <row r="303" spans="4:5" s="30" customFormat="1" x14ac:dyDescent="0.25">
      <c r="D303" s="41"/>
      <c r="E303" s="41"/>
    </row>
    <row r="304" spans="4:5" s="30" customFormat="1" x14ac:dyDescent="0.25">
      <c r="D304" s="41"/>
      <c r="E304" s="41"/>
    </row>
    <row r="305" spans="4:5" s="30" customFormat="1" x14ac:dyDescent="0.25">
      <c r="D305" s="41"/>
      <c r="E305" s="41"/>
    </row>
    <row r="306" spans="4:5" s="30" customFormat="1" x14ac:dyDescent="0.25">
      <c r="D306" s="41"/>
      <c r="E306" s="41"/>
    </row>
    <row r="307" spans="4:5" s="30" customFormat="1" x14ac:dyDescent="0.25">
      <c r="D307" s="41"/>
      <c r="E307" s="41"/>
    </row>
    <row r="308" spans="4:5" s="30" customFormat="1" x14ac:dyDescent="0.25">
      <c r="D308" s="41"/>
      <c r="E308" s="41"/>
    </row>
    <row r="309" spans="4:5" s="30" customFormat="1" x14ac:dyDescent="0.25">
      <c r="D309" s="41"/>
      <c r="E309" s="41"/>
    </row>
    <row r="310" spans="4:5" s="30" customFormat="1" x14ac:dyDescent="0.25">
      <c r="D310" s="41"/>
      <c r="E310" s="41"/>
    </row>
    <row r="311" spans="4:5" s="30" customFormat="1" x14ac:dyDescent="0.25">
      <c r="D311" s="41"/>
      <c r="E311" s="41"/>
    </row>
    <row r="312" spans="4:5" s="30" customFormat="1" x14ac:dyDescent="0.25">
      <c r="D312" s="41"/>
      <c r="E312" s="41"/>
    </row>
    <row r="313" spans="4:5" s="30" customFormat="1" x14ac:dyDescent="0.25">
      <c r="D313" s="41"/>
      <c r="E313" s="41"/>
    </row>
    <row r="314" spans="4:5" s="30" customFormat="1" x14ac:dyDescent="0.25">
      <c r="D314" s="41"/>
      <c r="E314" s="41"/>
    </row>
    <row r="315" spans="4:5" s="30" customFormat="1" x14ac:dyDescent="0.25">
      <c r="D315" s="41"/>
      <c r="E315" s="41"/>
    </row>
    <row r="316" spans="4:5" s="30" customFormat="1" x14ac:dyDescent="0.25">
      <c r="D316" s="41"/>
      <c r="E316" s="41"/>
    </row>
    <row r="317" spans="4:5" s="30" customFormat="1" x14ac:dyDescent="0.25">
      <c r="D317" s="41"/>
      <c r="E317" s="41"/>
    </row>
    <row r="318" spans="4:5" s="30" customFormat="1" x14ac:dyDescent="0.25">
      <c r="D318" s="41"/>
      <c r="E318" s="41"/>
    </row>
    <row r="319" spans="4:5" s="30" customFormat="1" x14ac:dyDescent="0.25">
      <c r="D319" s="41"/>
      <c r="E319" s="41"/>
    </row>
    <row r="320" spans="4:5" s="30" customFormat="1" x14ac:dyDescent="0.25">
      <c r="D320" s="41"/>
      <c r="E320" s="41"/>
    </row>
    <row r="321" spans="4:5" s="30" customFormat="1" x14ac:dyDescent="0.25">
      <c r="D321" s="41"/>
      <c r="E321" s="41"/>
    </row>
    <row r="322" spans="4:5" s="30" customFormat="1" x14ac:dyDescent="0.25">
      <c r="D322" s="41"/>
      <c r="E322" s="41"/>
    </row>
    <row r="323" spans="4:5" s="30" customFormat="1" x14ac:dyDescent="0.25">
      <c r="D323" s="41"/>
      <c r="E323" s="41"/>
    </row>
    <row r="324" spans="4:5" s="30" customFormat="1" x14ac:dyDescent="0.25">
      <c r="D324" s="41"/>
      <c r="E324" s="41"/>
    </row>
    <row r="325" spans="4:5" s="30" customFormat="1" x14ac:dyDescent="0.25">
      <c r="D325" s="41"/>
      <c r="E325" s="41"/>
    </row>
    <row r="326" spans="4:5" s="30" customFormat="1" x14ac:dyDescent="0.25">
      <c r="D326" s="41"/>
      <c r="E326" s="41"/>
    </row>
    <row r="327" spans="4:5" s="30" customFormat="1" x14ac:dyDescent="0.25">
      <c r="D327" s="41"/>
      <c r="E327" s="41"/>
    </row>
    <row r="328" spans="4:5" s="30" customFormat="1" x14ac:dyDescent="0.25">
      <c r="D328" s="41"/>
      <c r="E328" s="41"/>
    </row>
    <row r="329" spans="4:5" s="30" customFormat="1" x14ac:dyDescent="0.25">
      <c r="D329" s="41"/>
      <c r="E329" s="41"/>
    </row>
    <row r="330" spans="4:5" s="30" customFormat="1" x14ac:dyDescent="0.25">
      <c r="D330" s="41"/>
      <c r="E330" s="41"/>
    </row>
    <row r="331" spans="4:5" s="30" customFormat="1" x14ac:dyDescent="0.25">
      <c r="D331" s="41"/>
      <c r="E331" s="41"/>
    </row>
    <row r="332" spans="4:5" s="30" customFormat="1" x14ac:dyDescent="0.25">
      <c r="D332" s="41"/>
      <c r="E332" s="41"/>
    </row>
    <row r="333" spans="4:5" s="30" customFormat="1" x14ac:dyDescent="0.25">
      <c r="D333" s="41"/>
      <c r="E333" s="41"/>
    </row>
    <row r="334" spans="4:5" s="30" customFormat="1" x14ac:dyDescent="0.25">
      <c r="D334" s="41"/>
      <c r="E334" s="41"/>
    </row>
    <row r="335" spans="4:5" s="30" customFormat="1" x14ac:dyDescent="0.25">
      <c r="D335" s="41"/>
      <c r="E335" s="41"/>
    </row>
    <row r="336" spans="4:5" s="30" customFormat="1" ht="15.4" customHeight="1" x14ac:dyDescent="0.25">
      <c r="D336" s="41"/>
      <c r="E336" s="41"/>
    </row>
    <row r="337" spans="4:5" s="30" customFormat="1" x14ac:dyDescent="0.25">
      <c r="D337" s="41"/>
      <c r="E337" s="41"/>
    </row>
    <row r="338" spans="4:5" s="30" customFormat="1" x14ac:dyDescent="0.25">
      <c r="D338" s="41"/>
      <c r="E338" s="41"/>
    </row>
    <row r="339" spans="4:5" s="30" customFormat="1" x14ac:dyDescent="0.25">
      <c r="D339" s="41"/>
      <c r="E339" s="41"/>
    </row>
    <row r="340" spans="4:5" s="30" customFormat="1" x14ac:dyDescent="0.25">
      <c r="D340" s="41"/>
      <c r="E340" s="41"/>
    </row>
    <row r="341" spans="4:5" s="30" customFormat="1" x14ac:dyDescent="0.25">
      <c r="D341" s="41"/>
      <c r="E341" s="41"/>
    </row>
    <row r="342" spans="4:5" s="30" customFormat="1" x14ac:dyDescent="0.25">
      <c r="D342" s="41"/>
      <c r="E342" s="41"/>
    </row>
    <row r="343" spans="4:5" s="30" customFormat="1" x14ac:dyDescent="0.25">
      <c r="D343" s="41"/>
      <c r="E343" s="41"/>
    </row>
    <row r="344" spans="4:5" s="30" customFormat="1" x14ac:dyDescent="0.25">
      <c r="D344" s="41"/>
      <c r="E344" s="41"/>
    </row>
    <row r="345" spans="4:5" s="30" customFormat="1" x14ac:dyDescent="0.25">
      <c r="D345" s="41"/>
      <c r="E345" s="41"/>
    </row>
    <row r="346" spans="4:5" s="30" customFormat="1" x14ac:dyDescent="0.25">
      <c r="D346" s="41"/>
      <c r="E346" s="41"/>
    </row>
    <row r="347" spans="4:5" s="30" customFormat="1" x14ac:dyDescent="0.25">
      <c r="D347" s="41"/>
      <c r="E347" s="41"/>
    </row>
    <row r="348" spans="4:5" s="30" customFormat="1" x14ac:dyDescent="0.25">
      <c r="D348" s="41"/>
      <c r="E348" s="41"/>
    </row>
    <row r="349" spans="4:5" s="30" customFormat="1" x14ac:dyDescent="0.25">
      <c r="D349" s="41"/>
      <c r="E349" s="41"/>
    </row>
    <row r="350" spans="4:5" s="30" customFormat="1" x14ac:dyDescent="0.25">
      <c r="D350" s="41"/>
      <c r="E350" s="41"/>
    </row>
    <row r="351" spans="4:5" s="30" customFormat="1" x14ac:dyDescent="0.25">
      <c r="D351" s="41"/>
      <c r="E351" s="41"/>
    </row>
    <row r="352" spans="4:5" s="30" customFormat="1" x14ac:dyDescent="0.25">
      <c r="D352" s="41"/>
      <c r="E352" s="41"/>
    </row>
    <row r="353" spans="1:8" x14ac:dyDescent="0.25">
      <c r="A353" s="30"/>
      <c r="B353" s="30"/>
      <c r="C353" s="30"/>
      <c r="D353" s="41"/>
      <c r="E353" s="41"/>
      <c r="F353" s="30"/>
      <c r="G353" s="30"/>
      <c r="H353" s="30"/>
    </row>
    <row r="354" spans="1:8" x14ac:dyDescent="0.25">
      <c r="A354" s="30"/>
      <c r="B354" s="30"/>
      <c r="C354" s="30"/>
      <c r="D354" s="41"/>
      <c r="E354" s="41"/>
      <c r="F354" s="30"/>
      <c r="G354" s="30"/>
      <c r="H354" s="30"/>
    </row>
    <row r="355" spans="1:8" x14ac:dyDescent="0.25">
      <c r="A355" s="30"/>
      <c r="B355" s="30"/>
      <c r="C355" s="30"/>
      <c r="D355" s="41"/>
      <c r="E355" s="41"/>
      <c r="F355" s="30"/>
      <c r="G355" s="30"/>
      <c r="H355" s="30"/>
    </row>
    <row r="356" spans="1:8" x14ac:dyDescent="0.25">
      <c r="A356" s="30"/>
      <c r="B356" s="30"/>
      <c r="C356" s="30"/>
      <c r="D356" s="41"/>
      <c r="E356" s="41"/>
      <c r="F356" s="30"/>
      <c r="G356" s="30"/>
      <c r="H356" s="30"/>
    </row>
    <row r="357" spans="1:8" x14ac:dyDescent="0.25">
      <c r="A357" s="30"/>
      <c r="B357" s="30"/>
      <c r="C357" s="30"/>
      <c r="D357" s="41"/>
      <c r="E357" s="41"/>
      <c r="F357" s="30"/>
      <c r="G357" s="30"/>
      <c r="H357" s="30"/>
    </row>
    <row r="358" spans="1:8" x14ac:dyDescent="0.25">
      <c r="A358" s="30"/>
      <c r="B358" s="30"/>
      <c r="C358" s="30"/>
      <c r="D358" s="41"/>
      <c r="E358" s="41"/>
      <c r="F358" s="30"/>
      <c r="G358" s="30"/>
      <c r="H358" s="30"/>
    </row>
    <row r="359" spans="1:8" x14ac:dyDescent="0.25">
      <c r="A359" s="54"/>
      <c r="B359" s="30"/>
      <c r="C359" s="30"/>
      <c r="D359" s="41"/>
      <c r="E359" s="41"/>
      <c r="F359" s="30"/>
      <c r="G359" s="30"/>
      <c r="H359" s="30"/>
    </row>
    <row r="360" spans="1:8" x14ac:dyDescent="0.25">
      <c r="A360" s="30"/>
      <c r="B360" s="30"/>
      <c r="C360" s="30"/>
      <c r="D360" s="41"/>
      <c r="E360" s="41"/>
      <c r="F360" s="30"/>
      <c r="G360" s="30"/>
      <c r="H360" s="30"/>
    </row>
    <row r="361" spans="1:8" x14ac:dyDescent="0.25">
      <c r="A361" s="54"/>
      <c r="B361" s="30"/>
      <c r="C361" s="30"/>
      <c r="D361" s="41"/>
      <c r="E361" s="41"/>
      <c r="F361" s="30"/>
      <c r="G361" s="30"/>
      <c r="H361" s="30"/>
    </row>
    <row r="362" spans="1:8" x14ac:dyDescent="0.25">
      <c r="A362" s="54"/>
      <c r="B362" s="30"/>
      <c r="C362" s="30"/>
      <c r="D362" s="41"/>
      <c r="E362" s="41"/>
      <c r="F362" s="30"/>
      <c r="G362" s="30"/>
      <c r="H362" s="30"/>
    </row>
    <row r="363" spans="1:8" x14ac:dyDescent="0.25">
      <c r="A363" s="56"/>
      <c r="B363" s="30"/>
      <c r="C363" s="30"/>
      <c r="D363" s="41"/>
      <c r="E363" s="41"/>
      <c r="F363" s="30"/>
      <c r="G363" s="30"/>
      <c r="H363" s="30"/>
    </row>
    <row r="364" spans="1:8" x14ac:dyDescent="0.25">
      <c r="A364" s="56"/>
      <c r="B364" s="30"/>
      <c r="C364" s="30"/>
      <c r="D364" s="41"/>
      <c r="E364" s="41"/>
      <c r="F364" s="30"/>
      <c r="G364" s="30"/>
      <c r="H364" s="30"/>
    </row>
    <row r="365" spans="1:8" x14ac:dyDescent="0.25">
      <c r="A365" s="30"/>
      <c r="B365" s="30"/>
      <c r="C365" s="30"/>
      <c r="D365" s="41"/>
      <c r="E365" s="41"/>
      <c r="F365" s="30"/>
      <c r="G365" s="30"/>
      <c r="H365" s="30"/>
    </row>
    <row r="366" spans="1:8" x14ac:dyDescent="0.25">
      <c r="A366" s="30"/>
      <c r="B366" s="30"/>
      <c r="C366" s="30"/>
      <c r="D366" s="41"/>
      <c r="E366" s="41"/>
      <c r="F366" s="30"/>
      <c r="G366" s="30"/>
      <c r="H366" s="30"/>
    </row>
    <row r="367" spans="1:8" x14ac:dyDescent="0.25">
      <c r="A367" s="30"/>
      <c r="B367" s="30"/>
      <c r="C367" s="30"/>
      <c r="D367" s="41"/>
      <c r="E367" s="41"/>
      <c r="F367" s="30"/>
      <c r="G367" s="30"/>
      <c r="H367" s="30"/>
    </row>
    <row r="368" spans="1:8" x14ac:dyDescent="0.25">
      <c r="A368" s="30"/>
      <c r="B368" s="30"/>
      <c r="C368" s="30"/>
      <c r="D368" s="41"/>
      <c r="E368" s="41"/>
      <c r="F368" s="30"/>
      <c r="G368" s="30"/>
      <c r="H368" s="30"/>
    </row>
    <row r="369" spans="4:5" s="30" customFormat="1" x14ac:dyDescent="0.25">
      <c r="D369" s="41"/>
      <c r="E369" s="41"/>
    </row>
    <row r="370" spans="4:5" s="30" customFormat="1" x14ac:dyDescent="0.25">
      <c r="D370" s="41"/>
      <c r="E370" s="41"/>
    </row>
    <row r="371" spans="4:5" s="30" customFormat="1" x14ac:dyDescent="0.25">
      <c r="D371" s="41"/>
      <c r="E371" s="41"/>
    </row>
    <row r="372" spans="4:5" s="30" customFormat="1" x14ac:dyDescent="0.25">
      <c r="D372" s="41"/>
      <c r="E372" s="41"/>
    </row>
    <row r="373" spans="4:5" s="30" customFormat="1" x14ac:dyDescent="0.25">
      <c r="D373" s="41"/>
      <c r="E373" s="41"/>
    </row>
    <row r="374" spans="4:5" s="30" customFormat="1" x14ac:dyDescent="0.25">
      <c r="D374" s="41"/>
      <c r="E374" s="41"/>
    </row>
    <row r="375" spans="4:5" s="30" customFormat="1" x14ac:dyDescent="0.25">
      <c r="D375" s="41"/>
      <c r="E375" s="41"/>
    </row>
    <row r="376" spans="4:5" s="30" customFormat="1" x14ac:dyDescent="0.25">
      <c r="D376" s="41"/>
      <c r="E376" s="41"/>
    </row>
    <row r="377" spans="4:5" s="30" customFormat="1" x14ac:dyDescent="0.25">
      <c r="D377" s="41"/>
      <c r="E377" s="41"/>
    </row>
    <row r="378" spans="4:5" s="30" customFormat="1" x14ac:dyDescent="0.25">
      <c r="D378" s="41"/>
      <c r="E378" s="41"/>
    </row>
    <row r="379" spans="4:5" s="30" customFormat="1" x14ac:dyDescent="0.25">
      <c r="D379" s="41"/>
      <c r="E379" s="41"/>
    </row>
    <row r="380" spans="4:5" s="30" customFormat="1" x14ac:dyDescent="0.25">
      <c r="D380" s="41"/>
      <c r="E380" s="41"/>
    </row>
    <row r="381" spans="4:5" s="30" customFormat="1" x14ac:dyDescent="0.25">
      <c r="D381" s="41"/>
      <c r="E381" s="41"/>
    </row>
    <row r="382" spans="4:5" s="30" customFormat="1" x14ac:dyDescent="0.25">
      <c r="D382" s="41"/>
      <c r="E382" s="41"/>
    </row>
    <row r="383" spans="4:5" s="30" customFormat="1" x14ac:dyDescent="0.25">
      <c r="D383" s="41"/>
      <c r="E383" s="41"/>
    </row>
    <row r="384" spans="4:5" s="30" customFormat="1" x14ac:dyDescent="0.25">
      <c r="D384" s="41"/>
      <c r="E384" s="41"/>
    </row>
    <row r="385" spans="4:5" s="30" customFormat="1" x14ac:dyDescent="0.25">
      <c r="D385" s="41"/>
      <c r="E385" s="41"/>
    </row>
    <row r="386" spans="4:5" s="30" customFormat="1" x14ac:dyDescent="0.25">
      <c r="D386" s="41"/>
      <c r="E386" s="41"/>
    </row>
    <row r="387" spans="4:5" s="30" customFormat="1" x14ac:dyDescent="0.25">
      <c r="D387" s="41"/>
      <c r="E387" s="41"/>
    </row>
    <row r="388" spans="4:5" s="30" customFormat="1" x14ac:dyDescent="0.25">
      <c r="D388" s="41"/>
      <c r="E388" s="41"/>
    </row>
    <row r="389" spans="4:5" s="30" customFormat="1" x14ac:dyDescent="0.25">
      <c r="D389" s="41"/>
      <c r="E389" s="41"/>
    </row>
    <row r="390" spans="4:5" s="30" customFormat="1" x14ac:dyDescent="0.25">
      <c r="D390" s="41"/>
      <c r="E390" s="41"/>
    </row>
    <row r="391" spans="4:5" s="30" customFormat="1" x14ac:dyDescent="0.25">
      <c r="D391" s="41"/>
      <c r="E391" s="41"/>
    </row>
    <row r="392" spans="4:5" s="30" customFormat="1" x14ac:dyDescent="0.25">
      <c r="D392" s="41"/>
      <c r="E392" s="41"/>
    </row>
    <row r="393" spans="4:5" s="30" customFormat="1" x14ac:dyDescent="0.25">
      <c r="D393" s="41"/>
      <c r="E393" s="41"/>
    </row>
    <row r="394" spans="4:5" s="30" customFormat="1" ht="15.4" customHeight="1" x14ac:dyDescent="0.25">
      <c r="D394" s="41"/>
      <c r="E394" s="41"/>
    </row>
    <row r="395" spans="4:5" s="30" customFormat="1" x14ac:dyDescent="0.25">
      <c r="D395" s="41"/>
      <c r="E395" s="41"/>
    </row>
    <row r="396" spans="4:5" s="30" customFormat="1" x14ac:dyDescent="0.25">
      <c r="D396" s="41"/>
      <c r="E396" s="41"/>
    </row>
    <row r="397" spans="4:5" s="30" customFormat="1" x14ac:dyDescent="0.25">
      <c r="D397" s="41"/>
      <c r="E397" s="41"/>
    </row>
    <row r="398" spans="4:5" s="30" customFormat="1" x14ac:dyDescent="0.25">
      <c r="D398" s="41"/>
      <c r="E398" s="41"/>
    </row>
    <row r="399" spans="4:5" s="30" customFormat="1" x14ac:dyDescent="0.25">
      <c r="D399" s="41"/>
      <c r="E399" s="41"/>
    </row>
    <row r="400" spans="4:5" s="30" customFormat="1" x14ac:dyDescent="0.25">
      <c r="D400" s="41"/>
      <c r="E400" s="41"/>
    </row>
    <row r="401" spans="4:5" s="30" customFormat="1" ht="15.4" customHeight="1" x14ac:dyDescent="0.25">
      <c r="D401" s="41"/>
      <c r="E401" s="41"/>
    </row>
    <row r="402" spans="4:5" s="30" customFormat="1" x14ac:dyDescent="0.25">
      <c r="D402" s="41"/>
      <c r="E402" s="41"/>
    </row>
    <row r="403" spans="4:5" s="30" customFormat="1" x14ac:dyDescent="0.25">
      <c r="D403" s="41"/>
      <c r="E403" s="41"/>
    </row>
    <row r="404" spans="4:5" s="30" customFormat="1" ht="15.4" customHeight="1" x14ac:dyDescent="0.25">
      <c r="D404" s="41"/>
      <c r="E404" s="41"/>
    </row>
    <row r="405" spans="4:5" s="30" customFormat="1" x14ac:dyDescent="0.25">
      <c r="D405" s="41"/>
      <c r="E405" s="41"/>
    </row>
    <row r="406" spans="4:5" s="30" customFormat="1" x14ac:dyDescent="0.25">
      <c r="D406" s="41"/>
      <c r="E406" s="41"/>
    </row>
    <row r="407" spans="4:5" s="30" customFormat="1" x14ac:dyDescent="0.25">
      <c r="D407" s="41"/>
      <c r="E407" s="41"/>
    </row>
    <row r="408" spans="4:5" s="30" customFormat="1" x14ac:dyDescent="0.25">
      <c r="D408" s="41"/>
      <c r="E408" s="41"/>
    </row>
    <row r="409" spans="4:5" s="30" customFormat="1" x14ac:dyDescent="0.25">
      <c r="D409" s="41"/>
      <c r="E409" s="41"/>
    </row>
    <row r="410" spans="4:5" s="30" customFormat="1" x14ac:dyDescent="0.25">
      <c r="D410" s="41"/>
      <c r="E410" s="41"/>
    </row>
    <row r="411" spans="4:5" s="30" customFormat="1" x14ac:dyDescent="0.25">
      <c r="D411" s="41"/>
      <c r="E411" s="41"/>
    </row>
    <row r="412" spans="4:5" s="30" customFormat="1" x14ac:dyDescent="0.25">
      <c r="D412" s="41"/>
      <c r="E412" s="41"/>
    </row>
    <row r="413" spans="4:5" s="30" customFormat="1" x14ac:dyDescent="0.25">
      <c r="D413" s="41"/>
      <c r="E413" s="41"/>
    </row>
    <row r="414" spans="4:5" s="30" customFormat="1" x14ac:dyDescent="0.25">
      <c r="D414" s="41"/>
      <c r="E414" s="41"/>
    </row>
    <row r="415" spans="4:5" s="30" customFormat="1" x14ac:dyDescent="0.25">
      <c r="D415" s="41"/>
      <c r="E415" s="41"/>
    </row>
    <row r="416" spans="4:5" s="30" customFormat="1" x14ac:dyDescent="0.25">
      <c r="D416" s="41"/>
      <c r="E416" s="41"/>
    </row>
    <row r="417" spans="4:5" s="30" customFormat="1" x14ac:dyDescent="0.25">
      <c r="D417" s="41"/>
      <c r="E417" s="41"/>
    </row>
    <row r="418" spans="4:5" s="30" customFormat="1" x14ac:dyDescent="0.25">
      <c r="D418" s="41"/>
      <c r="E418" s="41"/>
    </row>
    <row r="419" spans="4:5" s="30" customFormat="1" x14ac:dyDescent="0.25">
      <c r="D419" s="41"/>
      <c r="E419" s="41"/>
    </row>
    <row r="420" spans="4:5" s="30" customFormat="1" x14ac:dyDescent="0.25">
      <c r="D420" s="41"/>
      <c r="E420" s="41"/>
    </row>
    <row r="421" spans="4:5" s="30" customFormat="1" x14ac:dyDescent="0.25">
      <c r="D421" s="41"/>
      <c r="E421" s="41"/>
    </row>
    <row r="422" spans="4:5" s="30" customFormat="1" ht="15.4" customHeight="1" x14ac:dyDescent="0.25">
      <c r="D422" s="41"/>
      <c r="E422" s="41"/>
    </row>
    <row r="423" spans="4:5" s="30" customFormat="1" x14ac:dyDescent="0.25">
      <c r="D423" s="41"/>
      <c r="E423" s="41"/>
    </row>
    <row r="424" spans="4:5" s="30" customFormat="1" x14ac:dyDescent="0.25">
      <c r="D424" s="41"/>
      <c r="E424" s="41"/>
    </row>
    <row r="425" spans="4:5" s="30" customFormat="1" x14ac:dyDescent="0.25">
      <c r="D425" s="41"/>
      <c r="E425" s="41"/>
    </row>
    <row r="426" spans="4:5" s="30" customFormat="1" x14ac:dyDescent="0.25">
      <c r="D426" s="41"/>
      <c r="E426" s="41"/>
    </row>
    <row r="427" spans="4:5" s="30" customFormat="1" x14ac:dyDescent="0.25">
      <c r="D427" s="41"/>
      <c r="E427" s="41"/>
    </row>
    <row r="428" spans="4:5" s="30" customFormat="1" x14ac:dyDescent="0.25">
      <c r="D428" s="41"/>
      <c r="E428" s="41"/>
    </row>
    <row r="429" spans="4:5" s="30" customFormat="1" x14ac:dyDescent="0.25">
      <c r="D429" s="41"/>
      <c r="E429" s="41"/>
    </row>
    <row r="430" spans="4:5" s="30" customFormat="1" x14ac:dyDescent="0.25">
      <c r="D430" s="41"/>
      <c r="E430" s="41"/>
    </row>
    <row r="431" spans="4:5" s="30" customFormat="1" x14ac:dyDescent="0.25">
      <c r="D431" s="41"/>
      <c r="E431" s="41"/>
    </row>
    <row r="432" spans="4:5" s="30" customFormat="1" x14ac:dyDescent="0.25">
      <c r="D432" s="41"/>
      <c r="E432" s="41"/>
    </row>
    <row r="433" spans="4:5" s="30" customFormat="1" x14ac:dyDescent="0.25">
      <c r="D433" s="41"/>
      <c r="E433" s="41"/>
    </row>
    <row r="434" spans="4:5" s="30" customFormat="1" x14ac:dyDescent="0.25">
      <c r="D434" s="41"/>
      <c r="E434" s="41"/>
    </row>
    <row r="435" spans="4:5" s="30" customFormat="1" x14ac:dyDescent="0.25">
      <c r="D435" s="41"/>
      <c r="E435" s="41"/>
    </row>
    <row r="436" spans="4:5" s="30" customFormat="1" ht="15.4" customHeight="1" x14ac:dyDescent="0.25">
      <c r="D436" s="41"/>
      <c r="E436" s="41"/>
    </row>
    <row r="437" spans="4:5" s="30" customFormat="1" x14ac:dyDescent="0.25">
      <c r="D437" s="41"/>
      <c r="E437" s="41"/>
    </row>
    <row r="438" spans="4:5" s="30" customFormat="1" x14ac:dyDescent="0.25">
      <c r="D438" s="41"/>
      <c r="E438" s="41"/>
    </row>
    <row r="439" spans="4:5" s="30" customFormat="1" x14ac:dyDescent="0.25">
      <c r="D439" s="41"/>
      <c r="E439" s="41"/>
    </row>
    <row r="440" spans="4:5" s="30" customFormat="1" x14ac:dyDescent="0.25">
      <c r="D440" s="41"/>
      <c r="E440" s="41"/>
    </row>
    <row r="441" spans="4:5" s="30" customFormat="1" x14ac:dyDescent="0.25">
      <c r="D441" s="41"/>
      <c r="E441" s="41"/>
    </row>
    <row r="442" spans="4:5" s="30" customFormat="1" x14ac:dyDescent="0.25">
      <c r="D442" s="41"/>
      <c r="E442" s="41"/>
    </row>
    <row r="443" spans="4:5" s="30" customFormat="1" x14ac:dyDescent="0.25">
      <c r="D443" s="41"/>
      <c r="E443" s="41"/>
    </row>
    <row r="444" spans="4:5" s="30" customFormat="1" ht="15.4" customHeight="1" x14ac:dyDescent="0.25">
      <c r="D444" s="41"/>
      <c r="E444" s="41"/>
    </row>
    <row r="445" spans="4:5" s="30" customFormat="1" x14ac:dyDescent="0.25">
      <c r="D445" s="41"/>
      <c r="E445" s="41"/>
    </row>
    <row r="446" spans="4:5" s="30" customFormat="1" ht="15.4" customHeight="1" x14ac:dyDescent="0.25">
      <c r="D446" s="41"/>
      <c r="E446" s="41"/>
    </row>
    <row r="447" spans="4:5" s="30" customFormat="1" x14ac:dyDescent="0.25">
      <c r="D447" s="41"/>
      <c r="E447" s="41"/>
    </row>
    <row r="448" spans="4:5" s="30" customFormat="1" x14ac:dyDescent="0.25">
      <c r="D448" s="41"/>
      <c r="E448" s="41"/>
    </row>
    <row r="449" spans="4:5" s="30" customFormat="1" x14ac:dyDescent="0.25">
      <c r="D449" s="41"/>
      <c r="E449" s="41"/>
    </row>
    <row r="450" spans="4:5" s="30" customFormat="1" ht="15.4" customHeight="1" x14ac:dyDescent="0.25">
      <c r="D450" s="41"/>
      <c r="E450" s="41"/>
    </row>
    <row r="451" spans="4:5" s="30" customFormat="1" x14ac:dyDescent="0.25">
      <c r="D451" s="41"/>
      <c r="E451" s="41"/>
    </row>
    <row r="452" spans="4:5" s="30" customFormat="1" x14ac:dyDescent="0.25">
      <c r="D452" s="41"/>
      <c r="E452" s="41"/>
    </row>
    <row r="453" spans="4:5" s="30" customFormat="1" ht="15.4" customHeight="1" x14ac:dyDescent="0.25">
      <c r="D453" s="41"/>
      <c r="E453" s="41"/>
    </row>
    <row r="454" spans="4:5" s="30" customFormat="1" x14ac:dyDescent="0.25">
      <c r="D454" s="41"/>
      <c r="E454" s="41"/>
    </row>
    <row r="455" spans="4:5" s="30" customFormat="1" x14ac:dyDescent="0.25">
      <c r="D455" s="41"/>
      <c r="E455" s="41"/>
    </row>
    <row r="456" spans="4:5" s="30" customFormat="1" x14ac:dyDescent="0.25">
      <c r="D456" s="41"/>
      <c r="E456" s="41"/>
    </row>
    <row r="457" spans="4:5" s="30" customFormat="1" ht="15.4" customHeight="1" x14ac:dyDescent="0.25">
      <c r="D457" s="41"/>
      <c r="E457" s="41"/>
    </row>
    <row r="458" spans="4:5" s="30" customFormat="1" x14ac:dyDescent="0.25">
      <c r="D458" s="41"/>
      <c r="E458" s="41"/>
    </row>
    <row r="459" spans="4:5" s="30" customFormat="1" x14ac:dyDescent="0.25">
      <c r="D459" s="41"/>
      <c r="E459" s="41"/>
    </row>
    <row r="460" spans="4:5" s="30" customFormat="1" x14ac:dyDescent="0.25">
      <c r="D460" s="41"/>
      <c r="E460" s="41"/>
    </row>
    <row r="461" spans="4:5" s="30" customFormat="1" x14ac:dyDescent="0.25">
      <c r="D461" s="41"/>
      <c r="E461" s="41"/>
    </row>
    <row r="462" spans="4:5" s="30" customFormat="1" x14ac:dyDescent="0.25">
      <c r="D462" s="41"/>
      <c r="E462" s="41"/>
    </row>
    <row r="463" spans="4:5" s="30" customFormat="1" ht="15.4" customHeight="1" x14ac:dyDescent="0.25">
      <c r="D463" s="41"/>
      <c r="E463" s="41"/>
    </row>
    <row r="464" spans="4:5" s="30" customFormat="1" x14ac:dyDescent="0.25">
      <c r="D464" s="41"/>
      <c r="E464" s="41"/>
    </row>
    <row r="465" spans="4:5" s="30" customFormat="1" x14ac:dyDescent="0.25">
      <c r="D465" s="41"/>
      <c r="E465" s="41"/>
    </row>
    <row r="466" spans="4:5" s="30" customFormat="1" x14ac:dyDescent="0.25">
      <c r="D466" s="41"/>
      <c r="E466" s="41"/>
    </row>
    <row r="467" spans="4:5" s="30" customFormat="1" x14ac:dyDescent="0.25">
      <c r="D467" s="41"/>
      <c r="E467" s="41"/>
    </row>
    <row r="468" spans="4:5" s="30" customFormat="1" x14ac:dyDescent="0.25">
      <c r="D468" s="41"/>
      <c r="E468" s="41"/>
    </row>
    <row r="469" spans="4:5" s="30" customFormat="1" x14ac:dyDescent="0.25">
      <c r="D469" s="41"/>
      <c r="E469" s="41"/>
    </row>
    <row r="470" spans="4:5" s="30" customFormat="1" x14ac:dyDescent="0.25">
      <c r="D470" s="41"/>
      <c r="E470" s="41"/>
    </row>
    <row r="471" spans="4:5" s="30" customFormat="1" ht="15.4" customHeight="1" x14ac:dyDescent="0.25">
      <c r="D471" s="41"/>
      <c r="E471" s="41"/>
    </row>
    <row r="472" spans="4:5" s="30" customFormat="1" ht="15.4" customHeight="1" x14ac:dyDescent="0.25">
      <c r="D472" s="41"/>
      <c r="E472" s="41"/>
    </row>
    <row r="473" spans="4:5" s="30" customFormat="1" x14ac:dyDescent="0.25">
      <c r="D473" s="41"/>
      <c r="E473" s="41"/>
    </row>
    <row r="474" spans="4:5" s="30" customFormat="1" x14ac:dyDescent="0.25">
      <c r="D474" s="41"/>
      <c r="E474" s="41"/>
    </row>
    <row r="475" spans="4:5" s="30" customFormat="1" x14ac:dyDescent="0.25">
      <c r="D475" s="41"/>
      <c r="E475" s="41"/>
    </row>
    <row r="476" spans="4:5" s="30" customFormat="1" x14ac:dyDescent="0.25">
      <c r="D476" s="41"/>
      <c r="E476" s="41"/>
    </row>
    <row r="477" spans="4:5" s="30" customFormat="1" x14ac:dyDescent="0.25">
      <c r="D477" s="41"/>
      <c r="E477" s="41"/>
    </row>
    <row r="478" spans="4:5" s="30" customFormat="1" ht="15.4" customHeight="1" x14ac:dyDescent="0.25">
      <c r="D478" s="41"/>
      <c r="E478" s="41"/>
    </row>
    <row r="479" spans="4:5" s="30" customFormat="1" ht="15.4" customHeight="1" x14ac:dyDescent="0.25">
      <c r="D479" s="41"/>
      <c r="E479" s="41"/>
    </row>
    <row r="480" spans="4:5" s="30" customFormat="1" x14ac:dyDescent="0.25">
      <c r="D480" s="41"/>
      <c r="E480" s="41"/>
    </row>
    <row r="481" spans="4:5" s="30" customFormat="1" x14ac:dyDescent="0.25">
      <c r="D481" s="41"/>
      <c r="E481" s="41"/>
    </row>
    <row r="482" spans="4:5" s="30" customFormat="1" x14ac:dyDescent="0.25">
      <c r="D482" s="41"/>
      <c r="E482" s="41"/>
    </row>
    <row r="483" spans="4:5" s="30" customFormat="1" x14ac:dyDescent="0.25">
      <c r="D483" s="41"/>
      <c r="E483" s="41"/>
    </row>
    <row r="484" spans="4:5" s="30" customFormat="1" x14ac:dyDescent="0.25">
      <c r="D484" s="41"/>
      <c r="E484" s="41"/>
    </row>
    <row r="485" spans="4:5" s="30" customFormat="1" x14ac:dyDescent="0.25">
      <c r="D485" s="41"/>
      <c r="E485" s="41"/>
    </row>
    <row r="486" spans="4:5" s="30" customFormat="1" x14ac:dyDescent="0.25">
      <c r="D486" s="41"/>
      <c r="E486" s="41"/>
    </row>
    <row r="487" spans="4:5" s="30" customFormat="1" x14ac:dyDescent="0.25">
      <c r="D487" s="41"/>
      <c r="E487" s="41"/>
    </row>
    <row r="488" spans="4:5" s="30" customFormat="1" x14ac:dyDescent="0.25">
      <c r="D488" s="41"/>
      <c r="E488" s="41"/>
    </row>
    <row r="489" spans="4:5" s="30" customFormat="1" x14ac:dyDescent="0.25">
      <c r="D489" s="41"/>
      <c r="E489" s="41"/>
    </row>
    <row r="490" spans="4:5" s="30" customFormat="1" x14ac:dyDescent="0.25">
      <c r="D490" s="41"/>
      <c r="E490" s="41"/>
    </row>
    <row r="491" spans="4:5" s="30" customFormat="1" x14ac:dyDescent="0.25">
      <c r="D491" s="41"/>
      <c r="E491" s="41"/>
    </row>
    <row r="492" spans="4:5" s="30" customFormat="1" ht="15.4" customHeight="1" x14ac:dyDescent="0.25">
      <c r="D492" s="41"/>
      <c r="E492" s="41"/>
    </row>
    <row r="493" spans="4:5" s="30" customFormat="1" ht="15.4" customHeight="1" x14ac:dyDescent="0.25">
      <c r="D493" s="41"/>
      <c r="E493" s="41"/>
    </row>
    <row r="494" spans="4:5" s="30" customFormat="1" x14ac:dyDescent="0.25">
      <c r="D494" s="41"/>
      <c r="E494" s="41"/>
    </row>
    <row r="495" spans="4:5" s="30" customFormat="1" x14ac:dyDescent="0.25">
      <c r="D495" s="41"/>
      <c r="E495" s="41"/>
    </row>
    <row r="496" spans="4:5" s="30" customFormat="1" x14ac:dyDescent="0.25">
      <c r="D496" s="41"/>
      <c r="E496" s="41"/>
    </row>
    <row r="497" spans="4:5" s="30" customFormat="1" x14ac:dyDescent="0.25">
      <c r="D497" s="41"/>
      <c r="E497" s="41"/>
    </row>
    <row r="498" spans="4:5" s="30" customFormat="1" x14ac:dyDescent="0.25">
      <c r="D498" s="41"/>
      <c r="E498" s="41"/>
    </row>
    <row r="499" spans="4:5" s="30" customFormat="1" x14ac:dyDescent="0.25">
      <c r="D499" s="41"/>
      <c r="E499" s="41"/>
    </row>
    <row r="500" spans="4:5" s="30" customFormat="1" x14ac:dyDescent="0.25">
      <c r="D500" s="41"/>
      <c r="E500" s="41"/>
    </row>
    <row r="501" spans="4:5" s="30" customFormat="1" x14ac:dyDescent="0.25">
      <c r="D501" s="41"/>
      <c r="E501" s="41"/>
    </row>
    <row r="502" spans="4:5" s="30" customFormat="1" x14ac:dyDescent="0.25">
      <c r="D502" s="41"/>
      <c r="E502" s="41"/>
    </row>
    <row r="503" spans="4:5" s="30" customFormat="1" x14ac:dyDescent="0.25">
      <c r="D503" s="41"/>
      <c r="E503" s="41"/>
    </row>
    <row r="504" spans="4:5" s="30" customFormat="1" x14ac:dyDescent="0.25">
      <c r="D504" s="41"/>
      <c r="E504" s="41"/>
    </row>
    <row r="505" spans="4:5" s="30" customFormat="1" x14ac:dyDescent="0.25">
      <c r="D505" s="41"/>
      <c r="E505" s="41"/>
    </row>
    <row r="506" spans="4:5" s="30" customFormat="1" x14ac:dyDescent="0.25">
      <c r="D506" s="41"/>
      <c r="E506" s="41"/>
    </row>
    <row r="507" spans="4:5" s="30" customFormat="1" x14ac:dyDescent="0.25">
      <c r="D507" s="41"/>
      <c r="E507" s="41"/>
    </row>
    <row r="508" spans="4:5" s="30" customFormat="1" x14ac:dyDescent="0.25">
      <c r="D508" s="41"/>
      <c r="E508" s="41"/>
    </row>
    <row r="509" spans="4:5" s="30" customFormat="1" x14ac:dyDescent="0.25">
      <c r="D509" s="41"/>
      <c r="E509" s="41"/>
    </row>
    <row r="510" spans="4:5" s="30" customFormat="1" x14ac:dyDescent="0.25">
      <c r="D510" s="41"/>
      <c r="E510" s="41"/>
    </row>
    <row r="511" spans="4:5" s="30" customFormat="1" x14ac:dyDescent="0.25">
      <c r="D511" s="41"/>
      <c r="E511" s="41"/>
    </row>
    <row r="512" spans="4:5" s="30" customFormat="1" x14ac:dyDescent="0.25">
      <c r="D512" s="41"/>
      <c r="E512" s="41"/>
    </row>
    <row r="513" spans="4:5" s="30" customFormat="1" x14ac:dyDescent="0.25">
      <c r="D513" s="41"/>
      <c r="E513" s="41"/>
    </row>
    <row r="514" spans="4:5" s="30" customFormat="1" x14ac:dyDescent="0.25">
      <c r="D514" s="41"/>
      <c r="E514" s="41"/>
    </row>
    <row r="515" spans="4:5" s="30" customFormat="1" x14ac:dyDescent="0.25">
      <c r="D515" s="41"/>
      <c r="E515" s="41"/>
    </row>
    <row r="516" spans="4:5" s="30" customFormat="1" x14ac:dyDescent="0.25">
      <c r="D516" s="41"/>
      <c r="E516" s="41"/>
    </row>
    <row r="517" spans="4:5" s="30" customFormat="1" x14ac:dyDescent="0.25">
      <c r="D517" s="41"/>
      <c r="E517" s="41"/>
    </row>
    <row r="518" spans="4:5" s="30" customFormat="1" x14ac:dyDescent="0.25">
      <c r="D518" s="41"/>
      <c r="E518" s="41"/>
    </row>
    <row r="519" spans="4:5" s="30" customFormat="1" x14ac:dyDescent="0.25">
      <c r="D519" s="41"/>
      <c r="E519" s="41"/>
    </row>
    <row r="520" spans="4:5" s="30" customFormat="1" x14ac:dyDescent="0.25">
      <c r="D520" s="41"/>
      <c r="E520" s="41"/>
    </row>
    <row r="521" spans="4:5" s="30" customFormat="1" x14ac:dyDescent="0.25">
      <c r="D521" s="41"/>
      <c r="E521" s="41"/>
    </row>
    <row r="522" spans="4:5" s="30" customFormat="1" x14ac:dyDescent="0.25">
      <c r="D522" s="41"/>
      <c r="E522" s="41"/>
    </row>
    <row r="523" spans="4:5" s="30" customFormat="1" x14ac:dyDescent="0.25">
      <c r="D523" s="41"/>
      <c r="E523" s="41"/>
    </row>
    <row r="524" spans="4:5" s="30" customFormat="1" x14ac:dyDescent="0.25">
      <c r="D524" s="41"/>
      <c r="E524" s="41"/>
    </row>
    <row r="525" spans="4:5" s="30" customFormat="1" x14ac:dyDescent="0.25">
      <c r="D525" s="41"/>
      <c r="E525" s="41"/>
    </row>
    <row r="526" spans="4:5" s="30" customFormat="1" x14ac:dyDescent="0.25">
      <c r="D526" s="41"/>
      <c r="E526" s="41"/>
    </row>
    <row r="527" spans="4:5" s="30" customFormat="1" x14ac:dyDescent="0.25">
      <c r="D527" s="41"/>
      <c r="E527" s="41"/>
    </row>
    <row r="528" spans="4:5" s="30" customFormat="1" x14ac:dyDescent="0.25">
      <c r="D528" s="41"/>
      <c r="E528" s="41"/>
    </row>
    <row r="529" spans="1:13" x14ac:dyDescent="0.25">
      <c r="A529" s="30"/>
      <c r="B529" s="30"/>
      <c r="C529" s="30"/>
      <c r="D529" s="41"/>
      <c r="E529" s="41"/>
      <c r="F529" s="30"/>
      <c r="G529" s="30"/>
      <c r="H529" s="30"/>
    </row>
    <row r="530" spans="1:13" x14ac:dyDescent="0.25">
      <c r="A530" s="30"/>
      <c r="B530" s="30"/>
      <c r="C530" s="30"/>
      <c r="D530" s="41"/>
      <c r="E530" s="41"/>
      <c r="F530" s="30"/>
      <c r="G530" s="30"/>
      <c r="H530" s="30"/>
    </row>
    <row r="531" spans="1:13" x14ac:dyDescent="0.25">
      <c r="A531" s="30"/>
      <c r="B531" s="30"/>
      <c r="C531" s="30"/>
      <c r="D531" s="41"/>
      <c r="E531" s="41"/>
      <c r="F531" s="30"/>
      <c r="G531" s="30"/>
      <c r="H531" s="30"/>
    </row>
    <row r="532" spans="1:13" x14ac:dyDescent="0.25">
      <c r="A532" s="30"/>
      <c r="B532" s="30"/>
      <c r="C532" s="30"/>
      <c r="D532" s="41"/>
      <c r="E532" s="41"/>
      <c r="F532" s="30"/>
      <c r="G532" s="30"/>
      <c r="H532" s="30"/>
    </row>
    <row r="533" spans="1:13" x14ac:dyDescent="0.25">
      <c r="A533" s="30"/>
      <c r="B533" s="30"/>
      <c r="C533" s="30"/>
      <c r="D533" s="41"/>
      <c r="E533" s="41"/>
      <c r="F533" s="30"/>
      <c r="G533" s="30"/>
      <c r="H533" s="30"/>
    </row>
    <row r="534" spans="1:13" x14ac:dyDescent="0.25">
      <c r="A534" s="30"/>
      <c r="B534" s="30"/>
      <c r="C534" s="30"/>
      <c r="D534" s="41"/>
      <c r="E534" s="41"/>
      <c r="F534" s="30"/>
      <c r="G534" s="30"/>
      <c r="H534" s="30"/>
    </row>
    <row r="535" spans="1:13" x14ac:dyDescent="0.25">
      <c r="A535" s="30"/>
      <c r="B535" s="30"/>
      <c r="C535" s="30"/>
      <c r="D535" s="41"/>
      <c r="E535" s="41"/>
      <c r="F535" s="30"/>
      <c r="G535" s="30"/>
      <c r="H535" s="30"/>
    </row>
    <row r="536" spans="1:13" x14ac:dyDescent="0.25">
      <c r="A536" s="30"/>
      <c r="B536" s="30"/>
      <c r="C536" s="30"/>
      <c r="D536" s="41"/>
      <c r="E536" s="41"/>
      <c r="F536" s="30"/>
      <c r="G536" s="30"/>
      <c r="H536" s="30"/>
    </row>
    <row r="537" spans="1:13" x14ac:dyDescent="0.25">
      <c r="A537" s="30"/>
      <c r="B537" s="30"/>
      <c r="C537" s="30"/>
      <c r="D537" s="41"/>
      <c r="E537" s="41"/>
      <c r="F537" s="30"/>
      <c r="G537" s="30"/>
      <c r="H537" s="30"/>
    </row>
    <row r="538" spans="1:13" x14ac:dyDescent="0.25">
      <c r="A538" s="30"/>
      <c r="B538" s="30"/>
      <c r="C538" s="30"/>
      <c r="D538" s="41"/>
      <c r="E538" s="41"/>
      <c r="F538" s="30"/>
      <c r="G538" s="30"/>
      <c r="H538" s="30"/>
    </row>
    <row r="539" spans="1:13" x14ac:dyDescent="0.25">
      <c r="A539" s="30"/>
      <c r="B539" s="30"/>
      <c r="C539" s="30"/>
      <c r="D539" s="41"/>
      <c r="E539" s="41"/>
      <c r="F539" s="30"/>
      <c r="G539" s="30"/>
      <c r="H539" s="30"/>
    </row>
    <row r="540" spans="1:13" x14ac:dyDescent="0.25">
      <c r="A540" s="30"/>
      <c r="B540" s="30"/>
      <c r="C540" s="30"/>
      <c r="D540" s="41"/>
      <c r="E540" s="41"/>
      <c r="F540" s="30"/>
      <c r="G540" s="30"/>
      <c r="H540" s="30"/>
    </row>
    <row r="541" spans="1:13" x14ac:dyDescent="0.25">
      <c r="A541" s="30"/>
      <c r="B541" s="30"/>
      <c r="C541" s="30"/>
      <c r="D541" s="41"/>
      <c r="E541" s="41"/>
      <c r="F541" s="30"/>
      <c r="G541" s="30"/>
      <c r="H541" s="30"/>
    </row>
    <row r="542" spans="1:13" x14ac:dyDescent="0.25">
      <c r="A542" s="30"/>
      <c r="B542" s="30"/>
      <c r="C542" s="30"/>
      <c r="D542" s="41"/>
      <c r="E542" s="41"/>
      <c r="F542" s="30"/>
      <c r="G542" s="30"/>
      <c r="H542" s="30"/>
    </row>
    <row r="543" spans="1:13" x14ac:dyDescent="0.25">
      <c r="A543" s="30"/>
      <c r="B543" s="30"/>
      <c r="C543" s="30"/>
      <c r="D543" s="41"/>
      <c r="E543" s="41"/>
      <c r="F543" s="30"/>
      <c r="G543" s="30"/>
      <c r="H543" s="30"/>
    </row>
    <row r="544" spans="1:13" x14ac:dyDescent="0.25">
      <c r="A544" s="140"/>
      <c r="B544" s="141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2"/>
    </row>
    <row r="545" spans="1:13" ht="15.75" x14ac:dyDescent="0.25">
      <c r="A545" s="143" t="s">
        <v>223</v>
      </c>
      <c r="B545" s="144"/>
      <c r="C545" s="144"/>
      <c r="D545" s="144"/>
      <c r="E545" s="144"/>
      <c r="F545" s="144"/>
      <c r="G545" s="144"/>
      <c r="H545" s="144"/>
      <c r="I545" s="119" t="e">
        <f>I18+#REF!+#REF!+I105+#REF!+#REF!+#REF!+#REF!+#REF!+#REF!+#REF!+#REF!+#REF!+#REF!+#REF!+#REF!+#REF!</f>
        <v>#REF!</v>
      </c>
      <c r="J545" s="119" t="e">
        <f>J18+#REF!+#REF!+J105+#REF!+#REF!+#REF!+#REF!+#REF!+#REF!+#REF!+#REF!+#REF!+#REF!+#REF!+#REF!+#REF!</f>
        <v>#REF!</v>
      </c>
      <c r="K545" s="119" t="e">
        <f>K18+#REF!+#REF!+K105+#REF!+#REF!+#REF!+#REF!+#REF!+#REF!+#REF!+#REF!+#REF!+#REF!+#REF!+#REF!+#REF!</f>
        <v>#REF!</v>
      </c>
      <c r="L545" s="119" t="e">
        <f>L18+#REF!+#REF!+L105+#REF!+#REF!+#REF!+#REF!+#REF!+#REF!+#REF!+#REF!+#REF!+#REF!+#REF!+#REF!+#REF!</f>
        <v>#REF!</v>
      </c>
      <c r="M545" s="120" t="e">
        <f>L545/J545</f>
        <v>#REF!</v>
      </c>
    </row>
    <row r="546" spans="1:13" x14ac:dyDescent="0.25">
      <c r="A546" s="145"/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7"/>
    </row>
    <row r="547" spans="1:13" ht="13.9" customHeight="1" x14ac:dyDescent="0.25">
      <c r="A547" s="121"/>
      <c r="M547" s="126"/>
    </row>
    <row r="548" spans="1:13" x14ac:dyDescent="0.25">
      <c r="A548" s="121"/>
      <c r="B548" s="127"/>
      <c r="I548" s="41"/>
      <c r="J548" s="41"/>
      <c r="M548" s="126"/>
    </row>
    <row r="549" spans="1:13" x14ac:dyDescent="0.25">
      <c r="A549" s="121"/>
      <c r="I549" s="41"/>
      <c r="J549" s="41"/>
      <c r="M549" s="126"/>
    </row>
    <row r="550" spans="1:13" x14ac:dyDescent="0.25">
      <c r="A550" s="121"/>
      <c r="M550" s="126"/>
    </row>
    <row r="551" spans="1:13" x14ac:dyDescent="0.25">
      <c r="A551" s="128"/>
      <c r="B551" s="129"/>
      <c r="C551" s="130"/>
      <c r="D551" s="131"/>
      <c r="E551" s="131"/>
      <c r="F551" s="131"/>
      <c r="G551" s="132"/>
      <c r="H551" s="132"/>
      <c r="I551" s="133"/>
      <c r="J551" s="133"/>
      <c r="K551" s="133"/>
      <c r="L551" s="133"/>
      <c r="M551" s="134"/>
    </row>
    <row r="553" spans="1:13" ht="26.25" customHeight="1" x14ac:dyDescent="0.25">
      <c r="I553" s="41" t="e">
        <f>I545-#REF!</f>
        <v>#REF!</v>
      </c>
      <c r="J553" s="41"/>
    </row>
    <row r="559" spans="1:13" x14ac:dyDescent="0.25">
      <c r="J559" s="148" t="e">
        <f>J545-I545</f>
        <v>#REF!</v>
      </c>
      <c r="K559" s="149"/>
    </row>
    <row r="560" spans="1:13" ht="26.25" customHeight="1" x14ac:dyDescent="0.25">
      <c r="J560" s="149"/>
      <c r="K560" s="149"/>
      <c r="L560" s="135" t="e">
        <f>J559/I545</f>
        <v>#REF!</v>
      </c>
    </row>
    <row r="561" spans="1:18" s="21" customFormat="1" x14ac:dyDescent="0.2">
      <c r="A561" s="123"/>
      <c r="B561" s="122"/>
      <c r="C561" s="123"/>
      <c r="D561" s="124"/>
      <c r="E561" s="124"/>
      <c r="F561" s="124"/>
      <c r="G561" s="125"/>
      <c r="H561" s="125"/>
      <c r="I561" s="30"/>
      <c r="J561" s="30"/>
      <c r="K561" s="30"/>
      <c r="L561" s="30"/>
      <c r="M561" s="30"/>
      <c r="N561" s="20"/>
      <c r="O561" s="20"/>
      <c r="P561" s="20"/>
      <c r="Q561" s="20"/>
      <c r="R561" s="20"/>
    </row>
    <row r="562" spans="1:18" s="21" customFormat="1" ht="16.5" customHeight="1" x14ac:dyDescent="0.2">
      <c r="A562" s="123"/>
      <c r="B562" s="122"/>
      <c r="C562" s="123"/>
      <c r="D562" s="124"/>
      <c r="E562" s="124"/>
      <c r="F562" s="124"/>
      <c r="G562" s="125"/>
      <c r="H562" s="125"/>
      <c r="I562" s="30"/>
      <c r="J562" s="30"/>
      <c r="K562" s="30"/>
      <c r="L562" s="30"/>
      <c r="M562" s="30"/>
      <c r="N562" s="20"/>
      <c r="O562" s="20"/>
      <c r="P562" s="20"/>
      <c r="Q562" s="20"/>
      <c r="R562" s="20"/>
    </row>
  </sheetData>
  <mergeCells count="222">
    <mergeCell ref="A546:M546"/>
    <mergeCell ref="J559:K560"/>
    <mergeCell ref="G109:H109"/>
    <mergeCell ref="I109:M109"/>
    <mergeCell ref="G110:H110"/>
    <mergeCell ref="I110:M110"/>
    <mergeCell ref="A544:M544"/>
    <mergeCell ref="A545:H545"/>
    <mergeCell ref="G106:H106"/>
    <mergeCell ref="I106:M106"/>
    <mergeCell ref="G107:H107"/>
    <mergeCell ref="I107:M107"/>
    <mergeCell ref="G108:H108"/>
    <mergeCell ref="I108:M108"/>
    <mergeCell ref="G103:H103"/>
    <mergeCell ref="I103:M103"/>
    <mergeCell ref="G104:H104"/>
    <mergeCell ref="I104:M104"/>
    <mergeCell ref="G105:H105"/>
    <mergeCell ref="I105:M105"/>
    <mergeCell ref="G100:H100"/>
    <mergeCell ref="I100:M100"/>
    <mergeCell ref="G101:H101"/>
    <mergeCell ref="I101:M101"/>
    <mergeCell ref="G102:H102"/>
    <mergeCell ref="I102:M102"/>
    <mergeCell ref="G97:H97"/>
    <mergeCell ref="I97:M97"/>
    <mergeCell ref="G98:H98"/>
    <mergeCell ref="I98:M98"/>
    <mergeCell ref="G99:H99"/>
    <mergeCell ref="I99:M99"/>
    <mergeCell ref="G94:H94"/>
    <mergeCell ref="I94:M94"/>
    <mergeCell ref="G95:H95"/>
    <mergeCell ref="I95:M95"/>
    <mergeCell ref="G96:H96"/>
    <mergeCell ref="I96:M96"/>
    <mergeCell ref="G91:H91"/>
    <mergeCell ref="I91:M91"/>
    <mergeCell ref="G92:H92"/>
    <mergeCell ref="I92:M92"/>
    <mergeCell ref="G93:H93"/>
    <mergeCell ref="I93:M93"/>
    <mergeCell ref="G88:H88"/>
    <mergeCell ref="I88:M88"/>
    <mergeCell ref="G89:H89"/>
    <mergeCell ref="I89:M89"/>
    <mergeCell ref="G90:H90"/>
    <mergeCell ref="I90:M90"/>
    <mergeCell ref="G85:H85"/>
    <mergeCell ref="I85:M85"/>
    <mergeCell ref="G86:H86"/>
    <mergeCell ref="I86:M86"/>
    <mergeCell ref="G87:H87"/>
    <mergeCell ref="I87:M87"/>
    <mergeCell ref="G82:H82"/>
    <mergeCell ref="I82:M82"/>
    <mergeCell ref="G83:H83"/>
    <mergeCell ref="I83:M83"/>
    <mergeCell ref="G84:H84"/>
    <mergeCell ref="I84:M84"/>
    <mergeCell ref="G79:H79"/>
    <mergeCell ref="I79:M79"/>
    <mergeCell ref="G80:H80"/>
    <mergeCell ref="I80:M80"/>
    <mergeCell ref="G81:H81"/>
    <mergeCell ref="I81:M81"/>
    <mergeCell ref="G76:H76"/>
    <mergeCell ref="I76:M76"/>
    <mergeCell ref="G77:H77"/>
    <mergeCell ref="I77:M77"/>
    <mergeCell ref="G78:H78"/>
    <mergeCell ref="I78:M78"/>
    <mergeCell ref="G73:H73"/>
    <mergeCell ref="I73:M73"/>
    <mergeCell ref="G74:H74"/>
    <mergeCell ref="I74:M74"/>
    <mergeCell ref="G75:H75"/>
    <mergeCell ref="I75:M75"/>
    <mergeCell ref="G70:H70"/>
    <mergeCell ref="I70:M70"/>
    <mergeCell ref="G71:H71"/>
    <mergeCell ref="I71:M71"/>
    <mergeCell ref="G72:H72"/>
    <mergeCell ref="I72:M72"/>
    <mergeCell ref="G67:H67"/>
    <mergeCell ref="I67:M67"/>
    <mergeCell ref="G68:H68"/>
    <mergeCell ref="I68:M68"/>
    <mergeCell ref="G69:H69"/>
    <mergeCell ref="I69:M69"/>
    <mergeCell ref="G64:H64"/>
    <mergeCell ref="I64:M64"/>
    <mergeCell ref="G65:H65"/>
    <mergeCell ref="I65:M65"/>
    <mergeCell ref="G66:H66"/>
    <mergeCell ref="I66:M66"/>
    <mergeCell ref="G61:H61"/>
    <mergeCell ref="I61:M61"/>
    <mergeCell ref="G62:H62"/>
    <mergeCell ref="I62:M62"/>
    <mergeCell ref="G63:H63"/>
    <mergeCell ref="I63:M63"/>
    <mergeCell ref="G58:H58"/>
    <mergeCell ref="I58:M58"/>
    <mergeCell ref="G59:H59"/>
    <mergeCell ref="I59:M59"/>
    <mergeCell ref="G60:H60"/>
    <mergeCell ref="I60:M60"/>
    <mergeCell ref="G55:H55"/>
    <mergeCell ref="I55:M55"/>
    <mergeCell ref="G56:H56"/>
    <mergeCell ref="I56:M56"/>
    <mergeCell ref="G57:H57"/>
    <mergeCell ref="I57:M57"/>
    <mergeCell ref="G52:H52"/>
    <mergeCell ref="I52:M52"/>
    <mergeCell ref="G53:H53"/>
    <mergeCell ref="I53:M53"/>
    <mergeCell ref="G54:H54"/>
    <mergeCell ref="I54:M54"/>
    <mergeCell ref="G49:H49"/>
    <mergeCell ref="I49:M49"/>
    <mergeCell ref="G50:H50"/>
    <mergeCell ref="I50:M50"/>
    <mergeCell ref="G51:H51"/>
    <mergeCell ref="I51:M51"/>
    <mergeCell ref="G46:H46"/>
    <mergeCell ref="I46:M46"/>
    <mergeCell ref="G47:H47"/>
    <mergeCell ref="I47:M47"/>
    <mergeCell ref="G48:H48"/>
    <mergeCell ref="I48:M48"/>
    <mergeCell ref="G43:H43"/>
    <mergeCell ref="I43:M43"/>
    <mergeCell ref="G44:H44"/>
    <mergeCell ref="I44:M44"/>
    <mergeCell ref="G45:H45"/>
    <mergeCell ref="I45:M45"/>
    <mergeCell ref="G40:H40"/>
    <mergeCell ref="I40:M40"/>
    <mergeCell ref="G41:H41"/>
    <mergeCell ref="I41:M41"/>
    <mergeCell ref="G42:H42"/>
    <mergeCell ref="I42:M42"/>
    <mergeCell ref="G37:H37"/>
    <mergeCell ref="I37:M37"/>
    <mergeCell ref="G38:H38"/>
    <mergeCell ref="I38:M38"/>
    <mergeCell ref="G39:H39"/>
    <mergeCell ref="I39:M39"/>
    <mergeCell ref="G34:H34"/>
    <mergeCell ref="I34:M34"/>
    <mergeCell ref="G35:H35"/>
    <mergeCell ref="I35:M35"/>
    <mergeCell ref="G36:H36"/>
    <mergeCell ref="I36:M36"/>
    <mergeCell ref="G31:H31"/>
    <mergeCell ref="I31:M31"/>
    <mergeCell ref="G32:H32"/>
    <mergeCell ref="I32:M32"/>
    <mergeCell ref="G33:H33"/>
    <mergeCell ref="I33:M33"/>
    <mergeCell ref="G28:H28"/>
    <mergeCell ref="I28:M28"/>
    <mergeCell ref="G29:H29"/>
    <mergeCell ref="I29:M29"/>
    <mergeCell ref="G30:H30"/>
    <mergeCell ref="I30:M30"/>
    <mergeCell ref="G25:H25"/>
    <mergeCell ref="I25:M25"/>
    <mergeCell ref="G26:H26"/>
    <mergeCell ref="I26:M26"/>
    <mergeCell ref="G27:H27"/>
    <mergeCell ref="I27:M27"/>
    <mergeCell ref="G22:H22"/>
    <mergeCell ref="I22:M22"/>
    <mergeCell ref="G23:H23"/>
    <mergeCell ref="I23:M23"/>
    <mergeCell ref="G24:H24"/>
    <mergeCell ref="I24:M24"/>
    <mergeCell ref="P17:Q17"/>
    <mergeCell ref="I18:M18"/>
    <mergeCell ref="B19:M19"/>
    <mergeCell ref="G20:H20"/>
    <mergeCell ref="I20:M20"/>
    <mergeCell ref="G21:H21"/>
    <mergeCell ref="I21:M21"/>
    <mergeCell ref="J13:K14"/>
    <mergeCell ref="L13:M14"/>
    <mergeCell ref="O14:O16"/>
    <mergeCell ref="A15:M15"/>
    <mergeCell ref="A16:A17"/>
    <mergeCell ref="B16:B17"/>
    <mergeCell ref="C16:C17"/>
    <mergeCell ref="E16:H16"/>
    <mergeCell ref="I16:M17"/>
    <mergeCell ref="G17:H17"/>
    <mergeCell ref="A12:B12"/>
    <mergeCell ref="C12:D12"/>
    <mergeCell ref="E12:F12"/>
    <mergeCell ref="G12:H12"/>
    <mergeCell ref="L12:M12"/>
    <mergeCell ref="A13:B14"/>
    <mergeCell ref="C13:D14"/>
    <mergeCell ref="E13:F14"/>
    <mergeCell ref="G13:H14"/>
    <mergeCell ref="I13:I14"/>
    <mergeCell ref="A9:E9"/>
    <mergeCell ref="G9:K9"/>
    <mergeCell ref="A10:E11"/>
    <mergeCell ref="G10:K11"/>
    <mergeCell ref="L10:L11"/>
    <mergeCell ref="M10:M11"/>
    <mergeCell ref="C1:M5"/>
    <mergeCell ref="A6:E6"/>
    <mergeCell ref="G6:K6"/>
    <mergeCell ref="A7:E8"/>
    <mergeCell ref="G7:K8"/>
    <mergeCell ref="L7:L8"/>
    <mergeCell ref="M7:M8"/>
  </mergeCells>
  <printOptions horizontalCentered="1"/>
  <pageMargins left="0.31496062992125984" right="0.31496062992125984" top="1.1811023622047245" bottom="0.78740157480314965" header="0.31496062992125984" footer="0.31496062992125984"/>
  <pageSetup paperSize="9" scale="36" fitToHeight="0" orientation="portrait" horizontalDpi="360" verticalDpi="360" r:id="rId1"/>
  <headerFooter>
    <oddFooter xml:space="preserve">&amp;LFabio Cavalcanti de A. Filho
Resp. Téc. - Eng. Civil
CREA 1617144509
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84613-7348-4E15-9D85-76FFF204D68A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Bm 01</vt:lpstr>
      <vt:lpstr>Memória de calculo bm 01</vt:lpstr>
      <vt:lpstr>Bm 02</vt:lpstr>
      <vt:lpstr>Memória de calculo bm 02</vt:lpstr>
      <vt:lpstr>Planilha1</vt:lpstr>
      <vt:lpstr>'Bm 01'!Area_de_impressao</vt:lpstr>
      <vt:lpstr>'Bm 02'!Area_de_impressao</vt:lpstr>
      <vt:lpstr>'Memória de calculo bm 01'!Area_de_impressao</vt:lpstr>
      <vt:lpstr>'Memória de calculo bm 02'!Area_de_impressao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2025-02-21T16:18:35Z</dcterms:created>
  <dcterms:modified xsi:type="dcterms:W3CDTF">2025-02-21T16:20:09Z</dcterms:modified>
</cp:coreProperties>
</file>