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3\"/>
    </mc:Choice>
  </mc:AlternateContent>
  <bookViews>
    <workbookView xWindow="0" yWindow="0" windowWidth="8448" windowHeight="9144" activeTab="4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<sst xmlns="http://schemas.openxmlformats.org/spreadsheetml/2006/main" count="15988" uniqueCount="567">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</sst>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0" fillId="3" borderId="7" xfId="0" applyFill="1" applyBorder="1" applyAlignment="1">
      <alignment horizontal="center" vertical="center" wrapText="1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6" fillId="0" borderId="0" xfId="4" applyFont="1" applyAlignment="1">
      <alignment horizontal="center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5" borderId="4" xfId="4" applyFont="1" applyFill="1" applyBorder="1" applyAlignment="1">
      <alignment horizontal="left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0" fontId="92" fillId="0" borderId="0" xfId="8" applyFont="1" applyAlignment="1">
      <alignment horizontal="left" vertical="center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6" fillId="3" borderId="45" xfId="0" applyFont="1" applyFill="1" applyBorder="1" applyAlignment="1">
      <alignment horizontal="left" vertical="top"/>
    </xf>
    <xf numFmtId="0" fontId="64" fillId="5" borderId="4" xfId="4" applyFont="1" applyFill="1" applyBorder="1" applyAlignment="1">
      <alignment horizontal="left" wrapText="1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64" fillId="0" borderId="8" xfId="4" applyFont="1" applyBorder="1" applyAlignment="1">
      <alignment horizontal="left" vertical="top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2" fontId="64" fillId="0" borderId="4" xfId="4" applyNumberFormat="1" applyFont="1" applyBorder="1" applyAlignment="1">
      <alignment horizontal="left" vertical="top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6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103099.86322500001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4" spans="5:12" ht="15.6">
      <c r="E114" s="699" t="s">
        <v>290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403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 hidden="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29" t="s">
        <v>105</v>
      </c>
      <c r="C299" s="729"/>
      <c r="D299" s="729"/>
      <c r="E299" s="729"/>
      <c r="F299" s="729"/>
      <c r="G299" s="729"/>
      <c r="H299" s="729"/>
      <c r="I299" s="51"/>
      <c r="J299" s="52"/>
      <c r="K299" s="53"/>
    </row>
    <row r="300" spans="1:11">
      <c r="A300" s="50" t="s">
        <v>106</v>
      </c>
      <c r="B300" s="727" t="s">
        <v>107</v>
      </c>
      <c r="C300" s="727"/>
      <c r="D300" s="727"/>
      <c r="E300" s="727"/>
      <c r="F300" s="727"/>
      <c r="G300" s="727"/>
      <c r="H300" s="727"/>
      <c r="I300" s="727"/>
      <c r="J300" s="727"/>
      <c r="K300" s="728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29" t="str">
        <f>'BM 05'!B95:G95</f>
        <v>INSTALAÇÕES HIDRÁULICAS</v>
      </c>
      <c r="C471" s="729"/>
      <c r="D471" s="729"/>
      <c r="E471" s="729"/>
      <c r="F471" s="729"/>
      <c r="G471" s="729"/>
      <c r="H471" s="729"/>
      <c r="I471" s="51"/>
      <c r="J471" s="52"/>
      <c r="K471" s="53"/>
    </row>
    <row r="472" spans="1:11" hidden="1">
      <c r="A472" s="50" t="s">
        <v>247</v>
      </c>
      <c r="B472" s="727" t="str">
        <f>'BM 05'!B96</f>
        <v>REGISTRO DE GAVETA BRUTO, LATÃO, ROSCÁVEL, 1", COM ACABAMENTO E CANOPLA CROMADOS - FORNECIMENTO E INSTALAÇÃO. AF_08/2021</v>
      </c>
      <c r="C472" s="727"/>
      <c r="D472" s="727"/>
      <c r="E472" s="727"/>
      <c r="F472" s="727"/>
      <c r="G472" s="727"/>
      <c r="H472" s="727"/>
      <c r="I472" s="727"/>
      <c r="J472" s="727"/>
      <c r="K472" s="728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27" t="str">
        <f>'BM 05'!B97</f>
        <v>REGISTRO DE GAVETA BRUTO, LATÃO, ROSCÁVEL, 1/2", COM ACABAMENTO E CANOPLA CROMADOS - FORNECIMENTO E INSTALAÇÃO. AF_08/2021</v>
      </c>
      <c r="C482" s="727"/>
      <c r="D482" s="727"/>
      <c r="E482" s="727"/>
      <c r="F482" s="727"/>
      <c r="G482" s="727"/>
      <c r="H482" s="727"/>
      <c r="I482" s="727"/>
      <c r="J482" s="727"/>
      <c r="K482" s="728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27"/>
      <c r="D492" s="727"/>
      <c r="E492" s="727"/>
      <c r="F492" s="727"/>
      <c r="G492" s="727"/>
      <c r="H492" s="727"/>
      <c r="I492" s="727"/>
      <c r="J492" s="727"/>
      <c r="K492" s="728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27"/>
      <c r="D502" s="727"/>
      <c r="E502" s="727"/>
      <c r="F502" s="727"/>
      <c r="G502" s="727"/>
      <c r="H502" s="727"/>
      <c r="I502" s="727"/>
      <c r="J502" s="727"/>
      <c r="K502" s="728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29" t="s">
        <v>404</v>
      </c>
      <c r="C512" s="729"/>
      <c r="D512" s="729"/>
      <c r="E512" s="729"/>
      <c r="F512" s="729"/>
      <c r="G512" s="729"/>
      <c r="H512" s="729"/>
      <c r="I512" s="51"/>
      <c r="J512" s="52"/>
      <c r="K512" s="53"/>
    </row>
    <row r="513" spans="1:11">
      <c r="A513" s="50" t="s">
        <v>267</v>
      </c>
      <c r="B513" s="727" t="str">
        <f>'BM 05'!B103</f>
        <v>CAIXA SIFONADA, PVC, DN 100 X 100 X 50 MM, JUNTA ELÁSTICA, FORNECIDA E INSTALADA EM RAMAL DE DESCARGA OU EM RAMAL DE ESGOTO SANITÁRIO. AF_12/2014</v>
      </c>
      <c r="C513" s="727"/>
      <c r="D513" s="727"/>
      <c r="E513" s="727"/>
      <c r="F513" s="727"/>
      <c r="G513" s="727"/>
      <c r="H513" s="727"/>
      <c r="I513" s="727"/>
      <c r="J513" s="727"/>
      <c r="K513" s="728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27"/>
      <c r="D523" s="727"/>
      <c r="E523" s="727"/>
      <c r="F523" s="727"/>
      <c r="G523" s="727"/>
      <c r="H523" s="727"/>
      <c r="I523" s="727"/>
      <c r="J523" s="727"/>
      <c r="K523" s="728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27" t="str">
        <f>'BM 05'!B106</f>
        <v>RALO SIFONADO, PVC, DN 100 X 40 MM, JUNTA SOLDÁVEL, FORNECIDO E INSTALADO EM RAMAL DE DESCARGA OU EM RAMAL DE ESGOTO SANITÁRIO. AF_12/2014</v>
      </c>
      <c r="C533" s="727"/>
      <c r="D533" s="727"/>
      <c r="E533" s="727"/>
      <c r="F533" s="727"/>
      <c r="G533" s="727"/>
      <c r="H533" s="727"/>
      <c r="I533" s="727"/>
      <c r="J533" s="727"/>
      <c r="K533" s="728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27"/>
      <c r="D543" s="727"/>
      <c r="E543" s="727"/>
      <c r="F543" s="727"/>
      <c r="G543" s="727"/>
      <c r="H543" s="727"/>
      <c r="I543" s="727"/>
      <c r="J543" s="727"/>
      <c r="K543" s="728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27"/>
      <c r="D553" s="727"/>
      <c r="E553" s="727"/>
      <c r="F553" s="727"/>
      <c r="G553" s="727"/>
      <c r="H553" s="727"/>
      <c r="I553" s="727"/>
      <c r="J553" s="727"/>
      <c r="K553" s="728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27" t="str">
        <f>'BM 05'!B109</f>
        <v>TERMINAL DE VENTILACAO, 50 MM, SERIE NORMAL, ESGOTO PREDIAL</v>
      </c>
      <c r="C563" s="727"/>
      <c r="D563" s="727"/>
      <c r="E563" s="727"/>
      <c r="F563" s="727"/>
      <c r="G563" s="727"/>
      <c r="H563" s="727"/>
      <c r="I563" s="727"/>
      <c r="J563" s="727"/>
      <c r="K563" s="728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461:K461"/>
    <mergeCell ref="B451:K451"/>
    <mergeCell ref="B299:H299"/>
    <mergeCell ref="B300:K300"/>
    <mergeCell ref="B310:K310"/>
    <mergeCell ref="A311:D311"/>
    <mergeCell ref="B378:K378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topLeftCell="A28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2" t="s">
        <v>414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415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O111+0.57</f>
        <v>82819.905899999998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82819.91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1" t="s">
        <v>428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416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29" t="s">
        <v>105</v>
      </c>
      <c r="C300" s="729"/>
      <c r="D300" s="729"/>
      <c r="E300" s="729"/>
      <c r="F300" s="729"/>
      <c r="G300" s="729"/>
      <c r="H300" s="729"/>
      <c r="I300" s="51"/>
      <c r="J300" s="52"/>
      <c r="K300" s="53"/>
    </row>
    <row r="301" spans="1:11">
      <c r="A301" s="50" t="s">
        <v>106</v>
      </c>
      <c r="B301" s="727" t="s">
        <v>107</v>
      </c>
      <c r="C301" s="727"/>
      <c r="D301" s="727"/>
      <c r="E301" s="727"/>
      <c r="F301" s="727"/>
      <c r="G301" s="727"/>
      <c r="H301" s="727"/>
      <c r="I301" s="727"/>
      <c r="J301" s="727"/>
      <c r="K301" s="728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29" t="str">
        <f>'BM 05'!B95:G95</f>
        <v>INSTALAÇÕES HIDRÁULICAS</v>
      </c>
      <c r="C519" s="729"/>
      <c r="D519" s="729"/>
      <c r="E519" s="729"/>
      <c r="F519" s="729"/>
      <c r="G519" s="729"/>
      <c r="H519" s="729"/>
      <c r="I519" s="51"/>
      <c r="J519" s="52"/>
      <c r="K519" s="53"/>
    </row>
    <row r="520" spans="1:11" hidden="1">
      <c r="A520" s="50" t="s">
        <v>247</v>
      </c>
      <c r="B520" s="727" t="str">
        <f>'BM 05'!B96</f>
        <v>REGISTRO DE GAVETA BRUTO, LATÃO, ROSCÁVEL, 1", COM ACABAMENTO E CANOPLA CROMADOS - FORNECIMENTO E INSTALAÇÃO. AF_08/2021</v>
      </c>
      <c r="C520" s="727"/>
      <c r="D520" s="727"/>
      <c r="E520" s="727"/>
      <c r="F520" s="727"/>
      <c r="G520" s="727"/>
      <c r="H520" s="727"/>
      <c r="I520" s="727"/>
      <c r="J520" s="727"/>
      <c r="K520" s="728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27" t="str">
        <f>'BM 05'!B97</f>
        <v>REGISTRO DE GAVETA BRUTO, LATÃO, ROSCÁVEL, 1/2", COM ACABAMENTO E CANOPLA CROMADOS - FORNECIMENTO E INSTALAÇÃO. AF_08/2021</v>
      </c>
      <c r="C530" s="727"/>
      <c r="D530" s="727"/>
      <c r="E530" s="727"/>
      <c r="F530" s="727"/>
      <c r="G530" s="727"/>
      <c r="H530" s="727"/>
      <c r="I530" s="727"/>
      <c r="J530" s="727"/>
      <c r="K530" s="728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27"/>
      <c r="D540" s="727"/>
      <c r="E540" s="727"/>
      <c r="F540" s="727"/>
      <c r="G540" s="727"/>
      <c r="H540" s="727"/>
      <c r="I540" s="727"/>
      <c r="J540" s="727"/>
      <c r="K540" s="728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29" t="s">
        <v>404</v>
      </c>
      <c r="C560" s="729"/>
      <c r="D560" s="729"/>
      <c r="E560" s="729"/>
      <c r="F560" s="729"/>
      <c r="G560" s="729"/>
      <c r="H560" s="729"/>
      <c r="I560" s="51"/>
      <c r="J560" s="52"/>
      <c r="K560" s="53"/>
    </row>
    <row r="561" spans="1:11" hidden="1">
      <c r="A561" s="50" t="s">
        <v>267</v>
      </c>
      <c r="B561" s="727" t="str">
        <f>'BM 05'!B103</f>
        <v>CAIXA SIFONADA, PVC, DN 100 X 100 X 50 MM, JUNTA ELÁSTICA, FORNECIDA E INSTALADA EM RAMAL DE DESCARGA OU EM RAMAL DE ESGOTO SANITÁRIO. AF_12/2014</v>
      </c>
      <c r="C561" s="727"/>
      <c r="D561" s="727"/>
      <c r="E561" s="727"/>
      <c r="F561" s="727"/>
      <c r="G561" s="727"/>
      <c r="H561" s="727"/>
      <c r="I561" s="727"/>
      <c r="J561" s="727"/>
      <c r="K561" s="728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27"/>
      <c r="D571" s="727"/>
      <c r="E571" s="727"/>
      <c r="F571" s="727"/>
      <c r="G571" s="727"/>
      <c r="H571" s="727"/>
      <c r="I571" s="727"/>
      <c r="J571" s="727"/>
      <c r="K571" s="728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27" t="str">
        <f>'BM 05'!B106</f>
        <v>RALO SIFONADO, PVC, DN 100 X 40 MM, JUNTA SOLDÁVEL, FORNECIDO E INSTALADO EM RAMAL DE DESCARGA OU EM RAMAL DE ESGOTO SANITÁRIO. AF_12/2014</v>
      </c>
      <c r="C581" s="727"/>
      <c r="D581" s="727"/>
      <c r="E581" s="727"/>
      <c r="F581" s="727"/>
      <c r="G581" s="727"/>
      <c r="H581" s="727"/>
      <c r="I581" s="727"/>
      <c r="J581" s="727"/>
      <c r="K581" s="728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27"/>
      <c r="D591" s="727"/>
      <c r="E591" s="727"/>
      <c r="F591" s="727"/>
      <c r="G591" s="727"/>
      <c r="H591" s="727"/>
      <c r="I591" s="727"/>
      <c r="J591" s="727"/>
      <c r="K591" s="728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27"/>
      <c r="D601" s="727"/>
      <c r="E601" s="727"/>
      <c r="F601" s="727"/>
      <c r="G601" s="727"/>
      <c r="H601" s="727"/>
      <c r="I601" s="727"/>
      <c r="J601" s="727"/>
      <c r="K601" s="728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27" t="str">
        <f>'BM 05'!B109</f>
        <v>TERMINAL DE VENTILACAO, 50 MM, SERIE NORMAL, ESGOTO PREDIAL</v>
      </c>
      <c r="C611" s="727"/>
      <c r="D611" s="727"/>
      <c r="E611" s="727"/>
      <c r="F611" s="727"/>
      <c r="G611" s="727"/>
      <c r="H611" s="727"/>
      <c r="I611" s="727"/>
      <c r="J611" s="727"/>
      <c r="K611" s="728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  <mergeCell ref="B300:H300"/>
    <mergeCell ref="B301:K301"/>
    <mergeCell ref="B313:K313"/>
    <mergeCell ref="A314:D314"/>
    <mergeCell ref="B382:K382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topLeftCell="A32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2" t="s">
        <v>429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440</v>
      </c>
      <c r="G6" s="719"/>
      <c r="H6" s="719"/>
      <c r="I6" s="720"/>
      <c r="J6" s="706"/>
      <c r="K6" s="672"/>
      <c r="L6" s="673"/>
      <c r="M6" s="721">
        <f>J113</f>
        <v>782126.7294999999</v>
      </c>
      <c r="N6" s="722"/>
      <c r="O6" s="723">
        <f>O113</f>
        <v>104147.13140000001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83" t="s">
        <v>145</v>
      </c>
      <c r="C59" s="684"/>
      <c r="D59" s="684"/>
      <c r="E59" s="684"/>
      <c r="F59" s="684"/>
      <c r="G59" s="685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83" t="s">
        <v>160</v>
      </c>
      <c r="C66" s="684"/>
      <c r="D66" s="684"/>
      <c r="E66" s="684"/>
      <c r="F66" s="684"/>
      <c r="G66" s="685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83" t="s">
        <v>187</v>
      </c>
      <c r="C76" s="684"/>
      <c r="D76" s="684"/>
      <c r="E76" s="684"/>
      <c r="F76" s="684"/>
      <c r="G76" s="685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83" t="s">
        <v>246</v>
      </c>
      <c r="C96" s="684"/>
      <c r="D96" s="684"/>
      <c r="E96" s="684"/>
      <c r="F96" s="684"/>
      <c r="G96" s="684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686" t="s">
        <v>288</v>
      </c>
      <c r="B113" s="687"/>
      <c r="C113" s="687"/>
      <c r="D113" s="687"/>
      <c r="E113" s="687"/>
      <c r="F113" s="687"/>
      <c r="G113" s="687"/>
      <c r="H113" s="688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68" t="s">
        <v>289</v>
      </c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A120" s="668"/>
      <c r="B120" s="668"/>
      <c r="C120" s="668"/>
      <c r="D120" s="668"/>
      <c r="E120" s="668"/>
      <c r="F120" s="668"/>
      <c r="G120" s="668"/>
      <c r="H120" s="668"/>
      <c r="I120" s="668"/>
      <c r="J120" s="668"/>
      <c r="K120" s="668"/>
      <c r="L120" s="668"/>
      <c r="M120" s="668"/>
      <c r="N120" s="668"/>
      <c r="O120" s="668"/>
      <c r="P120" s="668"/>
      <c r="Q120" s="668"/>
    </row>
    <row r="121" spans="1:17">
      <c r="A121" s="668"/>
      <c r="B121" s="668"/>
      <c r="C121" s="668"/>
      <c r="D121" s="668"/>
      <c r="E121" s="668"/>
      <c r="F121" s="668"/>
      <c r="G121" s="668"/>
      <c r="H121" s="668"/>
      <c r="I121" s="668"/>
      <c r="J121" s="668"/>
      <c r="K121" s="668"/>
      <c r="L121" s="668"/>
      <c r="M121" s="668"/>
      <c r="N121" s="668"/>
      <c r="O121" s="668"/>
      <c r="P121" s="668"/>
      <c r="Q121" s="668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1" t="s">
        <v>439</v>
      </c>
      <c r="F125" s="699"/>
      <c r="G125" s="699"/>
      <c r="H125" s="699"/>
      <c r="I125" s="699"/>
      <c r="J125" s="699"/>
      <c r="K125" s="699"/>
      <c r="L125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B76:G76"/>
    <mergeCell ref="B96:G96"/>
    <mergeCell ref="A113:H113"/>
    <mergeCell ref="A116:Q121"/>
    <mergeCell ref="E125:L12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433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29" t="str">
        <f>'BM 07'!B59:G59</f>
        <v>ESQUADRIAS</v>
      </c>
      <c r="C549" s="729"/>
      <c r="D549" s="729"/>
      <c r="E549" s="729"/>
      <c r="F549" s="729"/>
      <c r="G549" s="729"/>
      <c r="H549" s="729"/>
      <c r="I549" s="51"/>
      <c r="J549" s="52"/>
      <c r="K549" s="53"/>
    </row>
    <row r="550" spans="1:11">
      <c r="A550" s="218" t="s">
        <v>153</v>
      </c>
      <c r="B550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29" t="str">
        <f>'BM 07'!B71</f>
        <v>COBERTA</v>
      </c>
      <c r="C561" s="729"/>
      <c r="D561" s="729"/>
      <c r="E561" s="729"/>
      <c r="F561" s="729"/>
      <c r="G561" s="729"/>
      <c r="H561" s="729"/>
      <c r="I561" s="51"/>
      <c r="J561" s="52"/>
      <c r="K561" s="53"/>
    </row>
    <row r="562" spans="1:11">
      <c r="A562" s="218" t="s">
        <v>174</v>
      </c>
      <c r="B562" s="727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27"/>
      <c r="D562" s="727"/>
      <c r="E562" s="727"/>
      <c r="F562" s="727"/>
      <c r="G562" s="727"/>
      <c r="H562" s="727"/>
      <c r="I562" s="727"/>
      <c r="J562" s="727"/>
      <c r="K562" s="728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27" t="str">
        <f>'BM 07'!B74</f>
        <v>CALHA EM CHAPA DE AÇO GALVANIZADO NÚMERO 24, DESENVOLVIMENTO DE 50 CM, INCLUSO TRANSPORTE VERTICAL. AF_07/2019</v>
      </c>
      <c r="C572" s="727"/>
      <c r="D572" s="727"/>
      <c r="E572" s="727"/>
      <c r="F572" s="727"/>
      <c r="G572" s="727"/>
      <c r="H572" s="727"/>
      <c r="I572" s="727"/>
      <c r="J572" s="727"/>
      <c r="K572" s="728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27" t="str">
        <f>'BM 07'!B75</f>
        <v>TRAMA DE AÇO COMPOSTA POR TERÇAS PARA TELHADOS DE ATÉ 2 ÁGUAS PARA TELHA ESTRUTURAL DE FIBROCIMENTO, INCLUSO TRANSPORTE VERTICAL. AF_07/2019</v>
      </c>
      <c r="C582" s="727"/>
      <c r="D582" s="727"/>
      <c r="E582" s="727"/>
      <c r="F582" s="727"/>
      <c r="G582" s="727"/>
      <c r="H582" s="727"/>
      <c r="I582" s="727"/>
      <c r="J582" s="727"/>
      <c r="K582" s="728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29" t="str">
        <f>'BM 07'!B76:G76</f>
        <v>INSTALAÇÕES ELÉTRICAS</v>
      </c>
      <c r="C592" s="729"/>
      <c r="D592" s="729"/>
      <c r="E592" s="729"/>
      <c r="F592" s="729"/>
      <c r="G592" s="729"/>
      <c r="H592" s="729"/>
      <c r="I592" s="51"/>
      <c r="J592" s="52"/>
      <c r="K592" s="53"/>
    </row>
    <row r="593" spans="1:11">
      <c r="A593" s="218" t="s">
        <v>188</v>
      </c>
      <c r="B593" s="727" t="str">
        <f>'BM 07'!B77</f>
        <v>CABO DE COBRE FLEXÍVEL ISOLADO, 1,5 MM², ANTI-CHAMA 0,6/1,0 KV, PARA CIRCUITOS TERMINAIS - FORNECIMENTO E INSTALAÇÃO. AF_12/2015</v>
      </c>
      <c r="C593" s="727"/>
      <c r="D593" s="727"/>
      <c r="E593" s="727"/>
      <c r="F593" s="727"/>
      <c r="G593" s="727"/>
      <c r="H593" s="727"/>
      <c r="I593" s="727"/>
      <c r="J593" s="727"/>
      <c r="K593" s="728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27"/>
      <c r="D603" s="727"/>
      <c r="E603" s="727"/>
      <c r="F603" s="727"/>
      <c r="G603" s="727"/>
      <c r="H603" s="727"/>
      <c r="I603" s="727"/>
      <c r="J603" s="727"/>
      <c r="K603" s="728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27"/>
      <c r="D613" s="727"/>
      <c r="E613" s="727"/>
      <c r="F613" s="727"/>
      <c r="G613" s="727"/>
      <c r="H613" s="727"/>
      <c r="I613" s="727"/>
      <c r="J613" s="727"/>
      <c r="K613" s="728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27"/>
      <c r="D623" s="727"/>
      <c r="E623" s="727"/>
      <c r="F623" s="727"/>
      <c r="G623" s="727"/>
      <c r="H623" s="727"/>
      <c r="I623" s="727"/>
      <c r="J623" s="727"/>
      <c r="K623" s="728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27"/>
      <c r="D633" s="727"/>
      <c r="E633" s="727"/>
      <c r="F633" s="727"/>
      <c r="G633" s="727"/>
      <c r="H633" s="727"/>
      <c r="I633" s="727"/>
      <c r="J633" s="727"/>
      <c r="K633" s="728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27"/>
      <c r="D643" s="727"/>
      <c r="E643" s="727"/>
      <c r="F643" s="727"/>
      <c r="G643" s="727"/>
      <c r="H643" s="727"/>
      <c r="I643" s="727"/>
      <c r="J643" s="727"/>
      <c r="K643" s="728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29" t="str">
        <f>'BM 05'!B95:G95</f>
        <v>INSTALAÇÕES HIDRÁULICAS</v>
      </c>
      <c r="C653" s="729"/>
      <c r="D653" s="729"/>
      <c r="E653" s="729"/>
      <c r="F653" s="729"/>
      <c r="G653" s="729"/>
      <c r="H653" s="729"/>
      <c r="I653" s="51"/>
      <c r="J653" s="52"/>
      <c r="K653" s="53"/>
    </row>
    <row r="654" spans="1:11" hidden="1">
      <c r="A654" s="50" t="s">
        <v>247</v>
      </c>
      <c r="B654" s="727" t="str">
        <f>'BM 05'!B96</f>
        <v>REGISTRO DE GAVETA BRUTO, LATÃO, ROSCÁVEL, 1", COM ACABAMENTO E CANOPLA CROMADOS - FORNECIMENTO E INSTALAÇÃO. AF_08/2021</v>
      </c>
      <c r="C654" s="727"/>
      <c r="D654" s="727"/>
      <c r="E654" s="727"/>
      <c r="F654" s="727"/>
      <c r="G654" s="727"/>
      <c r="H654" s="727"/>
      <c r="I654" s="727"/>
      <c r="J654" s="727"/>
      <c r="K654" s="728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27" t="str">
        <f>'BM 05'!B97</f>
        <v>REGISTRO DE GAVETA BRUTO, LATÃO, ROSCÁVEL, 1/2", COM ACABAMENTO E CANOPLA CROMADOS - FORNECIMENTO E INSTALAÇÃO. AF_08/2021</v>
      </c>
      <c r="C664" s="727"/>
      <c r="D664" s="727"/>
      <c r="E664" s="727"/>
      <c r="F664" s="727"/>
      <c r="G664" s="727"/>
      <c r="H664" s="727"/>
      <c r="I664" s="727"/>
      <c r="J664" s="727"/>
      <c r="K664" s="728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27"/>
      <c r="D674" s="727"/>
      <c r="E674" s="727"/>
      <c r="F674" s="727"/>
      <c r="G674" s="727"/>
      <c r="H674" s="727"/>
      <c r="I674" s="727"/>
      <c r="J674" s="727"/>
      <c r="K674" s="728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27"/>
      <c r="D684" s="727"/>
      <c r="E684" s="727"/>
      <c r="F684" s="727"/>
      <c r="G684" s="727"/>
      <c r="H684" s="727"/>
      <c r="I684" s="727"/>
      <c r="J684" s="727"/>
      <c r="K684" s="728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29" t="s">
        <v>404</v>
      </c>
      <c r="C694" s="729"/>
      <c r="D694" s="729"/>
      <c r="E694" s="729"/>
      <c r="F694" s="729"/>
      <c r="G694" s="729"/>
      <c r="H694" s="729"/>
      <c r="I694" s="51"/>
      <c r="J694" s="52"/>
      <c r="K694" s="53"/>
    </row>
    <row r="695" spans="1:11" hidden="1">
      <c r="A695" s="50" t="s">
        <v>267</v>
      </c>
      <c r="B695" s="727" t="str">
        <f>'BM 05'!B103</f>
        <v>CAIXA SIFONADA, PVC, DN 100 X 100 X 50 MM, JUNTA ELÁSTICA, FORNECIDA E INSTALADA EM RAMAL DE DESCARGA OU EM RAMAL DE ESGOTO SANITÁRIO. AF_12/2014</v>
      </c>
      <c r="C695" s="727"/>
      <c r="D695" s="727"/>
      <c r="E695" s="727"/>
      <c r="F695" s="727"/>
      <c r="G695" s="727"/>
      <c r="H695" s="727"/>
      <c r="I695" s="727"/>
      <c r="J695" s="727"/>
      <c r="K695" s="728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27"/>
      <c r="D705" s="727"/>
      <c r="E705" s="727"/>
      <c r="F705" s="727"/>
      <c r="G705" s="727"/>
      <c r="H705" s="727"/>
      <c r="I705" s="727"/>
      <c r="J705" s="727"/>
      <c r="K705" s="728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27" t="str">
        <f>'BM 05'!B106</f>
        <v>RALO SIFONADO, PVC, DN 100 X 40 MM, JUNTA SOLDÁVEL, FORNECIDO E INSTALADO EM RAMAL DE DESCARGA OU EM RAMAL DE ESGOTO SANITÁRIO. AF_12/2014</v>
      </c>
      <c r="C715" s="727"/>
      <c r="D715" s="727"/>
      <c r="E715" s="727"/>
      <c r="F715" s="727"/>
      <c r="G715" s="727"/>
      <c r="H715" s="727"/>
      <c r="I715" s="727"/>
      <c r="J715" s="727"/>
      <c r="K715" s="728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27"/>
      <c r="D725" s="727"/>
      <c r="E725" s="727"/>
      <c r="F725" s="727"/>
      <c r="G725" s="727"/>
      <c r="H725" s="727"/>
      <c r="I725" s="727"/>
      <c r="J725" s="727"/>
      <c r="K725" s="728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27"/>
      <c r="D735" s="727"/>
      <c r="E735" s="727"/>
      <c r="F735" s="727"/>
      <c r="G735" s="727"/>
      <c r="H735" s="727"/>
      <c r="I735" s="727"/>
      <c r="J735" s="727"/>
      <c r="K735" s="728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27" t="str">
        <f>'BM 05'!B109</f>
        <v>TERMINAL DE VENTILACAO, 50 MM, SERIE NORMAL, ESGOTO PREDIAL</v>
      </c>
      <c r="C745" s="727"/>
      <c r="D745" s="727"/>
      <c r="E745" s="727"/>
      <c r="F745" s="727"/>
      <c r="G745" s="727"/>
      <c r="H745" s="727"/>
      <c r="I745" s="727"/>
      <c r="J745" s="727"/>
      <c r="K745" s="728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2" t="s">
        <v>441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449</v>
      </c>
      <c r="G6" s="719"/>
      <c r="H6" s="719"/>
      <c r="I6" s="720"/>
      <c r="J6" s="706"/>
      <c r="K6" s="672"/>
      <c r="L6" s="673"/>
      <c r="M6" s="721">
        <f>J114</f>
        <v>782126.7294999999</v>
      </c>
      <c r="N6" s="722"/>
      <c r="O6" s="723">
        <f>O114</f>
        <v>66400.355720000007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329"/>
      <c r="P7" s="497">
        <v>66400.350000000006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83" t="s">
        <v>145</v>
      </c>
      <c r="C60" s="684"/>
      <c r="D60" s="684"/>
      <c r="E60" s="684"/>
      <c r="F60" s="684"/>
      <c r="G60" s="685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83" t="s">
        <v>187</v>
      </c>
      <c r="C77" s="684"/>
      <c r="D77" s="684"/>
      <c r="E77" s="684"/>
      <c r="F77" s="684"/>
      <c r="G77" s="685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686" t="s">
        <v>288</v>
      </c>
      <c r="B114" s="687"/>
      <c r="C114" s="687"/>
      <c r="D114" s="687"/>
      <c r="E114" s="687"/>
      <c r="F114" s="687"/>
      <c r="G114" s="687"/>
      <c r="H114" s="688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B77:G77"/>
    <mergeCell ref="B97:G97"/>
    <mergeCell ref="A114:H114"/>
    <mergeCell ref="E126:L126"/>
    <mergeCell ref="B67:G67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442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29" t="str">
        <f>'BM 07'!B59:G59</f>
        <v>ESQUADRIAS</v>
      </c>
      <c r="C670" s="729"/>
      <c r="D670" s="729"/>
      <c r="E670" s="729"/>
      <c r="F670" s="729"/>
      <c r="G670" s="729"/>
      <c r="H670" s="729"/>
      <c r="I670" s="51"/>
      <c r="J670" s="52"/>
      <c r="K670" s="53"/>
    </row>
    <row r="671" spans="1:12">
      <c r="A671" s="218" t="s">
        <v>146</v>
      </c>
      <c r="B671" s="727" t="str">
        <f>'BM 08'!B61</f>
        <v>PORTA EM ALUMÍNIO DE ABRIR TIPO VENEZIANA COM GUARNIÇÃO, FIXAÇÃO COM PARAFUSOS - FORNECIMENTO E INSTALAÇÃO. AF_12/2019</v>
      </c>
      <c r="C671" s="727"/>
      <c r="D671" s="727"/>
      <c r="E671" s="727"/>
      <c r="F671" s="727"/>
      <c r="G671" s="727"/>
      <c r="H671" s="727"/>
      <c r="I671" s="727"/>
      <c r="J671" s="727"/>
      <c r="K671" s="728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27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27"/>
      <c r="D681" s="727"/>
      <c r="E681" s="727"/>
      <c r="F681" s="727"/>
      <c r="G681" s="727"/>
      <c r="H681" s="727"/>
      <c r="I681" s="727"/>
      <c r="J681" s="727"/>
      <c r="K681" s="728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27"/>
      <c r="D692" s="727"/>
      <c r="E692" s="727"/>
      <c r="F692" s="727"/>
      <c r="G692" s="727"/>
      <c r="H692" s="727"/>
      <c r="I692" s="727"/>
      <c r="J692" s="727"/>
      <c r="K692" s="728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27" t="str">
        <f>'BM 08'!B64</f>
        <v>DIVISORIA SANITÁRIA, TIPO CABINE, EM GRANITO CINZA POLIDO, ESP = 3CM, ASSENTADO COM ARGAMASSA COLANTE AC III-E, EXCLUSIVE FERRAGENS. AF_01/2021</v>
      </c>
      <c r="C704" s="727"/>
      <c r="D704" s="727"/>
      <c r="E704" s="727"/>
      <c r="F704" s="727"/>
      <c r="G704" s="727"/>
      <c r="H704" s="727"/>
      <c r="I704" s="727"/>
      <c r="J704" s="727"/>
      <c r="K704" s="728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27" t="str">
        <f>'BM 08'!B65</f>
        <v>GRADIL EM FERRO FIXADO EM VÃOS DE JANELAS, FORMADO POR BARRAS CHATAS DE 25X4,8 MM. AF_04/2019</v>
      </c>
      <c r="C716" s="727"/>
      <c r="D716" s="727"/>
      <c r="E716" s="727"/>
      <c r="F716" s="727"/>
      <c r="G716" s="727"/>
      <c r="H716" s="727"/>
      <c r="I716" s="727"/>
      <c r="J716" s="727"/>
      <c r="K716" s="728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29" t="str">
        <f>'BM 08'!B67:G67</f>
        <v>LOUÇAS E METAIS</v>
      </c>
      <c r="C729" s="729"/>
      <c r="D729" s="729"/>
      <c r="E729" s="729"/>
      <c r="F729" s="729"/>
      <c r="G729" s="729"/>
      <c r="H729" s="729"/>
      <c r="I729" s="51"/>
      <c r="J729" s="52"/>
      <c r="K729" s="53"/>
    </row>
    <row r="730" spans="1:11">
      <c r="A730" s="218" t="s">
        <v>161</v>
      </c>
      <c r="B730" s="727" t="str">
        <f>'BM 08'!B68</f>
        <v>VASO SANITÁRIO SIFONADO COM CAIXA ACOPLADA LOUÇA BRANCA - PADRÃO MÉDIO, INCLUSO ENGATE FLEXÍVEL EM METAL CROMADO, 1/2  X 40CM - FORNECIMENTO E INSTALAÇÃO. AF_01/2020</v>
      </c>
      <c r="C730" s="727"/>
      <c r="D730" s="727"/>
      <c r="E730" s="727"/>
      <c r="F730" s="727"/>
      <c r="G730" s="727"/>
      <c r="H730" s="727"/>
      <c r="I730" s="727"/>
      <c r="J730" s="727"/>
      <c r="K730" s="728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27" t="str">
        <f>'BM 08'!B69</f>
        <v>CUBA DE EMBUTIR OVAL EM LOUÇA BRANCA, 35 X 50CM OU EQUIVALENTE, INCLUSO VÁLVULA E SIFÃO TIPO GARRAFA EM METAL CROMADO - FORNECIMENTO E INSTALAÇÃO. AF_01/2020</v>
      </c>
      <c r="C740" s="727"/>
      <c r="D740" s="727"/>
      <c r="E740" s="727"/>
      <c r="F740" s="727"/>
      <c r="G740" s="727"/>
      <c r="H740" s="727"/>
      <c r="I740" s="727"/>
      <c r="J740" s="727"/>
      <c r="K740" s="728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27" t="str">
        <f>'BM 08'!B70</f>
        <v>BANCADA DE GRANITO VERDE UBATUBA - FORNECIMENTO E INSTALAÇÃO [ ADAPTADO SINAPI 86888]</v>
      </c>
      <c r="C750" s="727"/>
      <c r="D750" s="727"/>
      <c r="E750" s="727"/>
      <c r="F750" s="727"/>
      <c r="G750" s="727"/>
      <c r="H750" s="727"/>
      <c r="I750" s="727"/>
      <c r="J750" s="727"/>
      <c r="K750" s="728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27" t="str">
        <f>'BM 08'!B71</f>
        <v>TORNEIRA CROMADA DE MESA, 1/2 OU 3/4, PARA LAVATÓRIO, PADRÃO POPULAR - FORNECIMENTO E INSTALAÇÃO. AF_01/2020</v>
      </c>
      <c r="C760" s="727"/>
      <c r="D760" s="727"/>
      <c r="E760" s="727"/>
      <c r="F760" s="727"/>
      <c r="G760" s="727"/>
      <c r="H760" s="727"/>
      <c r="I760" s="727"/>
      <c r="J760" s="727"/>
      <c r="K760" s="728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29" t="str">
        <f>'BM 07'!B71</f>
        <v>COBERTA</v>
      </c>
      <c r="C770" s="729"/>
      <c r="D770" s="729"/>
      <c r="E770" s="729"/>
      <c r="F770" s="729"/>
      <c r="G770" s="729"/>
      <c r="H770" s="729"/>
      <c r="I770" s="51"/>
      <c r="J770" s="52"/>
      <c r="K770" s="53"/>
    </row>
    <row r="771" spans="1:11">
      <c r="A771" s="218" t="s">
        <v>177</v>
      </c>
      <c r="B771" s="727" t="str">
        <f>'BM 08'!B74</f>
        <v>RUFO EM FIBROCIMENTO PARA TELHA ONDULADA E = 6 MM, ABA DE 26 CM, INCLUSO TRANSPORTE VERTICAL, EXCETO CONTRARRUFO. AF_07/2019</v>
      </c>
      <c r="C771" s="727"/>
      <c r="D771" s="727"/>
      <c r="E771" s="727"/>
      <c r="F771" s="727"/>
      <c r="G771" s="727"/>
      <c r="H771" s="727"/>
      <c r="I771" s="727"/>
      <c r="J771" s="727"/>
      <c r="K771" s="728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27" t="str">
        <f>'BM 07'!B74</f>
        <v>CALHA EM CHAPA DE AÇO GALVANIZADO NÚMERO 24, DESENVOLVIMENTO DE 50 CM, INCLUSO TRANSPORTE VERTICAL. AF_07/2019</v>
      </c>
      <c r="C781" s="727"/>
      <c r="D781" s="727"/>
      <c r="E781" s="727"/>
      <c r="F781" s="727"/>
      <c r="G781" s="727"/>
      <c r="H781" s="727"/>
      <c r="I781" s="727"/>
      <c r="J781" s="727"/>
      <c r="K781" s="728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7" t="s">
        <v>462</v>
      </c>
      <c r="B783" s="768"/>
      <c r="C783" s="768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7"/>
      <c r="B784" s="768"/>
      <c r="C784" s="768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29" t="str">
        <f>'BM 07'!B76:G76</f>
        <v>INSTALAÇÕES ELÉTRICAS</v>
      </c>
      <c r="C791" s="729"/>
      <c r="D791" s="729"/>
      <c r="E791" s="729"/>
      <c r="F791" s="729"/>
      <c r="G791" s="729"/>
      <c r="H791" s="72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27"/>
      <c r="D792" s="727"/>
      <c r="E792" s="727"/>
      <c r="F792" s="727"/>
      <c r="G792" s="727"/>
      <c r="H792" s="727"/>
      <c r="I792" s="727"/>
      <c r="J792" s="727"/>
      <c r="K792" s="728"/>
    </row>
    <row r="793" spans="1:11" ht="13.2">
      <c r="A793" s="769" t="s">
        <v>479</v>
      </c>
      <c r="B793" s="770"/>
      <c r="C793" s="770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1"/>
      <c r="B794" s="772"/>
      <c r="C794" s="772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27"/>
      <c r="D802" s="727"/>
      <c r="E802" s="727"/>
      <c r="F802" s="727"/>
      <c r="G802" s="727"/>
      <c r="H802" s="727"/>
      <c r="I802" s="727"/>
      <c r="J802" s="727"/>
      <c r="K802" s="728"/>
    </row>
    <row r="803" spans="1:11" ht="13.2">
      <c r="A803" s="769" t="s">
        <v>479</v>
      </c>
      <c r="B803" s="770"/>
      <c r="C803" s="770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1"/>
      <c r="B804" s="772"/>
      <c r="C804" s="772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27"/>
      <c r="D812" s="727"/>
      <c r="E812" s="727"/>
      <c r="F812" s="727"/>
      <c r="G812" s="727"/>
      <c r="H812" s="727"/>
      <c r="I812" s="727"/>
      <c r="J812" s="727"/>
      <c r="K812" s="728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27"/>
      <c r="D822" s="727"/>
      <c r="E822" s="727"/>
      <c r="F822" s="727"/>
      <c r="G822" s="727"/>
      <c r="H822" s="727"/>
      <c r="I822" s="727"/>
      <c r="J822" s="727"/>
      <c r="K822" s="728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27"/>
      <c r="D832" s="727"/>
      <c r="E832" s="727"/>
      <c r="F832" s="727"/>
      <c r="G832" s="727"/>
      <c r="H832" s="727"/>
      <c r="I832" s="727"/>
      <c r="J832" s="727"/>
      <c r="K832" s="728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27"/>
      <c r="D842" s="727"/>
      <c r="E842" s="727"/>
      <c r="F842" s="727"/>
      <c r="G842" s="727"/>
      <c r="H842" s="727"/>
      <c r="I842" s="727"/>
      <c r="J842" s="727"/>
      <c r="K842" s="728"/>
    </row>
    <row r="843" spans="1:11" ht="13.2">
      <c r="A843" s="769" t="s">
        <v>479</v>
      </c>
      <c r="B843" s="770"/>
      <c r="C843" s="770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1"/>
      <c r="B844" s="772"/>
      <c r="C844" s="772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27"/>
      <c r="D852" s="727"/>
      <c r="E852" s="727"/>
      <c r="F852" s="727"/>
      <c r="G852" s="727"/>
      <c r="H852" s="727"/>
      <c r="I852" s="727"/>
      <c r="J852" s="727"/>
      <c r="K852" s="728"/>
    </row>
    <row r="853" spans="1:11" ht="13.2">
      <c r="A853" s="769" t="s">
        <v>479</v>
      </c>
      <c r="B853" s="770"/>
      <c r="C853" s="770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1"/>
      <c r="B854" s="772"/>
      <c r="C854" s="772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27"/>
      <c r="D862" s="727"/>
      <c r="E862" s="727"/>
      <c r="F862" s="727"/>
      <c r="G862" s="727"/>
      <c r="H862" s="727"/>
      <c r="I862" s="727"/>
      <c r="J862" s="727"/>
      <c r="K862" s="728"/>
    </row>
    <row r="863" spans="1:11" ht="13.2">
      <c r="A863" s="769" t="s">
        <v>479</v>
      </c>
      <c r="B863" s="770"/>
      <c r="C863" s="770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1"/>
      <c r="B864" s="772"/>
      <c r="C864" s="772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27"/>
      <c r="D872" s="727"/>
      <c r="E872" s="727"/>
      <c r="F872" s="727"/>
      <c r="G872" s="727"/>
      <c r="H872" s="727"/>
      <c r="I872" s="727"/>
      <c r="J872" s="727"/>
      <c r="K872" s="728"/>
    </row>
    <row r="873" spans="1:11" ht="13.2">
      <c r="A873" s="769" t="s">
        <v>479</v>
      </c>
      <c r="B873" s="770"/>
      <c r="C873" s="770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1"/>
      <c r="B874" s="772"/>
      <c r="C874" s="772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27"/>
      <c r="D882" s="727"/>
      <c r="E882" s="727"/>
      <c r="F882" s="727"/>
      <c r="G882" s="727"/>
      <c r="H882" s="727"/>
      <c r="I882" s="727"/>
      <c r="J882" s="727"/>
      <c r="K882" s="728"/>
    </row>
    <row r="883" spans="1:11" ht="13.2">
      <c r="A883" s="769" t="s">
        <v>479</v>
      </c>
      <c r="B883" s="770"/>
      <c r="C883" s="770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1"/>
      <c r="B884" s="772"/>
      <c r="C884" s="772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27"/>
      <c r="D892" s="727"/>
      <c r="E892" s="727"/>
      <c r="F892" s="727"/>
      <c r="G892" s="727"/>
      <c r="H892" s="727"/>
      <c r="I892" s="727"/>
      <c r="J892" s="727"/>
      <c r="K892" s="728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27"/>
      <c r="D902" s="727"/>
      <c r="E902" s="727"/>
      <c r="F902" s="727"/>
      <c r="G902" s="727"/>
      <c r="H902" s="727"/>
      <c r="I902" s="727"/>
      <c r="J902" s="727"/>
      <c r="K902" s="728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27"/>
      <c r="D912" s="727"/>
      <c r="E912" s="727"/>
      <c r="F912" s="727"/>
      <c r="G912" s="727"/>
      <c r="H912" s="727"/>
      <c r="I912" s="727"/>
      <c r="J912" s="727"/>
      <c r="K912" s="728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27"/>
      <c r="D922" s="727"/>
      <c r="E922" s="727"/>
      <c r="F922" s="727"/>
      <c r="G922" s="727"/>
      <c r="H922" s="727"/>
      <c r="I922" s="727"/>
      <c r="J922" s="727"/>
      <c r="K922" s="728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29" t="str">
        <f>'BM 05'!B95:G95</f>
        <v>INSTALAÇÕES HIDRÁULICAS</v>
      </c>
      <c r="C932" s="729"/>
      <c r="D932" s="729"/>
      <c r="E932" s="729"/>
      <c r="F932" s="729"/>
      <c r="G932" s="729"/>
      <c r="H932" s="729"/>
      <c r="I932" s="51"/>
      <c r="J932" s="52"/>
      <c r="K932" s="53"/>
    </row>
    <row r="933" spans="1:11">
      <c r="A933" s="50" t="s">
        <v>247</v>
      </c>
      <c r="B933" s="727" t="str">
        <f>'BM 05'!B96</f>
        <v>REGISTRO DE GAVETA BRUTO, LATÃO, ROSCÁVEL, 1", COM ACABAMENTO E CANOPLA CROMADOS - FORNECIMENTO E INSTALAÇÃO. AF_08/2021</v>
      </c>
      <c r="C933" s="727"/>
      <c r="D933" s="727"/>
      <c r="E933" s="727"/>
      <c r="F933" s="727"/>
      <c r="G933" s="727"/>
      <c r="H933" s="727"/>
      <c r="I933" s="727"/>
      <c r="J933" s="727"/>
      <c r="K933" s="728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27" t="str">
        <f>'BM 05'!B97</f>
        <v>REGISTRO DE GAVETA BRUTO, LATÃO, ROSCÁVEL, 1/2", COM ACABAMENTO E CANOPLA CROMADOS - FORNECIMENTO E INSTALAÇÃO. AF_08/2021</v>
      </c>
      <c r="C943" s="727"/>
      <c r="D943" s="727"/>
      <c r="E943" s="727"/>
      <c r="F943" s="727"/>
      <c r="G943" s="727"/>
      <c r="H943" s="727"/>
      <c r="I943" s="727"/>
      <c r="J943" s="727"/>
      <c r="K943" s="728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27" t="str">
        <f>'BM 08'!B104</f>
        <v>CAIXA D´ÁGUA EM POLIETILENO, 2000 LITROS - FORNECIMENTO E INSTALAÇÃO. AF_06/2021</v>
      </c>
      <c r="C953" s="727"/>
      <c r="D953" s="727"/>
      <c r="E953" s="727"/>
      <c r="F953" s="727"/>
      <c r="G953" s="727"/>
      <c r="H953" s="727"/>
      <c r="I953" s="727"/>
      <c r="J953" s="727"/>
      <c r="K953" s="728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533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722564.74776549812</v>
      </c>
      <c r="M6" s="839"/>
      <c r="N6" s="840">
        <f>N138</f>
        <v>26942.66350000001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>
        <v>66400.350000000006</v>
      </c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5"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566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724984.65809049807</v>
      </c>
      <c r="M6" s="839"/>
      <c r="N6" s="840">
        <f>N138</f>
        <v>39382.178650999995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/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6">
    <mergeCell ref="E150:K150"/>
    <mergeCell ref="A139:G139"/>
    <mergeCell ref="A93:P93"/>
    <mergeCell ref="B94:F94"/>
    <mergeCell ref="A119:P119"/>
    <mergeCell ref="B120:F120"/>
    <mergeCell ref="A128:P128"/>
    <mergeCell ref="A138:G138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49" t="s">
        <v>294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</row>
    <row r="2" spans="1:11" ht="13.2">
      <c r="A2" s="850" t="s">
        <v>295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3.2">
      <c r="A3" s="851" t="s">
        <v>296</v>
      </c>
      <c r="B3" s="852"/>
      <c r="C3" s="852"/>
      <c r="D3" s="852"/>
      <c r="E3" s="852"/>
      <c r="F3" s="852"/>
      <c r="G3" s="852"/>
      <c r="H3" s="852"/>
      <c r="I3" s="852"/>
      <c r="J3" s="852"/>
      <c r="K3" s="853"/>
    </row>
    <row r="4" spans="1:11" ht="13.2">
      <c r="A4" s="854" t="s">
        <v>297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13.2">
      <c r="A5" s="855" t="s">
        <v>298</v>
      </c>
      <c r="B5" s="855"/>
      <c r="C5" s="855"/>
      <c r="D5" s="855"/>
      <c r="E5" s="855"/>
      <c r="F5" s="855"/>
      <c r="G5" s="855"/>
      <c r="H5" s="855"/>
      <c r="I5" s="855"/>
      <c r="J5" s="855"/>
      <c r="K5" s="855"/>
    </row>
    <row r="6" spans="1:11" ht="13.2">
      <c r="A6" s="856" t="s">
        <v>299</v>
      </c>
      <c r="B6" s="856"/>
      <c r="C6" s="856"/>
      <c r="D6" s="856"/>
      <c r="E6" s="773" t="s">
        <v>543</v>
      </c>
      <c r="F6" s="773"/>
      <c r="G6" s="857"/>
      <c r="H6" s="857"/>
      <c r="I6" s="857"/>
      <c r="J6" s="857"/>
      <c r="K6" s="857"/>
    </row>
    <row r="7" spans="1:11" ht="13.2">
      <c r="A7" s="858" t="s">
        <v>301</v>
      </c>
      <c r="B7" s="859"/>
      <c r="C7" s="859"/>
      <c r="D7" s="859"/>
      <c r="E7" s="859"/>
      <c r="F7" s="859"/>
      <c r="G7" s="859"/>
      <c r="H7" s="859"/>
      <c r="I7" s="859"/>
      <c r="J7" s="859"/>
      <c r="K7" s="860"/>
    </row>
    <row r="8" spans="1:11" ht="13.2" hidden="1" customHeight="1">
      <c r="A8" s="306" t="s">
        <v>24</v>
      </c>
      <c r="B8" s="848" t="s">
        <v>302</v>
      </c>
      <c r="C8" s="848"/>
      <c r="D8" s="848"/>
      <c r="E8" s="848"/>
      <c r="F8" s="848"/>
      <c r="G8" s="848"/>
      <c r="H8" s="848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61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61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62" t="s">
        <v>353</v>
      </c>
      <c r="C27" s="862"/>
      <c r="D27" s="862"/>
      <c r="E27" s="862"/>
      <c r="F27" s="862"/>
      <c r="G27" s="862"/>
      <c r="H27" s="862"/>
      <c r="I27" s="862"/>
      <c r="J27" s="862"/>
      <c r="K27" s="863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48" t="s">
        <v>36</v>
      </c>
      <c r="C36" s="848"/>
      <c r="D36" s="848"/>
      <c r="E36" s="848"/>
      <c r="F36" s="848"/>
      <c r="G36" s="848"/>
      <c r="H36" s="848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61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61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61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61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61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61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61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61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61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61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62" t="s">
        <v>355</v>
      </c>
      <c r="C155" s="862"/>
      <c r="D155" s="862"/>
      <c r="E155" s="862"/>
      <c r="F155" s="862"/>
      <c r="G155" s="862"/>
      <c r="H155" s="862"/>
      <c r="I155" s="862"/>
      <c r="J155" s="862"/>
      <c r="K155" s="863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62" t="s">
        <v>357</v>
      </c>
      <c r="C167" s="862"/>
      <c r="D167" s="862"/>
      <c r="E167" s="862"/>
      <c r="F167" s="862"/>
      <c r="G167" s="862"/>
      <c r="H167" s="862"/>
      <c r="I167" s="862"/>
      <c r="J167" s="862"/>
      <c r="K167" s="863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48" t="s">
        <v>71</v>
      </c>
      <c r="C179" s="848"/>
      <c r="D179" s="848"/>
      <c r="E179" s="848"/>
      <c r="F179" s="848"/>
      <c r="G179" s="848"/>
      <c r="H179" s="848"/>
      <c r="I179" s="570"/>
      <c r="J179" s="52"/>
      <c r="K179" s="53"/>
    </row>
    <row r="180" spans="1:11" hidden="1">
      <c r="A180" s="287" t="s">
        <v>72</v>
      </c>
      <c r="B180" s="862" t="s">
        <v>73</v>
      </c>
      <c r="C180" s="862"/>
      <c r="D180" s="862"/>
      <c r="E180" s="862"/>
      <c r="F180" s="862"/>
      <c r="G180" s="862"/>
      <c r="H180" s="862"/>
      <c r="I180" s="862"/>
      <c r="J180" s="862"/>
      <c r="K180" s="863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62" t="s">
        <v>76</v>
      </c>
      <c r="C191" s="862"/>
      <c r="D191" s="862"/>
      <c r="E191" s="862"/>
      <c r="F191" s="862"/>
      <c r="G191" s="862"/>
      <c r="H191" s="862"/>
      <c r="I191" s="862"/>
      <c r="J191" s="862"/>
      <c r="K191" s="863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61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61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61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61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61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61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61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61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48" t="s">
        <v>100</v>
      </c>
      <c r="C294" s="848"/>
      <c r="D294" s="848"/>
      <c r="E294" s="848"/>
      <c r="F294" s="848"/>
      <c r="G294" s="848"/>
      <c r="H294" s="848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61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48" t="s">
        <v>105</v>
      </c>
      <c r="C311" s="848"/>
      <c r="D311" s="848"/>
      <c r="E311" s="848"/>
      <c r="F311" s="848"/>
      <c r="G311" s="848"/>
      <c r="H311" s="848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61"/>
    </row>
    <row r="313" spans="1:11" ht="13.8">
      <c r="A313" s="864"/>
      <c r="B313" s="865"/>
      <c r="C313" s="865"/>
      <c r="D313" s="865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62" t="s">
        <v>110</v>
      </c>
      <c r="C401" s="862"/>
      <c r="D401" s="862"/>
      <c r="E401" s="862"/>
      <c r="F401" s="862"/>
      <c r="G401" s="862"/>
      <c r="H401" s="862"/>
      <c r="I401" s="862"/>
      <c r="J401" s="862"/>
      <c r="K401" s="863"/>
    </row>
    <row r="402" spans="1:11" ht="13.8">
      <c r="A402" s="864"/>
      <c r="B402" s="865"/>
      <c r="C402" s="865"/>
      <c r="D402" s="865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62" t="s">
        <v>113</v>
      </c>
      <c r="C490" s="862"/>
      <c r="D490" s="862"/>
      <c r="E490" s="862"/>
      <c r="F490" s="862"/>
      <c r="G490" s="862"/>
      <c r="H490" s="862"/>
      <c r="I490" s="862"/>
      <c r="J490" s="862"/>
      <c r="K490" s="863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62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62"/>
      <c r="D590" s="862"/>
      <c r="E590" s="862"/>
      <c r="F590" s="862"/>
      <c r="G590" s="862"/>
      <c r="H590" s="862"/>
      <c r="I590" s="862"/>
      <c r="J590" s="862"/>
      <c r="K590" s="863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62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62"/>
      <c r="D607" s="862"/>
      <c r="E607" s="862"/>
      <c r="F607" s="862"/>
      <c r="G607" s="862"/>
      <c r="H607" s="862"/>
      <c r="I607" s="862"/>
      <c r="J607" s="862"/>
      <c r="K607" s="863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62" t="str">
        <f>'[1]BM 08'!B47</f>
        <v>TEXTURA ACRÍLICA, APLICAÇÃO MANUAL EM PAREDE, UMA DEMÃO. AF_09/2016</v>
      </c>
      <c r="C617" s="862"/>
      <c r="D617" s="862"/>
      <c r="E617" s="862"/>
      <c r="F617" s="862"/>
      <c r="G617" s="862"/>
      <c r="H617" s="862"/>
      <c r="I617" s="862"/>
      <c r="J617" s="862"/>
      <c r="K617" s="863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62" t="str">
        <f>'[1]BM 08'!B48</f>
        <v>APLICAÇÃO MANUAL DE FUNDO SELADOR ACRÍLICO EM PANOS COM PRESENÇA DE VÃOS DE EDIFÍCIOS DE MÚLTIPLOS PAVIMENTOS. AF_06/2014</v>
      </c>
      <c r="C627" s="862"/>
      <c r="D627" s="862"/>
      <c r="E627" s="862"/>
      <c r="F627" s="862"/>
      <c r="G627" s="862"/>
      <c r="H627" s="862"/>
      <c r="I627" s="862"/>
      <c r="J627" s="862"/>
      <c r="K627" s="863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62" t="str">
        <f>'[1]BM 08'!B49</f>
        <v>APLICAÇÃO MANUAL DE PINTURA COM TINTA LÁTEX ACRÍLICA EM PAREDES, DUAS DEMÃOS. AF_06/2014</v>
      </c>
      <c r="C637" s="862"/>
      <c r="D637" s="862"/>
      <c r="E637" s="862"/>
      <c r="F637" s="862"/>
      <c r="G637" s="862"/>
      <c r="H637" s="862"/>
      <c r="I637" s="862"/>
      <c r="J637" s="862"/>
      <c r="K637" s="863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62" t="str">
        <f>'[1]BM 08'!B50</f>
        <v>FORRO EM PLACAS DE GESSO, PARA AMBIENTES COMERCIAIS. AF_05/2017_P</v>
      </c>
      <c r="C647" s="862"/>
      <c r="D647" s="862"/>
      <c r="E647" s="862"/>
      <c r="F647" s="862"/>
      <c r="G647" s="862"/>
      <c r="H647" s="862"/>
      <c r="I647" s="862"/>
      <c r="J647" s="862"/>
      <c r="K647" s="863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62" t="str">
        <f>'[1]BM 08'!B51</f>
        <v>APLICAÇÃO DE FUNDO SELADOR ACRÍLICO EM TETO, UMA DEMÃO. AF_06/2014</v>
      </c>
      <c r="C657" s="862"/>
      <c r="D657" s="862"/>
      <c r="E657" s="862"/>
      <c r="F657" s="862"/>
      <c r="G657" s="862"/>
      <c r="H657" s="862"/>
      <c r="I657" s="862"/>
      <c r="J657" s="862"/>
      <c r="K657" s="863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62" t="str">
        <f>'[1]BM 08'!B52</f>
        <v>APLICAÇÃO MANUAL DE PINTURA COM TINTA LÁTEX ACRÍLICA EM TETO, DUAS DEMÃOS. AF_06/2014</v>
      </c>
      <c r="C667" s="862"/>
      <c r="D667" s="862"/>
      <c r="E667" s="862"/>
      <c r="F667" s="862"/>
      <c r="G667" s="862"/>
      <c r="H667" s="862"/>
      <c r="I667" s="862"/>
      <c r="J667" s="862"/>
      <c r="K667" s="863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62" t="str">
        <f>'[1]BM 08'!B54</f>
        <v>APLICAÇÃO MANUAL DE MASSA ACRÍLICA EM PAREDES EXTERNAS DE CASAS, DUAS DEMÃOS. AF_05/2017</v>
      </c>
      <c r="C677" s="862"/>
      <c r="D677" s="862"/>
      <c r="E677" s="862"/>
      <c r="F677" s="862"/>
      <c r="G677" s="862"/>
      <c r="H677" s="862"/>
      <c r="I677" s="862"/>
      <c r="J677" s="862"/>
      <c r="K677" s="863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62" t="str">
        <f>'[2]BM 10'!B61</f>
        <v>EXECUÇÃO DE PASSEIO (CALÇADA) OU PISO DE CONCRETO COM CONCRETO MOLDADO IN LOCO, USINADO, ACABAMENTO CONVENCIONAL, ESPESSURA 8 CM, ARMADO. AF_07/2016</v>
      </c>
      <c r="C687" s="862"/>
      <c r="D687" s="862"/>
      <c r="E687" s="862"/>
      <c r="F687" s="862"/>
      <c r="G687" s="862"/>
      <c r="H687" s="862"/>
      <c r="I687" s="862"/>
      <c r="J687" s="862"/>
      <c r="K687" s="863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62" t="str">
        <f>'[2]BM 10'!B66</f>
        <v>APLICAÇÃO E LIXAMENTO DE MASSA LÁTEX EM PAREDES, DUAS DEMÃOS. AF_06/2014</v>
      </c>
      <c r="C698" s="862"/>
      <c r="D698" s="862"/>
      <c r="E698" s="862"/>
      <c r="F698" s="862"/>
      <c r="G698" s="862"/>
      <c r="H698" s="862"/>
      <c r="I698" s="862"/>
      <c r="J698" s="862"/>
      <c r="K698" s="863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62" t="str">
        <f>'[2]BM 10'!B67</f>
        <v>PINTURA TINTA DE ACABAMENTO ESMALTE SINTÉTICO FOSCO EM MADEIRA, 2 DEMÃOS. AF_01/2021</v>
      </c>
      <c r="C708" s="862"/>
      <c r="D708" s="862"/>
      <c r="E708" s="862"/>
      <c r="F708" s="862"/>
      <c r="G708" s="862"/>
      <c r="H708" s="862"/>
      <c r="I708" s="862"/>
      <c r="J708" s="862"/>
      <c r="K708" s="863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62" t="str">
        <f>'[2]BM 10'!B68</f>
        <v>PINTURA COM TINTA ESMALTE SINTÉTICO BRILHANTE EM SUPERFÍCIES METÁLICAS (02 DEMÃOS). AF_01/2020</v>
      </c>
      <c r="C718" s="862"/>
      <c r="D718" s="862"/>
      <c r="E718" s="862"/>
      <c r="F718" s="862"/>
      <c r="G718" s="862"/>
      <c r="H718" s="862"/>
      <c r="I718" s="862"/>
      <c r="J718" s="862"/>
      <c r="K718" s="863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62" t="str">
        <f>'[1]BM 08'!B59</f>
        <v>Demolição de reboco</v>
      </c>
      <c r="C728" s="862"/>
      <c r="D728" s="862"/>
      <c r="E728" s="862"/>
      <c r="F728" s="862"/>
      <c r="G728" s="862"/>
      <c r="H728" s="862"/>
      <c r="I728" s="862"/>
      <c r="J728" s="862"/>
      <c r="K728" s="863"/>
    </row>
    <row r="729" spans="1:11" ht="13.8" hidden="1">
      <c r="A729" s="864"/>
      <c r="B729" s="865"/>
      <c r="C729" s="865"/>
      <c r="D729" s="865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48" t="str">
        <f>'[1]BM 07'!B59:G59</f>
        <v>ESQUADRIAS</v>
      </c>
      <c r="C771" s="848"/>
      <c r="D771" s="848"/>
      <c r="E771" s="848"/>
      <c r="F771" s="848"/>
      <c r="G771" s="848"/>
      <c r="H771" s="848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61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61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48" t="str">
        <f>'[1]BM 08'!B67:G67</f>
        <v>LOUÇAS E METAIS</v>
      </c>
      <c r="C792" s="848"/>
      <c r="D792" s="848"/>
      <c r="E792" s="848"/>
      <c r="F792" s="848"/>
      <c r="G792" s="848"/>
      <c r="H792" s="848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61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61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61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61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48" t="str">
        <f>'[1]BM 07'!B71</f>
        <v>COBERTA</v>
      </c>
      <c r="C833" s="848"/>
      <c r="D833" s="848"/>
      <c r="E833" s="848"/>
      <c r="F833" s="848"/>
      <c r="G833" s="848"/>
      <c r="H833" s="848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61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61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48" t="str">
        <f>'[1]BM 07'!B76:G76</f>
        <v>INSTALAÇÕES ELÉTRICAS</v>
      </c>
      <c r="C854" s="848"/>
      <c r="D854" s="848"/>
      <c r="E854" s="848"/>
      <c r="F854" s="848"/>
      <c r="G854" s="848"/>
      <c r="H854" s="848"/>
      <c r="I854" s="570"/>
      <c r="J854" s="52"/>
      <c r="K854" s="53"/>
    </row>
    <row r="855" spans="1:11">
      <c r="A855" s="218" t="s">
        <v>194</v>
      </c>
      <c r="B855" s="866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61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66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61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66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61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66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61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66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61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66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61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66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61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66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61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66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61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66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61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66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61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66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61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48" t="str">
        <f>'[1]BM 05'!B95:G95</f>
        <v>INSTALAÇÕES HIDRÁULICAS</v>
      </c>
      <c r="C975" s="848"/>
      <c r="D975" s="848"/>
      <c r="E975" s="848"/>
      <c r="F975" s="848"/>
      <c r="G975" s="848"/>
      <c r="H975" s="848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61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300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30" t="s">
        <v>321</v>
      </c>
      <c r="C41" s="730"/>
      <c r="D41" s="730"/>
      <c r="E41" s="730"/>
      <c r="F41" s="730"/>
      <c r="G41" s="730"/>
      <c r="H41" s="730"/>
      <c r="I41" s="730"/>
      <c r="J41" s="730"/>
      <c r="K41" s="73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27" t="s">
        <v>42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27" t="s">
        <v>46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27" t="s">
        <v>49</v>
      </c>
      <c r="C80" s="727"/>
      <c r="D80" s="727"/>
      <c r="E80" s="727"/>
      <c r="F80" s="727"/>
      <c r="G80" s="727"/>
      <c r="H80" s="727"/>
      <c r="I80" s="727"/>
      <c r="J80" s="727"/>
      <c r="K80" s="728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27" t="s">
        <v>52</v>
      </c>
      <c r="C92" s="727"/>
      <c r="D92" s="727"/>
      <c r="E92" s="727"/>
      <c r="F92" s="727"/>
      <c r="G92" s="727"/>
      <c r="H92" s="727"/>
      <c r="I92" s="727"/>
      <c r="J92" s="727"/>
      <c r="K92" s="728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27" t="s">
        <v>56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27" t="s">
        <v>59</v>
      </c>
      <c r="C116" s="727"/>
      <c r="D116" s="727"/>
      <c r="E116" s="727"/>
      <c r="F116" s="727"/>
      <c r="G116" s="727"/>
      <c r="H116" s="727"/>
      <c r="I116" s="727"/>
      <c r="J116" s="727"/>
      <c r="K116" s="728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27" t="s">
        <v>62</v>
      </c>
      <c r="C127" s="727"/>
      <c r="D127" s="727"/>
      <c r="E127" s="727"/>
      <c r="F127" s="727"/>
      <c r="G127" s="727"/>
      <c r="H127" s="727"/>
      <c r="I127" s="727"/>
      <c r="J127" s="727"/>
      <c r="K127" s="728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27" t="s">
        <v>65</v>
      </c>
      <c r="C137" s="727"/>
      <c r="D137" s="727"/>
      <c r="E137" s="727"/>
      <c r="F137" s="727"/>
      <c r="G137" s="727"/>
      <c r="H137" s="727"/>
      <c r="I137" s="727"/>
      <c r="J137" s="727"/>
      <c r="K137" s="728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27" t="s">
        <v>68</v>
      </c>
      <c r="C149" s="727"/>
      <c r="D149" s="727"/>
      <c r="E149" s="727"/>
      <c r="F149" s="727"/>
      <c r="G149" s="727"/>
      <c r="H149" s="727"/>
      <c r="I149" s="727"/>
      <c r="J149" s="727"/>
      <c r="K149" s="728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29" t="s">
        <v>71</v>
      </c>
      <c r="C159" s="729"/>
      <c r="D159" s="729"/>
      <c r="E159" s="729"/>
      <c r="F159" s="729"/>
      <c r="G159" s="729"/>
      <c r="H159" s="729"/>
      <c r="I159" s="51"/>
      <c r="J159" s="52"/>
      <c r="K159" s="53"/>
    </row>
    <row r="160" spans="1:11" ht="15" customHeight="1">
      <c r="A160" s="50" t="s">
        <v>78</v>
      </c>
      <c r="B160" s="727" t="s">
        <v>79</v>
      </c>
      <c r="C160" s="727"/>
      <c r="D160" s="727"/>
      <c r="E160" s="727"/>
      <c r="F160" s="727"/>
      <c r="G160" s="727"/>
      <c r="H160" s="727"/>
      <c r="I160" s="727"/>
      <c r="J160" s="727"/>
      <c r="K160" s="728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27" t="s">
        <v>82</v>
      </c>
      <c r="C170" s="727"/>
      <c r="D170" s="727"/>
      <c r="E170" s="727"/>
      <c r="F170" s="727"/>
      <c r="G170" s="727"/>
      <c r="H170" s="727"/>
      <c r="I170" s="727"/>
      <c r="J170" s="727"/>
      <c r="K170" s="728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27" t="s">
        <v>85</v>
      </c>
      <c r="C180" s="727"/>
      <c r="D180" s="727"/>
      <c r="E180" s="727"/>
      <c r="F180" s="727"/>
      <c r="G180" s="727"/>
      <c r="H180" s="727"/>
      <c r="I180" s="727"/>
      <c r="J180" s="727"/>
      <c r="K180" s="728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29" t="s">
        <v>100</v>
      </c>
      <c r="C190" s="729"/>
      <c r="D190" s="729"/>
      <c r="E190" s="729"/>
      <c r="F190" s="729"/>
      <c r="G190" s="729"/>
      <c r="H190" s="729"/>
      <c r="I190" s="51"/>
      <c r="J190" s="52"/>
      <c r="K190" s="53"/>
    </row>
    <row r="191" spans="1:11">
      <c r="A191" s="50" t="s">
        <v>101</v>
      </c>
      <c r="B191" s="727" t="s">
        <v>102</v>
      </c>
      <c r="C191" s="727"/>
      <c r="D191" s="727"/>
      <c r="E191" s="727"/>
      <c r="F191" s="727"/>
      <c r="G191" s="727"/>
      <c r="H191" s="727"/>
      <c r="I191" s="727"/>
      <c r="J191" s="727"/>
      <c r="K191" s="728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26" t="s">
        <v>290</v>
      </c>
      <c r="D206" s="726"/>
      <c r="E206" s="726"/>
      <c r="F206" s="726"/>
      <c r="G206" s="726"/>
      <c r="H206" s="726"/>
    </row>
  </sheetData>
  <mergeCells count="31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80:K80"/>
    <mergeCell ref="B92:K92"/>
    <mergeCell ref="B104:K104"/>
    <mergeCell ref="B116:K116"/>
    <mergeCell ref="B127:K127"/>
    <mergeCell ref="B137:K137"/>
    <mergeCell ref="B149:K149"/>
    <mergeCell ref="B159:H159"/>
    <mergeCell ref="C206:H206"/>
    <mergeCell ref="B160:K160"/>
    <mergeCell ref="B170:K170"/>
    <mergeCell ref="B180:K180"/>
    <mergeCell ref="B190:H190"/>
    <mergeCell ref="B191:K191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497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e">
        <f>#REF!</f>
        <v>#REF!</v>
      </c>
      <c r="B8" s="729" t="e">
        <f>#REF!</f>
        <v>#REF!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t="34.799999999999997" customHeight="1">
      <c r="A9" s="11" t="e">
        <f>#REF!</f>
        <v>#REF!</v>
      </c>
      <c r="B9" s="727" t="e">
        <f>#REF!</f>
        <v>#REF!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27" t="e">
        <f>#REF!</f>
        <v>#REF!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29" t="e">
        <f>#REF!</f>
        <v>#REF!</v>
      </c>
      <c r="C46" s="729"/>
      <c r="D46" s="729"/>
      <c r="E46" s="729"/>
      <c r="F46" s="729"/>
      <c r="G46" s="729"/>
      <c r="H46" s="729"/>
      <c r="I46" s="51"/>
      <c r="J46" s="52"/>
      <c r="K46" s="53"/>
    </row>
    <row r="47" spans="1:11">
      <c r="A47" s="11" t="e">
        <f>#REF!</f>
        <v>#REF!</v>
      </c>
      <c r="B47" s="727" t="e">
        <f>#REF!</f>
        <v>#REF!</v>
      </c>
      <c r="C47" s="727"/>
      <c r="D47" s="727"/>
      <c r="E47" s="727"/>
      <c r="F47" s="727"/>
      <c r="G47" s="727"/>
      <c r="H47" s="727"/>
      <c r="I47" s="727"/>
      <c r="J47" s="727"/>
      <c r="K47" s="728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27" t="e">
        <f>#REF!</f>
        <v>#REF!</v>
      </c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29" t="e">
        <f>#REF!</f>
        <v>#REF!</v>
      </c>
      <c r="C67" s="729"/>
      <c r="D67" s="729"/>
      <c r="E67" s="729"/>
      <c r="F67" s="729"/>
      <c r="G67" s="729"/>
      <c r="H67" s="72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27" t="e">
        <f>#REF!</f>
        <v>#REF!</v>
      </c>
      <c r="C90" s="727"/>
      <c r="D90" s="727"/>
      <c r="E90" s="727"/>
      <c r="F90" s="727"/>
      <c r="G90" s="727"/>
      <c r="H90" s="727"/>
      <c r="I90" s="727"/>
      <c r="J90" s="727"/>
      <c r="K90" s="728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29" t="e">
        <f>#REF!</f>
        <v>#REF!</v>
      </c>
      <c r="C103" s="729"/>
      <c r="D103" s="729"/>
      <c r="E103" s="729"/>
      <c r="F103" s="729"/>
      <c r="G103" s="729"/>
      <c r="H103" s="729"/>
      <c r="I103" s="51"/>
      <c r="J103" s="52"/>
      <c r="K103" s="53"/>
    </row>
    <row r="104" spans="1:11">
      <c r="A104" s="50" t="e">
        <f>#REF!</f>
        <v>#REF!</v>
      </c>
      <c r="B104" s="727" t="e">
        <f>#REF!</f>
        <v>#REF!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29" t="e">
        <f>#REF!</f>
        <v>#REF!</v>
      </c>
      <c r="C118" s="729"/>
      <c r="D118" s="729"/>
      <c r="E118" s="729"/>
      <c r="F118" s="729"/>
      <c r="G118" s="729"/>
      <c r="H118" s="729"/>
      <c r="I118" s="51"/>
      <c r="J118" s="52"/>
      <c r="K118" s="53"/>
    </row>
    <row r="119" spans="1:11">
      <c r="A119" s="50" t="e">
        <f>#REF!</f>
        <v>#REF!</v>
      </c>
      <c r="B119" s="727" t="e">
        <f>#REF!</f>
        <v>#REF!</v>
      </c>
      <c r="C119" s="727"/>
      <c r="D119" s="727"/>
      <c r="E119" s="727"/>
      <c r="F119" s="727"/>
      <c r="G119" s="727"/>
      <c r="H119" s="727"/>
      <c r="I119" s="727"/>
      <c r="J119" s="727"/>
      <c r="K119" s="728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29" t="e">
        <f>#REF!</f>
        <v>#REF!</v>
      </c>
      <c r="C131" s="729"/>
      <c r="D131" s="729"/>
      <c r="E131" s="729"/>
      <c r="F131" s="729"/>
      <c r="G131" s="729"/>
      <c r="H131" s="72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29" t="e">
        <f>#REF!</f>
        <v>#REF!</v>
      </c>
      <c r="C227" s="729"/>
      <c r="D227" s="729"/>
      <c r="E227" s="729"/>
      <c r="F227" s="729"/>
      <c r="G227" s="729"/>
      <c r="H227" s="729"/>
      <c r="I227" s="51"/>
      <c r="J227" s="52"/>
      <c r="K227" s="53"/>
    </row>
    <row r="228" spans="1:11">
      <c r="A228" s="218" t="e">
        <f>#REF!</f>
        <v>#REF!</v>
      </c>
      <c r="B228" s="727" t="e">
        <f>#REF!</f>
        <v>#REF!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29" t="e">
        <f>#REF!</f>
        <v>#REF!</v>
      </c>
      <c r="C238" s="729"/>
      <c r="D238" s="729"/>
      <c r="E238" s="729"/>
      <c r="F238" s="729"/>
      <c r="G238" s="729"/>
      <c r="H238" s="729"/>
      <c r="I238" s="51"/>
      <c r="J238" s="52"/>
      <c r="K238" s="53"/>
    </row>
    <row r="239" spans="1:11">
      <c r="A239" s="218" t="e">
        <f>#REF!</f>
        <v>#REF!</v>
      </c>
      <c r="B239" s="727" t="e">
        <f>#REF!</f>
        <v>#REF!</v>
      </c>
      <c r="C239" s="727"/>
      <c r="D239" s="727"/>
      <c r="E239" s="727"/>
      <c r="F239" s="727"/>
      <c r="G239" s="727"/>
      <c r="H239" s="727"/>
      <c r="I239" s="727"/>
      <c r="J239" s="727"/>
      <c r="K239" s="728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27" t="e">
        <f>#REF!</f>
        <v>#REF!</v>
      </c>
      <c r="C249" s="727"/>
      <c r="D249" s="727"/>
      <c r="E249" s="727"/>
      <c r="F249" s="727"/>
      <c r="G249" s="727"/>
      <c r="H249" s="727"/>
      <c r="I249" s="727"/>
      <c r="J249" s="727"/>
      <c r="K249" s="728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27" t="e">
        <f>#REF!</f>
        <v>#REF!</v>
      </c>
      <c r="C259" s="727"/>
      <c r="D259" s="727"/>
      <c r="E259" s="727"/>
      <c r="F259" s="727"/>
      <c r="G259" s="727"/>
      <c r="H259" s="727"/>
      <c r="I259" s="727"/>
      <c r="J259" s="727"/>
      <c r="K259" s="728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27" t="e">
        <f>#REF!</f>
        <v>#REF!</v>
      </c>
      <c r="C269" s="727"/>
      <c r="D269" s="727"/>
      <c r="E269" s="727"/>
      <c r="F269" s="727"/>
      <c r="G269" s="727"/>
      <c r="H269" s="727"/>
      <c r="I269" s="727"/>
      <c r="J269" s="727"/>
      <c r="K269" s="728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27" t="e">
        <f>#REF!</f>
        <v>#REF!</v>
      </c>
      <c r="C279" s="727"/>
      <c r="D279" s="727"/>
      <c r="E279" s="727"/>
      <c r="F279" s="727"/>
      <c r="G279" s="727"/>
      <c r="H279" s="727"/>
      <c r="I279" s="727"/>
      <c r="J279" s="727"/>
      <c r="K279" s="728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259:K259"/>
    <mergeCell ref="A260:C261"/>
    <mergeCell ref="B269:K269"/>
    <mergeCell ref="B279:K279"/>
    <mergeCell ref="B238:H238"/>
    <mergeCell ref="B239:K239"/>
    <mergeCell ref="B249:K249"/>
    <mergeCell ref="B228:K228"/>
    <mergeCell ref="A229:C230"/>
    <mergeCell ref="B194:K194"/>
    <mergeCell ref="B204:K204"/>
    <mergeCell ref="B217:K217"/>
    <mergeCell ref="A218:C219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47:K47"/>
    <mergeCell ref="B57:K57"/>
    <mergeCell ref="B131:H131"/>
    <mergeCell ref="B103:H103"/>
    <mergeCell ref="B67:H67"/>
    <mergeCell ref="B68:K68"/>
    <mergeCell ref="B79:K79"/>
    <mergeCell ref="B90:K90"/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291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292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83589.355899999995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1" spans="1:17">
      <c r="O111" s="119">
        <f>103099.96+83589.36</f>
        <v>186689.32</v>
      </c>
    </row>
    <row r="114" spans="5:12" ht="15.6">
      <c r="E114" s="699" t="s">
        <v>293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27" t="s">
        <v>42</v>
      </c>
      <c r="C41" s="727"/>
      <c r="D41" s="727"/>
      <c r="E41" s="727"/>
      <c r="F41" s="727"/>
      <c r="G41" s="727"/>
      <c r="H41" s="727"/>
      <c r="I41" s="727"/>
      <c r="J41" s="727"/>
      <c r="K41" s="728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27" t="s">
        <v>46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27" t="s">
        <v>49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27" t="s">
        <v>52</v>
      </c>
      <c r="C79" s="727"/>
      <c r="D79" s="727"/>
      <c r="E79" s="727"/>
      <c r="F79" s="727"/>
      <c r="G79" s="727"/>
      <c r="H79" s="727"/>
      <c r="I79" s="727"/>
      <c r="J79" s="727"/>
      <c r="K79" s="728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27" t="s">
        <v>56</v>
      </c>
      <c r="C91" s="727"/>
      <c r="D91" s="727"/>
      <c r="E91" s="727"/>
      <c r="F91" s="727"/>
      <c r="G91" s="727"/>
      <c r="H91" s="727"/>
      <c r="I91" s="727"/>
      <c r="J91" s="727"/>
      <c r="K91" s="728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27" t="s">
        <v>59</v>
      </c>
      <c r="C103" s="727"/>
      <c r="D103" s="727"/>
      <c r="E103" s="727"/>
      <c r="F103" s="727"/>
      <c r="G103" s="727"/>
      <c r="H103" s="727"/>
      <c r="I103" s="727"/>
      <c r="J103" s="727"/>
      <c r="K103" s="728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27" t="s">
        <v>62</v>
      </c>
      <c r="C114" s="727"/>
      <c r="D114" s="727"/>
      <c r="E114" s="727"/>
      <c r="F114" s="727"/>
      <c r="G114" s="727"/>
      <c r="H114" s="727"/>
      <c r="I114" s="727"/>
      <c r="J114" s="727"/>
      <c r="K114" s="728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27" t="s">
        <v>65</v>
      </c>
      <c r="C124" s="727"/>
      <c r="D124" s="727"/>
      <c r="E124" s="727"/>
      <c r="F124" s="727"/>
      <c r="G124" s="727"/>
      <c r="H124" s="727"/>
      <c r="I124" s="727"/>
      <c r="J124" s="727"/>
      <c r="K124" s="728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27" t="s">
        <v>68</v>
      </c>
      <c r="C136" s="727"/>
      <c r="D136" s="727"/>
      <c r="E136" s="727"/>
      <c r="F136" s="727"/>
      <c r="G136" s="727"/>
      <c r="H136" s="727"/>
      <c r="I136" s="727"/>
      <c r="J136" s="727"/>
      <c r="K136" s="728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29" t="s">
        <v>71</v>
      </c>
      <c r="C146" s="729"/>
      <c r="D146" s="729"/>
      <c r="E146" s="729"/>
      <c r="F146" s="729"/>
      <c r="G146" s="729"/>
      <c r="H146" s="72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27" t="s">
        <v>79</v>
      </c>
      <c r="C169" s="727"/>
      <c r="D169" s="727"/>
      <c r="E169" s="727"/>
      <c r="F169" s="727"/>
      <c r="G169" s="727"/>
      <c r="H169" s="727"/>
      <c r="I169" s="727"/>
      <c r="J169" s="727"/>
      <c r="K169" s="728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27" t="s">
        <v>82</v>
      </c>
      <c r="C182" s="727"/>
      <c r="D182" s="727"/>
      <c r="E182" s="727"/>
      <c r="F182" s="727"/>
      <c r="G182" s="727"/>
      <c r="H182" s="727"/>
      <c r="I182" s="727"/>
      <c r="J182" s="727"/>
      <c r="K182" s="728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27" t="s">
        <v>85</v>
      </c>
      <c r="C195" s="727"/>
      <c r="D195" s="727"/>
      <c r="E195" s="727"/>
      <c r="F195" s="727"/>
      <c r="G195" s="727"/>
      <c r="H195" s="727"/>
      <c r="I195" s="727"/>
      <c r="J195" s="727"/>
      <c r="K195" s="728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27" t="s">
        <v>88</v>
      </c>
      <c r="C207" s="727"/>
      <c r="D207" s="727"/>
      <c r="E207" s="727"/>
      <c r="F207" s="727"/>
      <c r="G207" s="727"/>
      <c r="H207" s="727"/>
      <c r="I207" s="727"/>
      <c r="J207" s="727"/>
      <c r="K207" s="728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27" t="s">
        <v>97</v>
      </c>
      <c r="C217" s="727"/>
      <c r="D217" s="727"/>
      <c r="E217" s="727"/>
      <c r="F217" s="727"/>
      <c r="G217" s="727"/>
      <c r="H217" s="727"/>
      <c r="I217" s="727"/>
      <c r="J217" s="727"/>
      <c r="K217" s="728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29" t="s">
        <v>100</v>
      </c>
      <c r="C228" s="729"/>
      <c r="D228" s="729"/>
      <c r="E228" s="729"/>
      <c r="F228" s="729"/>
      <c r="G228" s="729"/>
      <c r="H228" s="729"/>
      <c r="I228" s="51"/>
      <c r="J228" s="52"/>
      <c r="K228" s="53"/>
    </row>
    <row r="229" spans="1:11">
      <c r="A229" s="50" t="s">
        <v>101</v>
      </c>
      <c r="B229" s="727" t="s">
        <v>102</v>
      </c>
      <c r="C229" s="727"/>
      <c r="D229" s="727"/>
      <c r="E229" s="727"/>
      <c r="F229" s="727"/>
      <c r="G229" s="727"/>
      <c r="H229" s="727"/>
      <c r="I229" s="727"/>
      <c r="J229" s="727"/>
      <c r="K229" s="728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29" t="s">
        <v>105</v>
      </c>
      <c r="C242" s="729"/>
      <c r="D242" s="729"/>
      <c r="E242" s="729"/>
      <c r="F242" s="729"/>
      <c r="G242" s="729"/>
      <c r="H242" s="729"/>
      <c r="I242" s="51"/>
      <c r="J242" s="52"/>
      <c r="K242" s="53"/>
    </row>
    <row r="243" spans="1:11">
      <c r="A243" s="50" t="s">
        <v>106</v>
      </c>
      <c r="B243" s="727" t="s">
        <v>107</v>
      </c>
      <c r="C243" s="727"/>
      <c r="D243" s="727"/>
      <c r="E243" s="727"/>
      <c r="F243" s="727"/>
      <c r="G243" s="727"/>
      <c r="H243" s="727"/>
      <c r="I243" s="727"/>
      <c r="J243" s="727"/>
      <c r="K243" s="728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79:K79"/>
    <mergeCell ref="B91:K91"/>
    <mergeCell ref="B103:K103"/>
    <mergeCell ref="B114:K114"/>
    <mergeCell ref="B124:K124"/>
    <mergeCell ref="B136:K136"/>
    <mergeCell ref="B146:H146"/>
    <mergeCell ref="B147:K147"/>
    <mergeCell ref="B158:K158"/>
    <mergeCell ref="B169:K169"/>
    <mergeCell ref="B182:K182"/>
    <mergeCell ref="B195:K195"/>
    <mergeCell ref="B207:K207"/>
    <mergeCell ref="B217:K217"/>
    <mergeCell ref="B228:H228"/>
    <mergeCell ref="B229:K229"/>
    <mergeCell ref="B242:H242"/>
    <mergeCell ref="B243:K243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tabSelected="1"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669" t="s">
        <v>350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351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61934.564099999996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9" t="s">
        <v>370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23:L123"/>
    <mergeCell ref="B15:G15"/>
    <mergeCell ref="B28:G28"/>
    <mergeCell ref="B39:G39"/>
    <mergeCell ref="B41:G41"/>
    <mergeCell ref="B58:G58"/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27" t="s">
        <v>97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29" t="s">
        <v>100</v>
      </c>
      <c r="C261" s="729"/>
      <c r="D261" s="729"/>
      <c r="E261" s="729"/>
      <c r="F261" s="729"/>
      <c r="G261" s="729"/>
      <c r="H261" s="729"/>
      <c r="I261" s="51"/>
      <c r="J261" s="52"/>
      <c r="K261" s="53"/>
    </row>
    <row r="262" spans="1:11">
      <c r="A262" s="50" t="s">
        <v>101</v>
      </c>
      <c r="B262" s="727" t="s">
        <v>102</v>
      </c>
      <c r="C262" s="727"/>
      <c r="D262" s="727"/>
      <c r="E262" s="727"/>
      <c r="F262" s="727"/>
      <c r="G262" s="727"/>
      <c r="H262" s="727"/>
      <c r="I262" s="727"/>
      <c r="J262" s="727"/>
      <c r="K262" s="728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29" t="s">
        <v>105</v>
      </c>
      <c r="C275" s="729"/>
      <c r="D275" s="729"/>
      <c r="E275" s="729"/>
      <c r="F275" s="729"/>
      <c r="G275" s="729"/>
      <c r="H275" s="729"/>
      <c r="I275" s="51"/>
      <c r="J275" s="52"/>
      <c r="K275" s="53"/>
    </row>
    <row r="276" spans="1:11">
      <c r="A276" s="50" t="s">
        <v>106</v>
      </c>
      <c r="B276" s="727" t="s">
        <v>107</v>
      </c>
      <c r="C276" s="727"/>
      <c r="D276" s="727"/>
      <c r="E276" s="727"/>
      <c r="F276" s="727"/>
      <c r="G276" s="727"/>
      <c r="H276" s="727"/>
      <c r="I276" s="727"/>
      <c r="J276" s="727"/>
      <c r="K276" s="728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H261"/>
    <mergeCell ref="B296:K296"/>
    <mergeCell ref="B306:K306"/>
    <mergeCell ref="B262:K262"/>
    <mergeCell ref="B275:H275"/>
    <mergeCell ref="B276:K276"/>
    <mergeCell ref="B286:K286"/>
    <mergeCell ref="A287:D287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topLeftCell="A34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2" t="s">
        <v>400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9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9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9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9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9" ht="17.399999999999999">
      <c r="A6" s="677"/>
      <c r="B6" s="678"/>
      <c r="C6" s="678"/>
      <c r="D6" s="678"/>
      <c r="E6" s="679"/>
      <c r="F6" s="753" t="s">
        <v>401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72043.220595000021</v>
      </c>
      <c r="P6" s="724"/>
      <c r="Q6" s="725"/>
    </row>
    <row r="7" spans="1:19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72043.22</v>
      </c>
      <c r="Q7" s="159"/>
    </row>
    <row r="8" spans="1:19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9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9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1" t="s">
        <v>399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27"/>
      <c r="D260" s="727"/>
      <c r="E260" s="727"/>
      <c r="F260" s="727"/>
      <c r="G260" s="727"/>
      <c r="H260" s="727"/>
      <c r="I260" s="727"/>
      <c r="J260" s="727"/>
      <c r="K260" s="728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27" t="s">
        <v>97</v>
      </c>
      <c r="C270" s="727"/>
      <c r="D270" s="727"/>
      <c r="E270" s="727"/>
      <c r="F270" s="727"/>
      <c r="G270" s="727"/>
      <c r="H270" s="727"/>
      <c r="I270" s="727"/>
      <c r="J270" s="727"/>
      <c r="K270" s="728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29" t="s">
        <v>100</v>
      </c>
      <c r="C282" s="729"/>
      <c r="D282" s="729"/>
      <c r="E282" s="729"/>
      <c r="F282" s="729"/>
      <c r="G282" s="729"/>
      <c r="H282" s="729"/>
      <c r="I282" s="51"/>
      <c r="J282" s="52"/>
      <c r="K282" s="53"/>
    </row>
    <row r="283" spans="1:11">
      <c r="A283" s="50" t="s">
        <v>101</v>
      </c>
      <c r="B283" s="727" t="s">
        <v>102</v>
      </c>
      <c r="C283" s="727"/>
      <c r="D283" s="727"/>
      <c r="E283" s="727"/>
      <c r="F283" s="727"/>
      <c r="G283" s="727"/>
      <c r="H283" s="727"/>
      <c r="I283" s="727"/>
      <c r="J283" s="727"/>
      <c r="K283" s="728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29" t="s">
        <v>105</v>
      </c>
      <c r="C296" s="729"/>
      <c r="D296" s="729"/>
      <c r="E296" s="729"/>
      <c r="F296" s="729"/>
      <c r="G296" s="729"/>
      <c r="H296" s="729"/>
      <c r="I296" s="51"/>
      <c r="J296" s="52"/>
      <c r="K296" s="53"/>
    </row>
    <row r="297" spans="1:11">
      <c r="A297" s="50" t="s">
        <v>106</v>
      </c>
      <c r="B297" s="727" t="s">
        <v>107</v>
      </c>
      <c r="C297" s="727"/>
      <c r="D297" s="727"/>
      <c r="E297" s="727"/>
      <c r="F297" s="727"/>
      <c r="G297" s="727"/>
      <c r="H297" s="727"/>
      <c r="I297" s="727"/>
      <c r="J297" s="727"/>
      <c r="K297" s="728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A6:D6"/>
    <mergeCell ref="E6:F6"/>
    <mergeCell ref="G6:K6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40:K240"/>
    <mergeCell ref="B270:K270"/>
    <mergeCell ref="B282:H282"/>
    <mergeCell ref="B283:K283"/>
    <mergeCell ref="B296:H296"/>
    <mergeCell ref="B307:K307"/>
    <mergeCell ref="A308:D308"/>
    <mergeCell ref="B358:K358"/>
    <mergeCell ref="B423:K423"/>
    <mergeCell ref="B250:K250"/>
    <mergeCell ref="B260:K260"/>
    <mergeCell ref="B297:K29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topLeftCell="A40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2" t="s">
        <v>402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412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49881.944762000006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49881.87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1" t="s">
        <v>413</v>
      </c>
      <c r="F123" s="699"/>
      <c r="G123" s="699"/>
      <c r="H123" s="699"/>
      <c r="I123" s="699"/>
      <c r="J123" s="699"/>
      <c r="K123" s="699"/>
      <c r="L123" s="699"/>
      <c r="P123" s="119">
        <f>P122-P111</f>
        <v>0.4514750000089407</v>
      </c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